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>
    <definedName name="_xlnm.Print_Titles" localSheetId="0">'август'!$A:$A</definedName>
    <definedName name="_xlnm.Print_Area" localSheetId="0">'август'!$A$1:$AF$44</definedName>
  </definedNames>
  <calcPr fullCalcOnLoad="1"/>
</workbook>
</file>

<file path=xl/sharedStrings.xml><?xml version="1.0" encoding="utf-8"?>
<sst xmlns="http://schemas.openxmlformats.org/spreadsheetml/2006/main" count="81" uniqueCount="41">
  <si>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</si>
  <si>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</si>
  <si>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</si>
  <si>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</si>
  <si>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</si>
  <si>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</si>
  <si>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</si>
  <si>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</si>
  <si>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</si>
  <si>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</si>
  <si>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</si>
  <si>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</si>
  <si>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</si>
  <si>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</si>
  <si>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привлеченные средства</t>
  </si>
  <si>
    <t>Основные мероприятия программы</t>
  </si>
  <si>
    <t>тыс. рублей</t>
  </si>
  <si>
    <t>всего</t>
  </si>
  <si>
    <t>федерадьный бюджет</t>
  </si>
  <si>
    <t>План на 2018 год</t>
  </si>
  <si>
    <t>1.1. Обеспечение регулирования в области обращения с отходами производства и потребления (1)</t>
  </si>
  <si>
    <t>Отчет о ходе реализации мероприятий муниципальной программы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</si>
  <si>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</si>
  <si>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</si>
  <si>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</si>
  <si>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</si>
  <si>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</si>
  <si>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Результаты реализации и причины отклонений факта от плана</t>
  </si>
  <si>
    <t>1.4. Организация и проведение экологической акции «Спасти и сохранить» (4)</t>
  </si>
  <si>
    <t>1.4.1.Приобретение зеленых насаждений</t>
  </si>
  <si>
    <t>Неполное освоение бюджетных ассигнований обусловлено нахождением ответственного лица по исполнению переданного гос.полномочия в отпуске (оплата произведена согласно отработанному времени)</t>
  </si>
  <si>
    <t>Исполнитель: 
И.А.Цыганкова
тел.8(34667)93-790</t>
  </si>
  <si>
    <t>п.п.1.5."Выполнение работ по актуализации Генеральной схемы санитарной очистки территории города Когалыма"</t>
  </si>
  <si>
    <t>Всего</t>
  </si>
  <si>
    <t>федеральный бюджет</t>
  </si>
  <si>
    <t>Работы по МК на поставку саженцев, деревьев и кустарников на сумму 1038,98т.р. 0187300013718000086-0070611-01 от 10.05.2018 с ИП Любимовым Алексеем Анатольевичем (г.Артемьевск Свердловской обл.) выполнены. Оплата проиведена в полном объёме.</t>
  </si>
  <si>
    <t>План на 31.08.2018</t>
  </si>
  <si>
    <t>Профинансировано на 31.08.2018</t>
  </si>
  <si>
    <t>Кассовый расход на  31.08.2018</t>
  </si>
  <si>
    <t>Контракт на выполнение работ по актуализации генеральной схемы санитарной очистки территории города находится в процессе заключения. Победитель аукциона ИП Миронова К.С. Г.Санкт-Петербург. Сумма контракта 373,608 тыс.руб. Экономия по результатам аукциона составила 1106,392 тыс.руб. Плановые ассигнования в сумме 299,5 тыс.рую. перераспределены на п.п.1.6. Основное мероприятие "Предупреждение и ликвидация несанкционированных свалок на территории города Когалыма"</t>
  </si>
  <si>
    <t xml:space="preserve"> "Обеспечение экологической безопасности города Когалыма"  
за август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</si>
</sst>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/>
    </xf>
    <xf numFmtId="49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10" xfId="62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wrapText="1"/>
    </xf>
    <xf numFmtId="172" fontId="5" fillId="33" borderId="10" xfId="62" applyFont="1" applyFill="1" applyBorder="1" applyAlignment="1" applyProtection="1">
      <alignment vertical="center" wrapText="1"/>
      <protection/>
    </xf>
    <xf numFmtId="173" fontId="4" fillId="33" borderId="10" xfId="0" applyNumberFormat="1" applyFont="1" applyFill="1" applyBorder="1" applyAlignment="1" applyProtection="1">
      <alignment vertical="center" wrapText="1"/>
      <protection/>
    </xf>
    <xf numFmtId="172" fontId="5" fillId="33" borderId="10" xfId="62" applyFont="1" applyFill="1" applyBorder="1" applyAlignment="1">
      <alignment horizontal="justify" wrapText="1"/>
    </xf>
    <xf numFmtId="173" fontId="5" fillId="33" borderId="10" xfId="0" applyNumberFormat="1" applyFont="1" applyFill="1" applyBorder="1" applyAlignment="1" applyProtection="1">
      <alignment vertical="center" wrapText="1"/>
      <protection/>
    </xf>
    <xf numFmtId="173" fontId="10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showGridLines="0" tabSelected="1" view="pageBreakPreview" zoomScale="60" zoomScaleNormal="70" zoomScalePageLayoutView="0" workbookViewId="0" topLeftCell="A4">
      <pane xSplit="7" ySplit="6" topLeftCell="H10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A6" sqref="A6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6" width="16.140625" style="1" customWidth="1"/>
    <col min="17" max="17" width="16.140625" style="38" customWidth="1"/>
    <col min="1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0"/>
      <c r="AC1" s="60"/>
      <c r="AD1" s="60"/>
      <c r="AE1" s="1"/>
    </row>
    <row r="2" spans="1:31" ht="54" customHeight="1">
      <c r="A2" s="14"/>
      <c r="X2" s="61"/>
      <c r="Y2" s="61"/>
      <c r="Z2" s="61"/>
      <c r="AA2" s="61"/>
      <c r="AB2" s="61"/>
      <c r="AC2" s="61"/>
      <c r="AD2" s="61"/>
      <c r="AE2" s="1"/>
    </row>
    <row r="3" spans="22:31" ht="32.25" customHeight="1">
      <c r="V3" s="10"/>
      <c r="W3" s="10"/>
      <c r="X3" s="61"/>
      <c r="Y3" s="61"/>
      <c r="Z3" s="61"/>
      <c r="AA3" s="61"/>
      <c r="AB3" s="61"/>
      <c r="AC3" s="61"/>
      <c r="AD3" s="61"/>
      <c r="AE3" s="1"/>
    </row>
    <row r="4" spans="1:31" ht="32.25" customHeight="1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1"/>
    </row>
    <row r="5" spans="1:31" ht="60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1"/>
    </row>
    <row r="6" spans="1:31" ht="20.25" customHeight="1">
      <c r="A6" s="11"/>
      <c r="B6" s="12"/>
      <c r="C6" s="12"/>
      <c r="D6" s="12"/>
      <c r="E6" s="12"/>
      <c r="F6" s="12"/>
      <c r="G6" s="12"/>
      <c r="H6" s="11"/>
      <c r="I6" s="11"/>
      <c r="J6" s="13"/>
      <c r="K6" s="13"/>
      <c r="L6" s="13"/>
      <c r="M6" s="13"/>
      <c r="N6" s="13"/>
      <c r="O6" s="13"/>
      <c r="P6" s="13"/>
      <c r="Q6" s="39"/>
      <c r="R6" s="13"/>
      <c r="S6" s="13"/>
      <c r="T6" s="13"/>
      <c r="U6" s="11"/>
      <c r="V6" s="11"/>
      <c r="W6" s="11"/>
      <c r="X6" s="11"/>
      <c r="Y6" s="11"/>
      <c r="Z6" s="11"/>
      <c r="AA6" s="11"/>
      <c r="AB6" s="67" t="s">
        <v>16</v>
      </c>
      <c r="AC6" s="67"/>
      <c r="AD6" s="67"/>
      <c r="AE6" s="1"/>
    </row>
    <row r="7" spans="1:32" s="4" customFormat="1" ht="18.75" customHeight="1">
      <c r="A7" s="64" t="s">
        <v>15</v>
      </c>
      <c r="B7" s="65" t="s">
        <v>19</v>
      </c>
      <c r="C7" s="73" t="s">
        <v>36</v>
      </c>
      <c r="D7" s="73" t="s">
        <v>37</v>
      </c>
      <c r="E7" s="73" t="s">
        <v>38</v>
      </c>
      <c r="F7" s="74" t="s">
        <v>22</v>
      </c>
      <c r="G7" s="74"/>
      <c r="H7" s="71" t="s">
        <v>0</v>
      </c>
      <c r="I7" s="72"/>
      <c r="J7" s="71" t="s">
        <v>1</v>
      </c>
      <c r="K7" s="72"/>
      <c r="L7" s="71" t="s">
        <v>2</v>
      </c>
      <c r="M7" s="72"/>
      <c r="N7" s="71" t="s">
        <v>3</v>
      </c>
      <c r="O7" s="72"/>
      <c r="P7" s="71" t="s">
        <v>4</v>
      </c>
      <c r="Q7" s="72"/>
      <c r="R7" s="71" t="s">
        <v>5</v>
      </c>
      <c r="S7" s="72"/>
      <c r="T7" s="71" t="s">
        <v>6</v>
      </c>
      <c r="U7" s="72"/>
      <c r="V7" s="71" t="s">
        <v>7</v>
      </c>
      <c r="W7" s="72"/>
      <c r="X7" s="71" t="s">
        <v>8</v>
      </c>
      <c r="Y7" s="72"/>
      <c r="Z7" s="71" t="s">
        <v>9</v>
      </c>
      <c r="AA7" s="72"/>
      <c r="AB7" s="71" t="s">
        <v>10</v>
      </c>
      <c r="AC7" s="72"/>
      <c r="AD7" s="71" t="s">
        <v>11</v>
      </c>
      <c r="AE7" s="72"/>
      <c r="AF7" s="64" t="s">
        <v>27</v>
      </c>
    </row>
    <row r="8" spans="1:32" s="5" customFormat="1" ht="93" customHeight="1">
      <c r="A8" s="64"/>
      <c r="B8" s="66"/>
      <c r="C8" s="73"/>
      <c r="D8" s="73"/>
      <c r="E8" s="73"/>
      <c r="F8" s="30" t="s">
        <v>23</v>
      </c>
      <c r="G8" s="30" t="s">
        <v>24</v>
      </c>
      <c r="H8" s="29" t="s">
        <v>25</v>
      </c>
      <c r="I8" s="29" t="s">
        <v>26</v>
      </c>
      <c r="J8" s="29" t="s">
        <v>25</v>
      </c>
      <c r="K8" s="29" t="s">
        <v>26</v>
      </c>
      <c r="L8" s="29" t="s">
        <v>25</v>
      </c>
      <c r="M8" s="29" t="s">
        <v>26</v>
      </c>
      <c r="N8" s="29" t="s">
        <v>25</v>
      </c>
      <c r="O8" s="29" t="s">
        <v>26</v>
      </c>
      <c r="P8" s="29" t="s">
        <v>25</v>
      </c>
      <c r="Q8" s="40" t="s">
        <v>26</v>
      </c>
      <c r="R8" s="29" t="s">
        <v>25</v>
      </c>
      <c r="S8" s="29" t="s">
        <v>26</v>
      </c>
      <c r="T8" s="29" t="s">
        <v>25</v>
      </c>
      <c r="U8" s="29" t="s">
        <v>26</v>
      </c>
      <c r="V8" s="29" t="s">
        <v>25</v>
      </c>
      <c r="W8" s="29" t="s">
        <v>26</v>
      </c>
      <c r="X8" s="29" t="s">
        <v>25</v>
      </c>
      <c r="Y8" s="29" t="s">
        <v>26</v>
      </c>
      <c r="Z8" s="29" t="s">
        <v>25</v>
      </c>
      <c r="AA8" s="29" t="s">
        <v>26</v>
      </c>
      <c r="AB8" s="29" t="s">
        <v>25</v>
      </c>
      <c r="AC8" s="29" t="s">
        <v>26</v>
      </c>
      <c r="AD8" s="29" t="s">
        <v>25</v>
      </c>
      <c r="AE8" s="29" t="s">
        <v>26</v>
      </c>
      <c r="AF8" s="64"/>
    </row>
    <row r="9" spans="1:32" s="7" customFormat="1" ht="24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41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  <c r="AE9" s="6">
        <v>31</v>
      </c>
      <c r="AF9" s="6">
        <v>32</v>
      </c>
    </row>
    <row r="10" spans="1:32" s="8" customFormat="1" ht="68.25" customHeight="1">
      <c r="A10" s="16" t="s">
        <v>20</v>
      </c>
      <c r="B10" s="15">
        <f aca="true" t="shared" si="0" ref="B10:B15">H10+J10+L10+N10+P10+R10+T10+V10+X10+Z10+AB10+AD10</f>
        <v>151.10000000000002</v>
      </c>
      <c r="C10" s="15">
        <f>H10+J10+L10+N10+P10+R10+T10</f>
        <v>79.93</v>
      </c>
      <c r="D10" s="15">
        <f aca="true" t="shared" si="1" ref="D10:D15">E10</f>
        <v>85.85000000000001</v>
      </c>
      <c r="E10" s="15">
        <f aca="true" t="shared" si="2" ref="E10:E15">I10+K10+M10+O10+Q10+S10+U10+W10+Y10+AA10+AC10+AE10</f>
        <v>85.85000000000001</v>
      </c>
      <c r="F10" s="15">
        <f>E10/B10%</f>
        <v>56.81667769688948</v>
      </c>
      <c r="G10" s="15">
        <f>E10/C10%</f>
        <v>107.40648067058676</v>
      </c>
      <c r="H10" s="15">
        <f>H11</f>
        <v>0</v>
      </c>
      <c r="I10" s="15"/>
      <c r="J10" s="15">
        <f aca="true" t="shared" si="3" ref="J10:AD11">J11</f>
        <v>11.89</v>
      </c>
      <c r="K10" s="15">
        <f t="shared" si="3"/>
        <v>11.89</v>
      </c>
      <c r="L10" s="15">
        <f t="shared" si="3"/>
        <v>11.9</v>
      </c>
      <c r="M10" s="15">
        <f t="shared" si="3"/>
        <v>11.64</v>
      </c>
      <c r="N10" s="15">
        <f t="shared" si="3"/>
        <v>20.46</v>
      </c>
      <c r="O10" s="15">
        <f t="shared" si="3"/>
        <v>11.63</v>
      </c>
      <c r="P10" s="15">
        <f t="shared" si="3"/>
        <v>11.89</v>
      </c>
      <c r="Q10" s="42">
        <v>20.18</v>
      </c>
      <c r="R10" s="15">
        <f t="shared" si="3"/>
        <v>11.9</v>
      </c>
      <c r="S10" s="15">
        <v>6.98</v>
      </c>
      <c r="T10" s="15">
        <f t="shared" si="3"/>
        <v>11.89</v>
      </c>
      <c r="U10" s="31">
        <v>11.63</v>
      </c>
      <c r="V10" s="15">
        <f t="shared" si="3"/>
        <v>11.9</v>
      </c>
      <c r="W10" s="31">
        <v>11.9</v>
      </c>
      <c r="X10" s="15">
        <f t="shared" si="3"/>
        <v>11.9</v>
      </c>
      <c r="Y10" s="15"/>
      <c r="Z10" s="15">
        <f t="shared" si="3"/>
        <v>11.9</v>
      </c>
      <c r="AA10" s="15"/>
      <c r="AB10" s="15">
        <f t="shared" si="3"/>
        <v>11.82</v>
      </c>
      <c r="AC10" s="15"/>
      <c r="AD10" s="15">
        <f t="shared" si="3"/>
        <v>23.65</v>
      </c>
      <c r="AE10" s="15"/>
      <c r="AF10" s="68" t="s">
        <v>30</v>
      </c>
    </row>
    <row r="11" spans="1:32" s="9" customFormat="1" ht="39" customHeight="1">
      <c r="A11" s="17" t="s">
        <v>17</v>
      </c>
      <c r="B11" s="15">
        <f t="shared" si="0"/>
        <v>151.10000000000002</v>
      </c>
      <c r="C11" s="15">
        <f>H11+J11+L11+N11+P11+R11+T11+V11</f>
        <v>91.83000000000001</v>
      </c>
      <c r="D11" s="15">
        <f t="shared" si="1"/>
        <v>85.85000000000001</v>
      </c>
      <c r="E11" s="15">
        <f t="shared" si="2"/>
        <v>85.85000000000001</v>
      </c>
      <c r="F11" s="15">
        <f>E11/B11%</f>
        <v>56.81667769688948</v>
      </c>
      <c r="G11" s="15">
        <f>E11/C11%</f>
        <v>93.4879668953501</v>
      </c>
      <c r="H11" s="15">
        <f>H12</f>
        <v>0</v>
      </c>
      <c r="I11" s="15"/>
      <c r="J11" s="15">
        <f t="shared" si="3"/>
        <v>11.89</v>
      </c>
      <c r="K11" s="15">
        <f t="shared" si="3"/>
        <v>11.89</v>
      </c>
      <c r="L11" s="15">
        <f t="shared" si="3"/>
        <v>11.9</v>
      </c>
      <c r="M11" s="15">
        <f t="shared" si="3"/>
        <v>11.64</v>
      </c>
      <c r="N11" s="15">
        <f t="shared" si="3"/>
        <v>20.46</v>
      </c>
      <c r="O11" s="15">
        <f t="shared" si="3"/>
        <v>11.63</v>
      </c>
      <c r="P11" s="15">
        <f t="shared" si="3"/>
        <v>11.89</v>
      </c>
      <c r="Q11" s="42">
        <f>Q12</f>
        <v>20.18</v>
      </c>
      <c r="R11" s="15">
        <f t="shared" si="3"/>
        <v>11.9</v>
      </c>
      <c r="S11" s="15">
        <v>6.98</v>
      </c>
      <c r="T11" s="15">
        <f t="shared" si="3"/>
        <v>11.89</v>
      </c>
      <c r="U11" s="31">
        <v>11.63</v>
      </c>
      <c r="V11" s="15">
        <f t="shared" si="3"/>
        <v>11.9</v>
      </c>
      <c r="W11" s="31">
        <v>11.9</v>
      </c>
      <c r="X11" s="15">
        <f t="shared" si="3"/>
        <v>11.9</v>
      </c>
      <c r="Y11" s="15"/>
      <c r="Z11" s="15">
        <f t="shared" si="3"/>
        <v>11.9</v>
      </c>
      <c r="AA11" s="15"/>
      <c r="AB11" s="15">
        <f t="shared" si="3"/>
        <v>11.82</v>
      </c>
      <c r="AC11" s="15"/>
      <c r="AD11" s="15">
        <f t="shared" si="3"/>
        <v>23.65</v>
      </c>
      <c r="AE11" s="15"/>
      <c r="AF11" s="69"/>
    </row>
    <row r="12" spans="1:32" s="8" customFormat="1" ht="24" customHeight="1">
      <c r="A12" s="16" t="s">
        <v>12</v>
      </c>
      <c r="B12" s="31">
        <f t="shared" si="0"/>
        <v>151.10000000000002</v>
      </c>
      <c r="C12" s="31">
        <f>H12+J12+L12+N12+P12+R12+T12+V12</f>
        <v>91.83000000000001</v>
      </c>
      <c r="D12" s="31">
        <f t="shared" si="1"/>
        <v>85.85000000000001</v>
      </c>
      <c r="E12" s="31">
        <f t="shared" si="2"/>
        <v>85.85000000000001</v>
      </c>
      <c r="F12" s="15">
        <f>E12/B12%</f>
        <v>56.81667769688948</v>
      </c>
      <c r="G12" s="15">
        <f>E12/C12%</f>
        <v>93.4879668953501</v>
      </c>
      <c r="H12" s="31"/>
      <c r="I12" s="31"/>
      <c r="J12" s="31">
        <v>11.89</v>
      </c>
      <c r="K12" s="31">
        <v>11.89</v>
      </c>
      <c r="L12" s="31">
        <v>11.9</v>
      </c>
      <c r="M12" s="31">
        <v>11.64</v>
      </c>
      <c r="N12" s="31">
        <v>20.46</v>
      </c>
      <c r="O12" s="31">
        <v>11.63</v>
      </c>
      <c r="P12" s="31">
        <v>11.89</v>
      </c>
      <c r="Q12" s="43">
        <v>20.18</v>
      </c>
      <c r="R12" s="31">
        <v>11.9</v>
      </c>
      <c r="S12" s="31">
        <v>6.98</v>
      </c>
      <c r="T12" s="31">
        <v>11.89</v>
      </c>
      <c r="U12" s="31">
        <v>11.63</v>
      </c>
      <c r="V12" s="31">
        <v>11.9</v>
      </c>
      <c r="W12" s="31">
        <v>11.9</v>
      </c>
      <c r="X12" s="31">
        <v>11.9</v>
      </c>
      <c r="Y12" s="31"/>
      <c r="Z12" s="31">
        <v>11.9</v>
      </c>
      <c r="AA12" s="31"/>
      <c r="AB12" s="31">
        <v>11.82</v>
      </c>
      <c r="AC12" s="31"/>
      <c r="AD12" s="31">
        <v>23.65</v>
      </c>
      <c r="AE12" s="31"/>
      <c r="AF12" s="69"/>
    </row>
    <row r="13" spans="1:32" s="8" customFormat="1" ht="25.5" customHeight="1">
      <c r="A13" s="16" t="s">
        <v>13</v>
      </c>
      <c r="B13" s="31">
        <f t="shared" si="0"/>
        <v>0</v>
      </c>
      <c r="C13" s="31">
        <f>H13+J13+L13+N13+P13</f>
        <v>0</v>
      </c>
      <c r="D13" s="31">
        <f t="shared" si="1"/>
        <v>0</v>
      </c>
      <c r="E13" s="31">
        <f t="shared" si="2"/>
        <v>0</v>
      </c>
      <c r="F13" s="15"/>
      <c r="G13" s="15"/>
      <c r="H13" s="31"/>
      <c r="I13" s="31"/>
      <c r="J13" s="31"/>
      <c r="K13" s="31"/>
      <c r="L13" s="31"/>
      <c r="M13" s="31"/>
      <c r="N13" s="31"/>
      <c r="O13" s="31"/>
      <c r="P13" s="31"/>
      <c r="Q13" s="43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69"/>
    </row>
    <row r="14" spans="1:32" s="8" customFormat="1" ht="24.75" customHeight="1">
      <c r="A14" s="16" t="s">
        <v>18</v>
      </c>
      <c r="B14" s="31">
        <f t="shared" si="0"/>
        <v>0</v>
      </c>
      <c r="C14" s="31">
        <f>H14+J14+L14+N14+P14</f>
        <v>0</v>
      </c>
      <c r="D14" s="31">
        <f t="shared" si="1"/>
        <v>0</v>
      </c>
      <c r="E14" s="31">
        <f t="shared" si="2"/>
        <v>0</v>
      </c>
      <c r="F14" s="15"/>
      <c r="G14" s="15"/>
      <c r="H14" s="32"/>
      <c r="I14" s="32"/>
      <c r="J14" s="32"/>
      <c r="K14" s="32"/>
      <c r="L14" s="32"/>
      <c r="M14" s="32"/>
      <c r="N14" s="32"/>
      <c r="O14" s="32"/>
      <c r="P14" s="32"/>
      <c r="Q14" s="44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69"/>
    </row>
    <row r="15" spans="1:32" s="8" customFormat="1" ht="21" customHeight="1">
      <c r="A15" s="16" t="s">
        <v>14</v>
      </c>
      <c r="B15" s="31">
        <f t="shared" si="0"/>
        <v>0</v>
      </c>
      <c r="C15" s="31">
        <f>H15+J15+L15+N15+P15</f>
        <v>0</v>
      </c>
      <c r="D15" s="31">
        <f t="shared" si="1"/>
        <v>0</v>
      </c>
      <c r="E15" s="31">
        <f t="shared" si="2"/>
        <v>0</v>
      </c>
      <c r="F15" s="15"/>
      <c r="G15" s="15"/>
      <c r="H15" s="32"/>
      <c r="I15" s="32"/>
      <c r="J15" s="32"/>
      <c r="K15" s="32"/>
      <c r="L15" s="32"/>
      <c r="M15" s="32"/>
      <c r="N15" s="32"/>
      <c r="O15" s="32"/>
      <c r="P15" s="32"/>
      <c r="Q15" s="44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70"/>
    </row>
    <row r="16" spans="1:32" s="8" customFormat="1" ht="68.25" customHeight="1">
      <c r="A16" s="16" t="s">
        <v>28</v>
      </c>
      <c r="B16" s="15">
        <f>B17</f>
        <v>1044.2</v>
      </c>
      <c r="C16" s="15">
        <f>C17</f>
        <v>1044.2</v>
      </c>
      <c r="D16" s="15">
        <f>D17</f>
        <v>1038.98</v>
      </c>
      <c r="E16" s="15">
        <f>E17</f>
        <v>1038.98</v>
      </c>
      <c r="F16" s="15">
        <f>E16/B16%</f>
        <v>99.50009576709442</v>
      </c>
      <c r="G16" s="15">
        <f>E16/C16%</f>
        <v>99.50009576709442</v>
      </c>
      <c r="H16" s="15">
        <f aca="true" t="shared" si="4" ref="H16:AE16">H17</f>
        <v>0</v>
      </c>
      <c r="I16" s="15">
        <f t="shared" si="4"/>
        <v>0</v>
      </c>
      <c r="J16" s="15">
        <f t="shared" si="4"/>
        <v>0</v>
      </c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  <c r="P16" s="15">
        <f t="shared" si="4"/>
        <v>0</v>
      </c>
      <c r="Q16" s="42">
        <f t="shared" si="4"/>
        <v>0</v>
      </c>
      <c r="R16" s="15">
        <f t="shared" si="4"/>
        <v>0</v>
      </c>
      <c r="S16" s="15">
        <f t="shared" si="4"/>
        <v>0</v>
      </c>
      <c r="T16" s="15">
        <f t="shared" si="4"/>
        <v>1044.2</v>
      </c>
      <c r="U16" s="15">
        <f t="shared" si="4"/>
        <v>1038.98</v>
      </c>
      <c r="V16" s="15">
        <f t="shared" si="4"/>
        <v>0</v>
      </c>
      <c r="W16" s="15">
        <f t="shared" si="4"/>
        <v>0</v>
      </c>
      <c r="X16" s="15">
        <f t="shared" si="4"/>
        <v>0</v>
      </c>
      <c r="Y16" s="15">
        <f t="shared" si="4"/>
        <v>0</v>
      </c>
      <c r="Z16" s="15">
        <f t="shared" si="4"/>
        <v>0</v>
      </c>
      <c r="AA16" s="15">
        <f t="shared" si="4"/>
        <v>0</v>
      </c>
      <c r="AB16" s="15">
        <f t="shared" si="4"/>
        <v>0</v>
      </c>
      <c r="AC16" s="15">
        <f t="shared" si="4"/>
        <v>0</v>
      </c>
      <c r="AD16" s="15">
        <f t="shared" si="4"/>
        <v>0</v>
      </c>
      <c r="AE16" s="15">
        <f t="shared" si="4"/>
        <v>0</v>
      </c>
      <c r="AF16" s="68"/>
    </row>
    <row r="17" spans="1:32" s="9" customFormat="1" ht="39" customHeight="1">
      <c r="A17" s="17" t="s">
        <v>17</v>
      </c>
      <c r="B17" s="15">
        <f>B18+B19+B20+B21</f>
        <v>1044.2</v>
      </c>
      <c r="C17" s="15">
        <f>C18+C19+C20+C21</f>
        <v>1044.2</v>
      </c>
      <c r="D17" s="15">
        <f>D18+D19+D20+D21</f>
        <v>1038.98</v>
      </c>
      <c r="E17" s="15">
        <f>E18+E19+E20+E21</f>
        <v>1038.98</v>
      </c>
      <c r="F17" s="15">
        <f>E17/B17%</f>
        <v>99.50009576709442</v>
      </c>
      <c r="G17" s="15">
        <f>E17/C17%</f>
        <v>99.50009576709442</v>
      </c>
      <c r="H17" s="15">
        <f aca="true" t="shared" si="5" ref="H17:AE17">H18+H19+H20+H21</f>
        <v>0</v>
      </c>
      <c r="I17" s="15">
        <f t="shared" si="5"/>
        <v>0</v>
      </c>
      <c r="J17" s="15">
        <f t="shared" si="5"/>
        <v>0</v>
      </c>
      <c r="K17" s="15">
        <f t="shared" si="5"/>
        <v>0</v>
      </c>
      <c r="L17" s="15">
        <f t="shared" si="5"/>
        <v>0</v>
      </c>
      <c r="M17" s="15">
        <f t="shared" si="5"/>
        <v>0</v>
      </c>
      <c r="N17" s="15">
        <f t="shared" si="5"/>
        <v>0</v>
      </c>
      <c r="O17" s="15">
        <f t="shared" si="5"/>
        <v>0</v>
      </c>
      <c r="P17" s="15">
        <f t="shared" si="5"/>
        <v>0</v>
      </c>
      <c r="Q17" s="42">
        <f t="shared" si="5"/>
        <v>0</v>
      </c>
      <c r="R17" s="15">
        <f t="shared" si="5"/>
        <v>0</v>
      </c>
      <c r="S17" s="15">
        <f t="shared" si="5"/>
        <v>0</v>
      </c>
      <c r="T17" s="15">
        <f t="shared" si="5"/>
        <v>1044.2</v>
      </c>
      <c r="U17" s="15">
        <f t="shared" si="5"/>
        <v>1038.98</v>
      </c>
      <c r="V17" s="15">
        <f t="shared" si="5"/>
        <v>0</v>
      </c>
      <c r="W17" s="15">
        <f t="shared" si="5"/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15">
        <f t="shared" si="5"/>
        <v>0</v>
      </c>
      <c r="AD17" s="15">
        <f t="shared" si="5"/>
        <v>0</v>
      </c>
      <c r="AE17" s="15">
        <f t="shared" si="5"/>
        <v>0</v>
      </c>
      <c r="AF17" s="69"/>
    </row>
    <row r="18" spans="1:32" s="8" customFormat="1" ht="24" customHeight="1">
      <c r="A18" s="16" t="s">
        <v>12</v>
      </c>
      <c r="B18" s="31">
        <f>H18+J18+L18+N18+P18+R18+T18+V18+X18+Z18+AB18+AD18</f>
        <v>0</v>
      </c>
      <c r="C18" s="31">
        <f aca="true" t="shared" si="6" ref="C18:E21">C24</f>
        <v>0</v>
      </c>
      <c r="D18" s="31">
        <f t="shared" si="6"/>
        <v>0</v>
      </c>
      <c r="E18" s="31">
        <f t="shared" si="6"/>
        <v>0</v>
      </c>
      <c r="F18" s="15"/>
      <c r="G18" s="15"/>
      <c r="H18" s="31">
        <f aca="true" t="shared" si="7" ref="H18:AE21">H24</f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43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69"/>
    </row>
    <row r="19" spans="1:32" s="8" customFormat="1" ht="25.5" customHeight="1">
      <c r="A19" s="16" t="s">
        <v>13</v>
      </c>
      <c r="B19" s="31">
        <f>H19+J19+L19+N19+P19+R19+T19+V19+X19+Z19+AB19+AD19</f>
        <v>1044.2</v>
      </c>
      <c r="C19" s="31">
        <f t="shared" si="6"/>
        <v>1044.2</v>
      </c>
      <c r="D19" s="31">
        <f t="shared" si="6"/>
        <v>1038.98</v>
      </c>
      <c r="E19" s="31">
        <f t="shared" si="6"/>
        <v>1038.98</v>
      </c>
      <c r="F19" s="15">
        <f>E19/B19%</f>
        <v>99.50009576709442</v>
      </c>
      <c r="G19" s="15">
        <f>E19/C19%</f>
        <v>99.50009576709442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43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1044.2</v>
      </c>
      <c r="U19" s="31">
        <f t="shared" si="7"/>
        <v>1038.98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31">
        <f t="shared" si="7"/>
        <v>0</v>
      </c>
      <c r="AF19" s="69"/>
    </row>
    <row r="20" spans="1:32" s="8" customFormat="1" ht="24.75" customHeight="1">
      <c r="A20" s="16" t="s">
        <v>18</v>
      </c>
      <c r="B20" s="31">
        <f>H20+J20+L20+N20+P20+R20+T20+V20+X20+Z20+AB20+AD20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15"/>
      <c r="G20" s="15"/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43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31">
        <f t="shared" si="7"/>
        <v>0</v>
      </c>
      <c r="AF20" s="69"/>
    </row>
    <row r="21" spans="1:32" s="8" customFormat="1" ht="21" customHeight="1">
      <c r="A21" s="16" t="s">
        <v>14</v>
      </c>
      <c r="B21" s="31">
        <f>H21+J21+L21+N21+P21+R21+T21+V21+X21+Z21+AB21+AD21</f>
        <v>0</v>
      </c>
      <c r="C21" s="31">
        <f t="shared" si="6"/>
        <v>0</v>
      </c>
      <c r="D21" s="31">
        <f t="shared" si="6"/>
        <v>0</v>
      </c>
      <c r="E21" s="31">
        <f t="shared" si="6"/>
        <v>0</v>
      </c>
      <c r="F21" s="15"/>
      <c r="G21" s="15"/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7"/>
        <v>0</v>
      </c>
      <c r="P21" s="31">
        <f t="shared" si="7"/>
        <v>0</v>
      </c>
      <c r="Q21" s="43">
        <f t="shared" si="7"/>
        <v>0</v>
      </c>
      <c r="R21" s="31">
        <f t="shared" si="7"/>
        <v>0</v>
      </c>
      <c r="S21" s="31">
        <f t="shared" si="7"/>
        <v>0</v>
      </c>
      <c r="T21" s="31">
        <f t="shared" si="7"/>
        <v>0</v>
      </c>
      <c r="U21" s="31">
        <f t="shared" si="7"/>
        <v>0</v>
      </c>
      <c r="V21" s="31">
        <f t="shared" si="7"/>
        <v>0</v>
      </c>
      <c r="W21" s="31">
        <f t="shared" si="7"/>
        <v>0</v>
      </c>
      <c r="X21" s="31">
        <f t="shared" si="7"/>
        <v>0</v>
      </c>
      <c r="Y21" s="31">
        <f t="shared" si="7"/>
        <v>0</v>
      </c>
      <c r="Z21" s="31">
        <f t="shared" si="7"/>
        <v>0</v>
      </c>
      <c r="AA21" s="31">
        <f t="shared" si="7"/>
        <v>0</v>
      </c>
      <c r="AB21" s="31">
        <f t="shared" si="7"/>
        <v>0</v>
      </c>
      <c r="AC21" s="31">
        <f t="shared" si="7"/>
        <v>0</v>
      </c>
      <c r="AD21" s="31">
        <f t="shared" si="7"/>
        <v>0</v>
      </c>
      <c r="AE21" s="31">
        <f t="shared" si="7"/>
        <v>0</v>
      </c>
      <c r="AF21" s="70"/>
    </row>
    <row r="22" spans="1:32" s="8" customFormat="1" ht="68.25" customHeight="1">
      <c r="A22" s="16" t="s">
        <v>29</v>
      </c>
      <c r="B22" s="15">
        <f>SUM(H22:AD22)</f>
        <v>0</v>
      </c>
      <c r="C22" s="15">
        <f>H22</f>
        <v>0</v>
      </c>
      <c r="D22" s="15">
        <f aca="true" t="shared" si="8" ref="D22:D27">E22</f>
        <v>0</v>
      </c>
      <c r="E22" s="15">
        <f aca="true" t="shared" si="9" ref="E22:E27">I22+K22+M22+O22+Q22+S22+U22+W22+Y22+AA22+AC22+AE22</f>
        <v>0</v>
      </c>
      <c r="F22" s="15" t="e">
        <f>E22/B22%</f>
        <v>#DIV/0!</v>
      </c>
      <c r="G22" s="15" t="e">
        <f>E22/C22%</f>
        <v>#DIV/0!</v>
      </c>
      <c r="H22" s="15">
        <f>H23</f>
        <v>0</v>
      </c>
      <c r="I22" s="15"/>
      <c r="J22" s="15">
        <f aca="true" t="shared" si="10" ref="J22:AD23">J23</f>
        <v>0</v>
      </c>
      <c r="K22" s="15"/>
      <c r="L22" s="15">
        <f t="shared" si="10"/>
        <v>0</v>
      </c>
      <c r="M22" s="15"/>
      <c r="N22" s="15">
        <f t="shared" si="10"/>
        <v>0</v>
      </c>
      <c r="O22" s="15"/>
      <c r="P22" s="15">
        <f t="shared" si="10"/>
        <v>0</v>
      </c>
      <c r="Q22" s="42"/>
      <c r="R22" s="15">
        <f t="shared" si="10"/>
        <v>0</v>
      </c>
      <c r="S22" s="15"/>
      <c r="T22" s="15">
        <f t="shared" si="10"/>
        <v>0</v>
      </c>
      <c r="U22" s="15"/>
      <c r="V22" s="15">
        <f t="shared" si="10"/>
        <v>0</v>
      </c>
      <c r="W22" s="15"/>
      <c r="X22" s="15">
        <f t="shared" si="10"/>
        <v>0</v>
      </c>
      <c r="Y22" s="15"/>
      <c r="Z22" s="15">
        <f t="shared" si="10"/>
        <v>0</v>
      </c>
      <c r="AA22" s="15"/>
      <c r="AB22" s="15">
        <f t="shared" si="10"/>
        <v>0</v>
      </c>
      <c r="AC22" s="15"/>
      <c r="AD22" s="15">
        <f t="shared" si="10"/>
        <v>0</v>
      </c>
      <c r="AE22" s="15"/>
      <c r="AF22" s="68" t="s">
        <v>35</v>
      </c>
    </row>
    <row r="23" spans="1:32" s="9" customFormat="1" ht="39" customHeight="1">
      <c r="A23" s="17" t="s">
        <v>17</v>
      </c>
      <c r="B23" s="15">
        <f>SUM(H23:AD23)</f>
        <v>0</v>
      </c>
      <c r="C23" s="15">
        <f>H23</f>
        <v>0</v>
      </c>
      <c r="D23" s="15">
        <f t="shared" si="8"/>
        <v>0</v>
      </c>
      <c r="E23" s="15">
        <f t="shared" si="9"/>
        <v>0</v>
      </c>
      <c r="F23" s="15" t="e">
        <f>E23/B23%</f>
        <v>#DIV/0!</v>
      </c>
      <c r="G23" s="15" t="e">
        <f>E23/C23%</f>
        <v>#DIV/0!</v>
      </c>
      <c r="H23" s="15">
        <f>H24</f>
        <v>0</v>
      </c>
      <c r="I23" s="15"/>
      <c r="J23" s="15">
        <f t="shared" si="10"/>
        <v>0</v>
      </c>
      <c r="K23" s="15"/>
      <c r="L23" s="15">
        <f t="shared" si="10"/>
        <v>0</v>
      </c>
      <c r="M23" s="15"/>
      <c r="N23" s="15">
        <f t="shared" si="10"/>
        <v>0</v>
      </c>
      <c r="O23" s="15"/>
      <c r="P23" s="15">
        <f t="shared" si="10"/>
        <v>0</v>
      </c>
      <c r="Q23" s="42"/>
      <c r="R23" s="15">
        <f t="shared" si="10"/>
        <v>0</v>
      </c>
      <c r="S23" s="15"/>
      <c r="T23" s="15">
        <f t="shared" si="10"/>
        <v>0</v>
      </c>
      <c r="U23" s="15"/>
      <c r="V23" s="15">
        <f t="shared" si="10"/>
        <v>0</v>
      </c>
      <c r="W23" s="15"/>
      <c r="X23" s="15">
        <f t="shared" si="10"/>
        <v>0</v>
      </c>
      <c r="Y23" s="15"/>
      <c r="Z23" s="15">
        <f t="shared" si="10"/>
        <v>0</v>
      </c>
      <c r="AA23" s="15"/>
      <c r="AB23" s="15">
        <f t="shared" si="10"/>
        <v>0</v>
      </c>
      <c r="AC23" s="15"/>
      <c r="AD23" s="15">
        <f t="shared" si="10"/>
        <v>0</v>
      </c>
      <c r="AE23" s="15"/>
      <c r="AF23" s="69"/>
    </row>
    <row r="24" spans="1:32" s="8" customFormat="1" ht="24" customHeight="1">
      <c r="A24" s="16" t="s">
        <v>12</v>
      </c>
      <c r="B24" s="31">
        <f>H24+J24+L24+N24+P24+R24+T24+V24+X24+Z24+AB24+AD24</f>
        <v>0</v>
      </c>
      <c r="C24" s="31">
        <f>H24+J24+L24+N24+P24</f>
        <v>0</v>
      </c>
      <c r="D24" s="15">
        <f t="shared" si="8"/>
        <v>0</v>
      </c>
      <c r="E24" s="15">
        <f t="shared" si="9"/>
        <v>0</v>
      </c>
      <c r="F24" s="15"/>
      <c r="G24" s="15"/>
      <c r="H24" s="31"/>
      <c r="I24" s="31"/>
      <c r="J24" s="31"/>
      <c r="K24" s="31"/>
      <c r="L24" s="31"/>
      <c r="M24" s="31"/>
      <c r="N24" s="31"/>
      <c r="O24" s="31"/>
      <c r="P24" s="31"/>
      <c r="Q24" s="43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69"/>
    </row>
    <row r="25" spans="1:32" s="8" customFormat="1" ht="25.5" customHeight="1">
      <c r="A25" s="16" t="s">
        <v>13</v>
      </c>
      <c r="B25" s="31">
        <f>H25+J25+L25+N25+P25+R25+T25+V25+X25+Z25+AB25+AD25</f>
        <v>1044.2</v>
      </c>
      <c r="C25" s="31">
        <f>H25+J25+L25+N25+P25+R25+T25</f>
        <v>1044.2</v>
      </c>
      <c r="D25" s="31">
        <f t="shared" si="8"/>
        <v>1038.98</v>
      </c>
      <c r="E25" s="31">
        <f t="shared" si="9"/>
        <v>1038.98</v>
      </c>
      <c r="F25" s="15">
        <f>E25/B25%</f>
        <v>99.50009576709442</v>
      </c>
      <c r="G25" s="15">
        <f>E25/C25%</f>
        <v>99.50009576709442</v>
      </c>
      <c r="H25" s="31"/>
      <c r="I25" s="31"/>
      <c r="J25" s="31"/>
      <c r="K25" s="31"/>
      <c r="L25" s="31"/>
      <c r="M25" s="31"/>
      <c r="N25" s="31"/>
      <c r="O25" s="31"/>
      <c r="P25" s="31"/>
      <c r="Q25" s="43"/>
      <c r="R25" s="31"/>
      <c r="S25" s="31"/>
      <c r="T25" s="31">
        <v>1044.2</v>
      </c>
      <c r="U25" s="31">
        <v>1038.98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69"/>
    </row>
    <row r="26" spans="1:32" s="8" customFormat="1" ht="24.75" customHeight="1">
      <c r="A26" s="16" t="s">
        <v>18</v>
      </c>
      <c r="B26" s="31">
        <f>H26+J26+L26+N26+P26+R26+T26+V26+X26+Z26+AB26+AD26</f>
        <v>0</v>
      </c>
      <c r="C26" s="31">
        <f>H26+J26+L26+N26+P26</f>
        <v>0</v>
      </c>
      <c r="D26" s="31">
        <f t="shared" si="8"/>
        <v>0</v>
      </c>
      <c r="E26" s="31">
        <f t="shared" si="9"/>
        <v>0</v>
      </c>
      <c r="F26" s="15"/>
      <c r="G26" s="15"/>
      <c r="H26" s="32"/>
      <c r="I26" s="32"/>
      <c r="J26" s="32"/>
      <c r="K26" s="32"/>
      <c r="L26" s="32"/>
      <c r="M26" s="32"/>
      <c r="N26" s="32"/>
      <c r="O26" s="32"/>
      <c r="P26" s="32"/>
      <c r="Q26" s="44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69"/>
    </row>
    <row r="27" spans="1:32" s="8" customFormat="1" ht="21" customHeight="1">
      <c r="A27" s="16" t="s">
        <v>14</v>
      </c>
      <c r="B27" s="31">
        <f>H27+J27+L27+N27+P27+R27+T27+V27+X27+Z27+AB27+AD27</f>
        <v>0</v>
      </c>
      <c r="C27" s="31">
        <f>H27+J27+L27+N27+P27</f>
        <v>0</v>
      </c>
      <c r="D27" s="31">
        <f t="shared" si="8"/>
        <v>0</v>
      </c>
      <c r="E27" s="31">
        <f t="shared" si="9"/>
        <v>0</v>
      </c>
      <c r="F27" s="15"/>
      <c r="G27" s="15"/>
      <c r="H27" s="32"/>
      <c r="I27" s="32"/>
      <c r="J27" s="32"/>
      <c r="K27" s="32"/>
      <c r="L27" s="32"/>
      <c r="M27" s="32"/>
      <c r="N27" s="32"/>
      <c r="O27" s="32"/>
      <c r="P27" s="32"/>
      <c r="Q27" s="44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70"/>
    </row>
    <row r="28" spans="1:32" s="52" customFormat="1" ht="281.25">
      <c r="A28" s="49" t="s">
        <v>32</v>
      </c>
      <c r="B28" s="50">
        <f>B29</f>
        <v>1480</v>
      </c>
      <c r="C28" s="50">
        <f>C29</f>
        <v>0</v>
      </c>
      <c r="D28" s="50">
        <f>D29</f>
        <v>1480</v>
      </c>
      <c r="E28" s="50">
        <f>E29</f>
        <v>0</v>
      </c>
      <c r="F28" s="50">
        <f>E28/B28*100</f>
        <v>0</v>
      </c>
      <c r="G28" s="50"/>
      <c r="H28" s="50">
        <f aca="true" t="shared" si="11" ref="H28:AE28">H29</f>
        <v>0</v>
      </c>
      <c r="I28" s="50"/>
      <c r="J28" s="50">
        <f t="shared" si="11"/>
        <v>0</v>
      </c>
      <c r="K28" s="50">
        <f t="shared" si="11"/>
        <v>0</v>
      </c>
      <c r="L28" s="50">
        <f t="shared" si="11"/>
        <v>0</v>
      </c>
      <c r="M28" s="50">
        <f t="shared" si="11"/>
        <v>0</v>
      </c>
      <c r="N28" s="50">
        <f t="shared" si="11"/>
        <v>0</v>
      </c>
      <c r="O28" s="50">
        <f t="shared" si="11"/>
        <v>0</v>
      </c>
      <c r="P28" s="50">
        <f t="shared" si="11"/>
        <v>0</v>
      </c>
      <c r="Q28" s="50">
        <f t="shared" si="11"/>
        <v>0</v>
      </c>
      <c r="R28" s="50">
        <f t="shared" si="11"/>
        <v>0</v>
      </c>
      <c r="S28" s="50">
        <f t="shared" si="11"/>
        <v>0</v>
      </c>
      <c r="T28" s="50">
        <f t="shared" si="11"/>
        <v>0</v>
      </c>
      <c r="U28" s="50">
        <f t="shared" si="11"/>
        <v>0</v>
      </c>
      <c r="V28" s="50">
        <f t="shared" si="11"/>
        <v>0</v>
      </c>
      <c r="W28" s="50">
        <f t="shared" si="11"/>
        <v>0</v>
      </c>
      <c r="X28" s="50">
        <f t="shared" si="11"/>
        <v>0</v>
      </c>
      <c r="Y28" s="50">
        <f t="shared" si="11"/>
        <v>0</v>
      </c>
      <c r="Z28" s="50">
        <f t="shared" si="11"/>
        <v>0</v>
      </c>
      <c r="AA28" s="50">
        <f t="shared" si="11"/>
        <v>0</v>
      </c>
      <c r="AB28" s="50">
        <f t="shared" si="11"/>
        <v>0</v>
      </c>
      <c r="AC28" s="50">
        <f t="shared" si="11"/>
        <v>0</v>
      </c>
      <c r="AD28" s="50">
        <f t="shared" si="11"/>
        <v>1480</v>
      </c>
      <c r="AE28" s="50">
        <f t="shared" si="11"/>
        <v>0</v>
      </c>
      <c r="AF28" s="51" t="s">
        <v>39</v>
      </c>
    </row>
    <row r="29" spans="1:32" s="52" customFormat="1" ht="18.75">
      <c r="A29" s="53" t="s">
        <v>33</v>
      </c>
      <c r="B29" s="50">
        <f>SUM(B30:B33)</f>
        <v>1480</v>
      </c>
      <c r="C29" s="50">
        <f>SUM(C30:C33)</f>
        <v>0</v>
      </c>
      <c r="D29" s="50">
        <f>SUM(D30:D33)</f>
        <v>1480</v>
      </c>
      <c r="E29" s="50">
        <f>SUM(E30:E33)</f>
        <v>0</v>
      </c>
      <c r="F29" s="50">
        <f>E29/B29*100</f>
        <v>0</v>
      </c>
      <c r="G29" s="50"/>
      <c r="H29" s="50">
        <f>SUM(H30:H33)</f>
        <v>0</v>
      </c>
      <c r="I29" s="50"/>
      <c r="J29" s="50">
        <f aca="true" t="shared" si="12" ref="J29:AE29">SUM(J30:J33)</f>
        <v>0</v>
      </c>
      <c r="K29" s="50">
        <f t="shared" si="12"/>
        <v>0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0</v>
      </c>
      <c r="Q29" s="50">
        <f t="shared" si="12"/>
        <v>0</v>
      </c>
      <c r="R29" s="50">
        <f t="shared" si="12"/>
        <v>0</v>
      </c>
      <c r="S29" s="50">
        <f t="shared" si="12"/>
        <v>0</v>
      </c>
      <c r="T29" s="50">
        <f t="shared" si="12"/>
        <v>0</v>
      </c>
      <c r="U29" s="50">
        <f t="shared" si="12"/>
        <v>0</v>
      </c>
      <c r="V29" s="50">
        <f t="shared" si="12"/>
        <v>0</v>
      </c>
      <c r="W29" s="50">
        <f t="shared" si="12"/>
        <v>0</v>
      </c>
      <c r="X29" s="50">
        <f t="shared" si="12"/>
        <v>0</v>
      </c>
      <c r="Y29" s="50">
        <f t="shared" si="12"/>
        <v>0</v>
      </c>
      <c r="Z29" s="50">
        <f t="shared" si="12"/>
        <v>0</v>
      </c>
      <c r="AA29" s="50">
        <f t="shared" si="12"/>
        <v>0</v>
      </c>
      <c r="AB29" s="50">
        <f t="shared" si="12"/>
        <v>0</v>
      </c>
      <c r="AC29" s="50">
        <f t="shared" si="12"/>
        <v>0</v>
      </c>
      <c r="AD29" s="50">
        <f t="shared" si="12"/>
        <v>1480</v>
      </c>
      <c r="AE29" s="50">
        <f t="shared" si="12"/>
        <v>0</v>
      </c>
      <c r="AF29" s="54"/>
    </row>
    <row r="30" spans="1:32" s="52" customFormat="1" ht="18.75">
      <c r="A30" s="55" t="s">
        <v>34</v>
      </c>
      <c r="B30" s="56">
        <f>H30+J30+L30+N30+P30+R30+T30+V30+X30+Z30+AB30+AD30</f>
        <v>0</v>
      </c>
      <c r="C30" s="56">
        <f>H30+J30+L30+N30+P30+R30+T30</f>
        <v>0</v>
      </c>
      <c r="D30" s="56">
        <f>B30</f>
        <v>0</v>
      </c>
      <c r="E30" s="56">
        <f>I30+K30+M30+O30+Q30+S30+U30+W30+Y30+AA30+AC30+AE30</f>
        <v>0</v>
      </c>
      <c r="F30" s="56"/>
      <c r="G30" s="56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6"/>
      <c r="Y30" s="50"/>
      <c r="Z30" s="50"/>
      <c r="AA30" s="50"/>
      <c r="AB30" s="50"/>
      <c r="AC30" s="50"/>
      <c r="AD30" s="50"/>
      <c r="AE30" s="57"/>
      <c r="AF30" s="54"/>
    </row>
    <row r="31" spans="1:32" s="52" customFormat="1" ht="18.75">
      <c r="A31" s="55" t="s">
        <v>12</v>
      </c>
      <c r="B31" s="56">
        <f>H31+J31+L31+N31+P31+R31+T31+V31+X31+Z31+AB31+AD31</f>
        <v>0</v>
      </c>
      <c r="C31" s="56">
        <f>H31+J31+L31+N31+P31+R31+T31</f>
        <v>0</v>
      </c>
      <c r="D31" s="56"/>
      <c r="E31" s="56">
        <f>I31+K31+M31+O31+Q31+S31+U31+W31+Y31+AA31+AC31+AE31</f>
        <v>0</v>
      </c>
      <c r="F31" s="56"/>
      <c r="G31" s="56"/>
      <c r="H31" s="50"/>
      <c r="I31" s="50"/>
      <c r="J31" s="58"/>
      <c r="K31" s="58">
        <f>K20</f>
        <v>0</v>
      </c>
      <c r="L31" s="58"/>
      <c r="M31" s="58">
        <f>M20</f>
        <v>0</v>
      </c>
      <c r="N31" s="58"/>
      <c r="O31" s="58">
        <f>O20</f>
        <v>0</v>
      </c>
      <c r="P31" s="58"/>
      <c r="Q31" s="58">
        <f>Q20</f>
        <v>0</v>
      </c>
      <c r="R31" s="58"/>
      <c r="S31" s="58">
        <f>S20</f>
        <v>0</v>
      </c>
      <c r="T31" s="58"/>
      <c r="U31" s="58">
        <f>U20</f>
        <v>0</v>
      </c>
      <c r="V31" s="58"/>
      <c r="W31" s="58">
        <f>W20</f>
        <v>0</v>
      </c>
      <c r="X31" s="58"/>
      <c r="Y31" s="58">
        <f>Y20</f>
        <v>0</v>
      </c>
      <c r="Z31" s="58"/>
      <c r="AA31" s="58">
        <f>AA20</f>
        <v>0</v>
      </c>
      <c r="AB31" s="58"/>
      <c r="AC31" s="58">
        <f>AC20</f>
        <v>0</v>
      </c>
      <c r="AD31" s="58"/>
      <c r="AE31" s="58">
        <f>AE20</f>
        <v>0</v>
      </c>
      <c r="AF31" s="54"/>
    </row>
    <row r="32" spans="1:32" s="52" customFormat="1" ht="18.75">
      <c r="A32" s="55" t="s">
        <v>13</v>
      </c>
      <c r="B32" s="56">
        <f>H32+J32+L32+N32+P32+R32+T32+V32+X32+Z32+AB32+AD32</f>
        <v>1480</v>
      </c>
      <c r="C32" s="56">
        <f>H32+J32+L32+N32+P32+R32+T32</f>
        <v>0</v>
      </c>
      <c r="D32" s="56">
        <f>B32</f>
        <v>1480</v>
      </c>
      <c r="E32" s="56">
        <f>I32+K32+M32+O32+Q32+S32+U32+W32+Y32+AA32+AC32+AE32</f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>
        <v>1480</v>
      </c>
      <c r="AE32" s="59"/>
      <c r="AF32" s="54"/>
    </row>
    <row r="33" spans="1:32" s="52" customFormat="1" ht="18.75">
      <c r="A33" s="55" t="s">
        <v>14</v>
      </c>
      <c r="B33" s="56">
        <f>H33+J33+L33+N33+P33+R33+T33+V33+X33+Z33+AB33+AD33</f>
        <v>0</v>
      </c>
      <c r="C33" s="56">
        <f>H33+J33+L33+N33+P33+R33+T33</f>
        <v>0</v>
      </c>
      <c r="D33" s="56">
        <f>B33</f>
        <v>0</v>
      </c>
      <c r="E33" s="56">
        <f>I33+K33+M33+O33+Q33+S33+U33+W33+Y33+AA33+AC33+AE33</f>
        <v>0</v>
      </c>
      <c r="F33" s="56"/>
      <c r="G33" s="56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7"/>
      <c r="AF33" s="54"/>
    </row>
    <row r="34" spans="1:32" s="9" customFormat="1" ht="18.75">
      <c r="A34" s="17" t="s">
        <v>17</v>
      </c>
      <c r="B34" s="15">
        <f>B35+B36+B37+B38</f>
        <v>2675.2999999999997</v>
      </c>
      <c r="C34" s="15">
        <f>C35+C36+C37+C38</f>
        <v>1136.03</v>
      </c>
      <c r="D34" s="15">
        <f>D35+D36+D37+D38</f>
        <v>1124.83</v>
      </c>
      <c r="E34" s="15">
        <f>E35+E36+E37+E38</f>
        <v>1124.83</v>
      </c>
      <c r="F34" s="15">
        <f>E34/B34%</f>
        <v>42.045004298583336</v>
      </c>
      <c r="G34" s="15">
        <f>E34/C34%</f>
        <v>99.01411054285538</v>
      </c>
      <c r="H34" s="15">
        <f aca="true" t="shared" si="13" ref="H34:AE34">H35+H36+H37+H38</f>
        <v>0</v>
      </c>
      <c r="I34" s="15">
        <f t="shared" si="13"/>
        <v>0</v>
      </c>
      <c r="J34" s="15">
        <f t="shared" si="13"/>
        <v>11.89</v>
      </c>
      <c r="K34" s="15">
        <f t="shared" si="13"/>
        <v>11.89</v>
      </c>
      <c r="L34" s="15">
        <f t="shared" si="13"/>
        <v>11.9</v>
      </c>
      <c r="M34" s="15">
        <f t="shared" si="13"/>
        <v>11.64</v>
      </c>
      <c r="N34" s="15">
        <f t="shared" si="13"/>
        <v>20.46</v>
      </c>
      <c r="O34" s="15">
        <f t="shared" si="13"/>
        <v>11.63</v>
      </c>
      <c r="P34" s="15">
        <f t="shared" si="13"/>
        <v>11.89</v>
      </c>
      <c r="Q34" s="42">
        <f t="shared" si="13"/>
        <v>20.18</v>
      </c>
      <c r="R34" s="15">
        <f t="shared" si="13"/>
        <v>11.9</v>
      </c>
      <c r="S34" s="15">
        <f t="shared" si="13"/>
        <v>6.98</v>
      </c>
      <c r="T34" s="15">
        <f t="shared" si="13"/>
        <v>1056.0900000000001</v>
      </c>
      <c r="U34" s="15">
        <f t="shared" si="13"/>
        <v>1050.6100000000001</v>
      </c>
      <c r="V34" s="15">
        <f t="shared" si="13"/>
        <v>11.9</v>
      </c>
      <c r="W34" s="15">
        <f t="shared" si="13"/>
        <v>11.9</v>
      </c>
      <c r="X34" s="15">
        <f t="shared" si="13"/>
        <v>11.9</v>
      </c>
      <c r="Y34" s="15">
        <f t="shared" si="13"/>
        <v>0</v>
      </c>
      <c r="Z34" s="15">
        <f t="shared" si="13"/>
        <v>11.9</v>
      </c>
      <c r="AA34" s="15">
        <f t="shared" si="13"/>
        <v>0</v>
      </c>
      <c r="AB34" s="15">
        <f t="shared" si="13"/>
        <v>11.82</v>
      </c>
      <c r="AC34" s="15">
        <f t="shared" si="13"/>
        <v>0</v>
      </c>
      <c r="AD34" s="15">
        <f t="shared" si="13"/>
        <v>23.65</v>
      </c>
      <c r="AE34" s="15">
        <f t="shared" si="13"/>
        <v>0</v>
      </c>
      <c r="AF34" s="69"/>
    </row>
    <row r="35" spans="1:32" s="8" customFormat="1" ht="18.75">
      <c r="A35" s="16" t="s">
        <v>12</v>
      </c>
      <c r="B35" s="31">
        <f>B12+B18</f>
        <v>151.10000000000002</v>
      </c>
      <c r="C35" s="31">
        <f>C12+C18</f>
        <v>91.83000000000001</v>
      </c>
      <c r="D35" s="31">
        <f>D12+D18</f>
        <v>85.85000000000001</v>
      </c>
      <c r="E35" s="31">
        <f>E12+E18</f>
        <v>85.85000000000001</v>
      </c>
      <c r="F35" s="15">
        <f>E35/B35%</f>
        <v>56.81667769688948</v>
      </c>
      <c r="G35" s="15">
        <f>E35/C35%</f>
        <v>93.4879668953501</v>
      </c>
      <c r="H35" s="31">
        <f aca="true" t="shared" si="14" ref="H35:AE38">H12+H18</f>
        <v>0</v>
      </c>
      <c r="I35" s="31">
        <f t="shared" si="14"/>
        <v>0</v>
      </c>
      <c r="J35" s="31">
        <f t="shared" si="14"/>
        <v>11.89</v>
      </c>
      <c r="K35" s="31">
        <f t="shared" si="14"/>
        <v>11.89</v>
      </c>
      <c r="L35" s="31">
        <f t="shared" si="14"/>
        <v>11.9</v>
      </c>
      <c r="M35" s="31">
        <f t="shared" si="14"/>
        <v>11.64</v>
      </c>
      <c r="N35" s="31">
        <f t="shared" si="14"/>
        <v>20.46</v>
      </c>
      <c r="O35" s="31">
        <f t="shared" si="14"/>
        <v>11.63</v>
      </c>
      <c r="P35" s="31">
        <f t="shared" si="14"/>
        <v>11.89</v>
      </c>
      <c r="Q35" s="43">
        <f t="shared" si="14"/>
        <v>20.18</v>
      </c>
      <c r="R35" s="31">
        <f t="shared" si="14"/>
        <v>11.9</v>
      </c>
      <c r="S35" s="31">
        <f t="shared" si="14"/>
        <v>6.98</v>
      </c>
      <c r="T35" s="31">
        <f t="shared" si="14"/>
        <v>11.89</v>
      </c>
      <c r="U35" s="31">
        <f t="shared" si="14"/>
        <v>11.63</v>
      </c>
      <c r="V35" s="31">
        <f t="shared" si="14"/>
        <v>11.9</v>
      </c>
      <c r="W35" s="31">
        <f t="shared" si="14"/>
        <v>11.9</v>
      </c>
      <c r="X35" s="31">
        <f t="shared" si="14"/>
        <v>11.9</v>
      </c>
      <c r="Y35" s="31">
        <f t="shared" si="14"/>
        <v>0</v>
      </c>
      <c r="Z35" s="31">
        <f t="shared" si="14"/>
        <v>11.9</v>
      </c>
      <c r="AA35" s="31">
        <f t="shared" si="14"/>
        <v>0</v>
      </c>
      <c r="AB35" s="31">
        <f t="shared" si="14"/>
        <v>11.82</v>
      </c>
      <c r="AC35" s="31">
        <f t="shared" si="14"/>
        <v>0</v>
      </c>
      <c r="AD35" s="31">
        <f t="shared" si="14"/>
        <v>23.65</v>
      </c>
      <c r="AE35" s="31">
        <f t="shared" si="14"/>
        <v>0</v>
      </c>
      <c r="AF35" s="69"/>
    </row>
    <row r="36" spans="1:32" s="8" customFormat="1" ht="18.75">
      <c r="A36" s="16" t="s">
        <v>13</v>
      </c>
      <c r="B36" s="31">
        <f>B13+B19+B32</f>
        <v>2524.2</v>
      </c>
      <c r="C36" s="31">
        <f aca="true" t="shared" si="15" ref="C36:E38">C13+C19</f>
        <v>1044.2</v>
      </c>
      <c r="D36" s="31">
        <f t="shared" si="15"/>
        <v>1038.98</v>
      </c>
      <c r="E36" s="31">
        <f t="shared" si="15"/>
        <v>1038.98</v>
      </c>
      <c r="F36" s="15">
        <f>E36/B36%</f>
        <v>41.160763806354495</v>
      </c>
      <c r="G36" s="15">
        <f>E36/C36%</f>
        <v>99.50009576709442</v>
      </c>
      <c r="H36" s="31">
        <f t="shared" si="14"/>
        <v>0</v>
      </c>
      <c r="I36" s="31">
        <f t="shared" si="14"/>
        <v>0</v>
      </c>
      <c r="J36" s="31">
        <f t="shared" si="14"/>
        <v>0</v>
      </c>
      <c r="K36" s="31">
        <f t="shared" si="14"/>
        <v>0</v>
      </c>
      <c r="L36" s="31">
        <f t="shared" si="14"/>
        <v>0</v>
      </c>
      <c r="M36" s="31">
        <f t="shared" si="14"/>
        <v>0</v>
      </c>
      <c r="N36" s="31">
        <f t="shared" si="14"/>
        <v>0</v>
      </c>
      <c r="O36" s="31">
        <f t="shared" si="14"/>
        <v>0</v>
      </c>
      <c r="P36" s="31">
        <f t="shared" si="14"/>
        <v>0</v>
      </c>
      <c r="Q36" s="43">
        <f t="shared" si="14"/>
        <v>0</v>
      </c>
      <c r="R36" s="31">
        <f t="shared" si="14"/>
        <v>0</v>
      </c>
      <c r="S36" s="31">
        <f t="shared" si="14"/>
        <v>0</v>
      </c>
      <c r="T36" s="31">
        <f t="shared" si="14"/>
        <v>1044.2</v>
      </c>
      <c r="U36" s="31">
        <f t="shared" si="14"/>
        <v>1038.98</v>
      </c>
      <c r="V36" s="31">
        <f t="shared" si="14"/>
        <v>0</v>
      </c>
      <c r="W36" s="31">
        <f t="shared" si="14"/>
        <v>0</v>
      </c>
      <c r="X36" s="31">
        <f t="shared" si="14"/>
        <v>0</v>
      </c>
      <c r="Y36" s="31">
        <f t="shared" si="14"/>
        <v>0</v>
      </c>
      <c r="Z36" s="31">
        <f t="shared" si="14"/>
        <v>0</v>
      </c>
      <c r="AA36" s="31">
        <f t="shared" si="14"/>
        <v>0</v>
      </c>
      <c r="AB36" s="31">
        <f t="shared" si="14"/>
        <v>0</v>
      </c>
      <c r="AC36" s="31">
        <f t="shared" si="14"/>
        <v>0</v>
      </c>
      <c r="AD36" s="31">
        <f t="shared" si="14"/>
        <v>0</v>
      </c>
      <c r="AE36" s="31">
        <f t="shared" si="14"/>
        <v>0</v>
      </c>
      <c r="AF36" s="69"/>
    </row>
    <row r="37" spans="1:32" s="8" customFormat="1" ht="18.75">
      <c r="A37" s="16" t="s">
        <v>18</v>
      </c>
      <c r="B37" s="31">
        <f>B14+B20</f>
        <v>0</v>
      </c>
      <c r="C37" s="31">
        <f t="shared" si="15"/>
        <v>0</v>
      </c>
      <c r="D37" s="31">
        <f t="shared" si="15"/>
        <v>0</v>
      </c>
      <c r="E37" s="31">
        <f t="shared" si="15"/>
        <v>0</v>
      </c>
      <c r="F37" s="15"/>
      <c r="G37" s="15"/>
      <c r="H37" s="31">
        <f t="shared" si="14"/>
        <v>0</v>
      </c>
      <c r="I37" s="31">
        <f t="shared" si="14"/>
        <v>0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31">
        <f t="shared" si="14"/>
        <v>0</v>
      </c>
      <c r="P37" s="31">
        <f t="shared" si="14"/>
        <v>0</v>
      </c>
      <c r="Q37" s="43">
        <f t="shared" si="14"/>
        <v>0</v>
      </c>
      <c r="R37" s="31">
        <f t="shared" si="14"/>
        <v>0</v>
      </c>
      <c r="S37" s="31">
        <f t="shared" si="14"/>
        <v>0</v>
      </c>
      <c r="T37" s="31">
        <f t="shared" si="14"/>
        <v>0</v>
      </c>
      <c r="U37" s="31">
        <f t="shared" si="14"/>
        <v>0</v>
      </c>
      <c r="V37" s="31">
        <f t="shared" si="14"/>
        <v>0</v>
      </c>
      <c r="W37" s="31">
        <f t="shared" si="14"/>
        <v>0</v>
      </c>
      <c r="X37" s="31">
        <f t="shared" si="14"/>
        <v>0</v>
      </c>
      <c r="Y37" s="31">
        <f t="shared" si="14"/>
        <v>0</v>
      </c>
      <c r="Z37" s="31">
        <f t="shared" si="14"/>
        <v>0</v>
      </c>
      <c r="AA37" s="31">
        <f t="shared" si="14"/>
        <v>0</v>
      </c>
      <c r="AB37" s="31">
        <f t="shared" si="14"/>
        <v>0</v>
      </c>
      <c r="AC37" s="31">
        <f t="shared" si="14"/>
        <v>0</v>
      </c>
      <c r="AD37" s="31">
        <f t="shared" si="14"/>
        <v>0</v>
      </c>
      <c r="AE37" s="31">
        <f t="shared" si="14"/>
        <v>0</v>
      </c>
      <c r="AF37" s="69"/>
    </row>
    <row r="38" spans="1:32" s="8" customFormat="1" ht="18.75">
      <c r="A38" s="16" t="s">
        <v>14</v>
      </c>
      <c r="B38" s="31">
        <f>B15+B21</f>
        <v>0</v>
      </c>
      <c r="C38" s="31">
        <f t="shared" si="15"/>
        <v>0</v>
      </c>
      <c r="D38" s="31">
        <f t="shared" si="15"/>
        <v>0</v>
      </c>
      <c r="E38" s="31">
        <f t="shared" si="15"/>
        <v>0</v>
      </c>
      <c r="F38" s="15"/>
      <c r="G38" s="15"/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31">
        <f t="shared" si="14"/>
        <v>0</v>
      </c>
      <c r="O38" s="31">
        <f t="shared" si="14"/>
        <v>0</v>
      </c>
      <c r="P38" s="31">
        <f t="shared" si="14"/>
        <v>0</v>
      </c>
      <c r="Q38" s="43">
        <f t="shared" si="14"/>
        <v>0</v>
      </c>
      <c r="R38" s="31">
        <f t="shared" si="14"/>
        <v>0</v>
      </c>
      <c r="S38" s="31">
        <f t="shared" si="14"/>
        <v>0</v>
      </c>
      <c r="T38" s="31">
        <f t="shared" si="14"/>
        <v>0</v>
      </c>
      <c r="U38" s="31">
        <f t="shared" si="14"/>
        <v>0</v>
      </c>
      <c r="V38" s="31">
        <f t="shared" si="14"/>
        <v>0</v>
      </c>
      <c r="W38" s="31">
        <f t="shared" si="14"/>
        <v>0</v>
      </c>
      <c r="X38" s="31">
        <f t="shared" si="14"/>
        <v>0</v>
      </c>
      <c r="Y38" s="31">
        <f t="shared" si="14"/>
        <v>0</v>
      </c>
      <c r="Z38" s="31">
        <f t="shared" si="14"/>
        <v>0</v>
      </c>
      <c r="AA38" s="31">
        <f t="shared" si="14"/>
        <v>0</v>
      </c>
      <c r="AB38" s="31">
        <f t="shared" si="14"/>
        <v>0</v>
      </c>
      <c r="AC38" s="31">
        <f t="shared" si="14"/>
        <v>0</v>
      </c>
      <c r="AD38" s="31">
        <f t="shared" si="14"/>
        <v>0</v>
      </c>
      <c r="AE38" s="31">
        <f t="shared" si="14"/>
        <v>0</v>
      </c>
      <c r="AF38" s="70"/>
    </row>
    <row r="39" spans="1:32" s="8" customFormat="1" ht="21" customHeight="1">
      <c r="A39" s="33"/>
      <c r="B39" s="34"/>
      <c r="C39" s="34"/>
      <c r="D39" s="34"/>
      <c r="E39" s="34"/>
      <c r="F39" s="35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45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7"/>
    </row>
    <row r="40" spans="1:47" s="18" customFormat="1" ht="18.75">
      <c r="A40" s="2"/>
      <c r="B40" s="2"/>
      <c r="C40" s="2"/>
      <c r="D40" s="2"/>
      <c r="E40" s="2"/>
      <c r="F40" s="2"/>
      <c r="G40" s="2"/>
      <c r="H40" s="24"/>
      <c r="I40" s="24"/>
      <c r="J40" s="25"/>
      <c r="K40" s="25"/>
      <c r="L40" s="25"/>
      <c r="M40" s="25"/>
      <c r="N40" s="26"/>
      <c r="O40" s="26"/>
      <c r="P40" s="27"/>
      <c r="Q40" s="46"/>
      <c r="R40" s="27"/>
      <c r="S40" s="27"/>
      <c r="T40" s="27"/>
      <c r="U40" s="27"/>
      <c r="V40" s="28"/>
      <c r="W40" s="28"/>
      <c r="X40" s="28"/>
      <c r="Y40" s="28"/>
      <c r="Z40" s="28"/>
      <c r="AA40" s="28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18" customFormat="1" ht="16.5" customHeight="1">
      <c r="A41" s="2"/>
      <c r="B41" s="2"/>
      <c r="C41" s="2"/>
      <c r="D41" s="2"/>
      <c r="E41" s="2"/>
      <c r="F41" s="2"/>
      <c r="G41" s="2"/>
      <c r="H41" s="24"/>
      <c r="I41" s="24"/>
      <c r="J41" s="2"/>
      <c r="K41" s="2"/>
      <c r="L41" s="2"/>
      <c r="M41" s="2"/>
      <c r="N41" s="3"/>
      <c r="O41" s="3"/>
      <c r="P41" s="3"/>
      <c r="Q41" s="47"/>
      <c r="R41" s="3"/>
      <c r="S41" s="3"/>
      <c r="T41" s="3"/>
      <c r="U41" s="3"/>
      <c r="V41" s="1"/>
      <c r="W41" s="1"/>
      <c r="X41" s="1"/>
      <c r="Y41" s="1"/>
      <c r="Z41" s="1"/>
      <c r="AA41" s="1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18" customFormat="1" ht="47.25">
      <c r="A42" s="3" t="s">
        <v>31</v>
      </c>
      <c r="B42" s="3"/>
      <c r="C42" s="3"/>
      <c r="D42" s="3"/>
      <c r="E42" s="3"/>
      <c r="F42" s="3"/>
      <c r="G42" s="3"/>
      <c r="H42" s="24"/>
      <c r="I42" s="24"/>
      <c r="J42" s="1"/>
      <c r="K42" s="1"/>
      <c r="L42" s="3"/>
      <c r="M42" s="3"/>
      <c r="N42" s="3"/>
      <c r="O42" s="3"/>
      <c r="P42" s="3"/>
      <c r="Q42" s="47"/>
      <c r="R42" s="3"/>
      <c r="S42" s="3"/>
      <c r="T42" s="3"/>
      <c r="U42" s="3"/>
      <c r="V42" s="1"/>
      <c r="W42" s="1"/>
      <c r="X42" s="1"/>
      <c r="Y42" s="1"/>
      <c r="Z42" s="1"/>
      <c r="AA42" s="1"/>
      <c r="AB42" s="23"/>
      <c r="AC42" s="23"/>
      <c r="AD42" s="23"/>
      <c r="AE42" s="23"/>
      <c r="AF42" s="23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18" customFormat="1" ht="16.5" customHeight="1">
      <c r="A43" s="19"/>
      <c r="B43" s="20"/>
      <c r="C43" s="20"/>
      <c r="D43" s="20"/>
      <c r="E43" s="20"/>
      <c r="F43" s="20"/>
      <c r="G43" s="20"/>
      <c r="H43" s="21"/>
      <c r="I43" s="21"/>
      <c r="J43" s="21"/>
      <c r="K43" s="21"/>
      <c r="L43" s="21"/>
      <c r="M43" s="21"/>
      <c r="N43" s="19"/>
      <c r="O43" s="19"/>
      <c r="P43" s="19"/>
      <c r="Q43" s="48"/>
      <c r="R43" s="19"/>
      <c r="S43" s="19"/>
      <c r="T43" s="22"/>
      <c r="U43" s="22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18" customFormat="1" ht="20.25">
      <c r="A44" s="19"/>
      <c r="B44" s="20"/>
      <c r="C44" s="20"/>
      <c r="D44" s="20"/>
      <c r="E44" s="20"/>
      <c r="F44" s="20"/>
      <c r="G44" s="20"/>
      <c r="H44" s="21"/>
      <c r="I44" s="21"/>
      <c r="J44" s="21"/>
      <c r="K44" s="21"/>
      <c r="L44" s="21"/>
      <c r="M44" s="21"/>
      <c r="N44" s="19"/>
      <c r="O44" s="19"/>
      <c r="P44" s="19"/>
      <c r="Q44" s="48"/>
      <c r="R44" s="19"/>
      <c r="S44" s="19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</sheetData>
  <sheetProtection/>
  <mergeCells count="28">
    <mergeCell ref="AD7:AE7"/>
    <mergeCell ref="AF7:AF8"/>
    <mergeCell ref="AF10:AF15"/>
    <mergeCell ref="AF16:AF21"/>
    <mergeCell ref="AF22:AF27"/>
    <mergeCell ref="AF34:AF38"/>
    <mergeCell ref="R7:S7"/>
    <mergeCell ref="T7:U7"/>
    <mergeCell ref="V7:W7"/>
    <mergeCell ref="X7:Y7"/>
    <mergeCell ref="Z7:AA7"/>
    <mergeCell ref="AB7:AC7"/>
    <mergeCell ref="F7:G7"/>
    <mergeCell ref="H7:I7"/>
    <mergeCell ref="J7:K7"/>
    <mergeCell ref="L7:M7"/>
    <mergeCell ref="N7:O7"/>
    <mergeCell ref="P7:Q7"/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Цыганкова Ирина Анатольевн</cp:lastModifiedBy>
  <cp:lastPrinted>2017-12-11T10:14:01Z</cp:lastPrinted>
  <dcterms:created xsi:type="dcterms:W3CDTF">1996-10-08T23:32:33Z</dcterms:created>
  <dcterms:modified xsi:type="dcterms:W3CDTF">2018-09-12T03:57:40Z</dcterms:modified>
  <cp:category/>
  <cp:version/>
  <cp:contentType/>
  <cp:contentStatus/>
</cp:coreProperties>
</file>