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570" windowHeight="7905" activeTab="6"/>
  </bookViews>
  <sheets>
    <sheet name="График" sheetId="1" r:id="rId1"/>
    <sheet name="Январь" sheetId="2" r:id="rId2"/>
    <sheet name="Февраль" sheetId="3" r:id="rId3"/>
    <sheet name="март" sheetId="4" r:id="rId4"/>
    <sheet name="апрель" sheetId="5" r:id="rId5"/>
    <sheet name="май" sheetId="6" r:id="rId6"/>
    <sheet name="июнь" sheetId="7" r:id="rId7"/>
  </sheets>
  <definedNames>
    <definedName name="_xlnm.Print_Titles" localSheetId="4">'апрель'!$A:$A,'апрель'!$6:$6</definedName>
    <definedName name="_xlnm.Print_Titles" localSheetId="0">'График'!$A:$A,'График'!$6:$6</definedName>
    <definedName name="_xlnm.Print_Titles" localSheetId="6">'июнь'!$A:$A,'июнь'!$6:$6</definedName>
    <definedName name="_xlnm.Print_Titles" localSheetId="5">'май'!$A:$A,'май'!$6:$6</definedName>
    <definedName name="_xlnm.Print_Titles" localSheetId="3">'март'!$A:$A,'март'!$6:$6</definedName>
    <definedName name="_xlnm.Print_Titles" localSheetId="2">'Февраль'!$A:$A,'Февраль'!$6:$6</definedName>
    <definedName name="_xlnm.Print_Titles" localSheetId="1">'Январь'!$A:$A,'Январь'!$6:$6</definedName>
    <definedName name="_xlnm.Print_Area" localSheetId="4">'апрель'!$A$1:$AF$55</definedName>
    <definedName name="_xlnm.Print_Area" localSheetId="0">'График'!$A$1:$N$42</definedName>
    <definedName name="_xlnm.Print_Area" localSheetId="6">'июнь'!$A$1:$AF$55</definedName>
    <definedName name="_xlnm.Print_Area" localSheetId="5">'май'!$A$1:$AF$55</definedName>
    <definedName name="_xlnm.Print_Area" localSheetId="3">'март'!$A$1:$AF$55</definedName>
    <definedName name="_xlnm.Print_Area" localSheetId="2">'Февраль'!$A$1:$AF$49</definedName>
    <definedName name="_xlnm.Print_Area" localSheetId="1">'Январь'!$A$1:$AE$43</definedName>
  </definedNames>
  <calcPr fullCalcOnLoad="1"/>
</workbook>
</file>

<file path=xl/sharedStrings.xml><?xml version="1.0" encoding="utf-8"?>
<sst xmlns="http://schemas.openxmlformats.org/spreadsheetml/2006/main" count="597" uniqueCount="79">
  <si>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</si>
  <si>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</si>
  <si>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</si>
  <si>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</si>
  <si>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</si>
  <si>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</si>
  <si>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</si>
  <si>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</si>
  <si>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</si>
  <si>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</si>
  <si>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</si>
  <si>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</si>
  <si>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</si>
  <si>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</si>
  <si>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бюджет автономного округа</t>
  </si>
  <si>
    <t>бюджет города Когалыма</t>
  </si>
  <si>
    <t>федеральный бюджет</t>
  </si>
  <si>
    <t>привлеченные средства</t>
  </si>
  <si>
    <t>Всего</t>
  </si>
  <si>
    <t>План на 2018 год, всего:</t>
  </si>
  <si>
    <t xml:space="preserve">Комплексный план (сетевой график) по реализации мероприятий муниципальной программы </t>
  </si>
  <si>
    <t>"Формирование комфортной городской среды в городе Когалыме на 2018-2022 годы"</t>
  </si>
  <si>
    <t>Муниципальная программа "Формирование комфортной городской среды в городе Когалыме на 2018-2022 годы"</t>
  </si>
  <si>
    <t>1.1. Благоустройство дворовых территорий многоквартирных домов в городе Когалыме (1,2,3)</t>
  </si>
  <si>
    <t>1.2.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(4,5)</t>
  </si>
  <si>
    <t>1.2.1. Строительство объекта «Сквер «Фестивальный»</t>
  </si>
  <si>
    <t>1.2.2. Строительство и реконструкция общественных территорий</t>
  </si>
  <si>
    <t>Итого</t>
  </si>
  <si>
    <t>Всего по программе:</t>
  </si>
  <si>
    <r>
      <t>Ответственный исполнитель муниципальной программы</t>
    </r>
    <r>
      <rPr>
        <b/>
        <u val="single"/>
        <sz val="14"/>
        <rFont val="Times New Roman"/>
        <family val="1"/>
      </rPr>
      <t xml:space="preserve"> ОАиГ</t>
    </r>
  </si>
  <si>
    <t>Исполнитель: 
Касимова А.Р.,
Шмытова Е.Ю.
т. 8(34667)93-792</t>
  </si>
  <si>
    <t xml:space="preserve">Отчет о ходе реализации мероприятий муниципальной программы </t>
  </si>
  <si>
    <t>"Формирование комфортной городской среды в городе Когалыме на 2018-2022 годы"
за январь 2018 года</t>
  </si>
  <si>
    <t>Исполнение, %</t>
  </si>
  <si>
    <t>к текущему году</t>
  </si>
  <si>
    <t>на отчетную дату</t>
  </si>
  <si>
    <t>план</t>
  </si>
  <si>
    <t>кассовый расход</t>
  </si>
  <si>
    <t>План на 31.01.2018</t>
  </si>
  <si>
    <t>Профинансировано на 31.01.2018</t>
  </si>
  <si>
    <t>Кассовый расход на  31.01.2018</t>
  </si>
  <si>
    <t>Исполнитель: 
Шмытова Е.Ю.
т. 8(34667)93-792</t>
  </si>
  <si>
    <t>"Формирование комфортной городской среды в городе Когалыме на 2018-2022 годы"
за февраль 2018 года</t>
  </si>
  <si>
    <t>План на 28.02.2018</t>
  </si>
  <si>
    <t>Профинансировано на 28.02.2018</t>
  </si>
  <si>
    <t>Кассовый расход на  28.02.2018</t>
  </si>
  <si>
    <t>1.2.3. Проведение рейтингового голосования по определению общественных территорий, требующих благоустройства в первоочередном порядке</t>
  </si>
  <si>
    <t>Результаты реализации и причины отклонений факта от плана</t>
  </si>
  <si>
    <t>1. 10.01.2018 заключен контракт с ООО "АриФИС-проект" на сумму 561,6 тыс.руб.  на разработку ПИРа по строительству объекта. Дата окончания работ 31.03.2018.
2.Аукционная документация на строительные работы будет формироваться после разработки ОАиГ проекта.</t>
  </si>
  <si>
    <t>Размещение извещения о проведении процедуры определения поставщика на выполнение работ по благоустройству дворовых территорий многоквартирных домов в городе Когалыме, согласно плана закупок товаров (работ, услуг) запланировано на апрель 2018 года.    Дополнительное выделение бюджетных ассигнований на основании письма ОФЭОиК от 06.02.2017 32-исх-35; приказ КФ от 06.02.2018 №5-О.</t>
  </si>
  <si>
    <t>Денежные средства запланированы на: 1) изготовление информационных стендов размером 1000х1400 (13 шт.);
2) печать изображений на футболках (39 шт.);
3) печать изображений на бейсболках (39 шт.);
4) печать изображений на ручках (312 шт.);
5) изготовление флажков формата А-5 на стройке (39 шт.);
6) печать избирательных бюллетеней формата А-4 (7000 шт.).
Оплата будет проведена по факту выполненных работ.</t>
  </si>
  <si>
    <t>"Формирование комфортной городской среды в городе Когалыме на 2018-2022 годы"
за март 2018 года</t>
  </si>
  <si>
    <t>План на 31.03.2018</t>
  </si>
  <si>
    <t>Профинансировано на 31.03.2018</t>
  </si>
  <si>
    <t>Кассовый расход на  31.03.2018</t>
  </si>
  <si>
    <t xml:space="preserve">Размещение извещения о проведении процедуры определения поставщика на выполнение работ по благоустройству дворовых территорий многоквартирных домов в городе Когалыме, согласно плану закупок товаров (работ, услуг) запланировано на апрель 2018 года.    </t>
  </si>
  <si>
    <t>1. 10.01.2018 заключен контракт с ООО "АриФИС-проект" на сумму 561,6 тыс.руб.  на разработку ПИРа по строительству объекта. Дата окончания работ 31.03.2018.
2.Аукционная документация на строительные работы будет формироваться после разработки ОАиГ проекта на строительство объекта.</t>
  </si>
  <si>
    <t>Денежные средства портачены на: 1) изготовление информационных стендов размером 1000х1400 (13 шт.);
2) печать изображений на футболках (57 шт.);
3) изготовление флажков формата А-5 на стройке (26 шт.);
4) печать избирательных бюллетеней формата А-4 (15000 шт.); 5) покупку канцелярских товаров</t>
  </si>
  <si>
    <t>софинансирование (50%)</t>
  </si>
  <si>
    <t>"Формирование комфортной городской среды в городе Когалыме на 2018-2022 годы"
за апрель 2018 года</t>
  </si>
  <si>
    <t>План на 30.04.2018</t>
  </si>
  <si>
    <t>Профинансировано на 30.04.2018</t>
  </si>
  <si>
    <t>Кассовый расход на  30.04.2018</t>
  </si>
  <si>
    <t>1. 10.01.2018 заключен контракт с ООО "АриФИС-проект" на сумму 561,6 тыс.руб.  на разработку ПИРа по строительству объекта. Дата окончания работ 31.03.2018. Срок сдачи работ продлен до конца апреля, оплата будет проведена по факту выполненных работ.
2.Аукционная документация на строительные работы будет формироваться после разработки ОАиГ проекта на строительство объекта.</t>
  </si>
  <si>
    <t>софинансирование (10%)</t>
  </si>
  <si>
    <t>27.04.2018 внесены изменения в план закупок, 28.04.2018 внесены изменения в план-график. Извещение о проведении процедуры определения поставщика на выполнение работ по благоустройству дворовых территорий многоквартирных домов в городе Когалыме будет размещено ориентировочно 11.05.2018.</t>
  </si>
  <si>
    <t>"Формирование комфортной городской среды в городе Когалыме на 2018-2022 годы"
за май 2018 года</t>
  </si>
  <si>
    <t>План на 31.05.2018</t>
  </si>
  <si>
    <t>Профинансировано на 31.05.2018</t>
  </si>
  <si>
    <t>Кассовый расход на  31.05.2018</t>
  </si>
  <si>
    <t>1. 10.01.2018 заключен контракт с ООО "АриФИС-проект" на сумму 561,6 тыс.руб.  на разработку ПИРа по строительству объекта. Дата окончания работ 31.03.2018. Работы выполнены, оплата проведена в полном объеме.
2.Аукционная документация на строительные работы будет формироваться после разработки ОАиГ проекта на строительство объекта.</t>
  </si>
  <si>
    <t>Согласно процедуры определения потавщика на выполнение работ по благоустройству дворовых тнрриторий многоквартирных домов в городе Когалыме муниципальные контракты будут заключены с ООО "Дорстройсервис", ориентировочная дата заключения контрактов 13.06.2018</t>
  </si>
  <si>
    <t>"Формирование комфортной городской среды в городе Когалыме на 2018-2022 годы"
за июнь 2018 года</t>
  </si>
  <si>
    <t>План на 30.06.2018</t>
  </si>
  <si>
    <t>Профинансировано на 30.06.2018</t>
  </si>
  <si>
    <t>Кассовый расход на  30.06.2018</t>
  </si>
  <si>
    <t>Заключены МК с ООО "Дорстройсервис" от 20.06.2018: №0187300013718000111-0070611-02 на сумму 10317,55 т.р. На выполнение работ по благоустройству дворовых территорий многоквартирного дома №2 по ул.Молодежная в городе Когалыме и №0187300013718000114-0070611-02 на сумму 8877,45 т.р. на выполнение работ по благоустройству дворовых территорий многоквартирных домов №14а, 14б по ул.Мира в городе Когалыме. Дата окончания исполнения контрактов 31.10.2018.</t>
  </si>
  <si>
    <t>Электронный аукцион планируется к размещению в июле 2018, после передачи отделом архитектуры и градостроительства Администрации города Когалыма утвержденного проекта на строительство объекта</t>
  </si>
  <si>
    <t>Исполнитель: 
Цыганкова И.А.
т. 8(34667)93-790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</si>
</sst>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3">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b/>
      <i/>
      <sz val="14"/>
      <name val="Times New Roman"/>
      <family val="1"/>
    </font>
    <font>
      <b/>
      <u val="single"/>
      <sz val="14"/>
      <name val="Times New Roman"/>
      <family val="1"/>
    </font>
    <font>
      <sz val="12"/>
      <color indexed="8"/>
      <name val="Times New Roman"/>
      <family val="1"/>
    </font>
    <font>
      <b/>
      <sz val="12"/>
      <color indexed="8"/>
      <name val="Times New Roman"/>
      <family val="1"/>
    </font>
    <font>
      <i/>
      <sz val="12"/>
      <name val="Times New Roman"/>
      <family val="1"/>
    </font>
    <font>
      <b/>
      <i/>
      <sz val="12"/>
      <name val="Times New Roman"/>
      <family val="1"/>
    </font>
    <font>
      <i/>
      <sz val="14"/>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58">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172" fontId="4" fillId="0" borderId="11" xfId="60" applyFont="1" applyFill="1" applyBorder="1" applyAlignment="1">
      <alignment horizontal="justify" wrapText="1"/>
    </xf>
    <xf numFmtId="172" fontId="4" fillId="0" borderId="11" xfId="60" applyFont="1" applyFill="1" applyBorder="1" applyAlignment="1" applyProtection="1">
      <alignment vertical="center" wrapText="1"/>
      <protection/>
    </xf>
    <xf numFmtId="172" fontId="5" fillId="0" borderId="11" xfId="60" applyFont="1" applyFill="1" applyBorder="1" applyAlignment="1">
      <alignment horizontal="justify" wrapText="1"/>
    </xf>
    <xf numFmtId="172" fontId="5" fillId="0" borderId="11" xfId="60" applyFont="1" applyFill="1" applyBorder="1" applyAlignment="1" applyProtection="1">
      <alignment vertical="center" wrapText="1"/>
      <protection/>
    </xf>
    <xf numFmtId="0" fontId="4" fillId="0" borderId="11" xfId="0" applyFont="1" applyFill="1" applyBorder="1" applyAlignment="1">
      <alignment horizontal="left" vertical="center" wrapText="1"/>
    </xf>
    <xf numFmtId="173" fontId="5" fillId="0" borderId="0" xfId="0" applyNumberFormat="1" applyFont="1" applyFill="1" applyAlignment="1">
      <alignment vertical="center" wrapText="1"/>
    </xf>
    <xf numFmtId="173" fontId="5" fillId="0" borderId="0" xfId="0" applyNumberFormat="1" applyFont="1" applyFill="1" applyAlignment="1">
      <alignment horizontal="center" vertical="center" wrapText="1"/>
    </xf>
    <xf numFmtId="0" fontId="5" fillId="0" borderId="11" xfId="0" applyFont="1" applyFill="1" applyBorder="1" applyAlignment="1">
      <alignment horizontal="left" vertical="center" wrapText="1"/>
    </xf>
    <xf numFmtId="173" fontId="4" fillId="0" borderId="12"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0" fontId="8" fillId="0" borderId="10" xfId="0" applyFont="1" applyFill="1" applyBorder="1" applyAlignment="1">
      <alignment horizontal="center"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4" fillId="0" borderId="11" xfId="0" applyFont="1" applyFill="1" applyBorder="1" applyAlignment="1">
      <alignment horizontal="left" wrapText="1"/>
    </xf>
    <xf numFmtId="4" fontId="4" fillId="0" borderId="11"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10"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173" fontId="2" fillId="0" borderId="11"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172" fontId="12" fillId="0" borderId="11" xfId="60" applyFont="1" applyFill="1" applyBorder="1" applyAlignment="1" applyProtection="1">
      <alignment vertical="center" wrapText="1"/>
      <protection/>
    </xf>
    <xf numFmtId="0" fontId="13" fillId="0" borderId="0" xfId="0" applyFont="1" applyFill="1" applyBorder="1" applyAlignment="1">
      <alignment vertical="center" wrapText="1"/>
    </xf>
    <xf numFmtId="172" fontId="14" fillId="0" borderId="11" xfId="60" applyFont="1" applyFill="1" applyBorder="1" applyAlignment="1" applyProtection="1">
      <alignment vertical="center" wrapText="1"/>
      <protection/>
    </xf>
    <xf numFmtId="0" fontId="12" fillId="0" borderId="11"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12"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4" fillId="0" borderId="0" xfId="0" applyFont="1" applyFill="1" applyAlignment="1">
      <alignment horizontal="left" wrapText="1"/>
    </xf>
    <xf numFmtId="173" fontId="4"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1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5" fillId="0" borderId="13"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45"/>
  <sheetViews>
    <sheetView showGridLines="0" view="pageBreakPreview" zoomScale="70" zoomScaleNormal="70" zoomScaleSheetLayoutView="70" zoomScalePageLayoutView="0" workbookViewId="0" topLeftCell="A1">
      <pane xSplit="2" ySplit="8" topLeftCell="C27" activePane="bottomRight" state="frozen"/>
      <selection pane="topLeft" activeCell="A1" sqref="A1"/>
      <selection pane="topRight" activeCell="C1" sqref="C1"/>
      <selection pane="bottomLeft" activeCell="A10" sqref="A10"/>
      <selection pane="bottomRight" activeCell="G31" sqref="G31"/>
    </sheetView>
  </sheetViews>
  <sheetFormatPr defaultColWidth="9.140625" defaultRowHeight="12.75"/>
  <cols>
    <col min="1" max="1" width="39.140625" style="2" customWidth="1"/>
    <col min="2" max="2" width="14.8515625" style="2" customWidth="1"/>
    <col min="3" max="3" width="16.8515625" style="1" customWidth="1"/>
    <col min="4" max="8" width="14.7109375" style="1" customWidth="1"/>
    <col min="9" max="14" width="14.7109375" style="3" customWidth="1"/>
    <col min="15" max="16384" width="9.140625" style="1" customWidth="1"/>
  </cols>
  <sheetData>
    <row r="1" spans="1:14" ht="29.25" customHeight="1">
      <c r="A1" s="37" t="s">
        <v>20</v>
      </c>
      <c r="B1" s="37"/>
      <c r="C1" s="37"/>
      <c r="D1" s="37"/>
      <c r="E1" s="37"/>
      <c r="F1" s="37"/>
      <c r="G1" s="37"/>
      <c r="H1" s="37"/>
      <c r="I1" s="37"/>
      <c r="J1" s="37"/>
      <c r="K1" s="37"/>
      <c r="L1" s="37"/>
      <c r="M1" s="37"/>
      <c r="N1" s="37"/>
    </row>
    <row r="2" spans="1:14" ht="24" customHeight="1">
      <c r="A2" s="40" t="s">
        <v>21</v>
      </c>
      <c r="B2" s="40"/>
      <c r="C2" s="40"/>
      <c r="D2" s="40"/>
      <c r="E2" s="40"/>
      <c r="F2" s="40"/>
      <c r="G2" s="40"/>
      <c r="H2" s="40"/>
      <c r="I2" s="40"/>
      <c r="J2" s="40"/>
      <c r="K2" s="40"/>
      <c r="L2" s="40"/>
      <c r="M2" s="40"/>
      <c r="N2" s="40"/>
    </row>
    <row r="3" spans="1:14" ht="20.25" customHeight="1">
      <c r="A3" s="37"/>
      <c r="B3" s="37"/>
      <c r="C3" s="37"/>
      <c r="D3" s="37"/>
      <c r="E3" s="37"/>
      <c r="F3" s="37"/>
      <c r="G3" s="37"/>
      <c r="H3" s="37"/>
      <c r="I3" s="37"/>
      <c r="J3" s="37"/>
      <c r="K3" s="37"/>
      <c r="L3" s="37"/>
      <c r="M3" s="37"/>
      <c r="N3" s="37"/>
    </row>
    <row r="4" spans="1:14" ht="27.75" customHeight="1">
      <c r="A4" s="44" t="s">
        <v>29</v>
      </c>
      <c r="B4" s="44"/>
      <c r="C4" s="44"/>
      <c r="D4" s="44"/>
      <c r="E4" s="44"/>
      <c r="F4" s="44"/>
      <c r="G4" s="44"/>
      <c r="H4" s="44"/>
      <c r="I4" s="44"/>
      <c r="J4" s="44"/>
      <c r="K4" s="44"/>
      <c r="L4" s="44"/>
      <c r="M4" s="44"/>
      <c r="N4" s="44"/>
    </row>
    <row r="5" spans="1:14" s="4" customFormat="1" ht="24.75" customHeight="1">
      <c r="A5" s="10"/>
      <c r="B5" s="10"/>
      <c r="C5" s="10"/>
      <c r="D5" s="10"/>
      <c r="E5" s="10"/>
      <c r="F5" s="10"/>
      <c r="G5" s="10"/>
      <c r="H5" s="10"/>
      <c r="I5" s="10"/>
      <c r="J5" s="10"/>
      <c r="K5" s="10"/>
      <c r="L5" s="10"/>
      <c r="M5" s="10"/>
      <c r="N5" s="22" t="s">
        <v>13</v>
      </c>
    </row>
    <row r="6" spans="1:14" s="5" customFormat="1" ht="59.25" customHeight="1">
      <c r="A6" s="23" t="s">
        <v>5</v>
      </c>
      <c r="B6" s="24" t="s">
        <v>19</v>
      </c>
      <c r="C6" s="20" t="s">
        <v>0</v>
      </c>
      <c r="D6" s="20" t="s">
        <v>1</v>
      </c>
      <c r="E6" s="20" t="s">
        <v>2</v>
      </c>
      <c r="F6" s="20" t="s">
        <v>3</v>
      </c>
      <c r="G6" s="20" t="s">
        <v>4</v>
      </c>
      <c r="H6" s="20" t="s">
        <v>6</v>
      </c>
      <c r="I6" s="20" t="s">
        <v>7</v>
      </c>
      <c r="J6" s="20" t="s">
        <v>8</v>
      </c>
      <c r="K6" s="20" t="s">
        <v>9</v>
      </c>
      <c r="L6" s="20" t="s">
        <v>10</v>
      </c>
      <c r="M6" s="20" t="s">
        <v>11</v>
      </c>
      <c r="N6" s="20" t="s">
        <v>12</v>
      </c>
    </row>
    <row r="7" spans="1:14" s="6" customFormat="1" ht="18.75">
      <c r="A7" s="21">
        <v>1</v>
      </c>
      <c r="B7" s="21">
        <v>2</v>
      </c>
      <c r="C7" s="21">
        <v>3</v>
      </c>
      <c r="D7" s="21">
        <v>4</v>
      </c>
      <c r="E7" s="21">
        <v>5</v>
      </c>
      <c r="F7" s="21">
        <v>6</v>
      </c>
      <c r="G7" s="21">
        <v>7</v>
      </c>
      <c r="H7" s="21">
        <v>8</v>
      </c>
      <c r="I7" s="21">
        <v>9</v>
      </c>
      <c r="J7" s="21">
        <v>10</v>
      </c>
      <c r="K7" s="21">
        <v>11</v>
      </c>
      <c r="L7" s="21">
        <v>12</v>
      </c>
      <c r="M7" s="21">
        <v>13</v>
      </c>
      <c r="N7" s="21">
        <v>14</v>
      </c>
    </row>
    <row r="8" spans="1:14" s="6" customFormat="1" ht="18.75">
      <c r="A8" s="41" t="s">
        <v>22</v>
      </c>
      <c r="B8" s="42"/>
      <c r="C8" s="42"/>
      <c r="D8" s="42"/>
      <c r="E8" s="42"/>
      <c r="F8" s="42"/>
      <c r="G8" s="42"/>
      <c r="H8" s="42"/>
      <c r="I8" s="42"/>
      <c r="J8" s="42"/>
      <c r="K8" s="42"/>
      <c r="L8" s="42"/>
      <c r="M8" s="42"/>
      <c r="N8" s="43"/>
    </row>
    <row r="9" spans="1:14" s="7" customFormat="1" ht="69" customHeight="1">
      <c r="A9" s="13" t="s">
        <v>23</v>
      </c>
      <c r="B9" s="13">
        <f aca="true" t="shared" si="0" ref="B9:N9">B10</f>
        <v>19140.1</v>
      </c>
      <c r="C9" s="13">
        <f t="shared" si="0"/>
        <v>0</v>
      </c>
      <c r="D9" s="13">
        <f t="shared" si="0"/>
        <v>0</v>
      </c>
      <c r="E9" s="13">
        <f t="shared" si="0"/>
        <v>0</v>
      </c>
      <c r="F9" s="13">
        <f t="shared" si="0"/>
        <v>0</v>
      </c>
      <c r="G9" s="13">
        <f t="shared" si="0"/>
        <v>0</v>
      </c>
      <c r="H9" s="13">
        <f t="shared" si="0"/>
        <v>0</v>
      </c>
      <c r="I9" s="13">
        <f t="shared" si="0"/>
        <v>0</v>
      </c>
      <c r="J9" s="13">
        <f t="shared" si="0"/>
        <v>0</v>
      </c>
      <c r="K9" s="13">
        <f t="shared" si="0"/>
        <v>19140.1</v>
      </c>
      <c r="L9" s="13">
        <f t="shared" si="0"/>
        <v>0</v>
      </c>
      <c r="M9" s="13">
        <f t="shared" si="0"/>
        <v>0</v>
      </c>
      <c r="N9" s="13">
        <f t="shared" si="0"/>
        <v>0</v>
      </c>
    </row>
    <row r="10" spans="1:14" s="7" customFormat="1" ht="18.75">
      <c r="A10" s="16" t="s">
        <v>18</v>
      </c>
      <c r="B10" s="13">
        <f>SUM(B11:B14)</f>
        <v>19140.1</v>
      </c>
      <c r="C10" s="13">
        <f aca="true" t="shared" si="1" ref="C10:N10">SUM(C11:C14)</f>
        <v>0</v>
      </c>
      <c r="D10" s="13">
        <f t="shared" si="1"/>
        <v>0</v>
      </c>
      <c r="E10" s="13">
        <f>SUM(E11:E14)</f>
        <v>0</v>
      </c>
      <c r="F10" s="13">
        <f t="shared" si="1"/>
        <v>0</v>
      </c>
      <c r="G10" s="13">
        <f t="shared" si="1"/>
        <v>0</v>
      </c>
      <c r="H10" s="13">
        <f t="shared" si="1"/>
        <v>0</v>
      </c>
      <c r="I10" s="13">
        <f t="shared" si="1"/>
        <v>0</v>
      </c>
      <c r="J10" s="13">
        <f t="shared" si="1"/>
        <v>0</v>
      </c>
      <c r="K10" s="13">
        <f t="shared" si="1"/>
        <v>19140.1</v>
      </c>
      <c r="L10" s="13">
        <f t="shared" si="1"/>
        <v>0</v>
      </c>
      <c r="M10" s="13">
        <f t="shared" si="1"/>
        <v>0</v>
      </c>
      <c r="N10" s="13">
        <f t="shared" si="1"/>
        <v>0</v>
      </c>
    </row>
    <row r="11" spans="1:14" s="7" customFormat="1" ht="18.75">
      <c r="A11" s="19" t="s">
        <v>16</v>
      </c>
      <c r="B11" s="15">
        <f>C11+D11+E11+F11+G11+H11+I11+J11+K11+L11+M11+N11</f>
        <v>942</v>
      </c>
      <c r="C11" s="13"/>
      <c r="D11" s="13"/>
      <c r="E11" s="13"/>
      <c r="F11" s="13"/>
      <c r="G11" s="13"/>
      <c r="H11" s="13"/>
      <c r="I11" s="13"/>
      <c r="J11" s="13"/>
      <c r="K11" s="15">
        <v>942</v>
      </c>
      <c r="L11" s="13"/>
      <c r="M11" s="13"/>
      <c r="N11" s="13"/>
    </row>
    <row r="12" spans="1:14" s="7" customFormat="1" ht="18.75">
      <c r="A12" s="19" t="s">
        <v>14</v>
      </c>
      <c r="B12" s="15">
        <f>C12+D12+E12+F12+G12+H12+I12+J12+K12+L12+M12+N12</f>
        <v>2198.1</v>
      </c>
      <c r="C12" s="13"/>
      <c r="D12" s="13"/>
      <c r="E12" s="13"/>
      <c r="F12" s="13"/>
      <c r="G12" s="13"/>
      <c r="H12" s="13"/>
      <c r="I12" s="13"/>
      <c r="J12" s="13"/>
      <c r="K12" s="15">
        <v>2198.1</v>
      </c>
      <c r="L12" s="13"/>
      <c r="M12" s="13"/>
      <c r="N12" s="13"/>
    </row>
    <row r="13" spans="1:14" s="7" customFormat="1" ht="18.75">
      <c r="A13" s="19" t="s">
        <v>15</v>
      </c>
      <c r="B13" s="15">
        <f>C13+D13+E13+F13+G13+H13+I13+J13+K13+L13+M13+N13</f>
        <v>16000</v>
      </c>
      <c r="C13" s="15"/>
      <c r="D13" s="15"/>
      <c r="E13" s="15"/>
      <c r="F13" s="15"/>
      <c r="G13" s="15"/>
      <c r="H13" s="15"/>
      <c r="I13" s="15"/>
      <c r="J13" s="15"/>
      <c r="K13" s="15">
        <v>16000</v>
      </c>
      <c r="L13" s="15"/>
      <c r="M13" s="15"/>
      <c r="N13" s="15"/>
    </row>
    <row r="14" spans="1:14" s="7" customFormat="1" ht="18.75">
      <c r="A14" s="19" t="s">
        <v>17</v>
      </c>
      <c r="B14" s="15">
        <f>C14+D14+E14+F14+G14+H14+I14+J14+K14+L14+M14+N14</f>
        <v>0</v>
      </c>
      <c r="C14" s="13"/>
      <c r="D14" s="13"/>
      <c r="E14" s="13"/>
      <c r="F14" s="13"/>
      <c r="G14" s="13"/>
      <c r="H14" s="13"/>
      <c r="I14" s="13"/>
      <c r="J14" s="13"/>
      <c r="K14" s="13"/>
      <c r="L14" s="13"/>
      <c r="M14" s="13"/>
      <c r="N14" s="13"/>
    </row>
    <row r="15" spans="1:14" s="7" customFormat="1" ht="129.75" customHeight="1">
      <c r="A15" s="25" t="s">
        <v>24</v>
      </c>
      <c r="B15" s="26">
        <f>B16</f>
        <v>14396.130000000001</v>
      </c>
      <c r="C15" s="26">
        <f aca="true" t="shared" si="2" ref="C15:N15">C16</f>
        <v>0</v>
      </c>
      <c r="D15" s="26">
        <f t="shared" si="2"/>
        <v>0</v>
      </c>
      <c r="E15" s="26">
        <f t="shared" si="2"/>
        <v>0</v>
      </c>
      <c r="F15" s="26">
        <f t="shared" si="2"/>
        <v>0</v>
      </c>
      <c r="G15" s="26">
        <f t="shared" si="2"/>
        <v>0</v>
      </c>
      <c r="H15" s="26">
        <f t="shared" si="2"/>
        <v>0</v>
      </c>
      <c r="I15" s="26">
        <f t="shared" si="2"/>
        <v>0</v>
      </c>
      <c r="J15" s="26">
        <f t="shared" si="2"/>
        <v>0</v>
      </c>
      <c r="K15" s="26">
        <f t="shared" si="2"/>
        <v>0</v>
      </c>
      <c r="L15" s="26">
        <f t="shared" si="2"/>
        <v>0</v>
      </c>
      <c r="M15" s="26">
        <f t="shared" si="2"/>
        <v>16280.2</v>
      </c>
      <c r="N15" s="26">
        <f t="shared" si="2"/>
        <v>0</v>
      </c>
    </row>
    <row r="16" spans="1:14" s="7" customFormat="1" ht="18.75">
      <c r="A16" s="16" t="s">
        <v>18</v>
      </c>
      <c r="B16" s="13">
        <f>SUM(B17:B20)</f>
        <v>14396.130000000001</v>
      </c>
      <c r="C16" s="13">
        <f aca="true" t="shared" si="3" ref="C16:N16">SUM(C17:C20)</f>
        <v>0</v>
      </c>
      <c r="D16" s="13">
        <f t="shared" si="3"/>
        <v>0</v>
      </c>
      <c r="E16" s="13">
        <f t="shared" si="3"/>
        <v>0</v>
      </c>
      <c r="F16" s="13">
        <f t="shared" si="3"/>
        <v>0</v>
      </c>
      <c r="G16" s="13">
        <f t="shared" si="3"/>
        <v>0</v>
      </c>
      <c r="H16" s="13">
        <f t="shared" si="3"/>
        <v>0</v>
      </c>
      <c r="I16" s="13">
        <f t="shared" si="3"/>
        <v>0</v>
      </c>
      <c r="J16" s="13">
        <f t="shared" si="3"/>
        <v>0</v>
      </c>
      <c r="K16" s="13">
        <f t="shared" si="3"/>
        <v>0</v>
      </c>
      <c r="L16" s="13">
        <f t="shared" si="3"/>
        <v>0</v>
      </c>
      <c r="M16" s="13">
        <f t="shared" si="3"/>
        <v>16280.2</v>
      </c>
      <c r="N16" s="13">
        <f t="shared" si="3"/>
        <v>0</v>
      </c>
    </row>
    <row r="17" spans="1:14" s="7" customFormat="1" ht="18.75">
      <c r="A17" s="19" t="s">
        <v>16</v>
      </c>
      <c r="B17" s="14">
        <f>B23+B29</f>
        <v>0</v>
      </c>
      <c r="C17" s="14">
        <f aca="true" t="shared" si="4" ref="C17:N17">C23+C29</f>
        <v>0</v>
      </c>
      <c r="D17" s="14">
        <f t="shared" si="4"/>
        <v>0</v>
      </c>
      <c r="E17" s="14">
        <f t="shared" si="4"/>
        <v>0</v>
      </c>
      <c r="F17" s="14">
        <f t="shared" si="4"/>
        <v>0</v>
      </c>
      <c r="G17" s="14">
        <f t="shared" si="4"/>
        <v>0</v>
      </c>
      <c r="H17" s="14">
        <f t="shared" si="4"/>
        <v>0</v>
      </c>
      <c r="I17" s="14">
        <f t="shared" si="4"/>
        <v>0</v>
      </c>
      <c r="J17" s="14">
        <f t="shared" si="4"/>
        <v>0</v>
      </c>
      <c r="K17" s="14">
        <f t="shared" si="4"/>
        <v>0</v>
      </c>
      <c r="L17" s="14">
        <f t="shared" si="4"/>
        <v>0</v>
      </c>
      <c r="M17" s="14">
        <f t="shared" si="4"/>
        <v>1884.07</v>
      </c>
      <c r="N17" s="14">
        <f t="shared" si="4"/>
        <v>0</v>
      </c>
    </row>
    <row r="18" spans="1:14" s="7" customFormat="1" ht="18.75">
      <c r="A18" s="19" t="s">
        <v>14</v>
      </c>
      <c r="B18" s="15">
        <f>B24+B30</f>
        <v>4396.13</v>
      </c>
      <c r="C18" s="15">
        <f aca="true" t="shared" si="5" ref="C18:N18">C24+C30</f>
        <v>0</v>
      </c>
      <c r="D18" s="15">
        <f t="shared" si="5"/>
        <v>0</v>
      </c>
      <c r="E18" s="15">
        <f t="shared" si="5"/>
        <v>0</v>
      </c>
      <c r="F18" s="15">
        <f t="shared" si="5"/>
        <v>0</v>
      </c>
      <c r="G18" s="15">
        <f t="shared" si="5"/>
        <v>0</v>
      </c>
      <c r="H18" s="15">
        <f t="shared" si="5"/>
        <v>0</v>
      </c>
      <c r="I18" s="15">
        <f t="shared" si="5"/>
        <v>0</v>
      </c>
      <c r="J18" s="15">
        <f t="shared" si="5"/>
        <v>0</v>
      </c>
      <c r="K18" s="15">
        <f t="shared" si="5"/>
        <v>0</v>
      </c>
      <c r="L18" s="15">
        <f t="shared" si="5"/>
        <v>0</v>
      </c>
      <c r="M18" s="15">
        <f t="shared" si="5"/>
        <v>4396.13</v>
      </c>
      <c r="N18" s="15">
        <f t="shared" si="5"/>
        <v>0</v>
      </c>
    </row>
    <row r="19" spans="1:14" s="7" customFormat="1" ht="18.75">
      <c r="A19" s="19" t="s">
        <v>15</v>
      </c>
      <c r="B19" s="15">
        <f>B25+B31</f>
        <v>10000</v>
      </c>
      <c r="C19" s="15">
        <f aca="true" t="shared" si="6" ref="C19:N19">C25+C31</f>
        <v>0</v>
      </c>
      <c r="D19" s="15">
        <f t="shared" si="6"/>
        <v>0</v>
      </c>
      <c r="E19" s="15">
        <f t="shared" si="6"/>
        <v>0</v>
      </c>
      <c r="F19" s="15">
        <f t="shared" si="6"/>
        <v>0</v>
      </c>
      <c r="G19" s="15">
        <f t="shared" si="6"/>
        <v>0</v>
      </c>
      <c r="H19" s="15">
        <f t="shared" si="6"/>
        <v>0</v>
      </c>
      <c r="I19" s="15">
        <f t="shared" si="6"/>
        <v>0</v>
      </c>
      <c r="J19" s="15">
        <f t="shared" si="6"/>
        <v>0</v>
      </c>
      <c r="K19" s="15">
        <f t="shared" si="6"/>
        <v>0</v>
      </c>
      <c r="L19" s="15">
        <f t="shared" si="6"/>
        <v>0</v>
      </c>
      <c r="M19" s="15">
        <f t="shared" si="6"/>
        <v>10000</v>
      </c>
      <c r="N19" s="15">
        <f t="shared" si="6"/>
        <v>0</v>
      </c>
    </row>
    <row r="20" spans="1:14" s="7" customFormat="1" ht="18.75">
      <c r="A20" s="19" t="s">
        <v>17</v>
      </c>
      <c r="B20" s="14">
        <f>B26+B32</f>
        <v>0</v>
      </c>
      <c r="C20" s="14">
        <f aca="true" t="shared" si="7" ref="C20:N20">C26+C32</f>
        <v>0</v>
      </c>
      <c r="D20" s="14">
        <f t="shared" si="7"/>
        <v>0</v>
      </c>
      <c r="E20" s="14">
        <f t="shared" si="7"/>
        <v>0</v>
      </c>
      <c r="F20" s="14">
        <f t="shared" si="7"/>
        <v>0</v>
      </c>
      <c r="G20" s="14">
        <f t="shared" si="7"/>
        <v>0</v>
      </c>
      <c r="H20" s="14">
        <f t="shared" si="7"/>
        <v>0</v>
      </c>
      <c r="I20" s="14">
        <f t="shared" si="7"/>
        <v>0</v>
      </c>
      <c r="J20" s="14">
        <f t="shared" si="7"/>
        <v>0</v>
      </c>
      <c r="K20" s="14">
        <f t="shared" si="7"/>
        <v>0</v>
      </c>
      <c r="L20" s="14">
        <f t="shared" si="7"/>
        <v>0</v>
      </c>
      <c r="M20" s="14">
        <f t="shared" si="7"/>
        <v>0</v>
      </c>
      <c r="N20" s="14">
        <f t="shared" si="7"/>
        <v>0</v>
      </c>
    </row>
    <row r="21" spans="1:14" s="7" customFormat="1" ht="37.5">
      <c r="A21" s="19" t="s">
        <v>25</v>
      </c>
      <c r="B21" s="14">
        <f>B22</f>
        <v>14396.130000000001</v>
      </c>
      <c r="C21" s="14">
        <f aca="true" t="shared" si="8" ref="C21:N21">C22</f>
        <v>0</v>
      </c>
      <c r="D21" s="14">
        <f t="shared" si="8"/>
        <v>0</v>
      </c>
      <c r="E21" s="14">
        <f t="shared" si="8"/>
        <v>0</v>
      </c>
      <c r="F21" s="14">
        <f t="shared" si="8"/>
        <v>0</v>
      </c>
      <c r="G21" s="14">
        <f t="shared" si="8"/>
        <v>0</v>
      </c>
      <c r="H21" s="14">
        <f t="shared" si="8"/>
        <v>0</v>
      </c>
      <c r="I21" s="14">
        <f t="shared" si="8"/>
        <v>0</v>
      </c>
      <c r="J21" s="14">
        <f t="shared" si="8"/>
        <v>0</v>
      </c>
      <c r="K21" s="14">
        <f t="shared" si="8"/>
        <v>0</v>
      </c>
      <c r="L21" s="14">
        <f t="shared" si="8"/>
        <v>0</v>
      </c>
      <c r="M21" s="14">
        <f t="shared" si="8"/>
        <v>16280.2</v>
      </c>
      <c r="N21" s="14">
        <f t="shared" si="8"/>
        <v>0</v>
      </c>
    </row>
    <row r="22" spans="1:14" s="7" customFormat="1" ht="18.75">
      <c r="A22" s="16" t="s">
        <v>27</v>
      </c>
      <c r="B22" s="13">
        <f>SUM(B23:B26)</f>
        <v>14396.130000000001</v>
      </c>
      <c r="C22" s="13">
        <f aca="true" t="shared" si="9" ref="C22:N22">SUM(C23:C26)</f>
        <v>0</v>
      </c>
      <c r="D22" s="13">
        <f t="shared" si="9"/>
        <v>0</v>
      </c>
      <c r="E22" s="13">
        <f t="shared" si="9"/>
        <v>0</v>
      </c>
      <c r="F22" s="13">
        <f t="shared" si="9"/>
        <v>0</v>
      </c>
      <c r="G22" s="13">
        <f t="shared" si="9"/>
        <v>0</v>
      </c>
      <c r="H22" s="13">
        <f t="shared" si="9"/>
        <v>0</v>
      </c>
      <c r="I22" s="13">
        <f t="shared" si="9"/>
        <v>0</v>
      </c>
      <c r="J22" s="13">
        <f t="shared" si="9"/>
        <v>0</v>
      </c>
      <c r="K22" s="13">
        <f t="shared" si="9"/>
        <v>0</v>
      </c>
      <c r="L22" s="13">
        <f t="shared" si="9"/>
        <v>0</v>
      </c>
      <c r="M22" s="13">
        <f t="shared" si="9"/>
        <v>16280.2</v>
      </c>
      <c r="N22" s="13">
        <f t="shared" si="9"/>
        <v>0</v>
      </c>
    </row>
    <row r="23" spans="1:14" s="7" customFormat="1" ht="18.75">
      <c r="A23" s="19" t="s">
        <v>16</v>
      </c>
      <c r="B23" s="14"/>
      <c r="C23" s="13"/>
      <c r="D23" s="13"/>
      <c r="E23" s="13"/>
      <c r="F23" s="13"/>
      <c r="G23" s="13"/>
      <c r="H23" s="13"/>
      <c r="I23" s="13"/>
      <c r="J23" s="15"/>
      <c r="K23" s="15"/>
      <c r="L23" s="15"/>
      <c r="M23" s="15">
        <v>1884.07</v>
      </c>
      <c r="N23" s="15"/>
    </row>
    <row r="24" spans="1:14" s="7" customFormat="1" ht="18.75">
      <c r="A24" s="19" t="s">
        <v>14</v>
      </c>
      <c r="B24" s="15">
        <f>C24+D24+E24+F24+G24+H24+I24+J24+K24+L24+M24+N24</f>
        <v>4396.13</v>
      </c>
      <c r="C24" s="13"/>
      <c r="D24" s="13"/>
      <c r="E24" s="13"/>
      <c r="F24" s="13"/>
      <c r="G24" s="13"/>
      <c r="H24" s="13"/>
      <c r="I24" s="13"/>
      <c r="J24" s="15"/>
      <c r="K24" s="15"/>
      <c r="L24" s="15"/>
      <c r="M24" s="15">
        <v>4396.13</v>
      </c>
      <c r="N24" s="15"/>
    </row>
    <row r="25" spans="1:14" s="7" customFormat="1" ht="18.75">
      <c r="A25" s="19" t="s">
        <v>15</v>
      </c>
      <c r="B25" s="15">
        <f>C25+D25+E25+F25+G25+H25+I25+J25+K25+L25+M25+N25</f>
        <v>10000</v>
      </c>
      <c r="C25" s="15"/>
      <c r="D25" s="15"/>
      <c r="E25" s="15"/>
      <c r="F25" s="15"/>
      <c r="G25" s="15"/>
      <c r="H25" s="15"/>
      <c r="I25" s="15"/>
      <c r="J25" s="15"/>
      <c r="K25" s="15"/>
      <c r="M25" s="15">
        <v>10000</v>
      </c>
      <c r="N25" s="15"/>
    </row>
    <row r="26" spans="1:14" s="7" customFormat="1" ht="18.75">
      <c r="A26" s="19" t="s">
        <v>17</v>
      </c>
      <c r="B26" s="14"/>
      <c r="C26" s="13"/>
      <c r="D26" s="13"/>
      <c r="E26" s="13"/>
      <c r="F26" s="13"/>
      <c r="G26" s="13"/>
      <c r="H26" s="13"/>
      <c r="I26" s="13"/>
      <c r="J26" s="15"/>
      <c r="K26" s="15"/>
      <c r="L26" s="15"/>
      <c r="M26" s="15"/>
      <c r="N26" s="15"/>
    </row>
    <row r="27" spans="1:14" s="7" customFormat="1" ht="56.25">
      <c r="A27" s="19" t="s">
        <v>26</v>
      </c>
      <c r="B27" s="14">
        <f>B28</f>
        <v>0</v>
      </c>
      <c r="C27" s="14">
        <f aca="true" t="shared" si="10" ref="C27:N27">C28</f>
        <v>0</v>
      </c>
      <c r="D27" s="14">
        <f t="shared" si="10"/>
        <v>0</v>
      </c>
      <c r="E27" s="14">
        <f t="shared" si="10"/>
        <v>0</v>
      </c>
      <c r="F27" s="14">
        <f t="shared" si="10"/>
        <v>0</v>
      </c>
      <c r="G27" s="14">
        <f t="shared" si="10"/>
        <v>0</v>
      </c>
      <c r="H27" s="14">
        <f t="shared" si="10"/>
        <v>0</v>
      </c>
      <c r="I27" s="14">
        <f t="shared" si="10"/>
        <v>0</v>
      </c>
      <c r="J27" s="14">
        <f t="shared" si="10"/>
        <v>0</v>
      </c>
      <c r="K27" s="14">
        <f t="shared" si="10"/>
        <v>0</v>
      </c>
      <c r="L27" s="14">
        <f t="shared" si="10"/>
        <v>0</v>
      </c>
      <c r="M27" s="14">
        <f t="shared" si="10"/>
        <v>0</v>
      </c>
      <c r="N27" s="14">
        <f t="shared" si="10"/>
        <v>0</v>
      </c>
    </row>
    <row r="28" spans="1:14" s="7" customFormat="1" ht="18.75">
      <c r="A28" s="16" t="s">
        <v>27</v>
      </c>
      <c r="B28" s="13">
        <f>SUM(B29:B32)</f>
        <v>0</v>
      </c>
      <c r="C28" s="13">
        <f aca="true" t="shared" si="11" ref="C28:N28">SUM(C29:C32)</f>
        <v>0</v>
      </c>
      <c r="D28" s="13">
        <f t="shared" si="11"/>
        <v>0</v>
      </c>
      <c r="E28" s="13">
        <f t="shared" si="11"/>
        <v>0</v>
      </c>
      <c r="F28" s="13">
        <f t="shared" si="11"/>
        <v>0</v>
      </c>
      <c r="G28" s="13">
        <f t="shared" si="11"/>
        <v>0</v>
      </c>
      <c r="H28" s="13">
        <f t="shared" si="11"/>
        <v>0</v>
      </c>
      <c r="I28" s="13">
        <f t="shared" si="11"/>
        <v>0</v>
      </c>
      <c r="J28" s="13">
        <f t="shared" si="11"/>
        <v>0</v>
      </c>
      <c r="K28" s="13">
        <f t="shared" si="11"/>
        <v>0</v>
      </c>
      <c r="L28" s="13">
        <f t="shared" si="11"/>
        <v>0</v>
      </c>
      <c r="M28" s="13">
        <f t="shared" si="11"/>
        <v>0</v>
      </c>
      <c r="N28" s="13">
        <f t="shared" si="11"/>
        <v>0</v>
      </c>
    </row>
    <row r="29" spans="1:14" s="7" customFormat="1" ht="18.75">
      <c r="A29" s="19" t="s">
        <v>16</v>
      </c>
      <c r="B29" s="14">
        <f>C29+D29+E29+F29+G29+H29+I29+J29+K29+L29+M29+N29</f>
        <v>0</v>
      </c>
      <c r="C29" s="13"/>
      <c r="D29" s="13"/>
      <c r="E29" s="13"/>
      <c r="F29" s="13"/>
      <c r="G29" s="13"/>
      <c r="H29" s="13"/>
      <c r="I29" s="13"/>
      <c r="J29" s="13"/>
      <c r="K29" s="13"/>
      <c r="L29" s="13"/>
      <c r="M29" s="13"/>
      <c r="N29" s="13"/>
    </row>
    <row r="30" spans="1:14" s="7" customFormat="1" ht="18.75">
      <c r="A30" s="19" t="s">
        <v>14</v>
      </c>
      <c r="B30" s="14">
        <f>C30+D30+E30+F30+G30+H30+I30+J30+K30+L30+M30+N30</f>
        <v>0</v>
      </c>
      <c r="C30" s="13"/>
      <c r="D30" s="13"/>
      <c r="E30" s="13"/>
      <c r="F30" s="13"/>
      <c r="G30" s="13"/>
      <c r="H30" s="13"/>
      <c r="I30" s="13"/>
      <c r="J30" s="13"/>
      <c r="K30" s="13"/>
      <c r="L30" s="13"/>
      <c r="M30" s="13"/>
      <c r="N30" s="13"/>
    </row>
    <row r="31" spans="1:14" s="7" customFormat="1" ht="18.75">
      <c r="A31" s="19" t="s">
        <v>15</v>
      </c>
      <c r="B31" s="15">
        <f>C31+D31+E31+F31+G31+H31+I31+J31+K31+L31+M31+N31</f>
        <v>0</v>
      </c>
      <c r="C31" s="15"/>
      <c r="D31" s="15"/>
      <c r="E31" s="15"/>
      <c r="F31" s="15"/>
      <c r="G31" s="15"/>
      <c r="H31" s="15"/>
      <c r="I31" s="15"/>
      <c r="J31" s="15"/>
      <c r="K31" s="15"/>
      <c r="L31" s="15"/>
      <c r="M31" s="15"/>
      <c r="N31" s="15"/>
    </row>
    <row r="32" spans="1:14" s="7" customFormat="1" ht="18.75">
      <c r="A32" s="19" t="s">
        <v>17</v>
      </c>
      <c r="B32" s="14">
        <f>C32+D32+E32+F32+G32+H32+I32+J32+K32+L32+M32+N32</f>
        <v>0</v>
      </c>
      <c r="C32" s="13"/>
      <c r="D32" s="13"/>
      <c r="E32" s="13"/>
      <c r="F32" s="13"/>
      <c r="G32" s="13"/>
      <c r="H32" s="13"/>
      <c r="I32" s="13"/>
      <c r="J32" s="13"/>
      <c r="K32" s="13"/>
      <c r="L32" s="13"/>
      <c r="M32" s="13"/>
      <c r="N32" s="13"/>
    </row>
    <row r="33" spans="1:14" ht="18.75">
      <c r="A33" s="16" t="s">
        <v>28</v>
      </c>
      <c r="B33" s="12">
        <f>B34+B35+B36+B37</f>
        <v>33536.229999999996</v>
      </c>
      <c r="C33" s="12">
        <f aca="true" t="shared" si="12" ref="C33:N33">C34+C35+C36+C37</f>
        <v>0</v>
      </c>
      <c r="D33" s="12">
        <f t="shared" si="12"/>
        <v>0</v>
      </c>
      <c r="E33" s="12">
        <f t="shared" si="12"/>
        <v>0</v>
      </c>
      <c r="F33" s="12">
        <f t="shared" si="12"/>
        <v>0</v>
      </c>
      <c r="G33" s="12">
        <f t="shared" si="12"/>
        <v>0</v>
      </c>
      <c r="H33" s="12">
        <f t="shared" si="12"/>
        <v>0</v>
      </c>
      <c r="I33" s="12">
        <f t="shared" si="12"/>
        <v>0</v>
      </c>
      <c r="J33" s="12">
        <f t="shared" si="12"/>
        <v>0</v>
      </c>
      <c r="K33" s="12">
        <f t="shared" si="12"/>
        <v>19140.1</v>
      </c>
      <c r="L33" s="12">
        <f t="shared" si="12"/>
        <v>0</v>
      </c>
      <c r="M33" s="12">
        <f t="shared" si="12"/>
        <v>16280.2</v>
      </c>
      <c r="N33" s="12">
        <f t="shared" si="12"/>
        <v>0</v>
      </c>
    </row>
    <row r="34" spans="1:14" s="7" customFormat="1" ht="18.75">
      <c r="A34" s="19" t="s">
        <v>16</v>
      </c>
      <c r="B34" s="12">
        <f>B17+B11</f>
        <v>942</v>
      </c>
      <c r="C34" s="12">
        <f aca="true" t="shared" si="13" ref="C34:N34">C17+C11</f>
        <v>0</v>
      </c>
      <c r="D34" s="12">
        <f t="shared" si="13"/>
        <v>0</v>
      </c>
      <c r="E34" s="12">
        <f t="shared" si="13"/>
        <v>0</v>
      </c>
      <c r="F34" s="12">
        <f t="shared" si="13"/>
        <v>0</v>
      </c>
      <c r="G34" s="12">
        <f t="shared" si="13"/>
        <v>0</v>
      </c>
      <c r="H34" s="12">
        <f t="shared" si="13"/>
        <v>0</v>
      </c>
      <c r="I34" s="12">
        <f t="shared" si="13"/>
        <v>0</v>
      </c>
      <c r="J34" s="12">
        <f t="shared" si="13"/>
        <v>0</v>
      </c>
      <c r="K34" s="12">
        <f t="shared" si="13"/>
        <v>942</v>
      </c>
      <c r="L34" s="12">
        <f t="shared" si="13"/>
        <v>0</v>
      </c>
      <c r="M34" s="12">
        <f t="shared" si="13"/>
        <v>1884.07</v>
      </c>
      <c r="N34" s="12">
        <f t="shared" si="13"/>
        <v>0</v>
      </c>
    </row>
    <row r="35" spans="1:14" s="7" customFormat="1" ht="18.75">
      <c r="A35" s="19" t="s">
        <v>14</v>
      </c>
      <c r="B35" s="14">
        <f>B12+B18</f>
        <v>6594.23</v>
      </c>
      <c r="C35" s="14">
        <f aca="true" t="shared" si="14" ref="C35:N35">C12+C18</f>
        <v>0</v>
      </c>
      <c r="D35" s="14">
        <f t="shared" si="14"/>
        <v>0</v>
      </c>
      <c r="E35" s="14">
        <f t="shared" si="14"/>
        <v>0</v>
      </c>
      <c r="F35" s="14">
        <f t="shared" si="14"/>
        <v>0</v>
      </c>
      <c r="G35" s="14">
        <f t="shared" si="14"/>
        <v>0</v>
      </c>
      <c r="H35" s="14">
        <f t="shared" si="14"/>
        <v>0</v>
      </c>
      <c r="I35" s="14">
        <f t="shared" si="14"/>
        <v>0</v>
      </c>
      <c r="J35" s="14">
        <f t="shared" si="14"/>
        <v>0</v>
      </c>
      <c r="K35" s="14">
        <f t="shared" si="14"/>
        <v>2198.1</v>
      </c>
      <c r="L35" s="14">
        <f t="shared" si="14"/>
        <v>0</v>
      </c>
      <c r="M35" s="14">
        <f t="shared" si="14"/>
        <v>4396.13</v>
      </c>
      <c r="N35" s="14">
        <f t="shared" si="14"/>
        <v>0</v>
      </c>
    </row>
    <row r="36" spans="1:14" s="7" customFormat="1" ht="18.75">
      <c r="A36" s="19" t="s">
        <v>15</v>
      </c>
      <c r="B36" s="14">
        <f>B13+B19</f>
        <v>26000</v>
      </c>
      <c r="C36" s="14">
        <f aca="true" t="shared" si="15" ref="C36:N36">C13+C19</f>
        <v>0</v>
      </c>
      <c r="D36" s="14">
        <f t="shared" si="15"/>
        <v>0</v>
      </c>
      <c r="E36" s="14">
        <f t="shared" si="15"/>
        <v>0</v>
      </c>
      <c r="F36" s="14">
        <f t="shared" si="15"/>
        <v>0</v>
      </c>
      <c r="G36" s="14">
        <f t="shared" si="15"/>
        <v>0</v>
      </c>
      <c r="H36" s="14">
        <f t="shared" si="15"/>
        <v>0</v>
      </c>
      <c r="I36" s="14">
        <f t="shared" si="15"/>
        <v>0</v>
      </c>
      <c r="J36" s="14">
        <f t="shared" si="15"/>
        <v>0</v>
      </c>
      <c r="K36" s="14">
        <f t="shared" si="15"/>
        <v>16000</v>
      </c>
      <c r="L36" s="14">
        <f t="shared" si="15"/>
        <v>0</v>
      </c>
      <c r="M36" s="14">
        <f t="shared" si="15"/>
        <v>10000</v>
      </c>
      <c r="N36" s="14">
        <f t="shared" si="15"/>
        <v>0</v>
      </c>
    </row>
    <row r="37" spans="1:14" s="7" customFormat="1" ht="18.75">
      <c r="A37" s="19" t="s">
        <v>17</v>
      </c>
      <c r="B37" s="12">
        <f>B14+B20</f>
        <v>0</v>
      </c>
      <c r="C37" s="12">
        <f aca="true" t="shared" si="16" ref="C37:N37">C14+C20</f>
        <v>0</v>
      </c>
      <c r="D37" s="12">
        <f t="shared" si="16"/>
        <v>0</v>
      </c>
      <c r="E37" s="12">
        <f t="shared" si="16"/>
        <v>0</v>
      </c>
      <c r="F37" s="12">
        <f t="shared" si="16"/>
        <v>0</v>
      </c>
      <c r="G37" s="12">
        <f t="shared" si="16"/>
        <v>0</v>
      </c>
      <c r="H37" s="12">
        <f t="shared" si="16"/>
        <v>0</v>
      </c>
      <c r="I37" s="12">
        <f t="shared" si="16"/>
        <v>0</v>
      </c>
      <c r="J37" s="12">
        <f t="shared" si="16"/>
        <v>0</v>
      </c>
      <c r="K37" s="12">
        <f t="shared" si="16"/>
        <v>0</v>
      </c>
      <c r="L37" s="12">
        <f t="shared" si="16"/>
        <v>0</v>
      </c>
      <c r="M37" s="12">
        <f t="shared" si="16"/>
        <v>0</v>
      </c>
      <c r="N37" s="12">
        <f t="shared" si="16"/>
        <v>0</v>
      </c>
    </row>
    <row r="38" ht="22.5" customHeight="1">
      <c r="B38" s="9"/>
    </row>
    <row r="39" spans="1:26" ht="41.25" customHeight="1">
      <c r="A39" s="1"/>
      <c r="B39" s="38"/>
      <c r="C39" s="38"/>
      <c r="D39" s="38"/>
      <c r="E39" s="38"/>
      <c r="F39" s="18"/>
      <c r="H39" s="17"/>
      <c r="I39" s="37"/>
      <c r="J39" s="37"/>
      <c r="K39" s="37"/>
      <c r="L39" s="1"/>
      <c r="M39" s="1"/>
      <c r="N39" s="1"/>
      <c r="O39" s="3"/>
      <c r="P39" s="3"/>
      <c r="Q39" s="3"/>
      <c r="R39" s="3"/>
      <c r="S39" s="3"/>
      <c r="T39" s="3"/>
      <c r="U39" s="3"/>
      <c r="V39" s="3"/>
      <c r="W39" s="3"/>
      <c r="X39" s="3"/>
      <c r="Y39" s="3"/>
      <c r="Z39" s="2"/>
    </row>
    <row r="40" spans="3:26" ht="15.75" customHeight="1">
      <c r="C40" s="11"/>
      <c r="D40" s="11"/>
      <c r="E40" s="18"/>
      <c r="F40" s="17"/>
      <c r="G40" s="17"/>
      <c r="H40" s="17"/>
      <c r="I40" s="8"/>
      <c r="J40" s="8"/>
      <c r="K40" s="8"/>
      <c r="L40" s="1"/>
      <c r="M40" s="1"/>
      <c r="N40" s="1"/>
      <c r="O40" s="3"/>
      <c r="P40" s="3"/>
      <c r="Q40" s="3"/>
      <c r="R40" s="3"/>
      <c r="S40" s="3"/>
      <c r="T40" s="3"/>
      <c r="U40" s="3"/>
      <c r="V40" s="3"/>
      <c r="W40" s="3"/>
      <c r="X40" s="3"/>
      <c r="Y40" s="3"/>
      <c r="Z40" s="2"/>
    </row>
    <row r="41" spans="3:26" ht="10.5" customHeight="1">
      <c r="C41" s="2"/>
      <c r="D41" s="2"/>
      <c r="E41" s="3"/>
      <c r="F41" s="3"/>
      <c r="G41" s="3"/>
      <c r="H41" s="3"/>
      <c r="I41" s="1"/>
      <c r="J41" s="1"/>
      <c r="K41" s="1"/>
      <c r="L41" s="1"/>
      <c r="M41" s="1"/>
      <c r="N41" s="1"/>
      <c r="O41" s="3"/>
      <c r="P41" s="3"/>
      <c r="Q41" s="3"/>
      <c r="R41" s="3"/>
      <c r="S41" s="3"/>
      <c r="T41" s="3"/>
      <c r="U41" s="3"/>
      <c r="V41" s="3"/>
      <c r="W41" s="3"/>
      <c r="X41" s="3"/>
      <c r="Y41" s="3"/>
      <c r="Z41" s="2"/>
    </row>
    <row r="42" spans="1:26" ht="75" customHeight="1">
      <c r="A42" s="39" t="s">
        <v>30</v>
      </c>
      <c r="B42" s="39"/>
      <c r="C42" s="3"/>
      <c r="D42" s="3"/>
      <c r="E42" s="3"/>
      <c r="F42" s="3"/>
      <c r="G42" s="3"/>
      <c r="H42" s="3"/>
      <c r="I42" s="1"/>
      <c r="J42" s="1"/>
      <c r="K42" s="1"/>
      <c r="L42" s="1"/>
      <c r="M42" s="1"/>
      <c r="N42" s="1"/>
      <c r="O42" s="3"/>
      <c r="P42" s="3"/>
      <c r="Q42" s="3"/>
      <c r="R42" s="3"/>
      <c r="S42" s="3"/>
      <c r="T42" s="3"/>
      <c r="U42" s="3"/>
      <c r="V42" s="3"/>
      <c r="W42" s="3"/>
      <c r="X42" s="3"/>
      <c r="Y42" s="3"/>
      <c r="Z42" s="2"/>
    </row>
    <row r="43" ht="19.5" customHeight="1">
      <c r="B43" s="9"/>
    </row>
    <row r="44" ht="48.75" customHeight="1"/>
    <row r="45" ht="18.75">
      <c r="B45" s="9"/>
    </row>
  </sheetData>
  <sheetProtection/>
  <mergeCells count="8">
    <mergeCell ref="I39:K39"/>
    <mergeCell ref="B39:E39"/>
    <mergeCell ref="A42:B42"/>
    <mergeCell ref="A1:N1"/>
    <mergeCell ref="A2:N2"/>
    <mergeCell ref="A3:N3"/>
    <mergeCell ref="A8:N8"/>
    <mergeCell ref="A4:N4"/>
  </mergeCells>
  <printOptions horizontalCentered="1"/>
  <pageMargins left="0" right="0" top="0" bottom="0" header="0" footer="0"/>
  <pageSetup fitToHeight="0" fitToWidth="2"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AP46"/>
  <sheetViews>
    <sheetView showGridLines="0" view="pageBreakPreview" zoomScale="70" zoomScaleNormal="70" zoomScaleSheetLayoutView="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1" sqref="C10:C11"/>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10.28125" style="1" customWidth="1"/>
    <col min="19" max="19" width="14.7109375" style="1" customWidth="1"/>
    <col min="20" max="29" width="14.7109375" style="3" customWidth="1"/>
    <col min="30" max="30" width="10.140625" style="3" customWidth="1"/>
    <col min="31" max="31" width="14.28125" style="1" customWidth="1"/>
    <col min="32"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32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1" s="5" customFormat="1" ht="71.25" customHeight="1">
      <c r="A6" s="48" t="s">
        <v>5</v>
      </c>
      <c r="B6" s="50" t="s">
        <v>19</v>
      </c>
      <c r="C6" s="46" t="s">
        <v>38</v>
      </c>
      <c r="D6" s="46" t="s">
        <v>39</v>
      </c>
      <c r="E6" s="46" t="s">
        <v>40</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row>
    <row r="7" spans="1:31"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row>
    <row r="8" spans="1:31"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row>
    <row r="9" spans="1:31"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row>
    <row r="10" spans="1:31" s="7" customFormat="1" ht="69" customHeight="1">
      <c r="A10" s="13" t="s">
        <v>23</v>
      </c>
      <c r="B10" s="13">
        <f aca="true" t="shared" si="0" ref="B10:AE10">B11</f>
        <v>19140.1</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19140.1</v>
      </c>
      <c r="Y10" s="13">
        <f t="shared" si="0"/>
        <v>0</v>
      </c>
      <c r="Z10" s="13">
        <f t="shared" si="0"/>
        <v>0</v>
      </c>
      <c r="AA10" s="13">
        <f t="shared" si="0"/>
        <v>0</v>
      </c>
      <c r="AB10" s="13">
        <f t="shared" si="0"/>
        <v>0</v>
      </c>
      <c r="AC10" s="13">
        <f t="shared" si="0"/>
        <v>0</v>
      </c>
      <c r="AD10" s="13">
        <f t="shared" si="0"/>
        <v>0</v>
      </c>
      <c r="AE10" s="13">
        <f t="shared" si="0"/>
        <v>0</v>
      </c>
    </row>
    <row r="11" spans="1:31" s="7" customFormat="1" ht="18.75">
      <c r="A11" s="16" t="s">
        <v>18</v>
      </c>
      <c r="B11" s="13">
        <f>SUM(B12:B15)</f>
        <v>19140.1</v>
      </c>
      <c r="C11" s="13">
        <f>SUM(C12:C15)</f>
        <v>0</v>
      </c>
      <c r="D11" s="13">
        <f>SUM(D12:D15)</f>
        <v>0</v>
      </c>
      <c r="E11" s="13">
        <f>SUM(E12:E15)</f>
        <v>0</v>
      </c>
      <c r="F11" s="15">
        <f aca="true" t="shared" si="1" ref="F11:F37">E11/B11%</f>
        <v>0</v>
      </c>
      <c r="G11" s="15" t="e">
        <f aca="true" t="shared" si="2" ref="G11:G37">E11/C11%</f>
        <v>#DIV/0!</v>
      </c>
      <c r="H11" s="13">
        <f aca="true" t="shared" si="3" ref="H11:AC11">SUM(H12:H15)</f>
        <v>0</v>
      </c>
      <c r="I11" s="13">
        <f t="shared" si="3"/>
        <v>0</v>
      </c>
      <c r="J11" s="13">
        <f t="shared" si="3"/>
        <v>0</v>
      </c>
      <c r="K11" s="13">
        <f t="shared" si="3"/>
        <v>0</v>
      </c>
      <c r="L11" s="13">
        <f t="shared" si="3"/>
        <v>0</v>
      </c>
      <c r="M11" s="13">
        <f t="shared" si="3"/>
        <v>0</v>
      </c>
      <c r="N11" s="13">
        <f t="shared" si="3"/>
        <v>0</v>
      </c>
      <c r="O11" s="13">
        <f t="shared" si="3"/>
        <v>0</v>
      </c>
      <c r="P11" s="13">
        <f t="shared" si="3"/>
        <v>0</v>
      </c>
      <c r="Q11" s="13">
        <f t="shared" si="3"/>
        <v>0</v>
      </c>
      <c r="R11" s="13">
        <f t="shared" si="3"/>
        <v>0</v>
      </c>
      <c r="S11" s="13">
        <f t="shared" si="3"/>
        <v>0</v>
      </c>
      <c r="T11" s="13">
        <f t="shared" si="3"/>
        <v>0</v>
      </c>
      <c r="U11" s="13">
        <f t="shared" si="3"/>
        <v>0</v>
      </c>
      <c r="V11" s="13">
        <f t="shared" si="3"/>
        <v>0</v>
      </c>
      <c r="W11" s="13">
        <f t="shared" si="3"/>
        <v>0</v>
      </c>
      <c r="X11" s="13">
        <f t="shared" si="3"/>
        <v>19140.1</v>
      </c>
      <c r="Y11" s="13">
        <f t="shared" si="3"/>
        <v>0</v>
      </c>
      <c r="Z11" s="13">
        <f t="shared" si="3"/>
        <v>0</v>
      </c>
      <c r="AA11" s="13">
        <f t="shared" si="3"/>
        <v>0</v>
      </c>
      <c r="AB11" s="13">
        <f t="shared" si="3"/>
        <v>0</v>
      </c>
      <c r="AC11" s="13">
        <f t="shared" si="3"/>
        <v>0</v>
      </c>
      <c r="AD11" s="13">
        <f>SUM(AD12:AD15)</f>
        <v>0</v>
      </c>
      <c r="AE11" s="13">
        <f>SUM(AE12:AE15)</f>
        <v>0</v>
      </c>
    </row>
    <row r="12" spans="1:31" s="7" customFormat="1" ht="18.75">
      <c r="A12" s="19" t="s">
        <v>16</v>
      </c>
      <c r="B12" s="15">
        <f>H12+J12+L12+N12+P12+R12+T12+V12+X12+Z12+AB12+AD12</f>
        <v>942</v>
      </c>
      <c r="C12" s="15">
        <f>H12</f>
        <v>0</v>
      </c>
      <c r="D12" s="15">
        <f>E12</f>
        <v>0</v>
      </c>
      <c r="E12" s="15">
        <f>I12+K12+M12+O12+Q12+S12+U12+W12+Y12+AA12+AC12+AE12</f>
        <v>0</v>
      </c>
      <c r="F12" s="15">
        <f t="shared" si="1"/>
        <v>0</v>
      </c>
      <c r="G12" s="15" t="e">
        <f t="shared" si="2"/>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row>
    <row r="13" spans="1:31" s="7" customFormat="1" ht="18.75">
      <c r="A13" s="19" t="s">
        <v>14</v>
      </c>
      <c r="B13" s="15">
        <f>H13+J13+L13+N13+P13+R13+T13+V13+X13+Z13+AB13+AD13</f>
        <v>2198.1</v>
      </c>
      <c r="C13" s="15">
        <f>H13</f>
        <v>0</v>
      </c>
      <c r="D13" s="15">
        <f>E13</f>
        <v>0</v>
      </c>
      <c r="E13" s="15">
        <f>I13+K13+M13+O13+Q13+S13+U13+W13+Y13+AA13+AC13+AE13</f>
        <v>0</v>
      </c>
      <c r="F13" s="15">
        <f t="shared" si="1"/>
        <v>0</v>
      </c>
      <c r="G13" s="15" t="e">
        <f t="shared" si="2"/>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row>
    <row r="14" spans="1:31" s="7" customFormat="1" ht="18.75">
      <c r="A14" s="19" t="s">
        <v>15</v>
      </c>
      <c r="B14" s="15">
        <f>H14+J14+L14+N14+P14+R14+T14+V14+X14+Z14+AB14+AD14</f>
        <v>16000</v>
      </c>
      <c r="C14" s="15">
        <f>H14</f>
        <v>0</v>
      </c>
      <c r="D14" s="15">
        <f>E14</f>
        <v>0</v>
      </c>
      <c r="E14" s="15">
        <f>I14+K14+M14+O14+Q14+S14+U14+W14+Y14+AA14+AC14+AE14</f>
        <v>0</v>
      </c>
      <c r="F14" s="15">
        <f t="shared" si="1"/>
        <v>0</v>
      </c>
      <c r="G14" s="15" t="e">
        <f t="shared" si="2"/>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row>
    <row r="15" spans="1:31" s="7" customFormat="1" ht="18.75">
      <c r="A15" s="19" t="s">
        <v>17</v>
      </c>
      <c r="B15" s="15">
        <f>H15+J15+L15+N15+P15+R15+T15+V15+X15+Z15+AB15+AD15</f>
        <v>0</v>
      </c>
      <c r="C15" s="15">
        <f>H15</f>
        <v>0</v>
      </c>
      <c r="D15" s="15">
        <f>E15</f>
        <v>0</v>
      </c>
      <c r="E15" s="15">
        <f>I15+K15+M15+O15+Q15+S15+U15+W15+Y15+AA15+AC15+AE15</f>
        <v>0</v>
      </c>
      <c r="F15" s="15"/>
      <c r="G15" s="15"/>
      <c r="H15" s="13"/>
      <c r="I15" s="13"/>
      <c r="J15" s="13"/>
      <c r="K15" s="13"/>
      <c r="L15" s="13"/>
      <c r="M15" s="13"/>
      <c r="N15" s="13"/>
      <c r="O15" s="13"/>
      <c r="P15" s="13"/>
      <c r="Q15" s="13"/>
      <c r="R15" s="13"/>
      <c r="S15" s="13"/>
      <c r="T15" s="13"/>
      <c r="U15" s="13"/>
      <c r="V15" s="13"/>
      <c r="W15" s="13"/>
      <c r="X15" s="13"/>
      <c r="Y15" s="13"/>
      <c r="Z15" s="13"/>
      <c r="AA15" s="13"/>
      <c r="AB15" s="13"/>
      <c r="AC15" s="13"/>
      <c r="AD15" s="13"/>
      <c r="AE15" s="30"/>
    </row>
    <row r="16" spans="1:31" s="7" customFormat="1" ht="129.75" customHeight="1">
      <c r="A16" s="25" t="s">
        <v>24</v>
      </c>
      <c r="B16" s="26">
        <f>B17</f>
        <v>16280.2</v>
      </c>
      <c r="C16" s="26">
        <f>C17</f>
        <v>0</v>
      </c>
      <c r="D16" s="26">
        <f>D17</f>
        <v>0</v>
      </c>
      <c r="E16" s="26">
        <f>E17</f>
        <v>0</v>
      </c>
      <c r="F16" s="15">
        <f t="shared" si="1"/>
        <v>0</v>
      </c>
      <c r="G16" s="15" t="e">
        <f t="shared" si="2"/>
        <v>#DIV/0!</v>
      </c>
      <c r="H16" s="26">
        <f aca="true" t="shared" si="4" ref="H16:AE16">H17</f>
        <v>0</v>
      </c>
      <c r="I16" s="26">
        <f t="shared" si="4"/>
        <v>0</v>
      </c>
      <c r="J16" s="26">
        <f t="shared" si="4"/>
        <v>0</v>
      </c>
      <c r="K16" s="26">
        <f t="shared" si="4"/>
        <v>0</v>
      </c>
      <c r="L16" s="26">
        <f t="shared" si="4"/>
        <v>0</v>
      </c>
      <c r="M16" s="26">
        <f t="shared" si="4"/>
        <v>0</v>
      </c>
      <c r="N16" s="26">
        <f t="shared" si="4"/>
        <v>0</v>
      </c>
      <c r="O16" s="26">
        <f t="shared" si="4"/>
        <v>0</v>
      </c>
      <c r="P16" s="26">
        <f t="shared" si="4"/>
        <v>0</v>
      </c>
      <c r="Q16" s="26">
        <f t="shared" si="4"/>
        <v>0</v>
      </c>
      <c r="R16" s="26">
        <f t="shared" si="4"/>
        <v>0</v>
      </c>
      <c r="S16" s="26">
        <f t="shared" si="4"/>
        <v>0</v>
      </c>
      <c r="T16" s="26">
        <f t="shared" si="4"/>
        <v>0</v>
      </c>
      <c r="U16" s="26">
        <f t="shared" si="4"/>
        <v>0</v>
      </c>
      <c r="V16" s="26">
        <f t="shared" si="4"/>
        <v>0</v>
      </c>
      <c r="W16" s="26">
        <f t="shared" si="4"/>
        <v>0</v>
      </c>
      <c r="X16" s="26">
        <f t="shared" si="4"/>
        <v>0</v>
      </c>
      <c r="Y16" s="26">
        <f t="shared" si="4"/>
        <v>0</v>
      </c>
      <c r="Z16" s="26">
        <f t="shared" si="4"/>
        <v>0</v>
      </c>
      <c r="AA16" s="26">
        <f t="shared" si="4"/>
        <v>0</v>
      </c>
      <c r="AB16" s="26">
        <f t="shared" si="4"/>
        <v>16280.2</v>
      </c>
      <c r="AC16" s="26">
        <f t="shared" si="4"/>
        <v>0</v>
      </c>
      <c r="AD16" s="26">
        <f t="shared" si="4"/>
        <v>0</v>
      </c>
      <c r="AE16" s="26">
        <f t="shared" si="4"/>
        <v>0</v>
      </c>
    </row>
    <row r="17" spans="1:31" s="7" customFormat="1" ht="18.75">
      <c r="A17" s="16" t="s">
        <v>18</v>
      </c>
      <c r="B17" s="13">
        <f>SUM(B18:B21)</f>
        <v>16280.2</v>
      </c>
      <c r="C17" s="13">
        <f>SUM(C18:C21)</f>
        <v>0</v>
      </c>
      <c r="D17" s="13">
        <f>SUM(D18:D21)</f>
        <v>0</v>
      </c>
      <c r="E17" s="13">
        <f>SUM(E18:E21)</f>
        <v>0</v>
      </c>
      <c r="F17" s="15">
        <f t="shared" si="1"/>
        <v>0</v>
      </c>
      <c r="G17" s="15" t="e">
        <f t="shared" si="2"/>
        <v>#DIV/0!</v>
      </c>
      <c r="H17" s="13">
        <f>SUM(H18:H21)</f>
        <v>0</v>
      </c>
      <c r="I17" s="13">
        <f aca="true" t="shared" si="5" ref="I17:AE17">SUM(I18:I21)</f>
        <v>0</v>
      </c>
      <c r="J17" s="13">
        <f t="shared" si="5"/>
        <v>0</v>
      </c>
      <c r="K17" s="13">
        <f t="shared" si="5"/>
        <v>0</v>
      </c>
      <c r="L17" s="13">
        <f t="shared" si="5"/>
        <v>0</v>
      </c>
      <c r="M17" s="13">
        <f t="shared" si="5"/>
        <v>0</v>
      </c>
      <c r="N17" s="13">
        <f t="shared" si="5"/>
        <v>0</v>
      </c>
      <c r="O17" s="13">
        <f t="shared" si="5"/>
        <v>0</v>
      </c>
      <c r="P17" s="13">
        <f t="shared" si="5"/>
        <v>0</v>
      </c>
      <c r="Q17" s="13">
        <f t="shared" si="5"/>
        <v>0</v>
      </c>
      <c r="R17" s="13">
        <f t="shared" si="5"/>
        <v>0</v>
      </c>
      <c r="S17" s="13">
        <f t="shared" si="5"/>
        <v>0</v>
      </c>
      <c r="T17" s="13">
        <f t="shared" si="5"/>
        <v>0</v>
      </c>
      <c r="U17" s="13">
        <f t="shared" si="5"/>
        <v>0</v>
      </c>
      <c r="V17" s="13">
        <f t="shared" si="5"/>
        <v>0</v>
      </c>
      <c r="W17" s="13">
        <f t="shared" si="5"/>
        <v>0</v>
      </c>
      <c r="X17" s="13">
        <f t="shared" si="5"/>
        <v>0</v>
      </c>
      <c r="Y17" s="13">
        <f t="shared" si="5"/>
        <v>0</v>
      </c>
      <c r="Z17" s="13">
        <f t="shared" si="5"/>
        <v>0</v>
      </c>
      <c r="AA17" s="13">
        <f t="shared" si="5"/>
        <v>0</v>
      </c>
      <c r="AB17" s="13">
        <f t="shared" si="5"/>
        <v>16280.2</v>
      </c>
      <c r="AC17" s="13">
        <f t="shared" si="5"/>
        <v>0</v>
      </c>
      <c r="AD17" s="13">
        <f t="shared" si="5"/>
        <v>0</v>
      </c>
      <c r="AE17" s="13">
        <f t="shared" si="5"/>
        <v>0</v>
      </c>
    </row>
    <row r="18" spans="1:31" s="7" customFormat="1" ht="18.75">
      <c r="A18" s="19" t="s">
        <v>16</v>
      </c>
      <c r="B18" s="14">
        <f aca="true" t="shared" si="6" ref="B18:E21">B24+B30</f>
        <v>1884.07</v>
      </c>
      <c r="C18" s="14">
        <f t="shared" si="6"/>
        <v>0</v>
      </c>
      <c r="D18" s="14">
        <f t="shared" si="6"/>
        <v>0</v>
      </c>
      <c r="E18" s="14">
        <f t="shared" si="6"/>
        <v>0</v>
      </c>
      <c r="F18" s="15">
        <f t="shared" si="1"/>
        <v>0</v>
      </c>
      <c r="G18" s="15" t="e">
        <f t="shared" si="2"/>
        <v>#DIV/0!</v>
      </c>
      <c r="H18" s="14">
        <f>H24+H30</f>
        <v>0</v>
      </c>
      <c r="I18" s="14">
        <f aca="true" t="shared" si="7" ref="I18:AE18">I24+I30</f>
        <v>0</v>
      </c>
      <c r="J18" s="14">
        <f t="shared" si="7"/>
        <v>0</v>
      </c>
      <c r="K18" s="14">
        <f t="shared" si="7"/>
        <v>0</v>
      </c>
      <c r="L18" s="14">
        <f t="shared" si="7"/>
        <v>0</v>
      </c>
      <c r="M18" s="14">
        <f t="shared" si="7"/>
        <v>0</v>
      </c>
      <c r="N18" s="14">
        <f t="shared" si="7"/>
        <v>0</v>
      </c>
      <c r="O18" s="14">
        <f t="shared" si="7"/>
        <v>0</v>
      </c>
      <c r="P18" s="14">
        <f t="shared" si="7"/>
        <v>0</v>
      </c>
      <c r="Q18" s="14">
        <f t="shared" si="7"/>
        <v>0</v>
      </c>
      <c r="R18" s="14">
        <f t="shared" si="7"/>
        <v>0</v>
      </c>
      <c r="S18" s="14">
        <f t="shared" si="7"/>
        <v>0</v>
      </c>
      <c r="T18" s="14">
        <f t="shared" si="7"/>
        <v>0</v>
      </c>
      <c r="U18" s="14">
        <f t="shared" si="7"/>
        <v>0</v>
      </c>
      <c r="V18" s="14">
        <f t="shared" si="7"/>
        <v>0</v>
      </c>
      <c r="W18" s="14">
        <f t="shared" si="7"/>
        <v>0</v>
      </c>
      <c r="X18" s="14">
        <f t="shared" si="7"/>
        <v>0</v>
      </c>
      <c r="Y18" s="14">
        <f t="shared" si="7"/>
        <v>0</v>
      </c>
      <c r="Z18" s="14">
        <f t="shared" si="7"/>
        <v>0</v>
      </c>
      <c r="AA18" s="14">
        <f t="shared" si="7"/>
        <v>0</v>
      </c>
      <c r="AB18" s="14">
        <f t="shared" si="7"/>
        <v>1884.07</v>
      </c>
      <c r="AC18" s="14">
        <f t="shared" si="7"/>
        <v>0</v>
      </c>
      <c r="AD18" s="14">
        <f t="shared" si="7"/>
        <v>0</v>
      </c>
      <c r="AE18" s="14">
        <f t="shared" si="7"/>
        <v>0</v>
      </c>
    </row>
    <row r="19" spans="1:31" s="7" customFormat="1" ht="18.75">
      <c r="A19" s="19" t="s">
        <v>14</v>
      </c>
      <c r="B19" s="15">
        <f t="shared" si="6"/>
        <v>4396.13</v>
      </c>
      <c r="C19" s="15">
        <f t="shared" si="6"/>
        <v>0</v>
      </c>
      <c r="D19" s="15">
        <f t="shared" si="6"/>
        <v>0</v>
      </c>
      <c r="E19" s="15">
        <f t="shared" si="6"/>
        <v>0</v>
      </c>
      <c r="F19" s="15">
        <f t="shared" si="1"/>
        <v>0</v>
      </c>
      <c r="G19" s="15" t="e">
        <f t="shared" si="2"/>
        <v>#DIV/0!</v>
      </c>
      <c r="H19" s="15">
        <f>H25+H31</f>
        <v>0</v>
      </c>
      <c r="I19" s="15">
        <f aca="true" t="shared" si="8" ref="I19:AE19">I25+I31</f>
        <v>0</v>
      </c>
      <c r="J19" s="15">
        <f t="shared" si="8"/>
        <v>0</v>
      </c>
      <c r="K19" s="15">
        <f t="shared" si="8"/>
        <v>0</v>
      </c>
      <c r="L19" s="15">
        <f t="shared" si="8"/>
        <v>0</v>
      </c>
      <c r="M19" s="15">
        <f t="shared" si="8"/>
        <v>0</v>
      </c>
      <c r="N19" s="15">
        <f t="shared" si="8"/>
        <v>0</v>
      </c>
      <c r="O19" s="15">
        <f t="shared" si="8"/>
        <v>0</v>
      </c>
      <c r="P19" s="15">
        <f t="shared" si="8"/>
        <v>0</v>
      </c>
      <c r="Q19" s="15">
        <f t="shared" si="8"/>
        <v>0</v>
      </c>
      <c r="R19" s="15">
        <f t="shared" si="8"/>
        <v>0</v>
      </c>
      <c r="S19" s="15">
        <f t="shared" si="8"/>
        <v>0</v>
      </c>
      <c r="T19" s="15">
        <f t="shared" si="8"/>
        <v>0</v>
      </c>
      <c r="U19" s="15">
        <f t="shared" si="8"/>
        <v>0</v>
      </c>
      <c r="V19" s="15">
        <f t="shared" si="8"/>
        <v>0</v>
      </c>
      <c r="W19" s="15">
        <f t="shared" si="8"/>
        <v>0</v>
      </c>
      <c r="X19" s="15">
        <f t="shared" si="8"/>
        <v>0</v>
      </c>
      <c r="Y19" s="15">
        <f t="shared" si="8"/>
        <v>0</v>
      </c>
      <c r="Z19" s="15">
        <f t="shared" si="8"/>
        <v>0</v>
      </c>
      <c r="AA19" s="15">
        <f t="shared" si="8"/>
        <v>0</v>
      </c>
      <c r="AB19" s="15">
        <f t="shared" si="8"/>
        <v>4396.13</v>
      </c>
      <c r="AC19" s="15">
        <f t="shared" si="8"/>
        <v>0</v>
      </c>
      <c r="AD19" s="15">
        <f t="shared" si="8"/>
        <v>0</v>
      </c>
      <c r="AE19" s="15">
        <f t="shared" si="8"/>
        <v>0</v>
      </c>
    </row>
    <row r="20" spans="1:31" s="7" customFormat="1" ht="18.75">
      <c r="A20" s="19" t="s">
        <v>15</v>
      </c>
      <c r="B20" s="15">
        <f t="shared" si="6"/>
        <v>10000</v>
      </c>
      <c r="C20" s="15">
        <f t="shared" si="6"/>
        <v>0</v>
      </c>
      <c r="D20" s="15">
        <f t="shared" si="6"/>
        <v>0</v>
      </c>
      <c r="E20" s="15">
        <f t="shared" si="6"/>
        <v>0</v>
      </c>
      <c r="F20" s="15">
        <f t="shared" si="1"/>
        <v>0</v>
      </c>
      <c r="G20" s="15" t="e">
        <f t="shared" si="2"/>
        <v>#DIV/0!</v>
      </c>
      <c r="H20" s="15">
        <f>H26+H32</f>
        <v>0</v>
      </c>
      <c r="I20" s="15">
        <f aca="true" t="shared" si="9" ref="I20:AE20">I26+I32</f>
        <v>0</v>
      </c>
      <c r="J20" s="15">
        <f t="shared" si="9"/>
        <v>0</v>
      </c>
      <c r="K20" s="15">
        <f t="shared" si="9"/>
        <v>0</v>
      </c>
      <c r="L20" s="15">
        <f t="shared" si="9"/>
        <v>0</v>
      </c>
      <c r="M20" s="15">
        <f t="shared" si="9"/>
        <v>0</v>
      </c>
      <c r="N20" s="15">
        <f t="shared" si="9"/>
        <v>0</v>
      </c>
      <c r="O20" s="15">
        <f t="shared" si="9"/>
        <v>0</v>
      </c>
      <c r="P20" s="15">
        <f t="shared" si="9"/>
        <v>0</v>
      </c>
      <c r="Q20" s="15">
        <f t="shared" si="9"/>
        <v>0</v>
      </c>
      <c r="R20" s="15">
        <f t="shared" si="9"/>
        <v>0</v>
      </c>
      <c r="S20" s="15">
        <f t="shared" si="9"/>
        <v>0</v>
      </c>
      <c r="T20" s="15">
        <f t="shared" si="9"/>
        <v>0</v>
      </c>
      <c r="U20" s="15">
        <f t="shared" si="9"/>
        <v>0</v>
      </c>
      <c r="V20" s="15">
        <f t="shared" si="9"/>
        <v>0</v>
      </c>
      <c r="W20" s="15">
        <f t="shared" si="9"/>
        <v>0</v>
      </c>
      <c r="X20" s="15">
        <f t="shared" si="9"/>
        <v>0</v>
      </c>
      <c r="Y20" s="15">
        <f t="shared" si="9"/>
        <v>0</v>
      </c>
      <c r="Z20" s="15">
        <f t="shared" si="9"/>
        <v>0</v>
      </c>
      <c r="AA20" s="15">
        <f t="shared" si="9"/>
        <v>0</v>
      </c>
      <c r="AB20" s="15">
        <f t="shared" si="9"/>
        <v>10000</v>
      </c>
      <c r="AC20" s="15">
        <f t="shared" si="9"/>
        <v>0</v>
      </c>
      <c r="AD20" s="15">
        <f t="shared" si="9"/>
        <v>0</v>
      </c>
      <c r="AE20" s="15">
        <f t="shared" si="9"/>
        <v>0</v>
      </c>
    </row>
    <row r="21" spans="1:31" s="7" customFormat="1" ht="18.75">
      <c r="A21" s="19" t="s">
        <v>17</v>
      </c>
      <c r="B21" s="14">
        <f t="shared" si="6"/>
        <v>0</v>
      </c>
      <c r="C21" s="14">
        <f t="shared" si="6"/>
        <v>0</v>
      </c>
      <c r="D21" s="14">
        <f t="shared" si="6"/>
        <v>0</v>
      </c>
      <c r="E21" s="14">
        <f t="shared" si="6"/>
        <v>0</v>
      </c>
      <c r="F21" s="15"/>
      <c r="G21" s="15"/>
      <c r="H21" s="14">
        <f>H27+H33</f>
        <v>0</v>
      </c>
      <c r="I21" s="14">
        <f aca="true" t="shared" si="10" ref="I21:AE21">I27+I33</f>
        <v>0</v>
      </c>
      <c r="J21" s="14">
        <f t="shared" si="10"/>
        <v>0</v>
      </c>
      <c r="K21" s="14">
        <f t="shared" si="10"/>
        <v>0</v>
      </c>
      <c r="L21" s="14">
        <f t="shared" si="10"/>
        <v>0</v>
      </c>
      <c r="M21" s="14">
        <f t="shared" si="10"/>
        <v>0</v>
      </c>
      <c r="N21" s="14">
        <f t="shared" si="10"/>
        <v>0</v>
      </c>
      <c r="O21" s="14">
        <f t="shared" si="10"/>
        <v>0</v>
      </c>
      <c r="P21" s="14">
        <f t="shared" si="10"/>
        <v>0</v>
      </c>
      <c r="Q21" s="14">
        <f t="shared" si="10"/>
        <v>0</v>
      </c>
      <c r="R21" s="14">
        <f t="shared" si="10"/>
        <v>0</v>
      </c>
      <c r="S21" s="14">
        <f t="shared" si="10"/>
        <v>0</v>
      </c>
      <c r="T21" s="14">
        <f t="shared" si="10"/>
        <v>0</v>
      </c>
      <c r="U21" s="14">
        <f t="shared" si="10"/>
        <v>0</v>
      </c>
      <c r="V21" s="14">
        <f t="shared" si="10"/>
        <v>0</v>
      </c>
      <c r="W21" s="14">
        <f t="shared" si="10"/>
        <v>0</v>
      </c>
      <c r="X21" s="14">
        <f t="shared" si="10"/>
        <v>0</v>
      </c>
      <c r="Y21" s="14">
        <f t="shared" si="10"/>
        <v>0</v>
      </c>
      <c r="Z21" s="14">
        <f t="shared" si="10"/>
        <v>0</v>
      </c>
      <c r="AA21" s="14">
        <f t="shared" si="10"/>
        <v>0</v>
      </c>
      <c r="AB21" s="14">
        <f t="shared" si="10"/>
        <v>0</v>
      </c>
      <c r="AC21" s="14">
        <f t="shared" si="10"/>
        <v>0</v>
      </c>
      <c r="AD21" s="14">
        <f t="shared" si="10"/>
        <v>0</v>
      </c>
      <c r="AE21" s="14">
        <f t="shared" si="10"/>
        <v>0</v>
      </c>
    </row>
    <row r="22" spans="1:31" s="7" customFormat="1" ht="37.5">
      <c r="A22" s="19" t="s">
        <v>25</v>
      </c>
      <c r="B22" s="14">
        <f>B23</f>
        <v>16280.2</v>
      </c>
      <c r="C22" s="14">
        <f>C23</f>
        <v>0</v>
      </c>
      <c r="D22" s="14">
        <f>D23</f>
        <v>0</v>
      </c>
      <c r="E22" s="14">
        <f>E23</f>
        <v>0</v>
      </c>
      <c r="F22" s="15">
        <f t="shared" si="1"/>
        <v>0</v>
      </c>
      <c r="G22" s="15" t="e">
        <f t="shared" si="2"/>
        <v>#DIV/0!</v>
      </c>
      <c r="H22" s="14">
        <f aca="true" t="shared" si="11" ref="H22:AE22">H23</f>
        <v>0</v>
      </c>
      <c r="I22" s="14">
        <f t="shared" si="11"/>
        <v>0</v>
      </c>
      <c r="J22" s="14">
        <f t="shared" si="11"/>
        <v>0</v>
      </c>
      <c r="K22" s="14">
        <f t="shared" si="11"/>
        <v>0</v>
      </c>
      <c r="L22" s="14">
        <f t="shared" si="11"/>
        <v>0</v>
      </c>
      <c r="M22" s="14">
        <f t="shared" si="11"/>
        <v>0</v>
      </c>
      <c r="N22" s="14">
        <f t="shared" si="11"/>
        <v>0</v>
      </c>
      <c r="O22" s="14">
        <f t="shared" si="11"/>
        <v>0</v>
      </c>
      <c r="P22" s="14">
        <f t="shared" si="11"/>
        <v>0</v>
      </c>
      <c r="Q22" s="14">
        <f t="shared" si="11"/>
        <v>0</v>
      </c>
      <c r="R22" s="14">
        <f t="shared" si="11"/>
        <v>0</v>
      </c>
      <c r="S22" s="14">
        <f t="shared" si="11"/>
        <v>0</v>
      </c>
      <c r="T22" s="14">
        <f t="shared" si="11"/>
        <v>0</v>
      </c>
      <c r="U22" s="14">
        <f t="shared" si="11"/>
        <v>0</v>
      </c>
      <c r="V22" s="14">
        <f t="shared" si="11"/>
        <v>0</v>
      </c>
      <c r="W22" s="14">
        <f t="shared" si="11"/>
        <v>0</v>
      </c>
      <c r="X22" s="14">
        <f t="shared" si="11"/>
        <v>0</v>
      </c>
      <c r="Y22" s="14">
        <f t="shared" si="11"/>
        <v>0</v>
      </c>
      <c r="Z22" s="14">
        <f t="shared" si="11"/>
        <v>0</v>
      </c>
      <c r="AA22" s="14">
        <f t="shared" si="11"/>
        <v>0</v>
      </c>
      <c r="AB22" s="14">
        <f t="shared" si="11"/>
        <v>16280.2</v>
      </c>
      <c r="AC22" s="14">
        <f t="shared" si="11"/>
        <v>0</v>
      </c>
      <c r="AD22" s="14">
        <f t="shared" si="11"/>
        <v>0</v>
      </c>
      <c r="AE22" s="14">
        <f t="shared" si="11"/>
        <v>0</v>
      </c>
    </row>
    <row r="23" spans="1:31" s="7" customFormat="1" ht="18.75">
      <c r="A23" s="16" t="s">
        <v>27</v>
      </c>
      <c r="B23" s="13">
        <f>SUM(B24:B27)</f>
        <v>16280.2</v>
      </c>
      <c r="C23" s="13">
        <f>SUM(C24:C27)</f>
        <v>0</v>
      </c>
      <c r="D23" s="13">
        <f>SUM(D24:D27)</f>
        <v>0</v>
      </c>
      <c r="E23" s="13">
        <f>SUM(E24:E27)</f>
        <v>0</v>
      </c>
      <c r="F23" s="15">
        <f t="shared" si="1"/>
        <v>0</v>
      </c>
      <c r="G23" s="15" t="e">
        <f t="shared" si="2"/>
        <v>#DIV/0!</v>
      </c>
      <c r="H23" s="13">
        <f>SUM(H24:H27)</f>
        <v>0</v>
      </c>
      <c r="I23" s="13">
        <f aca="true" t="shared" si="12" ref="I23:AE23">SUM(I24:I27)</f>
        <v>0</v>
      </c>
      <c r="J23" s="13">
        <f t="shared" si="12"/>
        <v>0</v>
      </c>
      <c r="K23" s="13">
        <f t="shared" si="12"/>
        <v>0</v>
      </c>
      <c r="L23" s="13">
        <f t="shared" si="12"/>
        <v>0</v>
      </c>
      <c r="M23" s="13">
        <f t="shared" si="12"/>
        <v>0</v>
      </c>
      <c r="N23" s="13">
        <f t="shared" si="12"/>
        <v>0</v>
      </c>
      <c r="O23" s="13">
        <f t="shared" si="12"/>
        <v>0</v>
      </c>
      <c r="P23" s="13">
        <f t="shared" si="12"/>
        <v>0</v>
      </c>
      <c r="Q23" s="13">
        <f t="shared" si="12"/>
        <v>0</v>
      </c>
      <c r="R23" s="13">
        <f t="shared" si="12"/>
        <v>0</v>
      </c>
      <c r="S23" s="13">
        <f t="shared" si="12"/>
        <v>0</v>
      </c>
      <c r="T23" s="13">
        <f t="shared" si="12"/>
        <v>0</v>
      </c>
      <c r="U23" s="13">
        <f t="shared" si="12"/>
        <v>0</v>
      </c>
      <c r="V23" s="13">
        <f t="shared" si="12"/>
        <v>0</v>
      </c>
      <c r="W23" s="13">
        <f t="shared" si="12"/>
        <v>0</v>
      </c>
      <c r="X23" s="13">
        <f t="shared" si="12"/>
        <v>0</v>
      </c>
      <c r="Y23" s="13">
        <f t="shared" si="12"/>
        <v>0</v>
      </c>
      <c r="Z23" s="13">
        <f t="shared" si="12"/>
        <v>0</v>
      </c>
      <c r="AA23" s="13">
        <f t="shared" si="12"/>
        <v>0</v>
      </c>
      <c r="AB23" s="13">
        <f t="shared" si="12"/>
        <v>16280.2</v>
      </c>
      <c r="AC23" s="13">
        <f t="shared" si="12"/>
        <v>0</v>
      </c>
      <c r="AD23" s="13">
        <f t="shared" si="12"/>
        <v>0</v>
      </c>
      <c r="AE23" s="13">
        <f t="shared" si="12"/>
        <v>0</v>
      </c>
    </row>
    <row r="24" spans="1:31" s="7" customFormat="1" ht="18.75">
      <c r="A24" s="19" t="s">
        <v>16</v>
      </c>
      <c r="B24" s="15">
        <f>H24+J24+L24+N24+P24+R24+T24+V24+X24+Z24+AB24+AD24</f>
        <v>1884.07</v>
      </c>
      <c r="C24" s="15">
        <f>H24</f>
        <v>0</v>
      </c>
      <c r="D24" s="15">
        <f>E24</f>
        <v>0</v>
      </c>
      <c r="E24" s="15">
        <f>I24+K24+M24+O24+Q24+S24+U24+W24+Y24+AA24+AC24+AE24</f>
        <v>0</v>
      </c>
      <c r="F24" s="15">
        <f t="shared" si="1"/>
        <v>0</v>
      </c>
      <c r="G24" s="15" t="e">
        <f t="shared" si="2"/>
        <v>#DIV/0!</v>
      </c>
      <c r="H24" s="13"/>
      <c r="I24" s="13"/>
      <c r="J24" s="13"/>
      <c r="K24" s="13"/>
      <c r="L24" s="13"/>
      <c r="M24" s="13"/>
      <c r="N24" s="13"/>
      <c r="O24" s="13"/>
      <c r="P24" s="13"/>
      <c r="Q24" s="13"/>
      <c r="R24" s="13"/>
      <c r="S24" s="13"/>
      <c r="T24" s="13"/>
      <c r="U24" s="13"/>
      <c r="V24" s="15"/>
      <c r="W24" s="15"/>
      <c r="X24" s="15"/>
      <c r="Y24" s="15"/>
      <c r="Z24" s="15"/>
      <c r="AA24" s="15"/>
      <c r="AB24" s="15">
        <v>1884.07</v>
      </c>
      <c r="AC24" s="15"/>
      <c r="AD24" s="15"/>
      <c r="AE24" s="30"/>
    </row>
    <row r="25" spans="1:31" s="7" customFormat="1" ht="18.75">
      <c r="A25" s="19" t="s">
        <v>14</v>
      </c>
      <c r="B25" s="15">
        <f>H25+J25+L25+N25+P25+R25+T25+V25+X25+Z25+AB25+AD25</f>
        <v>4396.13</v>
      </c>
      <c r="C25" s="15">
        <f>H25</f>
        <v>0</v>
      </c>
      <c r="D25" s="15">
        <f>E25</f>
        <v>0</v>
      </c>
      <c r="E25" s="15">
        <f>I25+K25+M25+O25+Q25+S25+U25+W25+Y25+AA25+AC25+AE25</f>
        <v>0</v>
      </c>
      <c r="F25" s="15">
        <f t="shared" si="1"/>
        <v>0</v>
      </c>
      <c r="G25" s="15" t="e">
        <f t="shared" si="2"/>
        <v>#DIV/0!</v>
      </c>
      <c r="H25" s="13"/>
      <c r="I25" s="13"/>
      <c r="J25" s="13"/>
      <c r="K25" s="13"/>
      <c r="L25" s="13"/>
      <c r="M25" s="13"/>
      <c r="N25" s="13"/>
      <c r="O25" s="13"/>
      <c r="P25" s="13"/>
      <c r="Q25" s="13"/>
      <c r="R25" s="13"/>
      <c r="S25" s="13"/>
      <c r="T25" s="13"/>
      <c r="U25" s="13"/>
      <c r="V25" s="15"/>
      <c r="W25" s="15"/>
      <c r="X25" s="15"/>
      <c r="Y25" s="15"/>
      <c r="Z25" s="15"/>
      <c r="AA25" s="15"/>
      <c r="AB25" s="15">
        <v>4396.13</v>
      </c>
      <c r="AC25" s="15"/>
      <c r="AD25" s="15"/>
      <c r="AE25" s="30"/>
    </row>
    <row r="26" spans="1:31" s="7" customFormat="1" ht="18.75">
      <c r="A26" s="19" t="s">
        <v>15</v>
      </c>
      <c r="B26" s="15">
        <f>H26+J26+L26+N26+P26+R26+T26+V26+X26+Z26+AB26+AD26</f>
        <v>10000</v>
      </c>
      <c r="C26" s="15">
        <f>H26</f>
        <v>0</v>
      </c>
      <c r="D26" s="15">
        <f>E26</f>
        <v>0</v>
      </c>
      <c r="E26" s="15">
        <f>I26+K26+M26+O26+Q26+S26+U26+W26+Y26+AA26+AC26+AE26</f>
        <v>0</v>
      </c>
      <c r="F26" s="15">
        <f t="shared" si="1"/>
        <v>0</v>
      </c>
      <c r="G26" s="15" t="e">
        <f t="shared" si="2"/>
        <v>#DIV/0!</v>
      </c>
      <c r="H26" s="15"/>
      <c r="I26" s="15"/>
      <c r="J26" s="15"/>
      <c r="K26" s="15"/>
      <c r="L26" s="15"/>
      <c r="M26" s="15"/>
      <c r="N26" s="15"/>
      <c r="O26" s="15"/>
      <c r="P26" s="15"/>
      <c r="Q26" s="15"/>
      <c r="R26" s="15"/>
      <c r="S26" s="15"/>
      <c r="T26" s="15"/>
      <c r="U26" s="15"/>
      <c r="V26" s="15"/>
      <c r="W26" s="15"/>
      <c r="X26" s="15"/>
      <c r="Y26" s="15"/>
      <c r="Z26" s="30"/>
      <c r="AA26" s="30"/>
      <c r="AB26" s="15">
        <v>10000</v>
      </c>
      <c r="AC26" s="15"/>
      <c r="AD26" s="15"/>
      <c r="AE26" s="30"/>
    </row>
    <row r="27" spans="1:31" s="7" customFormat="1" ht="18.75">
      <c r="A27" s="19" t="s">
        <v>17</v>
      </c>
      <c r="B27" s="14"/>
      <c r="C27" s="15">
        <f>H27</f>
        <v>0</v>
      </c>
      <c r="D27" s="15">
        <f>E27</f>
        <v>0</v>
      </c>
      <c r="E27" s="15">
        <f>I27+K27+M27+O27+Q27+S27+U27+W27+Y27+AA27+AC27+AE27</f>
        <v>0</v>
      </c>
      <c r="F27" s="15"/>
      <c r="G27" s="15"/>
      <c r="H27" s="13"/>
      <c r="I27" s="13"/>
      <c r="J27" s="13"/>
      <c r="K27" s="13"/>
      <c r="L27" s="13"/>
      <c r="M27" s="13"/>
      <c r="N27" s="13"/>
      <c r="O27" s="13"/>
      <c r="P27" s="13"/>
      <c r="Q27" s="13"/>
      <c r="R27" s="13"/>
      <c r="S27" s="13"/>
      <c r="T27" s="13"/>
      <c r="U27" s="13"/>
      <c r="V27" s="15"/>
      <c r="W27" s="15"/>
      <c r="X27" s="15"/>
      <c r="Y27" s="15"/>
      <c r="Z27" s="15"/>
      <c r="AA27" s="15"/>
      <c r="AB27" s="15"/>
      <c r="AC27" s="15"/>
      <c r="AD27" s="15"/>
      <c r="AE27" s="30"/>
    </row>
    <row r="28" spans="1:31" s="7" customFormat="1" ht="56.25">
      <c r="A28" s="19" t="s">
        <v>26</v>
      </c>
      <c r="B28" s="14">
        <f>B29</f>
        <v>0</v>
      </c>
      <c r="C28" s="14">
        <f>C29</f>
        <v>0</v>
      </c>
      <c r="D28" s="14">
        <f>D29</f>
        <v>0</v>
      </c>
      <c r="E28" s="14">
        <f>E29</f>
        <v>0</v>
      </c>
      <c r="F28" s="15" t="e">
        <f t="shared" si="1"/>
        <v>#DIV/0!</v>
      </c>
      <c r="G28" s="15" t="e">
        <f t="shared" si="2"/>
        <v>#DIV/0!</v>
      </c>
      <c r="H28" s="14">
        <f aca="true" t="shared" si="13" ref="H28:AE28">H29</f>
        <v>0</v>
      </c>
      <c r="I28" s="14">
        <f t="shared" si="13"/>
        <v>0</v>
      </c>
      <c r="J28" s="14">
        <f t="shared" si="13"/>
        <v>0</v>
      </c>
      <c r="K28" s="14">
        <f t="shared" si="13"/>
        <v>0</v>
      </c>
      <c r="L28" s="14">
        <f t="shared" si="13"/>
        <v>0</v>
      </c>
      <c r="M28" s="14">
        <f t="shared" si="13"/>
        <v>0</v>
      </c>
      <c r="N28" s="14">
        <f t="shared" si="13"/>
        <v>0</v>
      </c>
      <c r="O28" s="14">
        <f t="shared" si="13"/>
        <v>0</v>
      </c>
      <c r="P28" s="14">
        <f t="shared" si="13"/>
        <v>0</v>
      </c>
      <c r="Q28" s="14">
        <f t="shared" si="13"/>
        <v>0</v>
      </c>
      <c r="R28" s="14">
        <f t="shared" si="13"/>
        <v>0</v>
      </c>
      <c r="S28" s="14">
        <f t="shared" si="13"/>
        <v>0</v>
      </c>
      <c r="T28" s="14">
        <f t="shared" si="13"/>
        <v>0</v>
      </c>
      <c r="U28" s="14">
        <f t="shared" si="13"/>
        <v>0</v>
      </c>
      <c r="V28" s="14">
        <f t="shared" si="13"/>
        <v>0</v>
      </c>
      <c r="W28" s="14">
        <f t="shared" si="13"/>
        <v>0</v>
      </c>
      <c r="X28" s="14">
        <f t="shared" si="13"/>
        <v>0</v>
      </c>
      <c r="Y28" s="14">
        <f t="shared" si="13"/>
        <v>0</v>
      </c>
      <c r="Z28" s="14">
        <f t="shared" si="13"/>
        <v>0</v>
      </c>
      <c r="AA28" s="14">
        <f t="shared" si="13"/>
        <v>0</v>
      </c>
      <c r="AB28" s="14">
        <f t="shared" si="13"/>
        <v>0</v>
      </c>
      <c r="AC28" s="14">
        <f t="shared" si="13"/>
        <v>0</v>
      </c>
      <c r="AD28" s="14">
        <f t="shared" si="13"/>
        <v>0</v>
      </c>
      <c r="AE28" s="14">
        <f t="shared" si="13"/>
        <v>0</v>
      </c>
    </row>
    <row r="29" spans="1:31" s="7" customFormat="1" ht="18.75">
      <c r="A29" s="16" t="s">
        <v>27</v>
      </c>
      <c r="B29" s="13">
        <f>SUM(B30:B33)</f>
        <v>0</v>
      </c>
      <c r="C29" s="13">
        <f>SUM(C30:C33)</f>
        <v>0</v>
      </c>
      <c r="D29" s="13">
        <f>SUM(D30:D33)</f>
        <v>0</v>
      </c>
      <c r="E29" s="13">
        <f>SUM(E30:E33)</f>
        <v>0</v>
      </c>
      <c r="F29" s="15" t="e">
        <f t="shared" si="1"/>
        <v>#DIV/0!</v>
      </c>
      <c r="G29" s="15" t="e">
        <f t="shared" si="2"/>
        <v>#DIV/0!</v>
      </c>
      <c r="H29" s="13">
        <f>SUM(H30:H33)</f>
        <v>0</v>
      </c>
      <c r="I29" s="13">
        <f aca="true" t="shared" si="14" ref="I29:AE29">SUM(I30:I33)</f>
        <v>0</v>
      </c>
      <c r="J29" s="13">
        <f t="shared" si="14"/>
        <v>0</v>
      </c>
      <c r="K29" s="13">
        <f t="shared" si="14"/>
        <v>0</v>
      </c>
      <c r="L29" s="13">
        <f t="shared" si="14"/>
        <v>0</v>
      </c>
      <c r="M29" s="13">
        <f t="shared" si="14"/>
        <v>0</v>
      </c>
      <c r="N29" s="13">
        <f t="shared" si="14"/>
        <v>0</v>
      </c>
      <c r="O29" s="13">
        <f t="shared" si="14"/>
        <v>0</v>
      </c>
      <c r="P29" s="13">
        <f t="shared" si="14"/>
        <v>0</v>
      </c>
      <c r="Q29" s="13">
        <f t="shared" si="14"/>
        <v>0</v>
      </c>
      <c r="R29" s="13">
        <f t="shared" si="14"/>
        <v>0</v>
      </c>
      <c r="S29" s="13">
        <f t="shared" si="14"/>
        <v>0</v>
      </c>
      <c r="T29" s="13">
        <f t="shared" si="14"/>
        <v>0</v>
      </c>
      <c r="U29" s="13">
        <f t="shared" si="14"/>
        <v>0</v>
      </c>
      <c r="V29" s="13">
        <f t="shared" si="14"/>
        <v>0</v>
      </c>
      <c r="W29" s="13">
        <f t="shared" si="14"/>
        <v>0</v>
      </c>
      <c r="X29" s="13">
        <f t="shared" si="14"/>
        <v>0</v>
      </c>
      <c r="Y29" s="13">
        <f t="shared" si="14"/>
        <v>0</v>
      </c>
      <c r="Z29" s="13">
        <f t="shared" si="14"/>
        <v>0</v>
      </c>
      <c r="AA29" s="13">
        <f t="shared" si="14"/>
        <v>0</v>
      </c>
      <c r="AB29" s="13">
        <f t="shared" si="14"/>
        <v>0</v>
      </c>
      <c r="AC29" s="13">
        <f t="shared" si="14"/>
        <v>0</v>
      </c>
      <c r="AD29" s="13">
        <f t="shared" si="14"/>
        <v>0</v>
      </c>
      <c r="AE29" s="13">
        <f t="shared" si="14"/>
        <v>0</v>
      </c>
    </row>
    <row r="30" spans="1:31" s="7" customFormat="1" ht="18.75">
      <c r="A30" s="19" t="s">
        <v>16</v>
      </c>
      <c r="B30" s="14">
        <f>H30+J30+L30+N30+P30+R30+T30+V30+X30+Z30+AB30+AD30</f>
        <v>0</v>
      </c>
      <c r="C30" s="15">
        <f>H30</f>
        <v>0</v>
      </c>
      <c r="D30" s="15">
        <f>E30</f>
        <v>0</v>
      </c>
      <c r="E30" s="15">
        <f>I30+K30+M30+O30+Q30+S30+U30+W30+Y30+AA30+AC30+AE30</f>
        <v>0</v>
      </c>
      <c r="F30" s="15" t="e">
        <f t="shared" si="1"/>
        <v>#DIV/0!</v>
      </c>
      <c r="G30" s="15" t="e">
        <f t="shared" si="2"/>
        <v>#DIV/0!</v>
      </c>
      <c r="H30" s="13"/>
      <c r="I30" s="13"/>
      <c r="J30" s="13"/>
      <c r="K30" s="13"/>
      <c r="L30" s="13"/>
      <c r="M30" s="13"/>
      <c r="N30" s="13"/>
      <c r="O30" s="13"/>
      <c r="P30" s="13"/>
      <c r="Q30" s="13"/>
      <c r="R30" s="13"/>
      <c r="S30" s="13"/>
      <c r="T30" s="13"/>
      <c r="U30" s="13"/>
      <c r="V30" s="13"/>
      <c r="W30" s="13"/>
      <c r="X30" s="13"/>
      <c r="Y30" s="13"/>
      <c r="Z30" s="13"/>
      <c r="AA30" s="13"/>
      <c r="AB30" s="13"/>
      <c r="AC30" s="13"/>
      <c r="AD30" s="13"/>
      <c r="AE30" s="30"/>
    </row>
    <row r="31" spans="1:31" s="7" customFormat="1" ht="18.75">
      <c r="A31" s="19" t="s">
        <v>14</v>
      </c>
      <c r="B31" s="14">
        <f>H31+J31+L31+N31+P31+R31+T31+V31+X31+Z31+AB31+AD31</f>
        <v>0</v>
      </c>
      <c r="C31" s="15">
        <f>H31</f>
        <v>0</v>
      </c>
      <c r="D31" s="15">
        <f>E31</f>
        <v>0</v>
      </c>
      <c r="E31" s="15">
        <f>I31+K31+M31+O31+Q31+S31+U31+W31+Y31+AA31+AC31+AE31</f>
        <v>0</v>
      </c>
      <c r="F31" s="15" t="e">
        <f t="shared" si="1"/>
        <v>#DIV/0!</v>
      </c>
      <c r="G31" s="15" t="e">
        <f t="shared" si="2"/>
        <v>#DIV/0!</v>
      </c>
      <c r="H31" s="13"/>
      <c r="I31" s="13"/>
      <c r="J31" s="13"/>
      <c r="K31" s="13"/>
      <c r="L31" s="13"/>
      <c r="M31" s="13"/>
      <c r="N31" s="13"/>
      <c r="O31" s="13"/>
      <c r="P31" s="13"/>
      <c r="Q31" s="13"/>
      <c r="R31" s="13"/>
      <c r="S31" s="13"/>
      <c r="T31" s="13"/>
      <c r="U31" s="13"/>
      <c r="V31" s="13"/>
      <c r="W31" s="13"/>
      <c r="X31" s="13"/>
      <c r="Y31" s="13"/>
      <c r="Z31" s="13"/>
      <c r="AA31" s="13"/>
      <c r="AB31" s="13"/>
      <c r="AC31" s="13"/>
      <c r="AD31" s="13"/>
      <c r="AE31" s="30"/>
    </row>
    <row r="32" spans="1:31" s="7" customFormat="1" ht="18.75">
      <c r="A32" s="19" t="s">
        <v>15</v>
      </c>
      <c r="B32" s="15">
        <f>H32+J32+L32+N32+P32+R32+T32+V32+X32+Z32+AB32+AD32</f>
        <v>0</v>
      </c>
      <c r="C32" s="15">
        <f>H32</f>
        <v>0</v>
      </c>
      <c r="D32" s="15">
        <f>E32</f>
        <v>0</v>
      </c>
      <c r="E32" s="15">
        <f>I32+K32+M32+O32+Q32+S32+U32+W32+Y32+AA32+AC32+AE32</f>
        <v>0</v>
      </c>
      <c r="F32" s="15" t="e">
        <f t="shared" si="1"/>
        <v>#DIV/0!</v>
      </c>
      <c r="G32" s="15" t="e">
        <f t="shared" si="2"/>
        <v>#DIV/0!</v>
      </c>
      <c r="H32" s="15"/>
      <c r="I32" s="15"/>
      <c r="J32" s="15"/>
      <c r="K32" s="15"/>
      <c r="L32" s="15"/>
      <c r="M32" s="15"/>
      <c r="N32" s="15"/>
      <c r="O32" s="15"/>
      <c r="P32" s="15"/>
      <c r="Q32" s="15"/>
      <c r="R32" s="15"/>
      <c r="S32" s="15"/>
      <c r="T32" s="15"/>
      <c r="U32" s="15"/>
      <c r="V32" s="15"/>
      <c r="W32" s="15"/>
      <c r="X32" s="15"/>
      <c r="Y32" s="15"/>
      <c r="Z32" s="15"/>
      <c r="AA32" s="15"/>
      <c r="AB32" s="15"/>
      <c r="AC32" s="15"/>
      <c r="AD32" s="15"/>
      <c r="AE32" s="30"/>
    </row>
    <row r="33" spans="1:31" s="7" customFormat="1" ht="18.75">
      <c r="A33" s="19" t="s">
        <v>17</v>
      </c>
      <c r="B33" s="14">
        <f>H33+J33+L33+N33+P33+R33+T33+V33+X33+Z33+AB33+AD33</f>
        <v>0</v>
      </c>
      <c r="C33" s="15">
        <f>H33</f>
        <v>0</v>
      </c>
      <c r="D33" s="15">
        <f>E33</f>
        <v>0</v>
      </c>
      <c r="E33" s="15">
        <f>I33+K33+M33+O33+Q33+S33+U33+W33+Y33+AA33+AC33+AE33</f>
        <v>0</v>
      </c>
      <c r="F33" s="15"/>
      <c r="G33" s="15"/>
      <c r="H33" s="13"/>
      <c r="I33" s="13"/>
      <c r="J33" s="13"/>
      <c r="K33" s="13"/>
      <c r="L33" s="13"/>
      <c r="M33" s="13"/>
      <c r="N33" s="13"/>
      <c r="O33" s="13"/>
      <c r="P33" s="13"/>
      <c r="Q33" s="13"/>
      <c r="R33" s="13"/>
      <c r="S33" s="13"/>
      <c r="T33" s="13"/>
      <c r="U33" s="13"/>
      <c r="V33" s="13"/>
      <c r="W33" s="13"/>
      <c r="X33" s="13"/>
      <c r="Y33" s="13"/>
      <c r="Z33" s="13"/>
      <c r="AA33" s="13"/>
      <c r="AB33" s="13"/>
      <c r="AC33" s="13"/>
      <c r="AD33" s="13"/>
      <c r="AE33" s="30"/>
    </row>
    <row r="34" spans="1:31" ht="18.75">
      <c r="A34" s="16" t="s">
        <v>28</v>
      </c>
      <c r="B34" s="12">
        <f>B35+B36+B37+B38</f>
        <v>35420.3</v>
      </c>
      <c r="C34" s="12">
        <f>C35+C36+C37+C38</f>
        <v>0</v>
      </c>
      <c r="D34" s="12">
        <f>D35+D36+D37+D38</f>
        <v>0</v>
      </c>
      <c r="E34" s="12">
        <f>E35+E36+E37+E38</f>
        <v>0</v>
      </c>
      <c r="F34" s="15">
        <f t="shared" si="1"/>
        <v>0</v>
      </c>
      <c r="G34" s="15" t="e">
        <f t="shared" si="2"/>
        <v>#DIV/0!</v>
      </c>
      <c r="H34" s="12">
        <f aca="true" t="shared" si="15" ref="H34:AD34">H35+H36+H37+H38</f>
        <v>0</v>
      </c>
      <c r="I34" s="12"/>
      <c r="J34" s="12">
        <f t="shared" si="15"/>
        <v>0</v>
      </c>
      <c r="K34" s="12"/>
      <c r="L34" s="12">
        <f t="shared" si="15"/>
        <v>0</v>
      </c>
      <c r="M34" s="12"/>
      <c r="N34" s="12">
        <f t="shared" si="15"/>
        <v>0</v>
      </c>
      <c r="O34" s="12"/>
      <c r="P34" s="12">
        <f t="shared" si="15"/>
        <v>0</v>
      </c>
      <c r="Q34" s="12"/>
      <c r="R34" s="12">
        <f t="shared" si="15"/>
        <v>0</v>
      </c>
      <c r="S34" s="12"/>
      <c r="T34" s="12">
        <f t="shared" si="15"/>
        <v>0</v>
      </c>
      <c r="U34" s="12"/>
      <c r="V34" s="12">
        <f t="shared" si="15"/>
        <v>0</v>
      </c>
      <c r="W34" s="12"/>
      <c r="X34" s="12">
        <f t="shared" si="15"/>
        <v>19140.1</v>
      </c>
      <c r="Y34" s="12"/>
      <c r="Z34" s="12">
        <f t="shared" si="15"/>
        <v>0</v>
      </c>
      <c r="AA34" s="12"/>
      <c r="AB34" s="12">
        <f t="shared" si="15"/>
        <v>16280.2</v>
      </c>
      <c r="AC34" s="12"/>
      <c r="AD34" s="12">
        <f t="shared" si="15"/>
        <v>0</v>
      </c>
      <c r="AE34" s="29"/>
    </row>
    <row r="35" spans="1:31" s="7" customFormat="1" ht="18.75">
      <c r="A35" s="19" t="s">
        <v>16</v>
      </c>
      <c r="B35" s="14">
        <f>B18+B12</f>
        <v>2826.0699999999997</v>
      </c>
      <c r="C35" s="12">
        <f>C18+C12</f>
        <v>0</v>
      </c>
      <c r="D35" s="12">
        <f>D18+D12</f>
        <v>0</v>
      </c>
      <c r="E35" s="12">
        <f>E18+E12</f>
        <v>0</v>
      </c>
      <c r="F35" s="15">
        <f t="shared" si="1"/>
        <v>0</v>
      </c>
      <c r="G35" s="15" t="e">
        <f t="shared" si="2"/>
        <v>#DIV/0!</v>
      </c>
      <c r="H35" s="12">
        <f aca="true" t="shared" si="16" ref="H35:AD35">H18+H12</f>
        <v>0</v>
      </c>
      <c r="I35" s="12"/>
      <c r="J35" s="12">
        <f t="shared" si="16"/>
        <v>0</v>
      </c>
      <c r="K35" s="12"/>
      <c r="L35" s="12">
        <f t="shared" si="16"/>
        <v>0</v>
      </c>
      <c r="M35" s="12"/>
      <c r="N35" s="12">
        <f t="shared" si="16"/>
        <v>0</v>
      </c>
      <c r="O35" s="12"/>
      <c r="P35" s="12">
        <f t="shared" si="16"/>
        <v>0</v>
      </c>
      <c r="Q35" s="12"/>
      <c r="R35" s="12">
        <f t="shared" si="16"/>
        <v>0</v>
      </c>
      <c r="S35" s="12"/>
      <c r="T35" s="12">
        <f t="shared" si="16"/>
        <v>0</v>
      </c>
      <c r="U35" s="12"/>
      <c r="V35" s="12">
        <f t="shared" si="16"/>
        <v>0</v>
      </c>
      <c r="W35" s="12"/>
      <c r="X35" s="12">
        <f t="shared" si="16"/>
        <v>942</v>
      </c>
      <c r="Y35" s="12"/>
      <c r="Z35" s="12">
        <f t="shared" si="16"/>
        <v>0</v>
      </c>
      <c r="AA35" s="12"/>
      <c r="AB35" s="12">
        <f t="shared" si="16"/>
        <v>1884.07</v>
      </c>
      <c r="AC35" s="12"/>
      <c r="AD35" s="12">
        <f t="shared" si="16"/>
        <v>0</v>
      </c>
      <c r="AE35" s="30"/>
    </row>
    <row r="36" spans="1:31" s="7" customFormat="1" ht="18.75">
      <c r="A36" s="19" t="s">
        <v>14</v>
      </c>
      <c r="B36" s="14">
        <f aca="true" t="shared" si="17" ref="B36:E38">B13+B19</f>
        <v>6594.23</v>
      </c>
      <c r="C36" s="14">
        <f t="shared" si="17"/>
        <v>0</v>
      </c>
      <c r="D36" s="14">
        <f t="shared" si="17"/>
        <v>0</v>
      </c>
      <c r="E36" s="14">
        <f t="shared" si="17"/>
        <v>0</v>
      </c>
      <c r="F36" s="15">
        <f t="shared" si="1"/>
        <v>0</v>
      </c>
      <c r="G36" s="15" t="e">
        <f t="shared" si="2"/>
        <v>#DIV/0!</v>
      </c>
      <c r="H36" s="14">
        <f aca="true" t="shared" si="18" ref="H36:AD38">H13+H19</f>
        <v>0</v>
      </c>
      <c r="I36" s="14"/>
      <c r="J36" s="14">
        <f t="shared" si="18"/>
        <v>0</v>
      </c>
      <c r="K36" s="14"/>
      <c r="L36" s="14">
        <f t="shared" si="18"/>
        <v>0</v>
      </c>
      <c r="M36" s="14"/>
      <c r="N36" s="14">
        <f t="shared" si="18"/>
        <v>0</v>
      </c>
      <c r="O36" s="14"/>
      <c r="P36" s="14">
        <f t="shared" si="18"/>
        <v>0</v>
      </c>
      <c r="Q36" s="14"/>
      <c r="R36" s="14">
        <f t="shared" si="18"/>
        <v>0</v>
      </c>
      <c r="S36" s="14"/>
      <c r="T36" s="14">
        <f t="shared" si="18"/>
        <v>0</v>
      </c>
      <c r="U36" s="14"/>
      <c r="V36" s="14">
        <f t="shared" si="18"/>
        <v>0</v>
      </c>
      <c r="W36" s="14"/>
      <c r="X36" s="14">
        <f t="shared" si="18"/>
        <v>2198.1</v>
      </c>
      <c r="Y36" s="14"/>
      <c r="Z36" s="14">
        <f t="shared" si="18"/>
        <v>0</v>
      </c>
      <c r="AA36" s="14"/>
      <c r="AB36" s="14">
        <f t="shared" si="18"/>
        <v>4396.13</v>
      </c>
      <c r="AC36" s="14"/>
      <c r="AD36" s="14">
        <f t="shared" si="18"/>
        <v>0</v>
      </c>
      <c r="AE36" s="30"/>
    </row>
    <row r="37" spans="1:31" s="7" customFormat="1" ht="18.75">
      <c r="A37" s="19" t="s">
        <v>15</v>
      </c>
      <c r="B37" s="14">
        <f t="shared" si="17"/>
        <v>26000</v>
      </c>
      <c r="C37" s="14">
        <f t="shared" si="17"/>
        <v>0</v>
      </c>
      <c r="D37" s="14">
        <f t="shared" si="17"/>
        <v>0</v>
      </c>
      <c r="E37" s="14">
        <f t="shared" si="17"/>
        <v>0</v>
      </c>
      <c r="F37" s="15">
        <f t="shared" si="1"/>
        <v>0</v>
      </c>
      <c r="G37" s="15" t="e">
        <f t="shared" si="2"/>
        <v>#DIV/0!</v>
      </c>
      <c r="H37" s="14">
        <f t="shared" si="18"/>
        <v>0</v>
      </c>
      <c r="I37" s="14"/>
      <c r="J37" s="14">
        <f t="shared" si="18"/>
        <v>0</v>
      </c>
      <c r="K37" s="14"/>
      <c r="L37" s="14">
        <f t="shared" si="18"/>
        <v>0</v>
      </c>
      <c r="M37" s="14"/>
      <c r="N37" s="14">
        <f t="shared" si="18"/>
        <v>0</v>
      </c>
      <c r="O37" s="14"/>
      <c r="P37" s="14">
        <f t="shared" si="18"/>
        <v>0</v>
      </c>
      <c r="Q37" s="14"/>
      <c r="R37" s="14">
        <f t="shared" si="18"/>
        <v>0</v>
      </c>
      <c r="S37" s="14"/>
      <c r="T37" s="14">
        <f t="shared" si="18"/>
        <v>0</v>
      </c>
      <c r="U37" s="14"/>
      <c r="V37" s="14">
        <f t="shared" si="18"/>
        <v>0</v>
      </c>
      <c r="W37" s="14"/>
      <c r="X37" s="14">
        <f t="shared" si="18"/>
        <v>16000</v>
      </c>
      <c r="Y37" s="14"/>
      <c r="Z37" s="14">
        <f t="shared" si="18"/>
        <v>0</v>
      </c>
      <c r="AA37" s="14"/>
      <c r="AB37" s="14">
        <f t="shared" si="18"/>
        <v>10000</v>
      </c>
      <c r="AC37" s="14"/>
      <c r="AD37" s="14">
        <f t="shared" si="18"/>
        <v>0</v>
      </c>
      <c r="AE37" s="30"/>
    </row>
    <row r="38" spans="1:31" s="7" customFormat="1" ht="18.75">
      <c r="A38" s="19" t="s">
        <v>17</v>
      </c>
      <c r="B38" s="12">
        <f t="shared" si="17"/>
        <v>0</v>
      </c>
      <c r="C38" s="12">
        <f t="shared" si="17"/>
        <v>0</v>
      </c>
      <c r="D38" s="12">
        <f t="shared" si="17"/>
        <v>0</v>
      </c>
      <c r="E38" s="12">
        <f t="shared" si="17"/>
        <v>0</v>
      </c>
      <c r="F38" s="15"/>
      <c r="G38" s="15"/>
      <c r="H38" s="12">
        <f t="shared" si="18"/>
        <v>0</v>
      </c>
      <c r="I38" s="12"/>
      <c r="J38" s="12">
        <f t="shared" si="18"/>
        <v>0</v>
      </c>
      <c r="K38" s="12"/>
      <c r="L38" s="12">
        <f t="shared" si="18"/>
        <v>0</v>
      </c>
      <c r="M38" s="12"/>
      <c r="N38" s="12">
        <f t="shared" si="18"/>
        <v>0</v>
      </c>
      <c r="O38" s="12"/>
      <c r="P38" s="12">
        <f t="shared" si="18"/>
        <v>0</v>
      </c>
      <c r="Q38" s="12"/>
      <c r="R38" s="12">
        <f t="shared" si="18"/>
        <v>0</v>
      </c>
      <c r="S38" s="12"/>
      <c r="T38" s="12">
        <f t="shared" si="18"/>
        <v>0</v>
      </c>
      <c r="U38" s="12"/>
      <c r="V38" s="12">
        <f t="shared" si="18"/>
        <v>0</v>
      </c>
      <c r="W38" s="12"/>
      <c r="X38" s="12">
        <f t="shared" si="18"/>
        <v>0</v>
      </c>
      <c r="Y38" s="12"/>
      <c r="Z38" s="12">
        <f t="shared" si="18"/>
        <v>0</v>
      </c>
      <c r="AA38" s="12"/>
      <c r="AB38" s="12">
        <f t="shared" si="18"/>
        <v>0</v>
      </c>
      <c r="AC38" s="12"/>
      <c r="AD38" s="12">
        <f t="shared" si="18"/>
        <v>0</v>
      </c>
      <c r="AE38" s="30"/>
    </row>
    <row r="39" spans="2:7" ht="22.5" customHeight="1">
      <c r="B39" s="9"/>
      <c r="C39" s="9"/>
      <c r="D39" s="9"/>
      <c r="E39" s="9"/>
      <c r="F39" s="9"/>
      <c r="G39" s="9"/>
    </row>
    <row r="40" spans="1:42" ht="41.25" customHeight="1">
      <c r="A40" s="1"/>
      <c r="B40" s="38"/>
      <c r="C40" s="38"/>
      <c r="D40" s="38"/>
      <c r="E40" s="38"/>
      <c r="F40" s="38"/>
      <c r="G40" s="38"/>
      <c r="H40" s="38"/>
      <c r="I40" s="38"/>
      <c r="J40" s="38"/>
      <c r="K40" s="38"/>
      <c r="L40" s="38"/>
      <c r="M40" s="9"/>
      <c r="N40" s="18"/>
      <c r="O40" s="18"/>
      <c r="R40" s="17"/>
      <c r="S40" s="17"/>
      <c r="T40" s="37"/>
      <c r="U40" s="37"/>
      <c r="V40" s="37"/>
      <c r="W40" s="37"/>
      <c r="X40" s="37"/>
      <c r="Y40" s="11"/>
      <c r="Z40" s="1"/>
      <c r="AA40" s="1"/>
      <c r="AB40" s="1"/>
      <c r="AC40" s="1"/>
      <c r="AD40" s="1"/>
      <c r="AE40" s="3"/>
      <c r="AF40" s="3"/>
      <c r="AG40" s="3"/>
      <c r="AH40" s="3"/>
      <c r="AI40" s="3"/>
      <c r="AJ40" s="3"/>
      <c r="AK40" s="3"/>
      <c r="AL40" s="3"/>
      <c r="AM40" s="3"/>
      <c r="AN40" s="3"/>
      <c r="AO40" s="3"/>
      <c r="AP40" s="2"/>
    </row>
    <row r="41" spans="8:42" ht="15.75" customHeight="1">
      <c r="H41" s="11"/>
      <c r="I41" s="11"/>
      <c r="J41" s="11"/>
      <c r="K41" s="11"/>
      <c r="L41" s="18"/>
      <c r="M41" s="18"/>
      <c r="N41" s="17"/>
      <c r="O41" s="17"/>
      <c r="P41" s="17"/>
      <c r="Q41" s="17"/>
      <c r="R41" s="17"/>
      <c r="S41" s="17"/>
      <c r="T41" s="8"/>
      <c r="U41" s="8"/>
      <c r="V41" s="8"/>
      <c r="W41" s="8"/>
      <c r="X41" s="8"/>
      <c r="Y41" s="8"/>
      <c r="Z41" s="1"/>
      <c r="AA41" s="1"/>
      <c r="AB41" s="1"/>
      <c r="AC41" s="1"/>
      <c r="AD41" s="1"/>
      <c r="AE41" s="3"/>
      <c r="AF41" s="3"/>
      <c r="AG41" s="3"/>
      <c r="AH41" s="3"/>
      <c r="AI41" s="3"/>
      <c r="AJ41" s="3"/>
      <c r="AK41" s="3"/>
      <c r="AL41" s="3"/>
      <c r="AM41" s="3"/>
      <c r="AN41" s="3"/>
      <c r="AO41" s="3"/>
      <c r="AP41" s="2"/>
    </row>
    <row r="42" spans="8:42" ht="10.5" customHeight="1">
      <c r="H42" s="2"/>
      <c r="I42" s="2"/>
      <c r="J42" s="2"/>
      <c r="K42" s="2"/>
      <c r="L42" s="3"/>
      <c r="M42" s="3"/>
      <c r="N42" s="3"/>
      <c r="O42" s="3"/>
      <c r="P42" s="3"/>
      <c r="Q42" s="3"/>
      <c r="R42" s="3"/>
      <c r="S42" s="3"/>
      <c r="T42" s="1"/>
      <c r="U42" s="1"/>
      <c r="V42" s="1"/>
      <c r="W42" s="1"/>
      <c r="X42" s="1"/>
      <c r="Y42" s="1"/>
      <c r="Z42" s="1"/>
      <c r="AA42" s="1"/>
      <c r="AB42" s="1"/>
      <c r="AC42" s="1"/>
      <c r="AD42" s="1"/>
      <c r="AE42" s="3"/>
      <c r="AF42" s="3"/>
      <c r="AG42" s="3"/>
      <c r="AH42" s="3"/>
      <c r="AI42" s="3"/>
      <c r="AJ42" s="3"/>
      <c r="AK42" s="3"/>
      <c r="AL42" s="3"/>
      <c r="AM42" s="3"/>
      <c r="AN42" s="3"/>
      <c r="AO42" s="3"/>
      <c r="AP42" s="2"/>
    </row>
    <row r="43" spans="1:42" ht="75" customHeight="1">
      <c r="A43" s="39" t="s">
        <v>41</v>
      </c>
      <c r="B43" s="39"/>
      <c r="C43" s="27"/>
      <c r="D43" s="27"/>
      <c r="E43" s="27"/>
      <c r="F43" s="27"/>
      <c r="G43" s="27"/>
      <c r="H43" s="3"/>
      <c r="I43" s="3"/>
      <c r="J43" s="3"/>
      <c r="K43" s="3"/>
      <c r="L43" s="3"/>
      <c r="M43" s="3"/>
      <c r="N43" s="3"/>
      <c r="O43" s="3"/>
      <c r="P43" s="3"/>
      <c r="Q43" s="3"/>
      <c r="R43" s="3"/>
      <c r="S43" s="3"/>
      <c r="T43" s="1"/>
      <c r="U43" s="1"/>
      <c r="V43" s="1"/>
      <c r="W43" s="1"/>
      <c r="X43" s="1"/>
      <c r="Y43" s="1"/>
      <c r="Z43" s="1"/>
      <c r="AA43" s="1"/>
      <c r="AB43" s="1"/>
      <c r="AC43" s="1"/>
      <c r="AD43" s="1"/>
      <c r="AE43" s="3"/>
      <c r="AF43" s="3"/>
      <c r="AG43" s="3"/>
      <c r="AH43" s="3"/>
      <c r="AI43" s="3"/>
      <c r="AJ43" s="3"/>
      <c r="AK43" s="3"/>
      <c r="AL43" s="3"/>
      <c r="AM43" s="3"/>
      <c r="AN43" s="3"/>
      <c r="AO43" s="3"/>
      <c r="AP43" s="2"/>
    </row>
    <row r="44" spans="2:7" ht="19.5" customHeight="1">
      <c r="B44" s="9"/>
      <c r="C44" s="9"/>
      <c r="D44" s="9"/>
      <c r="E44" s="9"/>
      <c r="F44" s="9"/>
      <c r="G44" s="9"/>
    </row>
    <row r="45" ht="48.75" customHeight="1"/>
    <row r="46" spans="2:7" ht="18.75">
      <c r="B46" s="9"/>
      <c r="C46" s="9"/>
      <c r="D46" s="9"/>
      <c r="E46" s="9"/>
      <c r="F46" s="9"/>
      <c r="G46" s="9"/>
    </row>
  </sheetData>
  <sheetProtection/>
  <mergeCells count="26">
    <mergeCell ref="A1:AE1"/>
    <mergeCell ref="A2:AE2"/>
    <mergeCell ref="A6:A7"/>
    <mergeCell ref="B6:B7"/>
    <mergeCell ref="X6:Y6"/>
    <mergeCell ref="V6:W6"/>
    <mergeCell ref="T6:U6"/>
    <mergeCell ref="A3:AD3"/>
    <mergeCell ref="A4:AD4"/>
    <mergeCell ref="N6:O6"/>
    <mergeCell ref="A43:B43"/>
    <mergeCell ref="C6:C7"/>
    <mergeCell ref="D6:D7"/>
    <mergeCell ref="E6:E7"/>
    <mergeCell ref="F6:G6"/>
    <mergeCell ref="A9:AE9"/>
    <mergeCell ref="L6:M6"/>
    <mergeCell ref="J6:K6"/>
    <mergeCell ref="H6:I6"/>
    <mergeCell ref="B40:L40"/>
    <mergeCell ref="T40:X40"/>
    <mergeCell ref="AD6:AE6"/>
    <mergeCell ref="AB6:AC6"/>
    <mergeCell ref="Z6:AA6"/>
    <mergeCell ref="R6:S6"/>
    <mergeCell ref="P6:Q6"/>
  </mergeCells>
  <printOptions horizontalCentered="1"/>
  <pageMargins left="0" right="0" top="0" bottom="0" header="0" footer="0"/>
  <pageSetup fitToHeight="0" fitToWidth="2" horizontalDpi="600" verticalDpi="600" orientation="landscape" paperSize="8" scale="69" r:id="rId1"/>
  <colBreaks count="1" manualBreakCount="1">
    <brk id="19" max="42" man="1"/>
  </colBreaks>
</worksheet>
</file>

<file path=xl/worksheets/sheet3.xml><?xml version="1.0" encoding="utf-8"?>
<worksheet xmlns="http://schemas.openxmlformats.org/spreadsheetml/2006/main" xmlns:r="http://schemas.openxmlformats.org/officeDocument/2006/relationships">
  <dimension ref="A1:AP52"/>
  <sheetViews>
    <sheetView showGridLines="0" view="pageBreakPreview" zoomScale="70" zoomScaleNormal="70" zoomScaleSheetLayoutView="70" zoomScalePageLayoutView="0" workbookViewId="0" topLeftCell="A1">
      <pane xSplit="2" ySplit="9" topLeftCell="W29" activePane="bottomRight" state="frozen"/>
      <selection pane="topLeft" activeCell="A1" sqref="A1"/>
      <selection pane="topRight" activeCell="C1" sqref="C1"/>
      <selection pane="bottomLeft" activeCell="A10" sqref="A10"/>
      <selection pane="bottomRight" activeCell="AE34" sqref="AE34"/>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8.7109375" style="1" customWidth="1"/>
    <col min="19" max="19" width="13.28125" style="1" customWidth="1"/>
    <col min="20" max="20" width="10.28125" style="3" customWidth="1"/>
    <col min="21" max="21" width="14.7109375" style="3" customWidth="1"/>
    <col min="22" max="22" width="9.7109375" style="3" customWidth="1"/>
    <col min="23" max="23" width="14.7109375" style="3" customWidth="1"/>
    <col min="24" max="24" width="13.421875" style="3" customWidth="1"/>
    <col min="25" max="25" width="14.7109375" style="3" customWidth="1"/>
    <col min="26" max="26" width="11.7109375" style="3" customWidth="1"/>
    <col min="27" max="28" width="14.7109375" style="3" customWidth="1"/>
    <col min="29" max="29" width="12.8515625" style="3" customWidth="1"/>
    <col min="30" max="30" width="10.140625" style="3" customWidth="1"/>
    <col min="31" max="31" width="14.28125" style="1" customWidth="1"/>
    <col min="32" max="32" width="38.140625" style="1" customWidth="1"/>
    <col min="33"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42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2" s="5" customFormat="1" ht="71.25" customHeight="1">
      <c r="A6" s="48" t="s">
        <v>5</v>
      </c>
      <c r="B6" s="50" t="s">
        <v>19</v>
      </c>
      <c r="C6" s="46" t="s">
        <v>43</v>
      </c>
      <c r="D6" s="46" t="s">
        <v>44</v>
      </c>
      <c r="E6" s="46" t="s">
        <v>45</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c r="AF6" s="52" t="s">
        <v>47</v>
      </c>
    </row>
    <row r="7" spans="1:32"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c r="AF7" s="53"/>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9"/>
    </row>
    <row r="9" spans="1:32"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c r="AF9" s="29"/>
    </row>
    <row r="10" spans="1:32" s="7" customFormat="1" ht="95.25" customHeight="1">
      <c r="A10" s="13" t="s">
        <v>23</v>
      </c>
      <c r="B10" s="13">
        <f aca="true" t="shared" si="0" ref="B10:AE10">B11</f>
        <v>19150.1</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19150.1</v>
      </c>
      <c r="Y10" s="13">
        <f t="shared" si="0"/>
        <v>0</v>
      </c>
      <c r="Z10" s="13">
        <f t="shared" si="0"/>
        <v>0</v>
      </c>
      <c r="AA10" s="13">
        <f t="shared" si="0"/>
        <v>0</v>
      </c>
      <c r="AB10" s="13">
        <f t="shared" si="0"/>
        <v>0</v>
      </c>
      <c r="AC10" s="13">
        <f t="shared" si="0"/>
        <v>0</v>
      </c>
      <c r="AD10" s="13">
        <f t="shared" si="0"/>
        <v>0</v>
      </c>
      <c r="AE10" s="13">
        <f t="shared" si="0"/>
        <v>0</v>
      </c>
      <c r="AF10" s="54" t="s">
        <v>49</v>
      </c>
    </row>
    <row r="11" spans="1:32" s="7" customFormat="1" ht="24" customHeight="1">
      <c r="A11" s="16" t="s">
        <v>18</v>
      </c>
      <c r="B11" s="13">
        <f>SUM(B12:B15)</f>
        <v>19150.1</v>
      </c>
      <c r="C11" s="13">
        <f>SUM(C12:C15)</f>
        <v>0</v>
      </c>
      <c r="D11" s="13">
        <f>SUM(D12:D15)</f>
        <v>0</v>
      </c>
      <c r="E11" s="13">
        <f>SUM(E12:E15)</f>
        <v>0</v>
      </c>
      <c r="F11" s="15">
        <f aca="true" t="shared" si="1" ref="F11:F43">E11/B11%</f>
        <v>0</v>
      </c>
      <c r="G11" s="15" t="e">
        <f aca="true" t="shared" si="2" ref="G11:G43">E11/C11%</f>
        <v>#DIV/0!</v>
      </c>
      <c r="H11" s="13">
        <f aca="true" t="shared" si="3" ref="H11:AD11">SUM(H12:H15)</f>
        <v>0</v>
      </c>
      <c r="I11" s="13">
        <f t="shared" si="3"/>
        <v>0</v>
      </c>
      <c r="J11" s="13">
        <f t="shared" si="3"/>
        <v>0</v>
      </c>
      <c r="K11" s="13">
        <f t="shared" si="3"/>
        <v>0</v>
      </c>
      <c r="L11" s="13">
        <f t="shared" si="3"/>
        <v>0</v>
      </c>
      <c r="M11" s="13">
        <f t="shared" si="3"/>
        <v>0</v>
      </c>
      <c r="N11" s="13">
        <f t="shared" si="3"/>
        <v>0</v>
      </c>
      <c r="O11" s="13">
        <f t="shared" si="3"/>
        <v>0</v>
      </c>
      <c r="P11" s="13">
        <f t="shared" si="3"/>
        <v>0</v>
      </c>
      <c r="Q11" s="13">
        <f t="shared" si="3"/>
        <v>0</v>
      </c>
      <c r="R11" s="13">
        <f t="shared" si="3"/>
        <v>0</v>
      </c>
      <c r="S11" s="13">
        <f t="shared" si="3"/>
        <v>0</v>
      </c>
      <c r="T11" s="13">
        <f t="shared" si="3"/>
        <v>0</v>
      </c>
      <c r="U11" s="13">
        <f t="shared" si="3"/>
        <v>0</v>
      </c>
      <c r="V11" s="13">
        <f t="shared" si="3"/>
        <v>0</v>
      </c>
      <c r="W11" s="13">
        <f t="shared" si="3"/>
        <v>0</v>
      </c>
      <c r="X11" s="13">
        <f t="shared" si="3"/>
        <v>19150.1</v>
      </c>
      <c r="Y11" s="13">
        <f t="shared" si="3"/>
        <v>0</v>
      </c>
      <c r="Z11" s="13">
        <f t="shared" si="3"/>
        <v>0</v>
      </c>
      <c r="AA11" s="13">
        <f t="shared" si="3"/>
        <v>0</v>
      </c>
      <c r="AB11" s="13">
        <f t="shared" si="3"/>
        <v>0</v>
      </c>
      <c r="AC11" s="13">
        <f t="shared" si="3"/>
        <v>0</v>
      </c>
      <c r="AD11" s="13">
        <f t="shared" si="3"/>
        <v>0</v>
      </c>
      <c r="AE11" s="13">
        <f>SUM(AE12:AE15)</f>
        <v>0</v>
      </c>
      <c r="AF11" s="55"/>
    </row>
    <row r="12" spans="1:32" s="7" customFormat="1" ht="18.75">
      <c r="A12" s="19" t="s">
        <v>16</v>
      </c>
      <c r="B12" s="15">
        <f>H12+J12+L12+N12+P12+R12+T12+V12+X12+Z12+AB12+AD12</f>
        <v>942</v>
      </c>
      <c r="C12" s="15">
        <f>H12+J12</f>
        <v>0</v>
      </c>
      <c r="D12" s="15">
        <f>E12</f>
        <v>0</v>
      </c>
      <c r="E12" s="15">
        <f>I12+K12+M12+O12+Q12+S12+U12+W12+Y12+AA12+AC12+AE12</f>
        <v>0</v>
      </c>
      <c r="F12" s="15">
        <f t="shared" si="1"/>
        <v>0</v>
      </c>
      <c r="G12" s="15" t="e">
        <f t="shared" si="2"/>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c r="AF12" s="55"/>
    </row>
    <row r="13" spans="1:32" s="7" customFormat="1" ht="18.75">
      <c r="A13" s="19" t="s">
        <v>14</v>
      </c>
      <c r="B13" s="15">
        <f>H13+J13+L13+N13+P13+R13+T13+V13+X13+Z13+AB13+AD13</f>
        <v>2198.1</v>
      </c>
      <c r="C13" s="15">
        <f>H13+J13</f>
        <v>0</v>
      </c>
      <c r="D13" s="15">
        <f>E13</f>
        <v>0</v>
      </c>
      <c r="E13" s="15">
        <f>I13+K13+M13+O13+Q13+S13+U13+W13+Y13+AA13+AC13+AE13</f>
        <v>0</v>
      </c>
      <c r="F13" s="15">
        <f t="shared" si="1"/>
        <v>0</v>
      </c>
      <c r="G13" s="15" t="e">
        <f t="shared" si="2"/>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c r="AF13" s="55"/>
    </row>
    <row r="14" spans="1:32" s="7" customFormat="1" ht="18.75">
      <c r="A14" s="19" t="s">
        <v>15</v>
      </c>
      <c r="B14" s="15">
        <f>H14+J14+L14+N14+P14+R14+T14+V14+X14+Z14+AB14+AD14</f>
        <v>16000</v>
      </c>
      <c r="C14" s="15">
        <f>H14+J14</f>
        <v>0</v>
      </c>
      <c r="D14" s="15">
        <f>E14</f>
        <v>0</v>
      </c>
      <c r="E14" s="15">
        <f>I14+K14+M14+O14+Q14+S14+U14+W14+Y14+AA14+AC14+AE14</f>
        <v>0</v>
      </c>
      <c r="F14" s="15">
        <f t="shared" si="1"/>
        <v>0</v>
      </c>
      <c r="G14" s="15" t="e">
        <f t="shared" si="2"/>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c r="AF14" s="55"/>
    </row>
    <row r="15" spans="1:32" s="7" customFormat="1" ht="18.75">
      <c r="A15" s="19" t="s">
        <v>17</v>
      </c>
      <c r="B15" s="15">
        <f>H15+J15+L15+N15+P15+R15+T15+V15+X15+Z15+AB15+AD15</f>
        <v>10</v>
      </c>
      <c r="C15" s="15">
        <f>H15+J15</f>
        <v>0</v>
      </c>
      <c r="D15" s="15">
        <f>E15</f>
        <v>0</v>
      </c>
      <c r="E15" s="15">
        <f>I15+K15+M15+O15+Q15+S15+U15+W15+Y15+AA15+AC15+AE15</f>
        <v>0</v>
      </c>
      <c r="F15" s="15"/>
      <c r="G15" s="15"/>
      <c r="H15" s="13"/>
      <c r="I15" s="13"/>
      <c r="J15" s="13"/>
      <c r="K15" s="13"/>
      <c r="L15" s="13"/>
      <c r="M15" s="13"/>
      <c r="N15" s="13"/>
      <c r="O15" s="13"/>
      <c r="P15" s="13"/>
      <c r="Q15" s="13"/>
      <c r="R15" s="13"/>
      <c r="S15" s="13"/>
      <c r="T15" s="13"/>
      <c r="U15" s="13"/>
      <c r="V15" s="13"/>
      <c r="W15" s="13"/>
      <c r="X15" s="15">
        <v>10</v>
      </c>
      <c r="Y15" s="13"/>
      <c r="Z15" s="13"/>
      <c r="AA15" s="13"/>
      <c r="AB15" s="13"/>
      <c r="AC15" s="13"/>
      <c r="AD15" s="13"/>
      <c r="AE15" s="30"/>
      <c r="AF15" s="56"/>
    </row>
    <row r="16" spans="1:32" s="7" customFormat="1" ht="129.75" customHeight="1">
      <c r="A16" s="25" t="s">
        <v>24</v>
      </c>
      <c r="B16" s="26">
        <f>B17</f>
        <v>17229.4</v>
      </c>
      <c r="C16" s="26">
        <f>C17</f>
        <v>387.6</v>
      </c>
      <c r="D16" s="26">
        <f>D17</f>
        <v>0</v>
      </c>
      <c r="E16" s="26">
        <f>E17</f>
        <v>0</v>
      </c>
      <c r="F16" s="15">
        <f t="shared" si="1"/>
        <v>0</v>
      </c>
      <c r="G16" s="15">
        <f t="shared" si="2"/>
        <v>0</v>
      </c>
      <c r="H16" s="26">
        <f aca="true" t="shared" si="4" ref="H16:AE16">H17</f>
        <v>0</v>
      </c>
      <c r="I16" s="26">
        <f t="shared" si="4"/>
        <v>0</v>
      </c>
      <c r="J16" s="26">
        <f t="shared" si="4"/>
        <v>387.6</v>
      </c>
      <c r="K16" s="26">
        <f t="shared" si="4"/>
        <v>0</v>
      </c>
      <c r="L16" s="26">
        <f t="shared" si="4"/>
        <v>0</v>
      </c>
      <c r="M16" s="26">
        <f t="shared" si="4"/>
        <v>0</v>
      </c>
      <c r="N16" s="26">
        <f t="shared" si="4"/>
        <v>561.6</v>
      </c>
      <c r="O16" s="26">
        <f t="shared" si="4"/>
        <v>0</v>
      </c>
      <c r="P16" s="26">
        <f t="shared" si="4"/>
        <v>0</v>
      </c>
      <c r="Q16" s="26">
        <f t="shared" si="4"/>
        <v>0</v>
      </c>
      <c r="R16" s="26">
        <f t="shared" si="4"/>
        <v>0</v>
      </c>
      <c r="S16" s="26">
        <f t="shared" si="4"/>
        <v>0</v>
      </c>
      <c r="T16" s="26">
        <f t="shared" si="4"/>
        <v>0</v>
      </c>
      <c r="U16" s="26">
        <f t="shared" si="4"/>
        <v>0</v>
      </c>
      <c r="V16" s="26">
        <f t="shared" si="4"/>
        <v>0</v>
      </c>
      <c r="W16" s="26">
        <f t="shared" si="4"/>
        <v>0</v>
      </c>
      <c r="X16" s="26">
        <f t="shared" si="4"/>
        <v>0</v>
      </c>
      <c r="Y16" s="26">
        <f t="shared" si="4"/>
        <v>0</v>
      </c>
      <c r="Z16" s="26">
        <f t="shared" si="4"/>
        <v>0</v>
      </c>
      <c r="AA16" s="26">
        <f t="shared" si="4"/>
        <v>0</v>
      </c>
      <c r="AB16" s="26">
        <f t="shared" si="4"/>
        <v>16280.2</v>
      </c>
      <c r="AC16" s="26">
        <f t="shared" si="4"/>
        <v>0</v>
      </c>
      <c r="AD16" s="26">
        <f t="shared" si="4"/>
        <v>0</v>
      </c>
      <c r="AE16" s="26">
        <f t="shared" si="4"/>
        <v>0</v>
      </c>
      <c r="AF16" s="29"/>
    </row>
    <row r="17" spans="1:32" s="7" customFormat="1" ht="18.75">
      <c r="A17" s="16" t="s">
        <v>18</v>
      </c>
      <c r="B17" s="13">
        <f>SUM(B18:B21)</f>
        <v>17229.4</v>
      </c>
      <c r="C17" s="13">
        <f>SUM(C18:C21)</f>
        <v>387.6</v>
      </c>
      <c r="D17" s="13">
        <f>SUM(D18:D21)</f>
        <v>0</v>
      </c>
      <c r="E17" s="13">
        <f>SUM(E18:E21)</f>
        <v>0</v>
      </c>
      <c r="F17" s="15">
        <f t="shared" si="1"/>
        <v>0</v>
      </c>
      <c r="G17" s="15">
        <f t="shared" si="2"/>
        <v>0</v>
      </c>
      <c r="H17" s="13">
        <f aca="true" t="shared" si="5" ref="H17:AE17">SUM(H18:H21)</f>
        <v>0</v>
      </c>
      <c r="I17" s="13">
        <f t="shared" si="5"/>
        <v>0</v>
      </c>
      <c r="J17" s="13">
        <f t="shared" si="5"/>
        <v>387.6</v>
      </c>
      <c r="K17" s="13">
        <f t="shared" si="5"/>
        <v>0</v>
      </c>
      <c r="L17" s="13">
        <f t="shared" si="5"/>
        <v>0</v>
      </c>
      <c r="M17" s="13">
        <f t="shared" si="5"/>
        <v>0</v>
      </c>
      <c r="N17" s="13">
        <f t="shared" si="5"/>
        <v>561.6</v>
      </c>
      <c r="O17" s="13">
        <f t="shared" si="5"/>
        <v>0</v>
      </c>
      <c r="P17" s="13">
        <f t="shared" si="5"/>
        <v>0</v>
      </c>
      <c r="Q17" s="13">
        <f t="shared" si="5"/>
        <v>0</v>
      </c>
      <c r="R17" s="13">
        <f t="shared" si="5"/>
        <v>0</v>
      </c>
      <c r="S17" s="13">
        <f t="shared" si="5"/>
        <v>0</v>
      </c>
      <c r="T17" s="13">
        <f t="shared" si="5"/>
        <v>0</v>
      </c>
      <c r="U17" s="13">
        <f t="shared" si="5"/>
        <v>0</v>
      </c>
      <c r="V17" s="13">
        <f t="shared" si="5"/>
        <v>0</v>
      </c>
      <c r="W17" s="13">
        <f t="shared" si="5"/>
        <v>0</v>
      </c>
      <c r="X17" s="13">
        <f t="shared" si="5"/>
        <v>0</v>
      </c>
      <c r="Y17" s="13">
        <f t="shared" si="5"/>
        <v>0</v>
      </c>
      <c r="Z17" s="13">
        <f t="shared" si="5"/>
        <v>0</v>
      </c>
      <c r="AA17" s="13">
        <f t="shared" si="5"/>
        <v>0</v>
      </c>
      <c r="AB17" s="13">
        <f t="shared" si="5"/>
        <v>16280.2</v>
      </c>
      <c r="AC17" s="13">
        <f t="shared" si="5"/>
        <v>0</v>
      </c>
      <c r="AD17" s="13">
        <f t="shared" si="5"/>
        <v>0</v>
      </c>
      <c r="AE17" s="13">
        <f t="shared" si="5"/>
        <v>0</v>
      </c>
      <c r="AF17" s="29"/>
    </row>
    <row r="18" spans="1:32" s="7" customFormat="1" ht="18.75">
      <c r="A18" s="19" t="s">
        <v>16</v>
      </c>
      <c r="B18" s="14">
        <f>B24+B30+B36</f>
        <v>1884.07</v>
      </c>
      <c r="C18" s="14">
        <f aca="true" t="shared" si="6" ref="C18:AE18">C24+C30+C36</f>
        <v>0</v>
      </c>
      <c r="D18" s="14">
        <f t="shared" si="6"/>
        <v>0</v>
      </c>
      <c r="E18" s="14">
        <f t="shared" si="6"/>
        <v>0</v>
      </c>
      <c r="F18" s="14" t="e">
        <f t="shared" si="6"/>
        <v>#DIV/0!</v>
      </c>
      <c r="G18" s="14" t="e">
        <f t="shared" si="6"/>
        <v>#DIV/0!</v>
      </c>
      <c r="H18" s="14">
        <f t="shared" si="6"/>
        <v>0</v>
      </c>
      <c r="I18" s="14">
        <f t="shared" si="6"/>
        <v>0</v>
      </c>
      <c r="J18" s="14">
        <f t="shared" si="6"/>
        <v>0</v>
      </c>
      <c r="K18" s="14">
        <f t="shared" si="6"/>
        <v>0</v>
      </c>
      <c r="L18" s="14">
        <f t="shared" si="6"/>
        <v>0</v>
      </c>
      <c r="M18" s="14">
        <f t="shared" si="6"/>
        <v>0</v>
      </c>
      <c r="N18" s="14">
        <f t="shared" si="6"/>
        <v>0</v>
      </c>
      <c r="O18" s="14">
        <f t="shared" si="6"/>
        <v>0</v>
      </c>
      <c r="P18" s="14">
        <f t="shared" si="6"/>
        <v>0</v>
      </c>
      <c r="Q18" s="14">
        <f t="shared" si="6"/>
        <v>0</v>
      </c>
      <c r="R18" s="14">
        <f t="shared" si="6"/>
        <v>0</v>
      </c>
      <c r="S18" s="14">
        <f t="shared" si="6"/>
        <v>0</v>
      </c>
      <c r="T18" s="14">
        <f t="shared" si="6"/>
        <v>0</v>
      </c>
      <c r="U18" s="14">
        <f t="shared" si="6"/>
        <v>0</v>
      </c>
      <c r="V18" s="14">
        <f t="shared" si="6"/>
        <v>0</v>
      </c>
      <c r="W18" s="14">
        <f t="shared" si="6"/>
        <v>0</v>
      </c>
      <c r="X18" s="14">
        <f t="shared" si="6"/>
        <v>0</v>
      </c>
      <c r="Y18" s="14">
        <f t="shared" si="6"/>
        <v>0</v>
      </c>
      <c r="Z18" s="14">
        <f t="shared" si="6"/>
        <v>0</v>
      </c>
      <c r="AA18" s="14">
        <f t="shared" si="6"/>
        <v>0</v>
      </c>
      <c r="AB18" s="14">
        <f t="shared" si="6"/>
        <v>1884.07</v>
      </c>
      <c r="AC18" s="14">
        <f t="shared" si="6"/>
        <v>0</v>
      </c>
      <c r="AD18" s="14">
        <f t="shared" si="6"/>
        <v>0</v>
      </c>
      <c r="AE18" s="14">
        <f t="shared" si="6"/>
        <v>0</v>
      </c>
      <c r="AF18" s="29"/>
    </row>
    <row r="19" spans="1:32" s="7" customFormat="1" ht="18.75">
      <c r="A19" s="19" t="s">
        <v>14</v>
      </c>
      <c r="B19" s="15">
        <f>B25+B31+B37</f>
        <v>4396.13</v>
      </c>
      <c r="C19" s="15">
        <f aca="true" t="shared" si="7" ref="C19:AE19">C25+C31+C37</f>
        <v>0</v>
      </c>
      <c r="D19" s="15">
        <f t="shared" si="7"/>
        <v>0</v>
      </c>
      <c r="E19" s="15">
        <f t="shared" si="7"/>
        <v>0</v>
      </c>
      <c r="F19" s="15" t="e">
        <f t="shared" si="7"/>
        <v>#DIV/0!</v>
      </c>
      <c r="G19" s="15" t="e">
        <f t="shared" si="7"/>
        <v>#DIV/0!</v>
      </c>
      <c r="H19" s="15">
        <f t="shared" si="7"/>
        <v>0</v>
      </c>
      <c r="I19" s="15">
        <f t="shared" si="7"/>
        <v>0</v>
      </c>
      <c r="J19" s="15">
        <f t="shared" si="7"/>
        <v>0</v>
      </c>
      <c r="K19" s="15">
        <f t="shared" si="7"/>
        <v>0</v>
      </c>
      <c r="L19" s="15">
        <f t="shared" si="7"/>
        <v>0</v>
      </c>
      <c r="M19" s="15">
        <f t="shared" si="7"/>
        <v>0</v>
      </c>
      <c r="N19" s="15">
        <f t="shared" si="7"/>
        <v>0</v>
      </c>
      <c r="O19" s="15">
        <f t="shared" si="7"/>
        <v>0</v>
      </c>
      <c r="P19" s="15">
        <f t="shared" si="7"/>
        <v>0</v>
      </c>
      <c r="Q19" s="15">
        <f t="shared" si="7"/>
        <v>0</v>
      </c>
      <c r="R19" s="15">
        <f t="shared" si="7"/>
        <v>0</v>
      </c>
      <c r="S19" s="15">
        <f t="shared" si="7"/>
        <v>0</v>
      </c>
      <c r="T19" s="15">
        <f t="shared" si="7"/>
        <v>0</v>
      </c>
      <c r="U19" s="15">
        <f t="shared" si="7"/>
        <v>0</v>
      </c>
      <c r="V19" s="15">
        <f t="shared" si="7"/>
        <v>0</v>
      </c>
      <c r="W19" s="15">
        <f t="shared" si="7"/>
        <v>0</v>
      </c>
      <c r="X19" s="15">
        <f t="shared" si="7"/>
        <v>0</v>
      </c>
      <c r="Y19" s="15">
        <f t="shared" si="7"/>
        <v>0</v>
      </c>
      <c r="Z19" s="15">
        <f t="shared" si="7"/>
        <v>0</v>
      </c>
      <c r="AA19" s="15">
        <f t="shared" si="7"/>
        <v>0</v>
      </c>
      <c r="AB19" s="15">
        <f t="shared" si="7"/>
        <v>4396.13</v>
      </c>
      <c r="AC19" s="15">
        <f t="shared" si="7"/>
        <v>0</v>
      </c>
      <c r="AD19" s="15">
        <f t="shared" si="7"/>
        <v>0</v>
      </c>
      <c r="AE19" s="15">
        <f t="shared" si="7"/>
        <v>0</v>
      </c>
      <c r="AF19" s="29"/>
    </row>
    <row r="20" spans="1:32" s="7" customFormat="1" ht="18.75">
      <c r="A20" s="19" t="s">
        <v>15</v>
      </c>
      <c r="B20" s="15">
        <f>B26+B32+B38</f>
        <v>10949.2</v>
      </c>
      <c r="C20" s="15">
        <f aca="true" t="shared" si="8" ref="C20:AE20">C26+C32+C38</f>
        <v>387.6</v>
      </c>
      <c r="D20" s="15">
        <f t="shared" si="8"/>
        <v>0</v>
      </c>
      <c r="E20" s="15">
        <f t="shared" si="8"/>
        <v>0</v>
      </c>
      <c r="F20" s="15" t="e">
        <f t="shared" si="8"/>
        <v>#DIV/0!</v>
      </c>
      <c r="G20" s="15" t="e">
        <f t="shared" si="8"/>
        <v>#DIV/0!</v>
      </c>
      <c r="H20" s="15">
        <f t="shared" si="8"/>
        <v>0</v>
      </c>
      <c r="I20" s="15">
        <f t="shared" si="8"/>
        <v>0</v>
      </c>
      <c r="J20" s="15">
        <f t="shared" si="8"/>
        <v>387.6</v>
      </c>
      <c r="K20" s="15">
        <f t="shared" si="8"/>
        <v>0</v>
      </c>
      <c r="L20" s="15">
        <f t="shared" si="8"/>
        <v>0</v>
      </c>
      <c r="M20" s="15">
        <f t="shared" si="8"/>
        <v>0</v>
      </c>
      <c r="N20" s="15">
        <f t="shared" si="8"/>
        <v>561.6</v>
      </c>
      <c r="O20" s="15">
        <f t="shared" si="8"/>
        <v>0</v>
      </c>
      <c r="P20" s="15">
        <f t="shared" si="8"/>
        <v>0</v>
      </c>
      <c r="Q20" s="15">
        <f t="shared" si="8"/>
        <v>0</v>
      </c>
      <c r="R20" s="15">
        <f t="shared" si="8"/>
        <v>0</v>
      </c>
      <c r="S20" s="15">
        <f t="shared" si="8"/>
        <v>0</v>
      </c>
      <c r="T20" s="15">
        <f t="shared" si="8"/>
        <v>0</v>
      </c>
      <c r="U20" s="15">
        <f t="shared" si="8"/>
        <v>0</v>
      </c>
      <c r="V20" s="15">
        <f t="shared" si="8"/>
        <v>0</v>
      </c>
      <c r="W20" s="15">
        <f t="shared" si="8"/>
        <v>0</v>
      </c>
      <c r="X20" s="15">
        <f t="shared" si="8"/>
        <v>0</v>
      </c>
      <c r="Y20" s="15">
        <f t="shared" si="8"/>
        <v>0</v>
      </c>
      <c r="Z20" s="15">
        <f t="shared" si="8"/>
        <v>0</v>
      </c>
      <c r="AA20" s="15">
        <f t="shared" si="8"/>
        <v>0</v>
      </c>
      <c r="AB20" s="15">
        <f t="shared" si="8"/>
        <v>10000</v>
      </c>
      <c r="AC20" s="15">
        <f t="shared" si="8"/>
        <v>0</v>
      </c>
      <c r="AD20" s="15">
        <f t="shared" si="8"/>
        <v>0</v>
      </c>
      <c r="AE20" s="15">
        <f t="shared" si="8"/>
        <v>0</v>
      </c>
      <c r="AF20" s="29"/>
    </row>
    <row r="21" spans="1:32" s="7" customFormat="1" ht="18.75">
      <c r="A21" s="19" t="s">
        <v>17</v>
      </c>
      <c r="B21" s="14">
        <f>B27+B33+B39</f>
        <v>0</v>
      </c>
      <c r="C21" s="14">
        <f aca="true" t="shared" si="9" ref="C21:AE21">C27+C33+C39</f>
        <v>0</v>
      </c>
      <c r="D21" s="14">
        <f t="shared" si="9"/>
        <v>0</v>
      </c>
      <c r="E21" s="14">
        <f t="shared" si="9"/>
        <v>0</v>
      </c>
      <c r="F21" s="14">
        <f t="shared" si="9"/>
        <v>0</v>
      </c>
      <c r="G21" s="14">
        <f t="shared" si="9"/>
        <v>0</v>
      </c>
      <c r="H21" s="14">
        <f t="shared" si="9"/>
        <v>0</v>
      </c>
      <c r="I21" s="14">
        <f t="shared" si="9"/>
        <v>0</v>
      </c>
      <c r="J21" s="14">
        <f t="shared" si="9"/>
        <v>0</v>
      </c>
      <c r="K21" s="14">
        <f t="shared" si="9"/>
        <v>0</v>
      </c>
      <c r="L21" s="14">
        <f t="shared" si="9"/>
        <v>0</v>
      </c>
      <c r="M21" s="14">
        <f t="shared" si="9"/>
        <v>0</v>
      </c>
      <c r="N21" s="14">
        <f t="shared" si="9"/>
        <v>0</v>
      </c>
      <c r="O21" s="14">
        <f t="shared" si="9"/>
        <v>0</v>
      </c>
      <c r="P21" s="14">
        <f t="shared" si="9"/>
        <v>0</v>
      </c>
      <c r="Q21" s="14">
        <f t="shared" si="9"/>
        <v>0</v>
      </c>
      <c r="R21" s="14">
        <f t="shared" si="9"/>
        <v>0</v>
      </c>
      <c r="S21" s="14">
        <f t="shared" si="9"/>
        <v>0</v>
      </c>
      <c r="T21" s="14">
        <f t="shared" si="9"/>
        <v>0</v>
      </c>
      <c r="U21" s="14">
        <f t="shared" si="9"/>
        <v>0</v>
      </c>
      <c r="V21" s="14">
        <f t="shared" si="9"/>
        <v>0</v>
      </c>
      <c r="W21" s="14">
        <f t="shared" si="9"/>
        <v>0</v>
      </c>
      <c r="X21" s="14">
        <f t="shared" si="9"/>
        <v>0</v>
      </c>
      <c r="Y21" s="14">
        <f t="shared" si="9"/>
        <v>0</v>
      </c>
      <c r="Z21" s="14">
        <f t="shared" si="9"/>
        <v>0</v>
      </c>
      <c r="AA21" s="14">
        <f t="shared" si="9"/>
        <v>0</v>
      </c>
      <c r="AB21" s="14">
        <f t="shared" si="9"/>
        <v>0</v>
      </c>
      <c r="AC21" s="14">
        <f t="shared" si="9"/>
        <v>0</v>
      </c>
      <c r="AD21" s="14">
        <f t="shared" si="9"/>
        <v>0</v>
      </c>
      <c r="AE21" s="14">
        <f t="shared" si="9"/>
        <v>0</v>
      </c>
      <c r="AF21" s="29"/>
    </row>
    <row r="22" spans="1:32" s="7" customFormat="1" ht="60" customHeight="1">
      <c r="A22" s="19" t="s">
        <v>25</v>
      </c>
      <c r="B22" s="15">
        <f>B23</f>
        <v>16841.8</v>
      </c>
      <c r="C22" s="15">
        <f>C23</f>
        <v>0</v>
      </c>
      <c r="D22" s="15">
        <f>D23</f>
        <v>0</v>
      </c>
      <c r="E22" s="15">
        <f>E23</f>
        <v>0</v>
      </c>
      <c r="F22" s="15">
        <f t="shared" si="1"/>
        <v>0</v>
      </c>
      <c r="G22" s="15" t="e">
        <f t="shared" si="2"/>
        <v>#DIV/0!</v>
      </c>
      <c r="H22" s="15">
        <f aca="true" t="shared" si="10" ref="H22:AE22">H23</f>
        <v>0</v>
      </c>
      <c r="I22" s="15">
        <f t="shared" si="10"/>
        <v>0</v>
      </c>
      <c r="J22" s="15">
        <f t="shared" si="10"/>
        <v>0</v>
      </c>
      <c r="K22" s="15">
        <f t="shared" si="10"/>
        <v>0</v>
      </c>
      <c r="L22" s="15">
        <f t="shared" si="10"/>
        <v>0</v>
      </c>
      <c r="M22" s="15">
        <f t="shared" si="10"/>
        <v>0</v>
      </c>
      <c r="N22" s="15">
        <f t="shared" si="10"/>
        <v>561.6</v>
      </c>
      <c r="O22" s="15">
        <f t="shared" si="10"/>
        <v>0</v>
      </c>
      <c r="P22" s="15">
        <f t="shared" si="10"/>
        <v>0</v>
      </c>
      <c r="Q22" s="15">
        <f t="shared" si="10"/>
        <v>0</v>
      </c>
      <c r="R22" s="15">
        <f t="shared" si="10"/>
        <v>0</v>
      </c>
      <c r="S22" s="15">
        <f t="shared" si="10"/>
        <v>0</v>
      </c>
      <c r="T22" s="15">
        <f t="shared" si="10"/>
        <v>0</v>
      </c>
      <c r="U22" s="15">
        <f t="shared" si="10"/>
        <v>0</v>
      </c>
      <c r="V22" s="15">
        <f t="shared" si="10"/>
        <v>0</v>
      </c>
      <c r="W22" s="15">
        <f t="shared" si="10"/>
        <v>0</v>
      </c>
      <c r="X22" s="15">
        <f t="shared" si="10"/>
        <v>0</v>
      </c>
      <c r="Y22" s="15">
        <f t="shared" si="10"/>
        <v>0</v>
      </c>
      <c r="Z22" s="15">
        <f t="shared" si="10"/>
        <v>0</v>
      </c>
      <c r="AA22" s="15">
        <f t="shared" si="10"/>
        <v>0</v>
      </c>
      <c r="AB22" s="15">
        <f t="shared" si="10"/>
        <v>16280.2</v>
      </c>
      <c r="AC22" s="15">
        <f t="shared" si="10"/>
        <v>0</v>
      </c>
      <c r="AD22" s="15">
        <f t="shared" si="10"/>
        <v>0</v>
      </c>
      <c r="AE22" s="15">
        <f t="shared" si="10"/>
        <v>0</v>
      </c>
      <c r="AF22" s="54" t="s">
        <v>48</v>
      </c>
    </row>
    <row r="23" spans="1:32" s="7" customFormat="1" ht="18.75">
      <c r="A23" s="16" t="s">
        <v>27</v>
      </c>
      <c r="B23" s="13">
        <f>SUM(B24:B27)</f>
        <v>16841.8</v>
      </c>
      <c r="C23" s="13">
        <f>SUM(C24:C27)</f>
        <v>0</v>
      </c>
      <c r="D23" s="13">
        <f>SUM(D24:D27)</f>
        <v>0</v>
      </c>
      <c r="E23" s="13">
        <f>SUM(E24:E27)</f>
        <v>0</v>
      </c>
      <c r="F23" s="15">
        <f t="shared" si="1"/>
        <v>0</v>
      </c>
      <c r="G23" s="15" t="e">
        <f t="shared" si="2"/>
        <v>#DIV/0!</v>
      </c>
      <c r="H23" s="13">
        <f aca="true" t="shared" si="11" ref="H23:AE23">SUM(H24:H27)</f>
        <v>0</v>
      </c>
      <c r="I23" s="13">
        <f t="shared" si="11"/>
        <v>0</v>
      </c>
      <c r="J23" s="13">
        <f t="shared" si="11"/>
        <v>0</v>
      </c>
      <c r="K23" s="13">
        <f t="shared" si="11"/>
        <v>0</v>
      </c>
      <c r="L23" s="13">
        <f t="shared" si="11"/>
        <v>0</v>
      </c>
      <c r="M23" s="13">
        <f t="shared" si="11"/>
        <v>0</v>
      </c>
      <c r="N23" s="13">
        <f t="shared" si="11"/>
        <v>561.6</v>
      </c>
      <c r="O23" s="13">
        <f t="shared" si="11"/>
        <v>0</v>
      </c>
      <c r="P23" s="13">
        <f t="shared" si="11"/>
        <v>0</v>
      </c>
      <c r="Q23" s="13">
        <f t="shared" si="11"/>
        <v>0</v>
      </c>
      <c r="R23" s="13">
        <f t="shared" si="11"/>
        <v>0</v>
      </c>
      <c r="S23" s="13">
        <f t="shared" si="11"/>
        <v>0</v>
      </c>
      <c r="T23" s="13">
        <f t="shared" si="11"/>
        <v>0</v>
      </c>
      <c r="U23" s="13">
        <f t="shared" si="11"/>
        <v>0</v>
      </c>
      <c r="V23" s="13">
        <f t="shared" si="11"/>
        <v>0</v>
      </c>
      <c r="W23" s="13">
        <f t="shared" si="11"/>
        <v>0</v>
      </c>
      <c r="X23" s="13">
        <f t="shared" si="11"/>
        <v>0</v>
      </c>
      <c r="Y23" s="13">
        <f t="shared" si="11"/>
        <v>0</v>
      </c>
      <c r="Z23" s="13">
        <f t="shared" si="11"/>
        <v>0</v>
      </c>
      <c r="AA23" s="13">
        <f t="shared" si="11"/>
        <v>0</v>
      </c>
      <c r="AB23" s="13">
        <f t="shared" si="11"/>
        <v>16280.2</v>
      </c>
      <c r="AC23" s="13">
        <f t="shared" si="11"/>
        <v>0</v>
      </c>
      <c r="AD23" s="13">
        <f t="shared" si="11"/>
        <v>0</v>
      </c>
      <c r="AE23" s="13">
        <f t="shared" si="11"/>
        <v>0</v>
      </c>
      <c r="AF23" s="55"/>
    </row>
    <row r="24" spans="1:32" s="7" customFormat="1" ht="18.75">
      <c r="A24" s="19" t="s">
        <v>16</v>
      </c>
      <c r="B24" s="15">
        <f>H24+J24+L24+N24+P24+R24+T24+V24+X24+Z24+AB24+AD24</f>
        <v>1884.07</v>
      </c>
      <c r="C24" s="15">
        <f>H24+J24</f>
        <v>0</v>
      </c>
      <c r="D24" s="15">
        <f>E24</f>
        <v>0</v>
      </c>
      <c r="E24" s="15">
        <f>I24+K24+M24+O24+Q24+S24+U24+W24+Y24+AA24+AC24+AE24</f>
        <v>0</v>
      </c>
      <c r="F24" s="15">
        <f t="shared" si="1"/>
        <v>0</v>
      </c>
      <c r="G24" s="15" t="e">
        <f t="shared" si="2"/>
        <v>#DIV/0!</v>
      </c>
      <c r="H24" s="13"/>
      <c r="I24" s="13"/>
      <c r="J24" s="13"/>
      <c r="K24" s="13"/>
      <c r="L24" s="13"/>
      <c r="M24" s="13"/>
      <c r="N24" s="13"/>
      <c r="O24" s="13"/>
      <c r="P24" s="13"/>
      <c r="Q24" s="13"/>
      <c r="R24" s="13"/>
      <c r="S24" s="13"/>
      <c r="T24" s="13"/>
      <c r="U24" s="13"/>
      <c r="V24" s="15"/>
      <c r="W24" s="15"/>
      <c r="X24" s="15"/>
      <c r="Y24" s="15"/>
      <c r="Z24" s="15"/>
      <c r="AA24" s="15"/>
      <c r="AB24" s="15">
        <v>1884.07</v>
      </c>
      <c r="AC24" s="15"/>
      <c r="AD24" s="15"/>
      <c r="AE24" s="30"/>
      <c r="AF24" s="55"/>
    </row>
    <row r="25" spans="1:32" s="7" customFormat="1" ht="18.75">
      <c r="A25" s="19" t="s">
        <v>14</v>
      </c>
      <c r="B25" s="15">
        <f>H25+J25+L25+N25+P25+R25+T25+V25+X25+Z25+AB25+AD25</f>
        <v>4396.13</v>
      </c>
      <c r="C25" s="15">
        <f>H25+J25</f>
        <v>0</v>
      </c>
      <c r="D25" s="15">
        <f>E25</f>
        <v>0</v>
      </c>
      <c r="E25" s="15">
        <f>I25+K25+M25+O25+Q25+S25+U25+W25+Y25+AA25+AC25+AE25</f>
        <v>0</v>
      </c>
      <c r="F25" s="15">
        <f t="shared" si="1"/>
        <v>0</v>
      </c>
      <c r="G25" s="15" t="e">
        <f t="shared" si="2"/>
        <v>#DIV/0!</v>
      </c>
      <c r="H25" s="13"/>
      <c r="I25" s="13"/>
      <c r="J25" s="13"/>
      <c r="K25" s="13"/>
      <c r="L25" s="13"/>
      <c r="M25" s="13"/>
      <c r="N25" s="13"/>
      <c r="O25" s="13"/>
      <c r="P25" s="13"/>
      <c r="Q25" s="13"/>
      <c r="R25" s="13"/>
      <c r="S25" s="13"/>
      <c r="T25" s="13"/>
      <c r="U25" s="13"/>
      <c r="V25" s="15"/>
      <c r="W25" s="15"/>
      <c r="X25" s="15"/>
      <c r="Y25" s="15"/>
      <c r="Z25" s="15"/>
      <c r="AA25" s="15"/>
      <c r="AB25" s="15">
        <v>4396.13</v>
      </c>
      <c r="AC25" s="15"/>
      <c r="AD25" s="15"/>
      <c r="AE25" s="30"/>
      <c r="AF25" s="55"/>
    </row>
    <row r="26" spans="1:32" s="7" customFormat="1" ht="18.75">
      <c r="A26" s="19" t="s">
        <v>15</v>
      </c>
      <c r="B26" s="15">
        <f>H26+J26+L26+N26+P26+R26+T26+V26+X26+Z26+AB26+AD26</f>
        <v>10561.6</v>
      </c>
      <c r="C26" s="15">
        <f>H26+J26</f>
        <v>0</v>
      </c>
      <c r="D26" s="15">
        <f>E26</f>
        <v>0</v>
      </c>
      <c r="E26" s="15">
        <f>I26+K26+M26+O26+Q26+S26+U26+W26+Y26+AA26+AC26+AE26</f>
        <v>0</v>
      </c>
      <c r="F26" s="15">
        <f t="shared" si="1"/>
        <v>0</v>
      </c>
      <c r="G26" s="15" t="e">
        <f t="shared" si="2"/>
        <v>#DIV/0!</v>
      </c>
      <c r="H26" s="15"/>
      <c r="I26" s="15"/>
      <c r="J26" s="15"/>
      <c r="K26" s="15"/>
      <c r="L26" s="15"/>
      <c r="M26" s="15"/>
      <c r="N26" s="15">
        <v>561.6</v>
      </c>
      <c r="O26" s="15"/>
      <c r="P26" s="15"/>
      <c r="Q26" s="15"/>
      <c r="R26" s="15"/>
      <c r="S26" s="15"/>
      <c r="T26" s="15"/>
      <c r="U26" s="15"/>
      <c r="V26" s="15"/>
      <c r="W26" s="15"/>
      <c r="X26" s="15"/>
      <c r="Y26" s="15"/>
      <c r="Z26" s="30"/>
      <c r="AA26" s="30"/>
      <c r="AB26" s="15">
        <v>10000</v>
      </c>
      <c r="AC26" s="15"/>
      <c r="AD26" s="15"/>
      <c r="AE26" s="30"/>
      <c r="AF26" s="55"/>
    </row>
    <row r="27" spans="1:32" s="7" customFormat="1" ht="18.75">
      <c r="A27" s="19" t="s">
        <v>17</v>
      </c>
      <c r="B27" s="14"/>
      <c r="C27" s="15">
        <f>H27+J27</f>
        <v>0</v>
      </c>
      <c r="D27" s="15">
        <f>E27</f>
        <v>0</v>
      </c>
      <c r="E27" s="15">
        <f>I27+K27+M27+O27+Q27+S27+U27+W27+Y27+AA27+AC27+AE27</f>
        <v>0</v>
      </c>
      <c r="F27" s="15"/>
      <c r="G27" s="15"/>
      <c r="H27" s="13"/>
      <c r="I27" s="13"/>
      <c r="J27" s="13"/>
      <c r="K27" s="13"/>
      <c r="L27" s="13"/>
      <c r="M27" s="13"/>
      <c r="N27" s="13"/>
      <c r="O27" s="13"/>
      <c r="P27" s="13"/>
      <c r="Q27" s="13"/>
      <c r="R27" s="13"/>
      <c r="S27" s="13"/>
      <c r="T27" s="13"/>
      <c r="U27" s="13"/>
      <c r="V27" s="15"/>
      <c r="W27" s="15"/>
      <c r="X27" s="15"/>
      <c r="Y27" s="15"/>
      <c r="Z27" s="15"/>
      <c r="AA27" s="15"/>
      <c r="AB27" s="15"/>
      <c r="AC27" s="15"/>
      <c r="AD27" s="15"/>
      <c r="AE27" s="30"/>
      <c r="AF27" s="56"/>
    </row>
    <row r="28" spans="1:32" s="7" customFormat="1" ht="56.25">
      <c r="A28" s="19" t="s">
        <v>26</v>
      </c>
      <c r="B28" s="15">
        <f>B29</f>
        <v>0</v>
      </c>
      <c r="C28" s="15">
        <f>C29</f>
        <v>0</v>
      </c>
      <c r="D28" s="15">
        <f>D29</f>
        <v>0</v>
      </c>
      <c r="E28" s="15">
        <f>E29</f>
        <v>0</v>
      </c>
      <c r="F28" s="15" t="e">
        <f t="shared" si="1"/>
        <v>#DIV/0!</v>
      </c>
      <c r="G28" s="15" t="e">
        <f t="shared" si="2"/>
        <v>#DIV/0!</v>
      </c>
      <c r="H28" s="15">
        <f aca="true" t="shared" si="12" ref="H28:AE28">H29</f>
        <v>0</v>
      </c>
      <c r="I28" s="15">
        <f t="shared" si="12"/>
        <v>0</v>
      </c>
      <c r="J28" s="15">
        <f t="shared" si="12"/>
        <v>0</v>
      </c>
      <c r="K28" s="15">
        <f t="shared" si="12"/>
        <v>0</v>
      </c>
      <c r="L28" s="15">
        <f t="shared" si="12"/>
        <v>0</v>
      </c>
      <c r="M28" s="15">
        <f t="shared" si="12"/>
        <v>0</v>
      </c>
      <c r="N28" s="15">
        <f t="shared" si="12"/>
        <v>0</v>
      </c>
      <c r="O28" s="15">
        <f t="shared" si="12"/>
        <v>0</v>
      </c>
      <c r="P28" s="15">
        <f t="shared" si="12"/>
        <v>0</v>
      </c>
      <c r="Q28" s="15">
        <f t="shared" si="12"/>
        <v>0</v>
      </c>
      <c r="R28" s="15">
        <f t="shared" si="12"/>
        <v>0</v>
      </c>
      <c r="S28" s="15">
        <f t="shared" si="12"/>
        <v>0</v>
      </c>
      <c r="T28" s="15">
        <f t="shared" si="12"/>
        <v>0</v>
      </c>
      <c r="U28" s="15">
        <f t="shared" si="12"/>
        <v>0</v>
      </c>
      <c r="V28" s="15">
        <f t="shared" si="12"/>
        <v>0</v>
      </c>
      <c r="W28" s="15">
        <f t="shared" si="12"/>
        <v>0</v>
      </c>
      <c r="X28" s="15">
        <f t="shared" si="12"/>
        <v>0</v>
      </c>
      <c r="Y28" s="15">
        <f t="shared" si="12"/>
        <v>0</v>
      </c>
      <c r="Z28" s="15">
        <f t="shared" si="12"/>
        <v>0</v>
      </c>
      <c r="AA28" s="15">
        <f t="shared" si="12"/>
        <v>0</v>
      </c>
      <c r="AB28" s="15">
        <f t="shared" si="12"/>
        <v>0</v>
      </c>
      <c r="AC28" s="15">
        <f t="shared" si="12"/>
        <v>0</v>
      </c>
      <c r="AD28" s="15">
        <f t="shared" si="12"/>
        <v>0</v>
      </c>
      <c r="AE28" s="15">
        <f t="shared" si="12"/>
        <v>0</v>
      </c>
      <c r="AF28" s="29"/>
    </row>
    <row r="29" spans="1:32" s="7" customFormat="1" ht="18.75">
      <c r="A29" s="16" t="s">
        <v>27</v>
      </c>
      <c r="B29" s="13">
        <f>SUM(B30:B33)</f>
        <v>0</v>
      </c>
      <c r="C29" s="13">
        <f>SUM(C30:C33)</f>
        <v>0</v>
      </c>
      <c r="D29" s="13">
        <f>SUM(D30:D33)</f>
        <v>0</v>
      </c>
      <c r="E29" s="13">
        <f>SUM(E30:E33)</f>
        <v>0</v>
      </c>
      <c r="F29" s="15" t="e">
        <f t="shared" si="1"/>
        <v>#DIV/0!</v>
      </c>
      <c r="G29" s="15" t="e">
        <f t="shared" si="2"/>
        <v>#DIV/0!</v>
      </c>
      <c r="H29" s="13">
        <f aca="true" t="shared" si="13" ref="H29:AE29">SUM(H30:H33)</f>
        <v>0</v>
      </c>
      <c r="I29" s="13">
        <f t="shared" si="13"/>
        <v>0</v>
      </c>
      <c r="J29" s="13">
        <f t="shared" si="13"/>
        <v>0</v>
      </c>
      <c r="K29" s="13">
        <f t="shared" si="13"/>
        <v>0</v>
      </c>
      <c r="L29" s="13">
        <f t="shared" si="13"/>
        <v>0</v>
      </c>
      <c r="M29" s="13">
        <f t="shared" si="13"/>
        <v>0</v>
      </c>
      <c r="N29" s="13">
        <f t="shared" si="13"/>
        <v>0</v>
      </c>
      <c r="O29" s="13">
        <f t="shared" si="13"/>
        <v>0</v>
      </c>
      <c r="P29" s="13">
        <f t="shared" si="13"/>
        <v>0</v>
      </c>
      <c r="Q29" s="13">
        <f t="shared" si="13"/>
        <v>0</v>
      </c>
      <c r="R29" s="13">
        <f t="shared" si="13"/>
        <v>0</v>
      </c>
      <c r="S29" s="13">
        <f t="shared" si="13"/>
        <v>0</v>
      </c>
      <c r="T29" s="13">
        <f t="shared" si="13"/>
        <v>0</v>
      </c>
      <c r="U29" s="13">
        <f t="shared" si="13"/>
        <v>0</v>
      </c>
      <c r="V29" s="13">
        <f t="shared" si="13"/>
        <v>0</v>
      </c>
      <c r="W29" s="13">
        <f t="shared" si="13"/>
        <v>0</v>
      </c>
      <c r="X29" s="13">
        <f t="shared" si="13"/>
        <v>0</v>
      </c>
      <c r="Y29" s="13">
        <f t="shared" si="13"/>
        <v>0</v>
      </c>
      <c r="Z29" s="13">
        <f t="shared" si="13"/>
        <v>0</v>
      </c>
      <c r="AA29" s="13">
        <f t="shared" si="13"/>
        <v>0</v>
      </c>
      <c r="AB29" s="13">
        <f t="shared" si="13"/>
        <v>0</v>
      </c>
      <c r="AC29" s="13">
        <f t="shared" si="13"/>
        <v>0</v>
      </c>
      <c r="AD29" s="13">
        <f t="shared" si="13"/>
        <v>0</v>
      </c>
      <c r="AE29" s="13">
        <f t="shared" si="13"/>
        <v>0</v>
      </c>
      <c r="AF29" s="29"/>
    </row>
    <row r="30" spans="1:32" s="7" customFormat="1" ht="18.75">
      <c r="A30" s="19" t="s">
        <v>16</v>
      </c>
      <c r="B30" s="14">
        <f>H30+J30+L30+N30+P30+R30+T30+V30+X30+Z30+AB30+AD30</f>
        <v>0</v>
      </c>
      <c r="C30" s="15">
        <f>H30+J30</f>
        <v>0</v>
      </c>
      <c r="D30" s="15">
        <f>E30</f>
        <v>0</v>
      </c>
      <c r="E30" s="15">
        <f>I30+K30+M30+O30+Q30+S30+U30+W30+Y30+AA30+AC30+AE30</f>
        <v>0</v>
      </c>
      <c r="F30" s="15" t="e">
        <f t="shared" si="1"/>
        <v>#DIV/0!</v>
      </c>
      <c r="G30" s="15" t="e">
        <f t="shared" si="2"/>
        <v>#DIV/0!</v>
      </c>
      <c r="H30" s="13"/>
      <c r="I30" s="13"/>
      <c r="J30" s="13"/>
      <c r="K30" s="13"/>
      <c r="L30" s="13"/>
      <c r="M30" s="13"/>
      <c r="N30" s="13"/>
      <c r="O30" s="13"/>
      <c r="P30" s="13"/>
      <c r="Q30" s="13"/>
      <c r="R30" s="13"/>
      <c r="S30" s="13"/>
      <c r="T30" s="13"/>
      <c r="U30" s="13"/>
      <c r="V30" s="13"/>
      <c r="W30" s="13"/>
      <c r="X30" s="13"/>
      <c r="Y30" s="13"/>
      <c r="Z30" s="13"/>
      <c r="AA30" s="13"/>
      <c r="AB30" s="13"/>
      <c r="AC30" s="13"/>
      <c r="AD30" s="13"/>
      <c r="AE30" s="30"/>
      <c r="AF30" s="29"/>
    </row>
    <row r="31" spans="1:32" s="7" customFormat="1" ht="18.75">
      <c r="A31" s="19" t="s">
        <v>14</v>
      </c>
      <c r="B31" s="14">
        <f>H31+J31+L31+N31+P31+R31+T31+V31+X31+Z31+AB31+AD31</f>
        <v>0</v>
      </c>
      <c r="C31" s="15">
        <f>H31+J31</f>
        <v>0</v>
      </c>
      <c r="D31" s="15">
        <f>E31</f>
        <v>0</v>
      </c>
      <c r="E31" s="15">
        <f>I31+K31+M31+O31+Q31+S31+U31+W31+Y31+AA31+AC31+AE31</f>
        <v>0</v>
      </c>
      <c r="F31" s="15" t="e">
        <f t="shared" si="1"/>
        <v>#DIV/0!</v>
      </c>
      <c r="G31" s="15" t="e">
        <f t="shared" si="2"/>
        <v>#DIV/0!</v>
      </c>
      <c r="H31" s="13"/>
      <c r="I31" s="13"/>
      <c r="J31" s="13"/>
      <c r="K31" s="13"/>
      <c r="L31" s="13"/>
      <c r="M31" s="13"/>
      <c r="N31" s="13"/>
      <c r="O31" s="13"/>
      <c r="P31" s="13"/>
      <c r="Q31" s="13"/>
      <c r="R31" s="13"/>
      <c r="S31" s="13"/>
      <c r="T31" s="13"/>
      <c r="U31" s="13"/>
      <c r="V31" s="13"/>
      <c r="W31" s="13"/>
      <c r="X31" s="13"/>
      <c r="Y31" s="13"/>
      <c r="Z31" s="13"/>
      <c r="AA31" s="13"/>
      <c r="AB31" s="13"/>
      <c r="AC31" s="13"/>
      <c r="AD31" s="13"/>
      <c r="AE31" s="30"/>
      <c r="AF31" s="29"/>
    </row>
    <row r="32" spans="1:32" s="7" customFormat="1" ht="18.75">
      <c r="A32" s="19" t="s">
        <v>15</v>
      </c>
      <c r="B32" s="15">
        <f>H32+J32+L32+N32+P32+R32+T32+V32+X32+Z32+AB32+AD32</f>
        <v>0</v>
      </c>
      <c r="C32" s="15">
        <f>H32+J32</f>
        <v>0</v>
      </c>
      <c r="D32" s="15">
        <f>E32</f>
        <v>0</v>
      </c>
      <c r="E32" s="15">
        <f>I32+K32+M32+O32+Q32+S32+U32+W32+Y32+AA32+AC32+AE32</f>
        <v>0</v>
      </c>
      <c r="F32" s="15" t="e">
        <f t="shared" si="1"/>
        <v>#DIV/0!</v>
      </c>
      <c r="G32" s="15" t="e">
        <f t="shared" si="2"/>
        <v>#DIV/0!</v>
      </c>
      <c r="H32" s="15"/>
      <c r="I32" s="15"/>
      <c r="J32" s="15"/>
      <c r="K32" s="15"/>
      <c r="L32" s="15"/>
      <c r="M32" s="15"/>
      <c r="N32" s="15"/>
      <c r="O32" s="15"/>
      <c r="P32" s="15"/>
      <c r="Q32" s="15"/>
      <c r="R32" s="15"/>
      <c r="S32" s="15"/>
      <c r="T32" s="15"/>
      <c r="U32" s="15"/>
      <c r="V32" s="15"/>
      <c r="W32" s="15"/>
      <c r="X32" s="15"/>
      <c r="Y32" s="15"/>
      <c r="Z32" s="15"/>
      <c r="AA32" s="15"/>
      <c r="AB32" s="15"/>
      <c r="AC32" s="15"/>
      <c r="AD32" s="15"/>
      <c r="AE32" s="30"/>
      <c r="AF32" s="29"/>
    </row>
    <row r="33" spans="1:32" s="7" customFormat="1" ht="18.75">
      <c r="A33" s="19" t="s">
        <v>17</v>
      </c>
      <c r="B33" s="14">
        <f>H33+J33+L33+N33+P33+R33+T33+V33+X33+Z33+AB33+AD33</f>
        <v>0</v>
      </c>
      <c r="C33" s="15">
        <f>H33+J33</f>
        <v>0</v>
      </c>
      <c r="D33" s="15">
        <f>E33</f>
        <v>0</v>
      </c>
      <c r="E33" s="15">
        <f>I33+K33+M33+O33+Q33+S33+U33+W33+Y33+AA33+AC33+AE33</f>
        <v>0</v>
      </c>
      <c r="F33" s="15"/>
      <c r="G33" s="15"/>
      <c r="H33" s="13"/>
      <c r="I33" s="13"/>
      <c r="J33" s="13"/>
      <c r="K33" s="13"/>
      <c r="L33" s="13"/>
      <c r="M33" s="13"/>
      <c r="N33" s="13"/>
      <c r="O33" s="13"/>
      <c r="P33" s="13"/>
      <c r="Q33" s="13"/>
      <c r="R33" s="13"/>
      <c r="S33" s="13"/>
      <c r="T33" s="13"/>
      <c r="U33" s="13"/>
      <c r="V33" s="13"/>
      <c r="W33" s="13"/>
      <c r="X33" s="13"/>
      <c r="Y33" s="13"/>
      <c r="Z33" s="13"/>
      <c r="AA33" s="13"/>
      <c r="AB33" s="13"/>
      <c r="AC33" s="13"/>
      <c r="AD33" s="13"/>
      <c r="AE33" s="30"/>
      <c r="AF33" s="29"/>
    </row>
    <row r="34" spans="1:32" s="7" customFormat="1" ht="252">
      <c r="A34" s="19" t="s">
        <v>46</v>
      </c>
      <c r="B34" s="15">
        <f>B35</f>
        <v>387.6</v>
      </c>
      <c r="C34" s="15">
        <f>C35</f>
        <v>387.6</v>
      </c>
      <c r="D34" s="15">
        <f>D35</f>
        <v>0</v>
      </c>
      <c r="E34" s="15">
        <f>E35</f>
        <v>0</v>
      </c>
      <c r="F34" s="15">
        <f>E34/B34%</f>
        <v>0</v>
      </c>
      <c r="G34" s="15">
        <f>E34/C34%</f>
        <v>0</v>
      </c>
      <c r="H34" s="15">
        <f aca="true" t="shared" si="14" ref="H34:AE34">H35</f>
        <v>0</v>
      </c>
      <c r="I34" s="15">
        <f t="shared" si="14"/>
        <v>0</v>
      </c>
      <c r="J34" s="15">
        <f t="shared" si="14"/>
        <v>387.6</v>
      </c>
      <c r="K34" s="15">
        <f t="shared" si="14"/>
        <v>0</v>
      </c>
      <c r="L34" s="15">
        <f t="shared" si="14"/>
        <v>0</v>
      </c>
      <c r="M34" s="15">
        <f t="shared" si="14"/>
        <v>0</v>
      </c>
      <c r="N34" s="15">
        <f t="shared" si="14"/>
        <v>0</v>
      </c>
      <c r="O34" s="15">
        <f t="shared" si="14"/>
        <v>0</v>
      </c>
      <c r="P34" s="15">
        <f t="shared" si="14"/>
        <v>0</v>
      </c>
      <c r="Q34" s="15">
        <f t="shared" si="14"/>
        <v>0</v>
      </c>
      <c r="R34" s="15">
        <f t="shared" si="14"/>
        <v>0</v>
      </c>
      <c r="S34" s="15">
        <f t="shared" si="14"/>
        <v>0</v>
      </c>
      <c r="T34" s="15">
        <f t="shared" si="14"/>
        <v>0</v>
      </c>
      <c r="U34" s="15">
        <f t="shared" si="14"/>
        <v>0</v>
      </c>
      <c r="V34" s="15">
        <f t="shared" si="14"/>
        <v>0</v>
      </c>
      <c r="W34" s="15">
        <f t="shared" si="14"/>
        <v>0</v>
      </c>
      <c r="X34" s="15">
        <f t="shared" si="14"/>
        <v>0</v>
      </c>
      <c r="Y34" s="15">
        <f t="shared" si="14"/>
        <v>0</v>
      </c>
      <c r="Z34" s="15">
        <f t="shared" si="14"/>
        <v>0</v>
      </c>
      <c r="AA34" s="15">
        <f t="shared" si="14"/>
        <v>0</v>
      </c>
      <c r="AB34" s="15">
        <f t="shared" si="14"/>
        <v>0</v>
      </c>
      <c r="AC34" s="15">
        <f t="shared" si="14"/>
        <v>0</v>
      </c>
      <c r="AD34" s="15">
        <f t="shared" si="14"/>
        <v>0</v>
      </c>
      <c r="AE34" s="15">
        <f t="shared" si="14"/>
        <v>0</v>
      </c>
      <c r="AF34" s="29" t="s">
        <v>50</v>
      </c>
    </row>
    <row r="35" spans="1:32" s="7" customFormat="1" ht="18.75">
      <c r="A35" s="16" t="s">
        <v>27</v>
      </c>
      <c r="B35" s="13">
        <f>SUM(B36:B39)</f>
        <v>387.6</v>
      </c>
      <c r="C35" s="13">
        <f>SUM(C36:C39)</f>
        <v>387.6</v>
      </c>
      <c r="D35" s="13">
        <f>SUM(D36:D39)</f>
        <v>0</v>
      </c>
      <c r="E35" s="13">
        <f>SUM(E36:E39)</f>
        <v>0</v>
      </c>
      <c r="F35" s="15">
        <f>E35/B35%</f>
        <v>0</v>
      </c>
      <c r="G35" s="15">
        <f>E35/C35%</f>
        <v>0</v>
      </c>
      <c r="H35" s="13">
        <f aca="true" t="shared" si="15" ref="H35:AE35">SUM(H36:H39)</f>
        <v>0</v>
      </c>
      <c r="I35" s="13">
        <f t="shared" si="15"/>
        <v>0</v>
      </c>
      <c r="J35" s="13">
        <f t="shared" si="15"/>
        <v>387.6</v>
      </c>
      <c r="K35" s="13">
        <f t="shared" si="15"/>
        <v>0</v>
      </c>
      <c r="L35" s="13">
        <f t="shared" si="15"/>
        <v>0</v>
      </c>
      <c r="M35" s="13">
        <f t="shared" si="15"/>
        <v>0</v>
      </c>
      <c r="N35" s="13">
        <f t="shared" si="15"/>
        <v>0</v>
      </c>
      <c r="O35" s="13">
        <f t="shared" si="15"/>
        <v>0</v>
      </c>
      <c r="P35" s="13">
        <f t="shared" si="15"/>
        <v>0</v>
      </c>
      <c r="Q35" s="13">
        <f t="shared" si="15"/>
        <v>0</v>
      </c>
      <c r="R35" s="13">
        <f t="shared" si="15"/>
        <v>0</v>
      </c>
      <c r="S35" s="13">
        <f t="shared" si="15"/>
        <v>0</v>
      </c>
      <c r="T35" s="13">
        <f t="shared" si="15"/>
        <v>0</v>
      </c>
      <c r="U35" s="13">
        <f t="shared" si="15"/>
        <v>0</v>
      </c>
      <c r="V35" s="13">
        <f t="shared" si="15"/>
        <v>0</v>
      </c>
      <c r="W35" s="13">
        <f t="shared" si="15"/>
        <v>0</v>
      </c>
      <c r="X35" s="13">
        <f t="shared" si="15"/>
        <v>0</v>
      </c>
      <c r="Y35" s="13">
        <f t="shared" si="15"/>
        <v>0</v>
      </c>
      <c r="Z35" s="13">
        <f t="shared" si="15"/>
        <v>0</v>
      </c>
      <c r="AA35" s="13">
        <f t="shared" si="15"/>
        <v>0</v>
      </c>
      <c r="AB35" s="13">
        <f t="shared" si="15"/>
        <v>0</v>
      </c>
      <c r="AC35" s="13">
        <f t="shared" si="15"/>
        <v>0</v>
      </c>
      <c r="AD35" s="13">
        <f t="shared" si="15"/>
        <v>0</v>
      </c>
      <c r="AE35" s="13">
        <f t="shared" si="15"/>
        <v>0</v>
      </c>
      <c r="AF35" s="29"/>
    </row>
    <row r="36" spans="1:32" s="7" customFormat="1" ht="18.75">
      <c r="A36" s="19" t="s">
        <v>16</v>
      </c>
      <c r="B36" s="14">
        <f>H36+J36+L36+N36+P36+R36+T36+V36+X36+Z36+AB36+AD36</f>
        <v>0</v>
      </c>
      <c r="C36" s="15">
        <f>H36+J36</f>
        <v>0</v>
      </c>
      <c r="D36" s="15">
        <f>E36</f>
        <v>0</v>
      </c>
      <c r="E36" s="15">
        <f>I36+K36+M36+O36+Q36+S36+U36+W36+Y36+AA36+AC36+AE36</f>
        <v>0</v>
      </c>
      <c r="F36" s="15" t="e">
        <f>E36/B36%</f>
        <v>#DIV/0!</v>
      </c>
      <c r="G36" s="15" t="e">
        <f>E36/C36%</f>
        <v>#DIV/0!</v>
      </c>
      <c r="H36" s="13"/>
      <c r="I36" s="13"/>
      <c r="J36" s="13"/>
      <c r="K36" s="13"/>
      <c r="L36" s="13"/>
      <c r="M36" s="13"/>
      <c r="N36" s="13"/>
      <c r="O36" s="13"/>
      <c r="P36" s="13"/>
      <c r="Q36" s="13"/>
      <c r="R36" s="13"/>
      <c r="S36" s="13"/>
      <c r="T36" s="13"/>
      <c r="U36" s="13"/>
      <c r="V36" s="13"/>
      <c r="W36" s="13"/>
      <c r="X36" s="13"/>
      <c r="Y36" s="13"/>
      <c r="Z36" s="13"/>
      <c r="AA36" s="13"/>
      <c r="AB36" s="13"/>
      <c r="AC36" s="13"/>
      <c r="AD36" s="13"/>
      <c r="AE36" s="30"/>
      <c r="AF36" s="29"/>
    </row>
    <row r="37" spans="1:32" s="7" customFormat="1" ht="18.75">
      <c r="A37" s="19" t="s">
        <v>14</v>
      </c>
      <c r="B37" s="14">
        <f>H37+J37+L37+N37+P37+R37+T37+V37+X37+Z37+AB37+AD37</f>
        <v>0</v>
      </c>
      <c r="C37" s="15">
        <f>H37+J37</f>
        <v>0</v>
      </c>
      <c r="D37" s="15">
        <f>E37</f>
        <v>0</v>
      </c>
      <c r="E37" s="15">
        <f>I37+K37+M37+O37+Q37+S37+U37+W37+Y37+AA37+AC37+AE37</f>
        <v>0</v>
      </c>
      <c r="F37" s="15" t="e">
        <f>E37/B37%</f>
        <v>#DIV/0!</v>
      </c>
      <c r="G37" s="15" t="e">
        <f>E37/C37%</f>
        <v>#DIV/0!</v>
      </c>
      <c r="H37" s="13"/>
      <c r="I37" s="13"/>
      <c r="J37" s="13"/>
      <c r="K37" s="13"/>
      <c r="L37" s="13"/>
      <c r="M37" s="13"/>
      <c r="N37" s="13"/>
      <c r="O37" s="13"/>
      <c r="P37" s="13"/>
      <c r="Q37" s="13"/>
      <c r="R37" s="13"/>
      <c r="S37" s="13"/>
      <c r="T37" s="13"/>
      <c r="U37" s="13"/>
      <c r="V37" s="13"/>
      <c r="W37" s="13"/>
      <c r="X37" s="13"/>
      <c r="Y37" s="13"/>
      <c r="Z37" s="13"/>
      <c r="AA37" s="13"/>
      <c r="AB37" s="13"/>
      <c r="AC37" s="13"/>
      <c r="AD37" s="13"/>
      <c r="AE37" s="30"/>
      <c r="AF37" s="29"/>
    </row>
    <row r="38" spans="1:32" s="7" customFormat="1" ht="18.75">
      <c r="A38" s="19" t="s">
        <v>15</v>
      </c>
      <c r="B38" s="15">
        <f>H38+J38+L38+N38+P38+R38+T38+V38+X38+Z38+AB38+AD38</f>
        <v>387.6</v>
      </c>
      <c r="C38" s="15">
        <f>H38+J38</f>
        <v>387.6</v>
      </c>
      <c r="D38" s="15">
        <f>E38</f>
        <v>0</v>
      </c>
      <c r="E38" s="15">
        <f>I38+K38+M38+O38+Q38+S38+U38+W38+Y38+AA38+AC38+AE38</f>
        <v>0</v>
      </c>
      <c r="F38" s="15">
        <f>E38/B38%</f>
        <v>0</v>
      </c>
      <c r="G38" s="15">
        <f>E38/C38%</f>
        <v>0</v>
      </c>
      <c r="H38" s="15"/>
      <c r="I38" s="15"/>
      <c r="J38" s="15">
        <v>387.6</v>
      </c>
      <c r="K38" s="15"/>
      <c r="L38" s="15"/>
      <c r="M38" s="15"/>
      <c r="N38" s="15"/>
      <c r="O38" s="15"/>
      <c r="P38" s="15"/>
      <c r="Q38" s="15"/>
      <c r="R38" s="15"/>
      <c r="S38" s="15"/>
      <c r="T38" s="15"/>
      <c r="U38" s="15"/>
      <c r="V38" s="15"/>
      <c r="W38" s="15"/>
      <c r="X38" s="15"/>
      <c r="Y38" s="15"/>
      <c r="Z38" s="15"/>
      <c r="AA38" s="15"/>
      <c r="AB38" s="15"/>
      <c r="AC38" s="15"/>
      <c r="AD38" s="15"/>
      <c r="AE38" s="30"/>
      <c r="AF38" s="29"/>
    </row>
    <row r="39" spans="1:32" s="7" customFormat="1" ht="18.75">
      <c r="A39" s="19" t="s">
        <v>17</v>
      </c>
      <c r="B39" s="14">
        <f>H39+J39+L39+N39+P39+R39+T39+V39+X39+Z39+AB39+AD39</f>
        <v>0</v>
      </c>
      <c r="C39" s="15">
        <f>H39+J39</f>
        <v>0</v>
      </c>
      <c r="D39" s="15">
        <f>E39</f>
        <v>0</v>
      </c>
      <c r="E39" s="15">
        <f>I39+K39+M39+O39+Q39+S39+U39+W39+Y39+AA39+AC39+AE39</f>
        <v>0</v>
      </c>
      <c r="F39" s="15"/>
      <c r="G39" s="15"/>
      <c r="H39" s="13"/>
      <c r="I39" s="13"/>
      <c r="J39" s="13"/>
      <c r="K39" s="13"/>
      <c r="L39" s="13"/>
      <c r="M39" s="13"/>
      <c r="N39" s="13"/>
      <c r="O39" s="13"/>
      <c r="P39" s="13"/>
      <c r="Q39" s="13"/>
      <c r="R39" s="13"/>
      <c r="S39" s="13"/>
      <c r="T39" s="13"/>
      <c r="U39" s="13"/>
      <c r="V39" s="13"/>
      <c r="W39" s="13"/>
      <c r="X39" s="13"/>
      <c r="Y39" s="13"/>
      <c r="Z39" s="13"/>
      <c r="AA39" s="13"/>
      <c r="AB39" s="13"/>
      <c r="AC39" s="13"/>
      <c r="AD39" s="13"/>
      <c r="AE39" s="30"/>
      <c r="AF39" s="29"/>
    </row>
    <row r="40" spans="1:32" ht="18.75">
      <c r="A40" s="16" t="s">
        <v>28</v>
      </c>
      <c r="B40" s="12">
        <f>B41+B42+B43+B44</f>
        <v>36379.5</v>
      </c>
      <c r="C40" s="12">
        <f>C41+C42+C43+C44</f>
        <v>387.6</v>
      </c>
      <c r="D40" s="12">
        <f>D41+D42+D43+D44</f>
        <v>0</v>
      </c>
      <c r="E40" s="12">
        <f>E41+E42+E43+E44</f>
        <v>0</v>
      </c>
      <c r="F40" s="15">
        <f t="shared" si="1"/>
        <v>0</v>
      </c>
      <c r="G40" s="15">
        <f t="shared" si="2"/>
        <v>0</v>
      </c>
      <c r="H40" s="12">
        <f aca="true" t="shared" si="16" ref="H40:AD40">H41+H42+H43+H44</f>
        <v>0</v>
      </c>
      <c r="I40" s="12"/>
      <c r="J40" s="12">
        <f t="shared" si="16"/>
        <v>387.6</v>
      </c>
      <c r="K40" s="12"/>
      <c r="L40" s="12">
        <f t="shared" si="16"/>
        <v>0</v>
      </c>
      <c r="M40" s="12"/>
      <c r="N40" s="12">
        <f t="shared" si="16"/>
        <v>561.6</v>
      </c>
      <c r="O40" s="12"/>
      <c r="P40" s="12">
        <f t="shared" si="16"/>
        <v>0</v>
      </c>
      <c r="Q40" s="12"/>
      <c r="R40" s="12">
        <f t="shared" si="16"/>
        <v>0</v>
      </c>
      <c r="S40" s="12"/>
      <c r="T40" s="12">
        <f t="shared" si="16"/>
        <v>0</v>
      </c>
      <c r="U40" s="12"/>
      <c r="V40" s="12">
        <f t="shared" si="16"/>
        <v>0</v>
      </c>
      <c r="W40" s="12"/>
      <c r="X40" s="12">
        <f t="shared" si="16"/>
        <v>19150.1</v>
      </c>
      <c r="Y40" s="12"/>
      <c r="Z40" s="12">
        <f t="shared" si="16"/>
        <v>0</v>
      </c>
      <c r="AA40" s="12"/>
      <c r="AB40" s="12">
        <f t="shared" si="16"/>
        <v>16280.2</v>
      </c>
      <c r="AC40" s="12"/>
      <c r="AD40" s="12">
        <f t="shared" si="16"/>
        <v>0</v>
      </c>
      <c r="AE40" s="29"/>
      <c r="AF40" s="29"/>
    </row>
    <row r="41" spans="1:32" s="7" customFormat="1" ht="18.75">
      <c r="A41" s="19" t="s">
        <v>16</v>
      </c>
      <c r="B41" s="14">
        <f>B18+B12</f>
        <v>2826.0699999999997</v>
      </c>
      <c r="C41" s="12">
        <f>C18+C12</f>
        <v>0</v>
      </c>
      <c r="D41" s="12">
        <f>D18+D12</f>
        <v>0</v>
      </c>
      <c r="E41" s="12">
        <f>E18+E12</f>
        <v>0</v>
      </c>
      <c r="F41" s="15">
        <f t="shared" si="1"/>
        <v>0</v>
      </c>
      <c r="G41" s="15" t="e">
        <f t="shared" si="2"/>
        <v>#DIV/0!</v>
      </c>
      <c r="H41" s="12">
        <f aca="true" t="shared" si="17" ref="H41:AD41">H18+H12</f>
        <v>0</v>
      </c>
      <c r="I41" s="12"/>
      <c r="J41" s="12">
        <f t="shared" si="17"/>
        <v>0</v>
      </c>
      <c r="K41" s="12"/>
      <c r="L41" s="12">
        <f t="shared" si="17"/>
        <v>0</v>
      </c>
      <c r="M41" s="12"/>
      <c r="N41" s="12">
        <f t="shared" si="17"/>
        <v>0</v>
      </c>
      <c r="O41" s="12"/>
      <c r="P41" s="12">
        <f t="shared" si="17"/>
        <v>0</v>
      </c>
      <c r="Q41" s="12"/>
      <c r="R41" s="12">
        <f t="shared" si="17"/>
        <v>0</v>
      </c>
      <c r="S41" s="12"/>
      <c r="T41" s="12">
        <f t="shared" si="17"/>
        <v>0</v>
      </c>
      <c r="U41" s="12"/>
      <c r="V41" s="12">
        <f t="shared" si="17"/>
        <v>0</v>
      </c>
      <c r="W41" s="12"/>
      <c r="X41" s="12">
        <f t="shared" si="17"/>
        <v>942</v>
      </c>
      <c r="Y41" s="12"/>
      <c r="Z41" s="12">
        <f t="shared" si="17"/>
        <v>0</v>
      </c>
      <c r="AA41" s="12"/>
      <c r="AB41" s="12">
        <f t="shared" si="17"/>
        <v>1884.07</v>
      </c>
      <c r="AC41" s="12"/>
      <c r="AD41" s="12">
        <f t="shared" si="17"/>
        <v>0</v>
      </c>
      <c r="AE41" s="30"/>
      <c r="AF41" s="29"/>
    </row>
    <row r="42" spans="1:32" s="7" customFormat="1" ht="18.75">
      <c r="A42" s="19" t="s">
        <v>14</v>
      </c>
      <c r="B42" s="14">
        <f aca="true" t="shared" si="18" ref="B42:E44">B13+B19</f>
        <v>6594.23</v>
      </c>
      <c r="C42" s="14">
        <f t="shared" si="18"/>
        <v>0</v>
      </c>
      <c r="D42" s="14">
        <f t="shared" si="18"/>
        <v>0</v>
      </c>
      <c r="E42" s="14">
        <f t="shared" si="18"/>
        <v>0</v>
      </c>
      <c r="F42" s="15">
        <f t="shared" si="1"/>
        <v>0</v>
      </c>
      <c r="G42" s="15" t="e">
        <f t="shared" si="2"/>
        <v>#DIV/0!</v>
      </c>
      <c r="H42" s="14">
        <f aca="true" t="shared" si="19" ref="H42:AD44">H13+H19</f>
        <v>0</v>
      </c>
      <c r="I42" s="14"/>
      <c r="J42" s="14">
        <f t="shared" si="19"/>
        <v>0</v>
      </c>
      <c r="K42" s="14"/>
      <c r="L42" s="14">
        <f t="shared" si="19"/>
        <v>0</v>
      </c>
      <c r="M42" s="14"/>
      <c r="N42" s="14">
        <f t="shared" si="19"/>
        <v>0</v>
      </c>
      <c r="O42" s="14"/>
      <c r="P42" s="14">
        <f t="shared" si="19"/>
        <v>0</v>
      </c>
      <c r="Q42" s="14"/>
      <c r="R42" s="14">
        <f t="shared" si="19"/>
        <v>0</v>
      </c>
      <c r="S42" s="14"/>
      <c r="T42" s="14">
        <f t="shared" si="19"/>
        <v>0</v>
      </c>
      <c r="U42" s="14"/>
      <c r="V42" s="14">
        <f t="shared" si="19"/>
        <v>0</v>
      </c>
      <c r="W42" s="14"/>
      <c r="X42" s="14">
        <f t="shared" si="19"/>
        <v>2198.1</v>
      </c>
      <c r="Y42" s="14"/>
      <c r="Z42" s="14">
        <f t="shared" si="19"/>
        <v>0</v>
      </c>
      <c r="AA42" s="14"/>
      <c r="AB42" s="14">
        <f t="shared" si="19"/>
        <v>4396.13</v>
      </c>
      <c r="AC42" s="14"/>
      <c r="AD42" s="14">
        <f t="shared" si="19"/>
        <v>0</v>
      </c>
      <c r="AE42" s="30"/>
      <c r="AF42" s="29"/>
    </row>
    <row r="43" spans="1:32" s="7" customFormat="1" ht="18.75">
      <c r="A43" s="19" t="s">
        <v>15</v>
      </c>
      <c r="B43" s="14">
        <f t="shared" si="18"/>
        <v>26949.2</v>
      </c>
      <c r="C43" s="14">
        <f t="shared" si="18"/>
        <v>387.6</v>
      </c>
      <c r="D43" s="14">
        <f t="shared" si="18"/>
        <v>0</v>
      </c>
      <c r="E43" s="14">
        <f t="shared" si="18"/>
        <v>0</v>
      </c>
      <c r="F43" s="15">
        <f t="shared" si="1"/>
        <v>0</v>
      </c>
      <c r="G43" s="15">
        <f t="shared" si="2"/>
        <v>0</v>
      </c>
      <c r="H43" s="14">
        <f t="shared" si="19"/>
        <v>0</v>
      </c>
      <c r="I43" s="14"/>
      <c r="J43" s="14">
        <f t="shared" si="19"/>
        <v>387.6</v>
      </c>
      <c r="K43" s="14"/>
      <c r="L43" s="14">
        <f t="shared" si="19"/>
        <v>0</v>
      </c>
      <c r="M43" s="14"/>
      <c r="N43" s="14">
        <f t="shared" si="19"/>
        <v>561.6</v>
      </c>
      <c r="O43" s="14"/>
      <c r="P43" s="14">
        <f t="shared" si="19"/>
        <v>0</v>
      </c>
      <c r="Q43" s="14"/>
      <c r="R43" s="14">
        <f t="shared" si="19"/>
        <v>0</v>
      </c>
      <c r="S43" s="14"/>
      <c r="T43" s="14">
        <f t="shared" si="19"/>
        <v>0</v>
      </c>
      <c r="U43" s="14"/>
      <c r="V43" s="14">
        <f t="shared" si="19"/>
        <v>0</v>
      </c>
      <c r="W43" s="14"/>
      <c r="X43" s="14">
        <f t="shared" si="19"/>
        <v>16000</v>
      </c>
      <c r="Y43" s="14"/>
      <c r="Z43" s="14">
        <f t="shared" si="19"/>
        <v>0</v>
      </c>
      <c r="AA43" s="14"/>
      <c r="AB43" s="14">
        <f t="shared" si="19"/>
        <v>10000</v>
      </c>
      <c r="AC43" s="14"/>
      <c r="AD43" s="14">
        <f t="shared" si="19"/>
        <v>0</v>
      </c>
      <c r="AE43" s="30"/>
      <c r="AF43" s="29"/>
    </row>
    <row r="44" spans="1:32" s="7" customFormat="1" ht="18.75">
      <c r="A44" s="19" t="s">
        <v>17</v>
      </c>
      <c r="B44" s="14">
        <f t="shared" si="18"/>
        <v>10</v>
      </c>
      <c r="C44" s="12">
        <f t="shared" si="18"/>
        <v>0</v>
      </c>
      <c r="D44" s="12">
        <f t="shared" si="18"/>
        <v>0</v>
      </c>
      <c r="E44" s="12">
        <f t="shared" si="18"/>
        <v>0</v>
      </c>
      <c r="F44" s="15"/>
      <c r="G44" s="15"/>
      <c r="H44" s="12">
        <f t="shared" si="19"/>
        <v>0</v>
      </c>
      <c r="I44" s="12"/>
      <c r="J44" s="12">
        <f t="shared" si="19"/>
        <v>0</v>
      </c>
      <c r="K44" s="12"/>
      <c r="L44" s="12">
        <f t="shared" si="19"/>
        <v>0</v>
      </c>
      <c r="M44" s="12"/>
      <c r="N44" s="12">
        <f t="shared" si="19"/>
        <v>0</v>
      </c>
      <c r="O44" s="12"/>
      <c r="P44" s="12">
        <f t="shared" si="19"/>
        <v>0</v>
      </c>
      <c r="Q44" s="12"/>
      <c r="R44" s="12">
        <f t="shared" si="19"/>
        <v>0</v>
      </c>
      <c r="S44" s="12"/>
      <c r="T44" s="12">
        <f t="shared" si="19"/>
        <v>0</v>
      </c>
      <c r="U44" s="12"/>
      <c r="V44" s="12">
        <f t="shared" si="19"/>
        <v>0</v>
      </c>
      <c r="W44" s="12"/>
      <c r="X44" s="14">
        <f t="shared" si="19"/>
        <v>10</v>
      </c>
      <c r="Y44" s="12"/>
      <c r="Z44" s="12">
        <f t="shared" si="19"/>
        <v>0</v>
      </c>
      <c r="AA44" s="12"/>
      <c r="AB44" s="12">
        <f t="shared" si="19"/>
        <v>0</v>
      </c>
      <c r="AC44" s="12"/>
      <c r="AD44" s="12">
        <f t="shared" si="19"/>
        <v>0</v>
      </c>
      <c r="AE44" s="30"/>
      <c r="AF44" s="29"/>
    </row>
    <row r="45" spans="2:7" ht="22.5" customHeight="1">
      <c r="B45" s="9"/>
      <c r="C45" s="9"/>
      <c r="D45" s="9"/>
      <c r="E45" s="9"/>
      <c r="F45" s="9"/>
      <c r="G45" s="9"/>
    </row>
    <row r="46" spans="1:42" ht="41.25" customHeight="1">
      <c r="A46" s="1"/>
      <c r="B46" s="38"/>
      <c r="C46" s="38"/>
      <c r="D46" s="38"/>
      <c r="E46" s="38"/>
      <c r="F46" s="38"/>
      <c r="G46" s="38"/>
      <c r="H46" s="38"/>
      <c r="I46" s="38"/>
      <c r="J46" s="38"/>
      <c r="K46" s="38"/>
      <c r="L46" s="38"/>
      <c r="M46" s="9"/>
      <c r="N46" s="18"/>
      <c r="O46" s="18"/>
      <c r="R46" s="17"/>
      <c r="S46" s="17"/>
      <c r="T46" s="37"/>
      <c r="U46" s="37"/>
      <c r="V46" s="37"/>
      <c r="W46" s="37"/>
      <c r="X46" s="37"/>
      <c r="Y46" s="11"/>
      <c r="Z46" s="1"/>
      <c r="AA46" s="1"/>
      <c r="AB46" s="1"/>
      <c r="AC46" s="1"/>
      <c r="AD46" s="1"/>
      <c r="AE46" s="3"/>
      <c r="AF46" s="3"/>
      <c r="AG46" s="3"/>
      <c r="AH46" s="3"/>
      <c r="AI46" s="3"/>
      <c r="AJ46" s="3"/>
      <c r="AK46" s="3"/>
      <c r="AL46" s="3"/>
      <c r="AM46" s="3"/>
      <c r="AN46" s="3"/>
      <c r="AO46" s="3"/>
      <c r="AP46" s="2"/>
    </row>
    <row r="47" spans="8:42" ht="15.75" customHeight="1">
      <c r="H47" s="11"/>
      <c r="I47" s="11"/>
      <c r="J47" s="11"/>
      <c r="K47" s="11"/>
      <c r="L47" s="18"/>
      <c r="M47" s="18"/>
      <c r="N47" s="17"/>
      <c r="O47" s="17"/>
      <c r="P47" s="17"/>
      <c r="Q47" s="17"/>
      <c r="R47" s="17"/>
      <c r="S47" s="17"/>
      <c r="T47" s="8"/>
      <c r="U47" s="8"/>
      <c r="V47" s="8"/>
      <c r="W47" s="8"/>
      <c r="X47" s="8"/>
      <c r="Y47" s="8"/>
      <c r="Z47" s="1"/>
      <c r="AA47" s="1"/>
      <c r="AB47" s="1"/>
      <c r="AC47" s="1"/>
      <c r="AD47" s="1"/>
      <c r="AE47" s="3"/>
      <c r="AF47" s="3"/>
      <c r="AG47" s="3"/>
      <c r="AH47" s="3"/>
      <c r="AI47" s="3"/>
      <c r="AJ47" s="3"/>
      <c r="AK47" s="3"/>
      <c r="AL47" s="3"/>
      <c r="AM47" s="3"/>
      <c r="AN47" s="3"/>
      <c r="AO47" s="3"/>
      <c r="AP47" s="2"/>
    </row>
    <row r="48" spans="8:42" ht="10.5" customHeight="1">
      <c r="H48" s="2"/>
      <c r="I48" s="2"/>
      <c r="J48" s="2"/>
      <c r="K48" s="2"/>
      <c r="L48" s="3"/>
      <c r="M48" s="3"/>
      <c r="N48" s="3"/>
      <c r="O48" s="3"/>
      <c r="P48" s="3"/>
      <c r="Q48" s="3"/>
      <c r="R48" s="3"/>
      <c r="S48" s="3"/>
      <c r="T48" s="1"/>
      <c r="U48" s="1"/>
      <c r="V48" s="1"/>
      <c r="W48" s="1"/>
      <c r="X48" s="1"/>
      <c r="Y48" s="1"/>
      <c r="Z48" s="1"/>
      <c r="AA48" s="1"/>
      <c r="AB48" s="1"/>
      <c r="AC48" s="1"/>
      <c r="AD48" s="1"/>
      <c r="AE48" s="3"/>
      <c r="AF48" s="3"/>
      <c r="AG48" s="3"/>
      <c r="AH48" s="3"/>
      <c r="AI48" s="3"/>
      <c r="AJ48" s="3"/>
      <c r="AK48" s="3"/>
      <c r="AL48" s="3"/>
      <c r="AM48" s="3"/>
      <c r="AN48" s="3"/>
      <c r="AO48" s="3"/>
      <c r="AP48" s="2"/>
    </row>
    <row r="49" spans="1:42" ht="75" customHeight="1">
      <c r="A49" s="39" t="s">
        <v>41</v>
      </c>
      <c r="B49" s="39"/>
      <c r="C49" s="27"/>
      <c r="D49" s="27"/>
      <c r="E49" s="27"/>
      <c r="F49" s="27"/>
      <c r="G49" s="27"/>
      <c r="H49" s="3"/>
      <c r="I49" s="3"/>
      <c r="J49" s="3"/>
      <c r="K49" s="3"/>
      <c r="L49" s="3"/>
      <c r="M49" s="3"/>
      <c r="N49" s="3"/>
      <c r="O49" s="3"/>
      <c r="P49" s="3"/>
      <c r="Q49" s="3"/>
      <c r="R49" s="3"/>
      <c r="S49" s="3"/>
      <c r="T49" s="1"/>
      <c r="U49" s="1"/>
      <c r="V49" s="1"/>
      <c r="W49" s="1"/>
      <c r="X49" s="1"/>
      <c r="Y49" s="1"/>
      <c r="Z49" s="1"/>
      <c r="AA49" s="1"/>
      <c r="AB49" s="1"/>
      <c r="AC49" s="1"/>
      <c r="AD49" s="1"/>
      <c r="AE49" s="3"/>
      <c r="AF49" s="3"/>
      <c r="AG49" s="3"/>
      <c r="AH49" s="3"/>
      <c r="AI49" s="3"/>
      <c r="AJ49" s="3"/>
      <c r="AK49" s="3"/>
      <c r="AL49" s="3"/>
      <c r="AM49" s="3"/>
      <c r="AN49" s="3"/>
      <c r="AO49" s="3"/>
      <c r="AP49" s="2"/>
    </row>
    <row r="50" spans="2:7" ht="19.5" customHeight="1">
      <c r="B50" s="9"/>
      <c r="C50" s="9"/>
      <c r="D50" s="9"/>
      <c r="E50" s="9"/>
      <c r="F50" s="9"/>
      <c r="G50" s="9"/>
    </row>
    <row r="51" ht="48.75" customHeight="1"/>
    <row r="52" spans="2:7" ht="18.75">
      <c r="B52" s="9"/>
      <c r="C52" s="9"/>
      <c r="D52" s="9"/>
      <c r="E52" s="9"/>
      <c r="F52" s="9"/>
      <c r="G52" s="9"/>
    </row>
  </sheetData>
  <sheetProtection/>
  <mergeCells count="29">
    <mergeCell ref="AF6:AF7"/>
    <mergeCell ref="AF22:AF27"/>
    <mergeCell ref="AF10:AF15"/>
    <mergeCell ref="A1:AE1"/>
    <mergeCell ref="A2:AE2"/>
    <mergeCell ref="A3:AD3"/>
    <mergeCell ref="A4:AD4"/>
    <mergeCell ref="A6:A7"/>
    <mergeCell ref="B6:B7"/>
    <mergeCell ref="C6:C7"/>
    <mergeCell ref="B46:L46"/>
    <mergeCell ref="T46:X46"/>
    <mergeCell ref="AD6:AE6"/>
    <mergeCell ref="D6:D7"/>
    <mergeCell ref="E6:E7"/>
    <mergeCell ref="F6:G6"/>
    <mergeCell ref="H6:I6"/>
    <mergeCell ref="J6:K6"/>
    <mergeCell ref="L6:M6"/>
    <mergeCell ref="A49:B49"/>
    <mergeCell ref="T6:U6"/>
    <mergeCell ref="V6:W6"/>
    <mergeCell ref="X6:Y6"/>
    <mergeCell ref="Z6:AA6"/>
    <mergeCell ref="AB6:AC6"/>
    <mergeCell ref="N6:O6"/>
    <mergeCell ref="P6:Q6"/>
    <mergeCell ref="R6:S6"/>
    <mergeCell ref="A9:AE9"/>
  </mergeCells>
  <printOptions horizontalCentered="1"/>
  <pageMargins left="0" right="0" top="0" bottom="0" header="0" footer="0"/>
  <pageSetup fitToHeight="0" fitToWidth="2" horizontalDpi="600" verticalDpi="600" orientation="landscape" paperSize="8" scale="69" r:id="rId1"/>
  <colBreaks count="1" manualBreakCount="1">
    <brk id="19" max="48" man="1"/>
  </colBreaks>
</worksheet>
</file>

<file path=xl/worksheets/sheet4.xml><?xml version="1.0" encoding="utf-8"?>
<worksheet xmlns="http://schemas.openxmlformats.org/spreadsheetml/2006/main" xmlns:r="http://schemas.openxmlformats.org/officeDocument/2006/relationships">
  <dimension ref="A1:AP58"/>
  <sheetViews>
    <sheetView showGridLines="0" view="pageBreakPreview" zoomScale="70" zoomScaleNormal="70" zoomScaleSheetLayoutView="70" zoomScalePageLayoutView="0" workbookViewId="0" topLeftCell="A1">
      <pane xSplit="2" ySplit="9" topLeftCell="C34" activePane="bottomRight" state="frozen"/>
      <selection pane="topLeft" activeCell="A1" sqref="A1"/>
      <selection pane="topRight" activeCell="C1" sqref="C1"/>
      <selection pane="bottomLeft" activeCell="A10" sqref="A10"/>
      <selection pane="bottomRight" activeCell="AF48" sqref="AF48"/>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8.7109375" style="1" customWidth="1"/>
    <col min="19" max="19" width="13.28125" style="1" customWidth="1"/>
    <col min="20" max="20" width="10.28125" style="3" customWidth="1"/>
    <col min="21" max="21" width="14.7109375" style="3" customWidth="1"/>
    <col min="22" max="22" width="9.7109375" style="3" customWidth="1"/>
    <col min="23" max="23" width="14.7109375" style="3" customWidth="1"/>
    <col min="24" max="24" width="13.421875" style="3" customWidth="1"/>
    <col min="25" max="25" width="14.7109375" style="3" customWidth="1"/>
    <col min="26" max="26" width="11.7109375" style="3" customWidth="1"/>
    <col min="27" max="28" width="14.7109375" style="3" customWidth="1"/>
    <col min="29" max="29" width="12.8515625" style="3" customWidth="1"/>
    <col min="30" max="30" width="10.140625" style="3" customWidth="1"/>
    <col min="31" max="31" width="14.28125" style="1" customWidth="1"/>
    <col min="32" max="32" width="38.140625" style="1" customWidth="1"/>
    <col min="33"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51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2" s="5" customFormat="1" ht="71.25" customHeight="1">
      <c r="A6" s="48" t="s">
        <v>5</v>
      </c>
      <c r="B6" s="50" t="s">
        <v>19</v>
      </c>
      <c r="C6" s="46" t="s">
        <v>52</v>
      </c>
      <c r="D6" s="46" t="s">
        <v>53</v>
      </c>
      <c r="E6" s="46" t="s">
        <v>54</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c r="AF6" s="52" t="s">
        <v>47</v>
      </c>
    </row>
    <row r="7" spans="1:32"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c r="AF7" s="53"/>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9"/>
    </row>
    <row r="9" spans="1:32"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c r="AF9" s="29"/>
    </row>
    <row r="10" spans="1:32" s="7" customFormat="1" ht="95.25" customHeight="1">
      <c r="A10" s="13" t="s">
        <v>23</v>
      </c>
      <c r="B10" s="13">
        <f aca="true" t="shared" si="0" ref="B10:AE10">B11</f>
        <v>19150.1</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19150.1</v>
      </c>
      <c r="Y10" s="13">
        <f t="shared" si="0"/>
        <v>0</v>
      </c>
      <c r="Z10" s="13">
        <f t="shared" si="0"/>
        <v>0</v>
      </c>
      <c r="AA10" s="13">
        <f t="shared" si="0"/>
        <v>0</v>
      </c>
      <c r="AB10" s="13">
        <f t="shared" si="0"/>
        <v>0</v>
      </c>
      <c r="AC10" s="13">
        <f t="shared" si="0"/>
        <v>0</v>
      </c>
      <c r="AD10" s="13">
        <f t="shared" si="0"/>
        <v>0</v>
      </c>
      <c r="AE10" s="13">
        <f t="shared" si="0"/>
        <v>0</v>
      </c>
      <c r="AF10" s="54" t="s">
        <v>55</v>
      </c>
    </row>
    <row r="11" spans="1:32" s="7" customFormat="1" ht="24" customHeight="1">
      <c r="A11" s="16" t="s">
        <v>18</v>
      </c>
      <c r="B11" s="13">
        <f>SUM(B12:B16)-B15</f>
        <v>19150.1</v>
      </c>
      <c r="C11" s="13">
        <f aca="true" t="shared" si="1" ref="C11:AE11">SUM(C12:C16)-C15</f>
        <v>0</v>
      </c>
      <c r="D11" s="13">
        <f t="shared" si="1"/>
        <v>0</v>
      </c>
      <c r="E11" s="13">
        <f t="shared" si="1"/>
        <v>0</v>
      </c>
      <c r="F11" s="13">
        <f t="shared" si="1"/>
        <v>0</v>
      </c>
      <c r="G11" s="13" t="e">
        <f t="shared" si="1"/>
        <v>#DIV/0!</v>
      </c>
      <c r="H11" s="13">
        <f t="shared" si="1"/>
        <v>0</v>
      </c>
      <c r="I11" s="13">
        <f t="shared" si="1"/>
        <v>0</v>
      </c>
      <c r="J11" s="13">
        <f t="shared" si="1"/>
        <v>0</v>
      </c>
      <c r="K11" s="13">
        <f t="shared" si="1"/>
        <v>0</v>
      </c>
      <c r="L11" s="13">
        <f t="shared" si="1"/>
        <v>0</v>
      </c>
      <c r="M11" s="13">
        <f t="shared" si="1"/>
        <v>0</v>
      </c>
      <c r="N11" s="13">
        <f t="shared" si="1"/>
        <v>0</v>
      </c>
      <c r="O11" s="13">
        <f t="shared" si="1"/>
        <v>0</v>
      </c>
      <c r="P11" s="13">
        <f t="shared" si="1"/>
        <v>0</v>
      </c>
      <c r="Q11" s="13">
        <f t="shared" si="1"/>
        <v>0</v>
      </c>
      <c r="R11" s="13">
        <f t="shared" si="1"/>
        <v>0</v>
      </c>
      <c r="S11" s="13">
        <f t="shared" si="1"/>
        <v>0</v>
      </c>
      <c r="T11" s="13">
        <f t="shared" si="1"/>
        <v>0</v>
      </c>
      <c r="U11" s="13">
        <f t="shared" si="1"/>
        <v>0</v>
      </c>
      <c r="V11" s="13">
        <f t="shared" si="1"/>
        <v>0</v>
      </c>
      <c r="W11" s="13">
        <f t="shared" si="1"/>
        <v>0</v>
      </c>
      <c r="X11" s="13">
        <f t="shared" si="1"/>
        <v>19150.1</v>
      </c>
      <c r="Y11" s="13">
        <f t="shared" si="1"/>
        <v>0</v>
      </c>
      <c r="Z11" s="13">
        <f t="shared" si="1"/>
        <v>0</v>
      </c>
      <c r="AA11" s="13">
        <f t="shared" si="1"/>
        <v>0</v>
      </c>
      <c r="AB11" s="13">
        <f t="shared" si="1"/>
        <v>0</v>
      </c>
      <c r="AC11" s="13">
        <f t="shared" si="1"/>
        <v>0</v>
      </c>
      <c r="AD11" s="13">
        <f t="shared" si="1"/>
        <v>0</v>
      </c>
      <c r="AE11" s="13">
        <f t="shared" si="1"/>
        <v>0</v>
      </c>
      <c r="AF11" s="55"/>
    </row>
    <row r="12" spans="1:32" s="7" customFormat="1" ht="18.75">
      <c r="A12" s="19" t="s">
        <v>16</v>
      </c>
      <c r="B12" s="15">
        <f>H12+J12+L12+N12+P12+R12+T12+V12+X12+Z12+AB12+AD12</f>
        <v>942</v>
      </c>
      <c r="C12" s="15">
        <f>H12+J12+L12</f>
        <v>0</v>
      </c>
      <c r="D12" s="15">
        <f>E12</f>
        <v>0</v>
      </c>
      <c r="E12" s="15">
        <f>I12+K12+M12+O12+Q12+S12+U12+W12+Y12+AA12+AC12+AE12</f>
        <v>0</v>
      </c>
      <c r="F12" s="15">
        <f aca="true" t="shared" si="2" ref="F12:F49">E12/B12%</f>
        <v>0</v>
      </c>
      <c r="G12" s="15" t="e">
        <f aca="true" t="shared" si="3" ref="G12:G49">E12/C12%</f>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c r="AF12" s="55"/>
    </row>
    <row r="13" spans="1:32" s="7" customFormat="1" ht="18.75">
      <c r="A13" s="19" t="s">
        <v>14</v>
      </c>
      <c r="B13" s="15">
        <f>H13+J13+L13+N13+P13+R13+T13+V13+X13+Z13+AB13+AD13</f>
        <v>2198.1</v>
      </c>
      <c r="C13" s="15">
        <f>H13+J13+L13</f>
        <v>0</v>
      </c>
      <c r="D13" s="15">
        <f>E13</f>
        <v>0</v>
      </c>
      <c r="E13" s="15">
        <f>I13+K13+M13+O13+Q13+S13+U13+W13+Y13+AA13+AC13+AE13</f>
        <v>0</v>
      </c>
      <c r="F13" s="15">
        <f t="shared" si="2"/>
        <v>0</v>
      </c>
      <c r="G13" s="15" t="e">
        <f t="shared" si="3"/>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c r="AF13" s="55"/>
    </row>
    <row r="14" spans="1:32" s="7" customFormat="1" ht="18.75">
      <c r="A14" s="19" t="s">
        <v>15</v>
      </c>
      <c r="B14" s="15">
        <f>H14+J14+L14+N14+P14+R14+T14+V14+X14+Z14+AB14+AD14</f>
        <v>16000</v>
      </c>
      <c r="C14" s="15">
        <f>H14+J14+L14</f>
        <v>0</v>
      </c>
      <c r="D14" s="15">
        <f>E14</f>
        <v>0</v>
      </c>
      <c r="E14" s="15">
        <f>I14+K14+M14+O14+Q14+S14+U14+W14+Y14+AA14+AC14+AE14</f>
        <v>0</v>
      </c>
      <c r="F14" s="15">
        <f t="shared" si="2"/>
        <v>0</v>
      </c>
      <c r="G14" s="15" t="e">
        <f t="shared" si="3"/>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c r="AF14" s="55"/>
    </row>
    <row r="15" spans="1:32" s="34" customFormat="1" ht="15.75">
      <c r="A15" s="32" t="s">
        <v>58</v>
      </c>
      <c r="B15" s="33">
        <f>H15+J15+L15+N15+P15+R15+T15+V15+X15+Z15+AB15+AD15</f>
        <v>348.9</v>
      </c>
      <c r="C15" s="33">
        <f>H15+J15+L15</f>
        <v>0</v>
      </c>
      <c r="D15" s="33">
        <f>E15</f>
        <v>0</v>
      </c>
      <c r="E15" s="33">
        <f>I15+K15+M15+O15+Q15+S15+U15+W15+Y15+AA15+AC15+AE15</f>
        <v>0</v>
      </c>
      <c r="F15" s="33">
        <f>E15/B15%</f>
        <v>0</v>
      </c>
      <c r="G15" s="33" t="e">
        <f>E15/C15%</f>
        <v>#DIV/0!</v>
      </c>
      <c r="H15" s="33">
        <f aca="true" t="shared" si="4" ref="H15:AE15">H14*0.5</f>
        <v>0</v>
      </c>
      <c r="I15" s="33">
        <f t="shared" si="4"/>
        <v>0</v>
      </c>
      <c r="J15" s="33">
        <f t="shared" si="4"/>
        <v>0</v>
      </c>
      <c r="K15" s="33">
        <f t="shared" si="4"/>
        <v>0</v>
      </c>
      <c r="L15" s="33">
        <f t="shared" si="4"/>
        <v>0</v>
      </c>
      <c r="M15" s="33">
        <f t="shared" si="4"/>
        <v>0</v>
      </c>
      <c r="N15" s="33">
        <f t="shared" si="4"/>
        <v>0</v>
      </c>
      <c r="O15" s="33">
        <f t="shared" si="4"/>
        <v>0</v>
      </c>
      <c r="P15" s="33">
        <f t="shared" si="4"/>
        <v>0</v>
      </c>
      <c r="Q15" s="33">
        <f t="shared" si="4"/>
        <v>0</v>
      </c>
      <c r="R15" s="33">
        <f t="shared" si="4"/>
        <v>0</v>
      </c>
      <c r="S15" s="33">
        <f t="shared" si="4"/>
        <v>0</v>
      </c>
      <c r="T15" s="33">
        <f t="shared" si="4"/>
        <v>0</v>
      </c>
      <c r="U15" s="33">
        <f t="shared" si="4"/>
        <v>0</v>
      </c>
      <c r="V15" s="33">
        <f t="shared" si="4"/>
        <v>0</v>
      </c>
      <c r="W15" s="33">
        <f t="shared" si="4"/>
        <v>0</v>
      </c>
      <c r="X15" s="33">
        <f>(X12+X13)/90*10</f>
        <v>348.9</v>
      </c>
      <c r="Y15" s="33">
        <f t="shared" si="4"/>
        <v>0</v>
      </c>
      <c r="Z15" s="33">
        <f t="shared" si="4"/>
        <v>0</v>
      </c>
      <c r="AA15" s="33">
        <f t="shared" si="4"/>
        <v>0</v>
      </c>
      <c r="AB15" s="33">
        <f t="shared" si="4"/>
        <v>0</v>
      </c>
      <c r="AC15" s="33">
        <f t="shared" si="4"/>
        <v>0</v>
      </c>
      <c r="AD15" s="33">
        <f t="shared" si="4"/>
        <v>0</v>
      </c>
      <c r="AE15" s="33">
        <f t="shared" si="4"/>
        <v>0</v>
      </c>
      <c r="AF15" s="55"/>
    </row>
    <row r="16" spans="1:32" s="7" customFormat="1" ht="18.75">
      <c r="A16" s="19" t="s">
        <v>17</v>
      </c>
      <c r="B16" s="15">
        <f>H16+J16+L16+N16+P16+R16+T16+V16+X16+Z16+AB16+AD16</f>
        <v>10</v>
      </c>
      <c r="C16" s="15">
        <f>H16+J16+L16</f>
        <v>0</v>
      </c>
      <c r="D16" s="15">
        <f>E16</f>
        <v>0</v>
      </c>
      <c r="E16" s="15">
        <f>I16+K16+M16+O16+Q16+S16+U16+W16+Y16+AA16+AC16+AE16</f>
        <v>0</v>
      </c>
      <c r="F16" s="15"/>
      <c r="G16" s="15"/>
      <c r="H16" s="13"/>
      <c r="I16" s="13"/>
      <c r="J16" s="13"/>
      <c r="K16" s="13"/>
      <c r="L16" s="13"/>
      <c r="M16" s="13"/>
      <c r="N16" s="13"/>
      <c r="O16" s="13"/>
      <c r="P16" s="13"/>
      <c r="Q16" s="13"/>
      <c r="R16" s="13"/>
      <c r="S16" s="13"/>
      <c r="T16" s="13"/>
      <c r="U16" s="13"/>
      <c r="V16" s="13"/>
      <c r="W16" s="13"/>
      <c r="X16" s="15">
        <v>10</v>
      </c>
      <c r="Y16" s="13"/>
      <c r="Z16" s="13"/>
      <c r="AA16" s="13"/>
      <c r="AB16" s="13"/>
      <c r="AC16" s="13"/>
      <c r="AD16" s="13"/>
      <c r="AE16" s="30"/>
      <c r="AF16" s="56"/>
    </row>
    <row r="17" spans="1:32" s="7" customFormat="1" ht="129.75" customHeight="1">
      <c r="A17" s="25" t="s">
        <v>24</v>
      </c>
      <c r="B17" s="26">
        <f>B18</f>
        <v>17927.2</v>
      </c>
      <c r="C17" s="26">
        <f>C18</f>
        <v>387.6</v>
      </c>
      <c r="D17" s="26">
        <f>D18</f>
        <v>152.09</v>
      </c>
      <c r="E17" s="26">
        <f>E18</f>
        <v>152.09</v>
      </c>
      <c r="F17" s="15">
        <f t="shared" si="2"/>
        <v>0.8483756526395644</v>
      </c>
      <c r="G17" s="15">
        <f t="shared" si="3"/>
        <v>39.238906088751285</v>
      </c>
      <c r="H17" s="26">
        <f aca="true" t="shared" si="5" ref="H17:AE17">H18</f>
        <v>0</v>
      </c>
      <c r="I17" s="26">
        <f t="shared" si="5"/>
        <v>0</v>
      </c>
      <c r="J17" s="26">
        <f t="shared" si="5"/>
        <v>581.4000000000001</v>
      </c>
      <c r="K17" s="26">
        <f t="shared" si="5"/>
        <v>0</v>
      </c>
      <c r="L17" s="26">
        <f t="shared" si="5"/>
        <v>0</v>
      </c>
      <c r="M17" s="26">
        <f t="shared" si="5"/>
        <v>228.135</v>
      </c>
      <c r="N17" s="26">
        <f t="shared" si="5"/>
        <v>561.6</v>
      </c>
      <c r="O17" s="26">
        <f t="shared" si="5"/>
        <v>0</v>
      </c>
      <c r="P17" s="26">
        <f t="shared" si="5"/>
        <v>0</v>
      </c>
      <c r="Q17" s="26">
        <f t="shared" si="5"/>
        <v>0</v>
      </c>
      <c r="R17" s="26">
        <f t="shared" si="5"/>
        <v>0</v>
      </c>
      <c r="S17" s="26">
        <f t="shared" si="5"/>
        <v>0</v>
      </c>
      <c r="T17" s="26">
        <f t="shared" si="5"/>
        <v>0</v>
      </c>
      <c r="U17" s="26">
        <f t="shared" si="5"/>
        <v>0</v>
      </c>
      <c r="V17" s="26">
        <f t="shared" si="5"/>
        <v>0</v>
      </c>
      <c r="W17" s="26">
        <f t="shared" si="5"/>
        <v>0</v>
      </c>
      <c r="X17" s="26">
        <f t="shared" si="5"/>
        <v>0</v>
      </c>
      <c r="Y17" s="26">
        <f t="shared" si="5"/>
        <v>0</v>
      </c>
      <c r="Z17" s="26">
        <f t="shared" si="5"/>
        <v>0</v>
      </c>
      <c r="AA17" s="26">
        <f t="shared" si="5"/>
        <v>0</v>
      </c>
      <c r="AB17" s="26">
        <f t="shared" si="5"/>
        <v>16978</v>
      </c>
      <c r="AC17" s="26">
        <f t="shared" si="5"/>
        <v>0</v>
      </c>
      <c r="AD17" s="26">
        <f t="shared" si="5"/>
        <v>0</v>
      </c>
      <c r="AE17" s="26">
        <f t="shared" si="5"/>
        <v>0</v>
      </c>
      <c r="AF17" s="29"/>
    </row>
    <row r="18" spans="1:32" s="7" customFormat="1" ht="18.75">
      <c r="A18" s="16" t="s">
        <v>18</v>
      </c>
      <c r="B18" s="13">
        <f>SUM(B19:B23)</f>
        <v>17927.2</v>
      </c>
      <c r="C18" s="13">
        <f>SUM(C19:C23)</f>
        <v>387.6</v>
      </c>
      <c r="D18" s="13">
        <f>SUM(D19:D23)</f>
        <v>152.09</v>
      </c>
      <c r="E18" s="13">
        <f>SUM(E19:E23)</f>
        <v>152.09</v>
      </c>
      <c r="F18" s="15">
        <f t="shared" si="2"/>
        <v>0.8483756526395644</v>
      </c>
      <c r="G18" s="15">
        <f t="shared" si="3"/>
        <v>39.238906088751285</v>
      </c>
      <c r="H18" s="13">
        <f aca="true" t="shared" si="6" ref="H18:AE18">SUM(H19:H23)</f>
        <v>0</v>
      </c>
      <c r="I18" s="13">
        <f t="shared" si="6"/>
        <v>0</v>
      </c>
      <c r="J18" s="13">
        <f t="shared" si="6"/>
        <v>581.4000000000001</v>
      </c>
      <c r="K18" s="13">
        <f t="shared" si="6"/>
        <v>0</v>
      </c>
      <c r="L18" s="13">
        <f t="shared" si="6"/>
        <v>0</v>
      </c>
      <c r="M18" s="13">
        <f t="shared" si="6"/>
        <v>228.135</v>
      </c>
      <c r="N18" s="13">
        <f t="shared" si="6"/>
        <v>561.6</v>
      </c>
      <c r="O18" s="13">
        <f t="shared" si="6"/>
        <v>0</v>
      </c>
      <c r="P18" s="13">
        <f t="shared" si="6"/>
        <v>0</v>
      </c>
      <c r="Q18" s="13">
        <f t="shared" si="6"/>
        <v>0</v>
      </c>
      <c r="R18" s="13">
        <f t="shared" si="6"/>
        <v>0</v>
      </c>
      <c r="S18" s="13">
        <f t="shared" si="6"/>
        <v>0</v>
      </c>
      <c r="T18" s="13">
        <f t="shared" si="6"/>
        <v>0</v>
      </c>
      <c r="U18" s="13">
        <f t="shared" si="6"/>
        <v>0</v>
      </c>
      <c r="V18" s="13">
        <f t="shared" si="6"/>
        <v>0</v>
      </c>
      <c r="W18" s="13">
        <f t="shared" si="6"/>
        <v>0</v>
      </c>
      <c r="X18" s="13">
        <f t="shared" si="6"/>
        <v>0</v>
      </c>
      <c r="Y18" s="13">
        <f t="shared" si="6"/>
        <v>0</v>
      </c>
      <c r="Z18" s="13">
        <f t="shared" si="6"/>
        <v>0</v>
      </c>
      <c r="AA18" s="13">
        <f t="shared" si="6"/>
        <v>0</v>
      </c>
      <c r="AB18" s="13">
        <f t="shared" si="6"/>
        <v>16978</v>
      </c>
      <c r="AC18" s="13">
        <f t="shared" si="6"/>
        <v>0</v>
      </c>
      <c r="AD18" s="13">
        <f t="shared" si="6"/>
        <v>0</v>
      </c>
      <c r="AE18" s="13">
        <f t="shared" si="6"/>
        <v>0</v>
      </c>
      <c r="AF18" s="29"/>
    </row>
    <row r="19" spans="1:32" s="7" customFormat="1" ht="18.75">
      <c r="A19" s="19" t="s">
        <v>16</v>
      </c>
      <c r="B19" s="14">
        <f aca="true" t="shared" si="7" ref="B19:AE19">B26+B33+B40</f>
        <v>1884.07</v>
      </c>
      <c r="C19" s="14">
        <f t="shared" si="7"/>
        <v>0</v>
      </c>
      <c r="D19" s="14">
        <f t="shared" si="7"/>
        <v>0</v>
      </c>
      <c r="E19" s="14">
        <f t="shared" si="7"/>
        <v>0</v>
      </c>
      <c r="F19" s="14" t="e">
        <f t="shared" si="7"/>
        <v>#DIV/0!</v>
      </c>
      <c r="G19" s="14" t="e">
        <f t="shared" si="7"/>
        <v>#DIV/0!</v>
      </c>
      <c r="H19" s="14">
        <f t="shared" si="7"/>
        <v>0</v>
      </c>
      <c r="I19" s="14">
        <f t="shared" si="7"/>
        <v>0</v>
      </c>
      <c r="J19" s="14">
        <f t="shared" si="7"/>
        <v>0</v>
      </c>
      <c r="K19" s="14">
        <f t="shared" si="7"/>
        <v>0</v>
      </c>
      <c r="L19" s="14">
        <f t="shared" si="7"/>
        <v>0</v>
      </c>
      <c r="M19" s="14">
        <f t="shared" si="7"/>
        <v>0</v>
      </c>
      <c r="N19" s="14">
        <f t="shared" si="7"/>
        <v>0</v>
      </c>
      <c r="O19" s="14">
        <f t="shared" si="7"/>
        <v>0</v>
      </c>
      <c r="P19" s="14">
        <f t="shared" si="7"/>
        <v>0</v>
      </c>
      <c r="Q19" s="14">
        <f t="shared" si="7"/>
        <v>0</v>
      </c>
      <c r="R19" s="14">
        <f t="shared" si="7"/>
        <v>0</v>
      </c>
      <c r="S19" s="14">
        <f t="shared" si="7"/>
        <v>0</v>
      </c>
      <c r="T19" s="14">
        <f t="shared" si="7"/>
        <v>0</v>
      </c>
      <c r="U19" s="14">
        <f t="shared" si="7"/>
        <v>0</v>
      </c>
      <c r="V19" s="14">
        <f t="shared" si="7"/>
        <v>0</v>
      </c>
      <c r="W19" s="14">
        <f t="shared" si="7"/>
        <v>0</v>
      </c>
      <c r="X19" s="14">
        <f t="shared" si="7"/>
        <v>0</v>
      </c>
      <c r="Y19" s="14">
        <f t="shared" si="7"/>
        <v>0</v>
      </c>
      <c r="Z19" s="14">
        <f t="shared" si="7"/>
        <v>0</v>
      </c>
      <c r="AA19" s="14">
        <f t="shared" si="7"/>
        <v>0</v>
      </c>
      <c r="AB19" s="14">
        <f t="shared" si="7"/>
        <v>1884.07</v>
      </c>
      <c r="AC19" s="14">
        <f t="shared" si="7"/>
        <v>0</v>
      </c>
      <c r="AD19" s="14">
        <f t="shared" si="7"/>
        <v>0</v>
      </c>
      <c r="AE19" s="14">
        <f t="shared" si="7"/>
        <v>0</v>
      </c>
      <c r="AF19" s="29"/>
    </row>
    <row r="20" spans="1:32" s="7" customFormat="1" ht="18.75">
      <c r="A20" s="19" t="s">
        <v>14</v>
      </c>
      <c r="B20" s="15">
        <f aca="true" t="shared" si="8" ref="B20:AE20">B27+B34+B41</f>
        <v>4396.13</v>
      </c>
      <c r="C20" s="15">
        <f t="shared" si="8"/>
        <v>0</v>
      </c>
      <c r="D20" s="15">
        <f t="shared" si="8"/>
        <v>0</v>
      </c>
      <c r="E20" s="15">
        <f t="shared" si="8"/>
        <v>0</v>
      </c>
      <c r="F20" s="15" t="e">
        <f t="shared" si="8"/>
        <v>#DIV/0!</v>
      </c>
      <c r="G20" s="15" t="e">
        <f t="shared" si="8"/>
        <v>#DIV/0!</v>
      </c>
      <c r="H20" s="15">
        <f t="shared" si="8"/>
        <v>0</v>
      </c>
      <c r="I20" s="15">
        <f t="shared" si="8"/>
        <v>0</v>
      </c>
      <c r="J20" s="15">
        <f t="shared" si="8"/>
        <v>0</v>
      </c>
      <c r="K20" s="15">
        <f t="shared" si="8"/>
        <v>0</v>
      </c>
      <c r="L20" s="15">
        <f t="shared" si="8"/>
        <v>0</v>
      </c>
      <c r="M20" s="15">
        <f t="shared" si="8"/>
        <v>0</v>
      </c>
      <c r="N20" s="15">
        <f t="shared" si="8"/>
        <v>0</v>
      </c>
      <c r="O20" s="15">
        <f t="shared" si="8"/>
        <v>0</v>
      </c>
      <c r="P20" s="15">
        <f t="shared" si="8"/>
        <v>0</v>
      </c>
      <c r="Q20" s="15">
        <f t="shared" si="8"/>
        <v>0</v>
      </c>
      <c r="R20" s="15">
        <f t="shared" si="8"/>
        <v>0</v>
      </c>
      <c r="S20" s="15">
        <f t="shared" si="8"/>
        <v>0</v>
      </c>
      <c r="T20" s="15">
        <f t="shared" si="8"/>
        <v>0</v>
      </c>
      <c r="U20" s="15">
        <f t="shared" si="8"/>
        <v>0</v>
      </c>
      <c r="V20" s="15">
        <f t="shared" si="8"/>
        <v>0</v>
      </c>
      <c r="W20" s="15">
        <f t="shared" si="8"/>
        <v>0</v>
      </c>
      <c r="X20" s="15">
        <f t="shared" si="8"/>
        <v>0</v>
      </c>
      <c r="Y20" s="15">
        <f t="shared" si="8"/>
        <v>0</v>
      </c>
      <c r="Z20" s="15">
        <f t="shared" si="8"/>
        <v>0</v>
      </c>
      <c r="AA20" s="15">
        <f t="shared" si="8"/>
        <v>0</v>
      </c>
      <c r="AB20" s="15">
        <f t="shared" si="8"/>
        <v>4396.13</v>
      </c>
      <c r="AC20" s="15">
        <f t="shared" si="8"/>
        <v>0</v>
      </c>
      <c r="AD20" s="15">
        <f t="shared" si="8"/>
        <v>0</v>
      </c>
      <c r="AE20" s="15">
        <f t="shared" si="8"/>
        <v>0</v>
      </c>
      <c r="AF20" s="29"/>
    </row>
    <row r="21" spans="1:32" s="7" customFormat="1" ht="18.75">
      <c r="A21" s="19" t="s">
        <v>15</v>
      </c>
      <c r="B21" s="15">
        <f aca="true" t="shared" si="9" ref="B21:AE21">B28+B35+B42</f>
        <v>10949.2</v>
      </c>
      <c r="C21" s="15">
        <f t="shared" si="9"/>
        <v>387.6</v>
      </c>
      <c r="D21" s="15">
        <f t="shared" si="9"/>
        <v>152.09</v>
      </c>
      <c r="E21" s="15">
        <f t="shared" si="9"/>
        <v>152.09</v>
      </c>
      <c r="F21" s="15" t="e">
        <f t="shared" si="9"/>
        <v>#DIV/0!</v>
      </c>
      <c r="G21" s="15" t="e">
        <f t="shared" si="9"/>
        <v>#DIV/0!</v>
      </c>
      <c r="H21" s="15">
        <f t="shared" si="9"/>
        <v>0</v>
      </c>
      <c r="I21" s="15">
        <f t="shared" si="9"/>
        <v>0</v>
      </c>
      <c r="J21" s="15">
        <f t="shared" si="9"/>
        <v>387.6</v>
      </c>
      <c r="K21" s="15">
        <f t="shared" si="9"/>
        <v>0</v>
      </c>
      <c r="L21" s="15">
        <f t="shared" si="9"/>
        <v>0</v>
      </c>
      <c r="M21" s="15">
        <f t="shared" si="9"/>
        <v>152.09</v>
      </c>
      <c r="N21" s="15">
        <f t="shared" si="9"/>
        <v>561.6</v>
      </c>
      <c r="O21" s="15">
        <f t="shared" si="9"/>
        <v>0</v>
      </c>
      <c r="P21" s="15">
        <f t="shared" si="9"/>
        <v>0</v>
      </c>
      <c r="Q21" s="15">
        <f t="shared" si="9"/>
        <v>0</v>
      </c>
      <c r="R21" s="15">
        <f t="shared" si="9"/>
        <v>0</v>
      </c>
      <c r="S21" s="15">
        <f t="shared" si="9"/>
        <v>0</v>
      </c>
      <c r="T21" s="15">
        <f t="shared" si="9"/>
        <v>0</v>
      </c>
      <c r="U21" s="15">
        <f t="shared" si="9"/>
        <v>0</v>
      </c>
      <c r="V21" s="15">
        <f t="shared" si="9"/>
        <v>0</v>
      </c>
      <c r="W21" s="15">
        <f t="shared" si="9"/>
        <v>0</v>
      </c>
      <c r="X21" s="15">
        <f t="shared" si="9"/>
        <v>0</v>
      </c>
      <c r="Y21" s="15">
        <f t="shared" si="9"/>
        <v>0</v>
      </c>
      <c r="Z21" s="15">
        <f t="shared" si="9"/>
        <v>0</v>
      </c>
      <c r="AA21" s="15">
        <f t="shared" si="9"/>
        <v>0</v>
      </c>
      <c r="AB21" s="15">
        <f t="shared" si="9"/>
        <v>10000</v>
      </c>
      <c r="AC21" s="15">
        <f t="shared" si="9"/>
        <v>0</v>
      </c>
      <c r="AD21" s="15">
        <f t="shared" si="9"/>
        <v>0</v>
      </c>
      <c r="AE21" s="15">
        <f t="shared" si="9"/>
        <v>0</v>
      </c>
      <c r="AF21" s="29"/>
    </row>
    <row r="22" spans="1:32" s="7" customFormat="1" ht="18.75">
      <c r="A22" s="32" t="s">
        <v>58</v>
      </c>
      <c r="B22" s="15">
        <f aca="true" t="shared" si="10" ref="B22:G22">B29+B37+B44</f>
        <v>697.8</v>
      </c>
      <c r="C22" s="15">
        <f t="shared" si="10"/>
        <v>0</v>
      </c>
      <c r="D22" s="15">
        <f t="shared" si="10"/>
        <v>0</v>
      </c>
      <c r="E22" s="15">
        <f t="shared" si="10"/>
        <v>0</v>
      </c>
      <c r="F22" s="15">
        <f t="shared" si="10"/>
        <v>0</v>
      </c>
      <c r="G22" s="15" t="e">
        <f t="shared" si="10"/>
        <v>#DIV/0!</v>
      </c>
      <c r="H22" s="15">
        <f>H29+H36+H43</f>
        <v>0</v>
      </c>
      <c r="I22" s="15">
        <f aca="true" t="shared" si="11" ref="I22:AE22">I29+I36+I43</f>
        <v>0</v>
      </c>
      <c r="J22" s="15">
        <f t="shared" si="11"/>
        <v>193.8</v>
      </c>
      <c r="K22" s="15">
        <f t="shared" si="11"/>
        <v>0</v>
      </c>
      <c r="L22" s="15">
        <f t="shared" si="11"/>
        <v>0</v>
      </c>
      <c r="M22" s="15">
        <f t="shared" si="11"/>
        <v>76.045</v>
      </c>
      <c r="N22" s="15">
        <f t="shared" si="11"/>
        <v>0</v>
      </c>
      <c r="O22" s="15">
        <f t="shared" si="11"/>
        <v>0</v>
      </c>
      <c r="P22" s="15">
        <f t="shared" si="11"/>
        <v>0</v>
      </c>
      <c r="Q22" s="15">
        <f t="shared" si="11"/>
        <v>0</v>
      </c>
      <c r="R22" s="15">
        <f t="shared" si="11"/>
        <v>0</v>
      </c>
      <c r="S22" s="15">
        <f t="shared" si="11"/>
        <v>0</v>
      </c>
      <c r="T22" s="15">
        <f t="shared" si="11"/>
        <v>0</v>
      </c>
      <c r="U22" s="15">
        <f t="shared" si="11"/>
        <v>0</v>
      </c>
      <c r="V22" s="15">
        <f t="shared" si="11"/>
        <v>0</v>
      </c>
      <c r="W22" s="15">
        <f t="shared" si="11"/>
        <v>0</v>
      </c>
      <c r="X22" s="15">
        <f t="shared" si="11"/>
        <v>0</v>
      </c>
      <c r="Y22" s="15">
        <f t="shared" si="11"/>
        <v>0</v>
      </c>
      <c r="Z22" s="15">
        <f t="shared" si="11"/>
        <v>0</v>
      </c>
      <c r="AA22" s="15">
        <f t="shared" si="11"/>
        <v>0</v>
      </c>
      <c r="AB22" s="15">
        <f t="shared" si="11"/>
        <v>697.8</v>
      </c>
      <c r="AC22" s="15">
        <f t="shared" si="11"/>
        <v>0</v>
      </c>
      <c r="AD22" s="15">
        <f t="shared" si="11"/>
        <v>0</v>
      </c>
      <c r="AE22" s="15">
        <f t="shared" si="11"/>
        <v>0</v>
      </c>
      <c r="AF22" s="29"/>
    </row>
    <row r="23" spans="1:32" s="7" customFormat="1" ht="18.75">
      <c r="A23" s="19" t="s">
        <v>17</v>
      </c>
      <c r="B23" s="14">
        <f aca="true" t="shared" si="12" ref="B23:G23">B30+B37+B44</f>
        <v>0</v>
      </c>
      <c r="C23" s="14">
        <f t="shared" si="12"/>
        <v>0</v>
      </c>
      <c r="D23" s="14">
        <f t="shared" si="12"/>
        <v>0</v>
      </c>
      <c r="E23" s="14">
        <f t="shared" si="12"/>
        <v>0</v>
      </c>
      <c r="F23" s="14">
        <f t="shared" si="12"/>
        <v>0</v>
      </c>
      <c r="G23" s="14">
        <f t="shared" si="12"/>
        <v>0</v>
      </c>
      <c r="H23" s="14">
        <f>H30+H37+H44</f>
        <v>0</v>
      </c>
      <c r="I23" s="14">
        <f aca="true" t="shared" si="13" ref="I23:AE23">I30+I37+I44</f>
        <v>0</v>
      </c>
      <c r="J23" s="14">
        <f t="shared" si="13"/>
        <v>0</v>
      </c>
      <c r="K23" s="14">
        <f t="shared" si="13"/>
        <v>0</v>
      </c>
      <c r="L23" s="14">
        <f t="shared" si="13"/>
        <v>0</v>
      </c>
      <c r="M23" s="14">
        <f t="shared" si="13"/>
        <v>0</v>
      </c>
      <c r="N23" s="14">
        <f t="shared" si="13"/>
        <v>0</v>
      </c>
      <c r="O23" s="14">
        <f t="shared" si="13"/>
        <v>0</v>
      </c>
      <c r="P23" s="14">
        <f t="shared" si="13"/>
        <v>0</v>
      </c>
      <c r="Q23" s="14">
        <f t="shared" si="13"/>
        <v>0</v>
      </c>
      <c r="R23" s="14">
        <f t="shared" si="13"/>
        <v>0</v>
      </c>
      <c r="S23" s="14">
        <f t="shared" si="13"/>
        <v>0</v>
      </c>
      <c r="T23" s="14">
        <f t="shared" si="13"/>
        <v>0</v>
      </c>
      <c r="U23" s="14">
        <f t="shared" si="13"/>
        <v>0</v>
      </c>
      <c r="V23" s="14">
        <f t="shared" si="13"/>
        <v>0</v>
      </c>
      <c r="W23" s="14">
        <f t="shared" si="13"/>
        <v>0</v>
      </c>
      <c r="X23" s="14">
        <f t="shared" si="13"/>
        <v>0</v>
      </c>
      <c r="Y23" s="14">
        <f t="shared" si="13"/>
        <v>0</v>
      </c>
      <c r="Z23" s="14">
        <f t="shared" si="13"/>
        <v>0</v>
      </c>
      <c r="AA23" s="14">
        <f t="shared" si="13"/>
        <v>0</v>
      </c>
      <c r="AB23" s="14">
        <f t="shared" si="13"/>
        <v>0</v>
      </c>
      <c r="AC23" s="14">
        <f t="shared" si="13"/>
        <v>0</v>
      </c>
      <c r="AD23" s="14">
        <f t="shared" si="13"/>
        <v>0</v>
      </c>
      <c r="AE23" s="14">
        <f t="shared" si="13"/>
        <v>0</v>
      </c>
      <c r="AF23" s="29"/>
    </row>
    <row r="24" spans="1:32" s="7" customFormat="1" ht="60" customHeight="1">
      <c r="A24" s="19" t="s">
        <v>25</v>
      </c>
      <c r="B24" s="15">
        <f>B25</f>
        <v>17539.6</v>
      </c>
      <c r="C24" s="15">
        <f>C25</f>
        <v>0</v>
      </c>
      <c r="D24" s="15">
        <f>D25</f>
        <v>0</v>
      </c>
      <c r="E24" s="15">
        <f>E25</f>
        <v>0</v>
      </c>
      <c r="F24" s="15">
        <f t="shared" si="2"/>
        <v>0</v>
      </c>
      <c r="G24" s="15" t="e">
        <f t="shared" si="3"/>
        <v>#DIV/0!</v>
      </c>
      <c r="H24" s="15">
        <f aca="true" t="shared" si="14" ref="H24:AE24">H25</f>
        <v>0</v>
      </c>
      <c r="I24" s="15">
        <f t="shared" si="14"/>
        <v>0</v>
      </c>
      <c r="J24" s="15">
        <f t="shared" si="14"/>
        <v>0</v>
      </c>
      <c r="K24" s="15">
        <f t="shared" si="14"/>
        <v>0</v>
      </c>
      <c r="L24" s="15">
        <f t="shared" si="14"/>
        <v>0</v>
      </c>
      <c r="M24" s="15">
        <f t="shared" si="14"/>
        <v>0</v>
      </c>
      <c r="N24" s="15">
        <f t="shared" si="14"/>
        <v>561.6</v>
      </c>
      <c r="O24" s="15">
        <f t="shared" si="14"/>
        <v>0</v>
      </c>
      <c r="P24" s="15">
        <f t="shared" si="14"/>
        <v>0</v>
      </c>
      <c r="Q24" s="15">
        <f t="shared" si="14"/>
        <v>0</v>
      </c>
      <c r="R24" s="15">
        <f t="shared" si="14"/>
        <v>0</v>
      </c>
      <c r="S24" s="15">
        <f t="shared" si="14"/>
        <v>0</v>
      </c>
      <c r="T24" s="15">
        <f t="shared" si="14"/>
        <v>0</v>
      </c>
      <c r="U24" s="15">
        <f t="shared" si="14"/>
        <v>0</v>
      </c>
      <c r="V24" s="15">
        <f t="shared" si="14"/>
        <v>0</v>
      </c>
      <c r="W24" s="15">
        <f t="shared" si="14"/>
        <v>0</v>
      </c>
      <c r="X24" s="15">
        <f t="shared" si="14"/>
        <v>0</v>
      </c>
      <c r="Y24" s="15">
        <f t="shared" si="14"/>
        <v>0</v>
      </c>
      <c r="Z24" s="15">
        <f t="shared" si="14"/>
        <v>0</v>
      </c>
      <c r="AA24" s="15">
        <f t="shared" si="14"/>
        <v>0</v>
      </c>
      <c r="AB24" s="15">
        <f t="shared" si="14"/>
        <v>16978</v>
      </c>
      <c r="AC24" s="15">
        <f t="shared" si="14"/>
        <v>0</v>
      </c>
      <c r="AD24" s="15">
        <f t="shared" si="14"/>
        <v>0</v>
      </c>
      <c r="AE24" s="15">
        <f t="shared" si="14"/>
        <v>0</v>
      </c>
      <c r="AF24" s="54" t="s">
        <v>56</v>
      </c>
    </row>
    <row r="25" spans="1:32" s="7" customFormat="1" ht="18.75">
      <c r="A25" s="16" t="s">
        <v>27</v>
      </c>
      <c r="B25" s="13">
        <f>SUM(B26:B30)</f>
        <v>17539.6</v>
      </c>
      <c r="C25" s="13">
        <f>SUM(C26:C30)</f>
        <v>0</v>
      </c>
      <c r="D25" s="13">
        <f>SUM(D26:D30)</f>
        <v>0</v>
      </c>
      <c r="E25" s="13">
        <f>SUM(E26:E30)</f>
        <v>0</v>
      </c>
      <c r="F25" s="15">
        <f t="shared" si="2"/>
        <v>0</v>
      </c>
      <c r="G25" s="15" t="e">
        <f t="shared" si="3"/>
        <v>#DIV/0!</v>
      </c>
      <c r="H25" s="13">
        <f aca="true" t="shared" si="15" ref="H25:AE25">SUM(H26:H30)</f>
        <v>0</v>
      </c>
      <c r="I25" s="13">
        <f t="shared" si="15"/>
        <v>0</v>
      </c>
      <c r="J25" s="13">
        <f t="shared" si="15"/>
        <v>0</v>
      </c>
      <c r="K25" s="13">
        <f t="shared" si="15"/>
        <v>0</v>
      </c>
      <c r="L25" s="13">
        <f t="shared" si="15"/>
        <v>0</v>
      </c>
      <c r="M25" s="13">
        <f t="shared" si="15"/>
        <v>0</v>
      </c>
      <c r="N25" s="13">
        <f t="shared" si="15"/>
        <v>561.6</v>
      </c>
      <c r="O25" s="13">
        <f t="shared" si="15"/>
        <v>0</v>
      </c>
      <c r="P25" s="13">
        <f t="shared" si="15"/>
        <v>0</v>
      </c>
      <c r="Q25" s="13">
        <f t="shared" si="15"/>
        <v>0</v>
      </c>
      <c r="R25" s="13">
        <f t="shared" si="15"/>
        <v>0</v>
      </c>
      <c r="S25" s="13">
        <f t="shared" si="15"/>
        <v>0</v>
      </c>
      <c r="T25" s="13">
        <f t="shared" si="15"/>
        <v>0</v>
      </c>
      <c r="U25" s="13">
        <f t="shared" si="15"/>
        <v>0</v>
      </c>
      <c r="V25" s="13">
        <f t="shared" si="15"/>
        <v>0</v>
      </c>
      <c r="W25" s="13">
        <f t="shared" si="15"/>
        <v>0</v>
      </c>
      <c r="X25" s="13">
        <f t="shared" si="15"/>
        <v>0</v>
      </c>
      <c r="Y25" s="13">
        <f t="shared" si="15"/>
        <v>0</v>
      </c>
      <c r="Z25" s="13">
        <f t="shared" si="15"/>
        <v>0</v>
      </c>
      <c r="AA25" s="13">
        <f t="shared" si="15"/>
        <v>0</v>
      </c>
      <c r="AB25" s="13">
        <f t="shared" si="15"/>
        <v>16978</v>
      </c>
      <c r="AC25" s="13">
        <f t="shared" si="15"/>
        <v>0</v>
      </c>
      <c r="AD25" s="13">
        <f t="shared" si="15"/>
        <v>0</v>
      </c>
      <c r="AE25" s="13">
        <f t="shared" si="15"/>
        <v>0</v>
      </c>
      <c r="AF25" s="55"/>
    </row>
    <row r="26" spans="1:32" s="7" customFormat="1" ht="18.75">
      <c r="A26" s="19" t="s">
        <v>16</v>
      </c>
      <c r="B26" s="15">
        <f>H26+J26+L26+N26+P26+R26+T26+V26+X26+Z26+AB26+AD26</f>
        <v>1884.07</v>
      </c>
      <c r="C26" s="15">
        <f>H26+J26+L26</f>
        <v>0</v>
      </c>
      <c r="D26" s="15">
        <f>E26</f>
        <v>0</v>
      </c>
      <c r="E26" s="15">
        <f>I26+K26+M26+O26+Q26+S26+U26+W26+Y26+AA26+AC26+AE26</f>
        <v>0</v>
      </c>
      <c r="F26" s="15">
        <f t="shared" si="2"/>
        <v>0</v>
      </c>
      <c r="G26" s="15" t="e">
        <f t="shared" si="3"/>
        <v>#DIV/0!</v>
      </c>
      <c r="H26" s="13"/>
      <c r="I26" s="13"/>
      <c r="J26" s="13"/>
      <c r="K26" s="13"/>
      <c r="L26" s="13"/>
      <c r="M26" s="13"/>
      <c r="N26" s="13"/>
      <c r="O26" s="13"/>
      <c r="P26" s="13"/>
      <c r="Q26" s="13"/>
      <c r="R26" s="13"/>
      <c r="S26" s="13"/>
      <c r="T26" s="13"/>
      <c r="U26" s="13"/>
      <c r="V26" s="15"/>
      <c r="W26" s="15"/>
      <c r="X26" s="15"/>
      <c r="Y26" s="15"/>
      <c r="Z26" s="15"/>
      <c r="AA26" s="15"/>
      <c r="AB26" s="15">
        <v>1884.07</v>
      </c>
      <c r="AC26" s="15"/>
      <c r="AD26" s="15"/>
      <c r="AE26" s="30"/>
      <c r="AF26" s="55"/>
    </row>
    <row r="27" spans="1:32" s="7" customFormat="1" ht="18.75">
      <c r="A27" s="19" t="s">
        <v>14</v>
      </c>
      <c r="B27" s="15">
        <f>H27+J27+L27+N27+P27+R27+T27+V27+X27+Z27+AB27+AD27</f>
        <v>4396.13</v>
      </c>
      <c r="C27" s="15">
        <f>H27+J27+L27</f>
        <v>0</v>
      </c>
      <c r="D27" s="15">
        <f>E27</f>
        <v>0</v>
      </c>
      <c r="E27" s="15">
        <f>I27+K27+M27+O27+Q27+S27+U27+W27+Y27+AA27+AC27+AE27</f>
        <v>0</v>
      </c>
      <c r="F27" s="15">
        <f t="shared" si="2"/>
        <v>0</v>
      </c>
      <c r="G27" s="15" t="e">
        <f t="shared" si="3"/>
        <v>#DIV/0!</v>
      </c>
      <c r="H27" s="13"/>
      <c r="I27" s="13"/>
      <c r="J27" s="13"/>
      <c r="K27" s="13"/>
      <c r="L27" s="13"/>
      <c r="M27" s="13"/>
      <c r="N27" s="13"/>
      <c r="O27" s="13"/>
      <c r="P27" s="13"/>
      <c r="Q27" s="13"/>
      <c r="R27" s="13"/>
      <c r="S27" s="13"/>
      <c r="T27" s="13"/>
      <c r="U27" s="13"/>
      <c r="V27" s="15"/>
      <c r="W27" s="15"/>
      <c r="X27" s="15"/>
      <c r="Y27" s="15"/>
      <c r="Z27" s="15"/>
      <c r="AA27" s="15"/>
      <c r="AB27" s="15">
        <v>4396.13</v>
      </c>
      <c r="AC27" s="15"/>
      <c r="AD27" s="15"/>
      <c r="AE27" s="30"/>
      <c r="AF27" s="55"/>
    </row>
    <row r="28" spans="1:32" s="7" customFormat="1" ht="18.75">
      <c r="A28" s="19" t="s">
        <v>15</v>
      </c>
      <c r="B28" s="15">
        <f>H28+J28+L28+N28+P28+R28+T28+V28+X28+Z28+AB28+AD28</f>
        <v>10561.6</v>
      </c>
      <c r="C28" s="15">
        <f>H28+J28+L28</f>
        <v>0</v>
      </c>
      <c r="D28" s="15">
        <f>E28</f>
        <v>0</v>
      </c>
      <c r="E28" s="15">
        <f>I28+K28+M28+O28+Q28+S28+U28+W28+Y28+AA28+AC28+AE28</f>
        <v>0</v>
      </c>
      <c r="F28" s="15">
        <f t="shared" si="2"/>
        <v>0</v>
      </c>
      <c r="G28" s="15" t="e">
        <f t="shared" si="3"/>
        <v>#DIV/0!</v>
      </c>
      <c r="H28" s="15"/>
      <c r="I28" s="15"/>
      <c r="J28" s="15"/>
      <c r="K28" s="15"/>
      <c r="L28" s="15"/>
      <c r="M28" s="15"/>
      <c r="N28" s="15">
        <v>561.6</v>
      </c>
      <c r="O28" s="15"/>
      <c r="P28" s="15"/>
      <c r="Q28" s="15"/>
      <c r="R28" s="15"/>
      <c r="S28" s="15"/>
      <c r="T28" s="15"/>
      <c r="U28" s="15"/>
      <c r="V28" s="15"/>
      <c r="W28" s="15"/>
      <c r="X28" s="15"/>
      <c r="Y28" s="15"/>
      <c r="Z28" s="30"/>
      <c r="AA28" s="30"/>
      <c r="AB28" s="15">
        <v>10000</v>
      </c>
      <c r="AC28" s="15"/>
      <c r="AD28" s="15"/>
      <c r="AE28" s="30"/>
      <c r="AF28" s="55"/>
    </row>
    <row r="29" spans="1:32" s="34" customFormat="1" ht="18.75">
      <c r="A29" s="32" t="s">
        <v>58</v>
      </c>
      <c r="B29" s="15">
        <f>H29+J29+L29+N29+P29+R29+T29+V29+X29+Z29+AB29+AD29</f>
        <v>697.8</v>
      </c>
      <c r="C29" s="15">
        <f>H29+J29+L29</f>
        <v>0</v>
      </c>
      <c r="D29" s="15">
        <f>E29</f>
        <v>0</v>
      </c>
      <c r="E29" s="15">
        <f>I29+K29+M29+O29+Q29+S29+U29+W29+Y29+AA29+AC29+AE29</f>
        <v>0</v>
      </c>
      <c r="F29" s="33">
        <f t="shared" si="2"/>
        <v>0</v>
      </c>
      <c r="G29" s="33" t="e">
        <f t="shared" si="3"/>
        <v>#DIV/0!</v>
      </c>
      <c r="H29" s="33">
        <f aca="true" t="shared" si="16" ref="H29:AE29">H28*0.5</f>
        <v>0</v>
      </c>
      <c r="I29" s="33">
        <f t="shared" si="16"/>
        <v>0</v>
      </c>
      <c r="J29" s="33">
        <f t="shared" si="16"/>
        <v>0</v>
      </c>
      <c r="K29" s="33">
        <f t="shared" si="16"/>
        <v>0</v>
      </c>
      <c r="L29" s="33">
        <f t="shared" si="16"/>
        <v>0</v>
      </c>
      <c r="M29" s="33">
        <f t="shared" si="16"/>
        <v>0</v>
      </c>
      <c r="N29" s="33"/>
      <c r="O29" s="33">
        <f t="shared" si="16"/>
        <v>0</v>
      </c>
      <c r="P29" s="33">
        <f t="shared" si="16"/>
        <v>0</v>
      </c>
      <c r="Q29" s="33">
        <f t="shared" si="16"/>
        <v>0</v>
      </c>
      <c r="R29" s="33">
        <f t="shared" si="16"/>
        <v>0</v>
      </c>
      <c r="S29" s="33">
        <f t="shared" si="16"/>
        <v>0</v>
      </c>
      <c r="T29" s="33">
        <f t="shared" si="16"/>
        <v>0</v>
      </c>
      <c r="U29" s="33">
        <f t="shared" si="16"/>
        <v>0</v>
      </c>
      <c r="V29" s="33">
        <f t="shared" si="16"/>
        <v>0</v>
      </c>
      <c r="W29" s="33">
        <f t="shared" si="16"/>
        <v>0</v>
      </c>
      <c r="X29" s="33">
        <f t="shared" si="16"/>
        <v>0</v>
      </c>
      <c r="Y29" s="33">
        <f t="shared" si="16"/>
        <v>0</v>
      </c>
      <c r="Z29" s="33">
        <f t="shared" si="16"/>
        <v>0</v>
      </c>
      <c r="AA29" s="33">
        <f t="shared" si="16"/>
        <v>0</v>
      </c>
      <c r="AB29" s="33">
        <f>(AB26+AB27)/90*10</f>
        <v>697.8</v>
      </c>
      <c r="AC29" s="33">
        <f t="shared" si="16"/>
        <v>0</v>
      </c>
      <c r="AD29" s="33">
        <f t="shared" si="16"/>
        <v>0</v>
      </c>
      <c r="AE29" s="33">
        <f t="shared" si="16"/>
        <v>0</v>
      </c>
      <c r="AF29" s="55"/>
    </row>
    <row r="30" spans="1:32" s="7" customFormat="1" ht="18.75">
      <c r="A30" s="19" t="s">
        <v>17</v>
      </c>
      <c r="B30" s="14"/>
      <c r="C30" s="15">
        <f>H30+J30+L30</f>
        <v>0</v>
      </c>
      <c r="D30" s="15">
        <f>E30</f>
        <v>0</v>
      </c>
      <c r="E30" s="15">
        <f>I30+K30+M30+O30+Q30+S30+U30+W30+Y30+AA30+AC30+AE30</f>
        <v>0</v>
      </c>
      <c r="F30" s="15"/>
      <c r="G30" s="15"/>
      <c r="H30" s="13"/>
      <c r="I30" s="13"/>
      <c r="J30" s="13"/>
      <c r="K30" s="13"/>
      <c r="L30" s="13"/>
      <c r="M30" s="13"/>
      <c r="N30" s="13"/>
      <c r="O30" s="13"/>
      <c r="P30" s="13"/>
      <c r="Q30" s="13"/>
      <c r="R30" s="13"/>
      <c r="S30" s="13"/>
      <c r="T30" s="13"/>
      <c r="U30" s="13"/>
      <c r="V30" s="15"/>
      <c r="W30" s="15"/>
      <c r="X30" s="15"/>
      <c r="Y30" s="15"/>
      <c r="Z30" s="15"/>
      <c r="AA30" s="15"/>
      <c r="AB30" s="15"/>
      <c r="AC30" s="15"/>
      <c r="AD30" s="15"/>
      <c r="AE30" s="30"/>
      <c r="AF30" s="56"/>
    </row>
    <row r="31" spans="1:32" s="7" customFormat="1" ht="56.25">
      <c r="A31" s="19" t="s">
        <v>26</v>
      </c>
      <c r="B31" s="15">
        <f>B32</f>
        <v>0</v>
      </c>
      <c r="C31" s="15">
        <f>C32</f>
        <v>0</v>
      </c>
      <c r="D31" s="15">
        <f>D32</f>
        <v>0</v>
      </c>
      <c r="E31" s="15">
        <f>E32</f>
        <v>0</v>
      </c>
      <c r="F31" s="15" t="e">
        <f t="shared" si="2"/>
        <v>#DIV/0!</v>
      </c>
      <c r="G31" s="15" t="e">
        <f t="shared" si="3"/>
        <v>#DIV/0!</v>
      </c>
      <c r="H31" s="15">
        <f aca="true" t="shared" si="17" ref="H31:AE31">H32</f>
        <v>0</v>
      </c>
      <c r="I31" s="15">
        <f t="shared" si="17"/>
        <v>0</v>
      </c>
      <c r="J31" s="15">
        <f t="shared" si="17"/>
        <v>0</v>
      </c>
      <c r="K31" s="15">
        <f t="shared" si="17"/>
        <v>0</v>
      </c>
      <c r="L31" s="15">
        <f t="shared" si="17"/>
        <v>0</v>
      </c>
      <c r="M31" s="15">
        <f t="shared" si="17"/>
        <v>0</v>
      </c>
      <c r="N31" s="15">
        <f t="shared" si="17"/>
        <v>0</v>
      </c>
      <c r="O31" s="15">
        <f t="shared" si="17"/>
        <v>0</v>
      </c>
      <c r="P31" s="15">
        <f t="shared" si="17"/>
        <v>0</v>
      </c>
      <c r="Q31" s="15">
        <f t="shared" si="17"/>
        <v>0</v>
      </c>
      <c r="R31" s="15">
        <f t="shared" si="17"/>
        <v>0</v>
      </c>
      <c r="S31" s="15">
        <f t="shared" si="17"/>
        <v>0</v>
      </c>
      <c r="T31" s="15">
        <f t="shared" si="17"/>
        <v>0</v>
      </c>
      <c r="U31" s="15">
        <f t="shared" si="17"/>
        <v>0</v>
      </c>
      <c r="V31" s="15">
        <f t="shared" si="17"/>
        <v>0</v>
      </c>
      <c r="W31" s="15">
        <f t="shared" si="17"/>
        <v>0</v>
      </c>
      <c r="X31" s="15">
        <f t="shared" si="17"/>
        <v>0</v>
      </c>
      <c r="Y31" s="15">
        <f t="shared" si="17"/>
        <v>0</v>
      </c>
      <c r="Z31" s="15">
        <f t="shared" si="17"/>
        <v>0</v>
      </c>
      <c r="AA31" s="15">
        <f t="shared" si="17"/>
        <v>0</v>
      </c>
      <c r="AB31" s="15">
        <f t="shared" si="17"/>
        <v>0</v>
      </c>
      <c r="AC31" s="15">
        <f t="shared" si="17"/>
        <v>0</v>
      </c>
      <c r="AD31" s="15">
        <f t="shared" si="17"/>
        <v>0</v>
      </c>
      <c r="AE31" s="15">
        <f t="shared" si="17"/>
        <v>0</v>
      </c>
      <c r="AF31" s="29"/>
    </row>
    <row r="32" spans="1:32" s="7" customFormat="1" ht="18.75">
      <c r="A32" s="16" t="s">
        <v>27</v>
      </c>
      <c r="B32" s="13">
        <f>SUM(B33:B37)</f>
        <v>0</v>
      </c>
      <c r="C32" s="13">
        <f>SUM(C33:C37)</f>
        <v>0</v>
      </c>
      <c r="D32" s="13">
        <f>SUM(D33:D37)</f>
        <v>0</v>
      </c>
      <c r="E32" s="13">
        <f>SUM(E33:E37)</f>
        <v>0</v>
      </c>
      <c r="F32" s="15" t="e">
        <f t="shared" si="2"/>
        <v>#DIV/0!</v>
      </c>
      <c r="G32" s="15" t="e">
        <f t="shared" si="3"/>
        <v>#DIV/0!</v>
      </c>
      <c r="H32" s="13">
        <f aca="true" t="shared" si="18" ref="H32:AE32">SUM(H33:H37)</f>
        <v>0</v>
      </c>
      <c r="I32" s="13">
        <f t="shared" si="18"/>
        <v>0</v>
      </c>
      <c r="J32" s="13">
        <f t="shared" si="18"/>
        <v>0</v>
      </c>
      <c r="K32" s="13">
        <f t="shared" si="18"/>
        <v>0</v>
      </c>
      <c r="L32" s="13">
        <f t="shared" si="18"/>
        <v>0</v>
      </c>
      <c r="M32" s="13">
        <f t="shared" si="18"/>
        <v>0</v>
      </c>
      <c r="N32" s="13">
        <f t="shared" si="18"/>
        <v>0</v>
      </c>
      <c r="O32" s="13">
        <f t="shared" si="18"/>
        <v>0</v>
      </c>
      <c r="P32" s="13">
        <f t="shared" si="18"/>
        <v>0</v>
      </c>
      <c r="Q32" s="13">
        <f t="shared" si="18"/>
        <v>0</v>
      </c>
      <c r="R32" s="13">
        <f t="shared" si="18"/>
        <v>0</v>
      </c>
      <c r="S32" s="13">
        <f t="shared" si="18"/>
        <v>0</v>
      </c>
      <c r="T32" s="13">
        <f t="shared" si="18"/>
        <v>0</v>
      </c>
      <c r="U32" s="13">
        <f t="shared" si="18"/>
        <v>0</v>
      </c>
      <c r="V32" s="13">
        <f t="shared" si="18"/>
        <v>0</v>
      </c>
      <c r="W32" s="13">
        <f t="shared" si="18"/>
        <v>0</v>
      </c>
      <c r="X32" s="13">
        <f t="shared" si="18"/>
        <v>0</v>
      </c>
      <c r="Y32" s="13">
        <f t="shared" si="18"/>
        <v>0</v>
      </c>
      <c r="Z32" s="13">
        <f t="shared" si="18"/>
        <v>0</v>
      </c>
      <c r="AA32" s="13">
        <f t="shared" si="18"/>
        <v>0</v>
      </c>
      <c r="AB32" s="13">
        <f t="shared" si="18"/>
        <v>0</v>
      </c>
      <c r="AC32" s="13">
        <f t="shared" si="18"/>
        <v>0</v>
      </c>
      <c r="AD32" s="13">
        <f t="shared" si="18"/>
        <v>0</v>
      </c>
      <c r="AE32" s="13">
        <f t="shared" si="18"/>
        <v>0</v>
      </c>
      <c r="AF32" s="29"/>
    </row>
    <row r="33" spans="1:32" s="7" customFormat="1" ht="18.75">
      <c r="A33" s="19" t="s">
        <v>16</v>
      </c>
      <c r="B33" s="14">
        <f>H33+J33+L33+N33+P33+R33+T33+V33+X33+Z33+AB33+AD33</f>
        <v>0</v>
      </c>
      <c r="C33" s="15">
        <f>H33+J33+L33</f>
        <v>0</v>
      </c>
      <c r="D33" s="15">
        <f>E33</f>
        <v>0</v>
      </c>
      <c r="E33" s="15">
        <f>I33+K33+M33+O33+Q33+S33+U33+W33+Y33+AA33+AC33+AE33</f>
        <v>0</v>
      </c>
      <c r="F33" s="15" t="e">
        <f t="shared" si="2"/>
        <v>#DIV/0!</v>
      </c>
      <c r="G33" s="15" t="e">
        <f t="shared" si="3"/>
        <v>#DIV/0!</v>
      </c>
      <c r="H33" s="13"/>
      <c r="I33" s="13"/>
      <c r="J33" s="13"/>
      <c r="K33" s="13"/>
      <c r="L33" s="13"/>
      <c r="M33" s="13"/>
      <c r="N33" s="13"/>
      <c r="O33" s="13"/>
      <c r="P33" s="13"/>
      <c r="Q33" s="13"/>
      <c r="R33" s="13"/>
      <c r="S33" s="13"/>
      <c r="T33" s="13"/>
      <c r="U33" s="13"/>
      <c r="V33" s="13"/>
      <c r="W33" s="13"/>
      <c r="X33" s="13"/>
      <c r="Y33" s="13"/>
      <c r="Z33" s="13"/>
      <c r="AA33" s="13"/>
      <c r="AB33" s="13"/>
      <c r="AC33" s="13"/>
      <c r="AD33" s="13"/>
      <c r="AE33" s="30"/>
      <c r="AF33" s="29"/>
    </row>
    <row r="34" spans="1:32" s="7" customFormat="1" ht="18.75">
      <c r="A34" s="19" t="s">
        <v>14</v>
      </c>
      <c r="B34" s="14">
        <f>H34+J34+L34+N34+P34+R34+T34+V34+X34+Z34+AB34+AD34</f>
        <v>0</v>
      </c>
      <c r="C34" s="15">
        <f>H34+J34+L34</f>
        <v>0</v>
      </c>
      <c r="D34" s="15">
        <f>E34</f>
        <v>0</v>
      </c>
      <c r="E34" s="15">
        <f>I34+K34+M34+O34+Q34+S34+U34+W34+Y34+AA34+AC34+AE34</f>
        <v>0</v>
      </c>
      <c r="F34" s="15" t="e">
        <f t="shared" si="2"/>
        <v>#DIV/0!</v>
      </c>
      <c r="G34" s="15" t="e">
        <f t="shared" si="3"/>
        <v>#DIV/0!</v>
      </c>
      <c r="H34" s="13"/>
      <c r="I34" s="13"/>
      <c r="J34" s="13"/>
      <c r="K34" s="13"/>
      <c r="L34" s="13"/>
      <c r="M34" s="13"/>
      <c r="N34" s="13"/>
      <c r="O34" s="13"/>
      <c r="P34" s="13"/>
      <c r="Q34" s="13"/>
      <c r="R34" s="13"/>
      <c r="S34" s="13"/>
      <c r="T34" s="13"/>
      <c r="U34" s="13"/>
      <c r="V34" s="13"/>
      <c r="W34" s="13"/>
      <c r="X34" s="13"/>
      <c r="Y34" s="13"/>
      <c r="Z34" s="13"/>
      <c r="AA34" s="13"/>
      <c r="AB34" s="13"/>
      <c r="AC34" s="13"/>
      <c r="AD34" s="13"/>
      <c r="AE34" s="30"/>
      <c r="AF34" s="29"/>
    </row>
    <row r="35" spans="1:32" s="7" customFormat="1" ht="18.75">
      <c r="A35" s="19" t="s">
        <v>15</v>
      </c>
      <c r="B35" s="15">
        <f>H35+J35+L35+N35+P35+R35+T35+V35+X35+Z35+AB35+AD35</f>
        <v>0</v>
      </c>
      <c r="C35" s="15">
        <f>H35+J35+L35</f>
        <v>0</v>
      </c>
      <c r="D35" s="15">
        <f>E35</f>
        <v>0</v>
      </c>
      <c r="E35" s="15">
        <f>I35+K35+M35+O35+Q35+S35+U35+W35+Y35+AA35+AC35+AE35</f>
        <v>0</v>
      </c>
      <c r="F35" s="15" t="e">
        <f t="shared" si="2"/>
        <v>#DIV/0!</v>
      </c>
      <c r="G35" s="15" t="e">
        <f t="shared" si="3"/>
        <v>#DIV/0!</v>
      </c>
      <c r="H35" s="15"/>
      <c r="I35" s="15"/>
      <c r="J35" s="15"/>
      <c r="K35" s="15"/>
      <c r="L35" s="15"/>
      <c r="M35" s="15"/>
      <c r="N35" s="15"/>
      <c r="O35" s="15"/>
      <c r="P35" s="15"/>
      <c r="Q35" s="15"/>
      <c r="R35" s="15"/>
      <c r="S35" s="15"/>
      <c r="T35" s="15"/>
      <c r="U35" s="15"/>
      <c r="V35" s="15"/>
      <c r="W35" s="15"/>
      <c r="X35" s="15"/>
      <c r="Y35" s="15"/>
      <c r="Z35" s="15"/>
      <c r="AA35" s="15"/>
      <c r="AB35" s="15"/>
      <c r="AC35" s="15"/>
      <c r="AD35" s="15"/>
      <c r="AE35" s="30"/>
      <c r="AF35" s="29"/>
    </row>
    <row r="36" spans="1:32" s="34" customFormat="1" ht="18.75">
      <c r="A36" s="32" t="s">
        <v>58</v>
      </c>
      <c r="B36" s="15">
        <f>H36+J36+L36+N36+P36+R36+T36+V36+X36+Z36+AB36+AD36</f>
        <v>0</v>
      </c>
      <c r="C36" s="15">
        <f>H36+J36+L36</f>
        <v>0</v>
      </c>
      <c r="D36" s="15">
        <f>E36</f>
        <v>0</v>
      </c>
      <c r="E36" s="15">
        <f>I36+K36+M36+O36+Q36+S36+U36+W36+Y36+AA36+AC36+AE36</f>
        <v>0</v>
      </c>
      <c r="F36" s="33" t="e">
        <f>E36/B36%</f>
        <v>#DIV/0!</v>
      </c>
      <c r="G36" s="33" t="e">
        <f>E36/C36%</f>
        <v>#DIV/0!</v>
      </c>
      <c r="H36" s="33">
        <f aca="true" t="shared" si="19" ref="H36:AE36">H35*0.5</f>
        <v>0</v>
      </c>
      <c r="I36" s="33">
        <f t="shared" si="19"/>
        <v>0</v>
      </c>
      <c r="J36" s="33">
        <f t="shared" si="19"/>
        <v>0</v>
      </c>
      <c r="K36" s="33">
        <f t="shared" si="19"/>
        <v>0</v>
      </c>
      <c r="L36" s="33">
        <f t="shared" si="19"/>
        <v>0</v>
      </c>
      <c r="M36" s="33">
        <f t="shared" si="19"/>
        <v>0</v>
      </c>
      <c r="N36" s="33">
        <f t="shared" si="19"/>
        <v>0</v>
      </c>
      <c r="O36" s="33">
        <f t="shared" si="19"/>
        <v>0</v>
      </c>
      <c r="P36" s="33">
        <f t="shared" si="19"/>
        <v>0</v>
      </c>
      <c r="Q36" s="33">
        <f t="shared" si="19"/>
        <v>0</v>
      </c>
      <c r="R36" s="33">
        <f t="shared" si="19"/>
        <v>0</v>
      </c>
      <c r="S36" s="33">
        <f t="shared" si="19"/>
        <v>0</v>
      </c>
      <c r="T36" s="33">
        <f t="shared" si="19"/>
        <v>0</v>
      </c>
      <c r="U36" s="33">
        <f t="shared" si="19"/>
        <v>0</v>
      </c>
      <c r="V36" s="33">
        <f t="shared" si="19"/>
        <v>0</v>
      </c>
      <c r="W36" s="33">
        <f t="shared" si="19"/>
        <v>0</v>
      </c>
      <c r="X36" s="33">
        <f t="shared" si="19"/>
        <v>0</v>
      </c>
      <c r="Y36" s="33">
        <f t="shared" si="19"/>
        <v>0</v>
      </c>
      <c r="Z36" s="33">
        <f t="shared" si="19"/>
        <v>0</v>
      </c>
      <c r="AA36" s="33">
        <f t="shared" si="19"/>
        <v>0</v>
      </c>
      <c r="AB36" s="33">
        <f t="shared" si="19"/>
        <v>0</v>
      </c>
      <c r="AC36" s="33">
        <f t="shared" si="19"/>
        <v>0</v>
      </c>
      <c r="AD36" s="33">
        <f t="shared" si="19"/>
        <v>0</v>
      </c>
      <c r="AE36" s="33">
        <f t="shared" si="19"/>
        <v>0</v>
      </c>
      <c r="AF36" s="29"/>
    </row>
    <row r="37" spans="1:32" s="7" customFormat="1" ht="18.75">
      <c r="A37" s="19" t="s">
        <v>17</v>
      </c>
      <c r="B37" s="14">
        <f>H37+J37+L37+N37+P37+R37+T37+V37+X37+Z37+AB37+AD37</f>
        <v>0</v>
      </c>
      <c r="C37" s="15">
        <f>H37+J37+L37</f>
        <v>0</v>
      </c>
      <c r="D37" s="15">
        <f>E37</f>
        <v>0</v>
      </c>
      <c r="E37" s="15">
        <f>I37+K37+M37+O37+Q37+S37+U37+W37+Y37+AA37+AC37+AE37</f>
        <v>0</v>
      </c>
      <c r="F37" s="15"/>
      <c r="G37" s="15"/>
      <c r="H37" s="13"/>
      <c r="I37" s="13"/>
      <c r="J37" s="13"/>
      <c r="K37" s="13"/>
      <c r="L37" s="13"/>
      <c r="M37" s="13"/>
      <c r="N37" s="13"/>
      <c r="O37" s="13"/>
      <c r="P37" s="13"/>
      <c r="Q37" s="13"/>
      <c r="R37" s="13"/>
      <c r="S37" s="13"/>
      <c r="T37" s="13"/>
      <c r="U37" s="13"/>
      <c r="V37" s="13"/>
      <c r="W37" s="13"/>
      <c r="X37" s="13"/>
      <c r="Y37" s="13"/>
      <c r="Z37" s="13"/>
      <c r="AA37" s="13"/>
      <c r="AB37" s="13"/>
      <c r="AC37" s="13"/>
      <c r="AD37" s="13"/>
      <c r="AE37" s="30"/>
      <c r="AF37" s="29"/>
    </row>
    <row r="38" spans="1:32" s="7" customFormat="1" ht="97.5" customHeight="1">
      <c r="A38" s="19" t="s">
        <v>46</v>
      </c>
      <c r="B38" s="15">
        <f>B39</f>
        <v>581.4000000000001</v>
      </c>
      <c r="C38" s="15">
        <f>C39</f>
        <v>581.4000000000001</v>
      </c>
      <c r="D38" s="15">
        <f>D39</f>
        <v>228.135</v>
      </c>
      <c r="E38" s="15">
        <f>E39</f>
        <v>228.135</v>
      </c>
      <c r="F38" s="15">
        <f aca="true" t="shared" si="20" ref="F38:F43">E38/B38%</f>
        <v>39.238906088751285</v>
      </c>
      <c r="G38" s="15">
        <f aca="true" t="shared" si="21" ref="G38:G43">E38/C38%</f>
        <v>39.238906088751285</v>
      </c>
      <c r="H38" s="15">
        <f aca="true" t="shared" si="22" ref="H38:AE38">H39</f>
        <v>0</v>
      </c>
      <c r="I38" s="15">
        <f t="shared" si="22"/>
        <v>0</v>
      </c>
      <c r="J38" s="15">
        <f t="shared" si="22"/>
        <v>581.4000000000001</v>
      </c>
      <c r="K38" s="15">
        <f t="shared" si="22"/>
        <v>0</v>
      </c>
      <c r="L38" s="15">
        <f t="shared" si="22"/>
        <v>0</v>
      </c>
      <c r="M38" s="15">
        <f t="shared" si="22"/>
        <v>228.135</v>
      </c>
      <c r="N38" s="15">
        <f t="shared" si="22"/>
        <v>0</v>
      </c>
      <c r="O38" s="15">
        <f t="shared" si="22"/>
        <v>0</v>
      </c>
      <c r="P38" s="15">
        <f t="shared" si="22"/>
        <v>0</v>
      </c>
      <c r="Q38" s="15">
        <f t="shared" si="22"/>
        <v>0</v>
      </c>
      <c r="R38" s="15">
        <f t="shared" si="22"/>
        <v>0</v>
      </c>
      <c r="S38" s="15">
        <f t="shared" si="22"/>
        <v>0</v>
      </c>
      <c r="T38" s="15">
        <f t="shared" si="22"/>
        <v>0</v>
      </c>
      <c r="U38" s="15">
        <f t="shared" si="22"/>
        <v>0</v>
      </c>
      <c r="V38" s="15">
        <f t="shared" si="22"/>
        <v>0</v>
      </c>
      <c r="W38" s="15">
        <f t="shared" si="22"/>
        <v>0</v>
      </c>
      <c r="X38" s="15">
        <f t="shared" si="22"/>
        <v>0</v>
      </c>
      <c r="Y38" s="15">
        <f t="shared" si="22"/>
        <v>0</v>
      </c>
      <c r="Z38" s="15">
        <f t="shared" si="22"/>
        <v>0</v>
      </c>
      <c r="AA38" s="15">
        <f t="shared" si="22"/>
        <v>0</v>
      </c>
      <c r="AB38" s="15">
        <f t="shared" si="22"/>
        <v>0</v>
      </c>
      <c r="AC38" s="15">
        <f t="shared" si="22"/>
        <v>0</v>
      </c>
      <c r="AD38" s="15">
        <f t="shared" si="22"/>
        <v>0</v>
      </c>
      <c r="AE38" s="15">
        <f t="shared" si="22"/>
        <v>0</v>
      </c>
      <c r="AF38" s="54" t="s">
        <v>57</v>
      </c>
    </row>
    <row r="39" spans="1:32" s="7" customFormat="1" ht="18.75">
      <c r="A39" s="16" t="s">
        <v>27</v>
      </c>
      <c r="B39" s="13">
        <f>SUM(B40:B44)</f>
        <v>581.4000000000001</v>
      </c>
      <c r="C39" s="13">
        <f>SUM(C40:C44)</f>
        <v>581.4000000000001</v>
      </c>
      <c r="D39" s="13">
        <f>SUM(D40:D44)</f>
        <v>228.135</v>
      </c>
      <c r="E39" s="13">
        <f>SUM(E40:E44)</f>
        <v>228.135</v>
      </c>
      <c r="F39" s="15">
        <f t="shared" si="20"/>
        <v>39.238906088751285</v>
      </c>
      <c r="G39" s="15">
        <f t="shared" si="21"/>
        <v>39.238906088751285</v>
      </c>
      <c r="H39" s="13">
        <f aca="true" t="shared" si="23" ref="H39:AE39">SUM(H40:H44)</f>
        <v>0</v>
      </c>
      <c r="I39" s="13">
        <f t="shared" si="23"/>
        <v>0</v>
      </c>
      <c r="J39" s="13">
        <f t="shared" si="23"/>
        <v>581.4000000000001</v>
      </c>
      <c r="K39" s="13">
        <f t="shared" si="23"/>
        <v>0</v>
      </c>
      <c r="L39" s="13">
        <f t="shared" si="23"/>
        <v>0</v>
      </c>
      <c r="M39" s="13">
        <f t="shared" si="23"/>
        <v>228.135</v>
      </c>
      <c r="N39" s="13">
        <f t="shared" si="23"/>
        <v>0</v>
      </c>
      <c r="O39" s="13">
        <f t="shared" si="23"/>
        <v>0</v>
      </c>
      <c r="P39" s="13">
        <f t="shared" si="23"/>
        <v>0</v>
      </c>
      <c r="Q39" s="13">
        <f t="shared" si="23"/>
        <v>0</v>
      </c>
      <c r="R39" s="13">
        <f t="shared" si="23"/>
        <v>0</v>
      </c>
      <c r="S39" s="13">
        <f t="shared" si="23"/>
        <v>0</v>
      </c>
      <c r="T39" s="13">
        <f t="shared" si="23"/>
        <v>0</v>
      </c>
      <c r="U39" s="13">
        <f t="shared" si="23"/>
        <v>0</v>
      </c>
      <c r="V39" s="13">
        <f t="shared" si="23"/>
        <v>0</v>
      </c>
      <c r="W39" s="13">
        <f t="shared" si="23"/>
        <v>0</v>
      </c>
      <c r="X39" s="13">
        <f t="shared" si="23"/>
        <v>0</v>
      </c>
      <c r="Y39" s="13">
        <f t="shared" si="23"/>
        <v>0</v>
      </c>
      <c r="Z39" s="13">
        <f t="shared" si="23"/>
        <v>0</v>
      </c>
      <c r="AA39" s="13">
        <f t="shared" si="23"/>
        <v>0</v>
      </c>
      <c r="AB39" s="13">
        <f t="shared" si="23"/>
        <v>0</v>
      </c>
      <c r="AC39" s="13">
        <f t="shared" si="23"/>
        <v>0</v>
      </c>
      <c r="AD39" s="13">
        <f t="shared" si="23"/>
        <v>0</v>
      </c>
      <c r="AE39" s="13">
        <f t="shared" si="23"/>
        <v>0</v>
      </c>
      <c r="AF39" s="55"/>
    </row>
    <row r="40" spans="1:32" s="7" customFormat="1" ht="18.75">
      <c r="A40" s="19" t="s">
        <v>16</v>
      </c>
      <c r="B40" s="14">
        <f>H40+J40+L40+N40+P40+R40+T40+V40+X40+Z40+AB40+AD40</f>
        <v>0</v>
      </c>
      <c r="C40" s="15">
        <f>H40+J40+L40</f>
        <v>0</v>
      </c>
      <c r="D40" s="15">
        <f>E40</f>
        <v>0</v>
      </c>
      <c r="E40" s="15">
        <f>I40+K40+M40+O40+Q40+S40+U40+W40+Y40+AA40+AC40+AE40</f>
        <v>0</v>
      </c>
      <c r="F40" s="15" t="e">
        <f t="shared" si="20"/>
        <v>#DIV/0!</v>
      </c>
      <c r="G40" s="15" t="e">
        <f t="shared" si="21"/>
        <v>#DIV/0!</v>
      </c>
      <c r="H40" s="13"/>
      <c r="I40" s="13"/>
      <c r="J40" s="13"/>
      <c r="K40" s="13"/>
      <c r="L40" s="13"/>
      <c r="M40" s="13"/>
      <c r="N40" s="13"/>
      <c r="O40" s="13"/>
      <c r="P40" s="13"/>
      <c r="Q40" s="13"/>
      <c r="R40" s="13"/>
      <c r="S40" s="13"/>
      <c r="T40" s="13"/>
      <c r="U40" s="13"/>
      <c r="V40" s="13"/>
      <c r="W40" s="13"/>
      <c r="X40" s="13"/>
      <c r="Y40" s="13"/>
      <c r="Z40" s="13"/>
      <c r="AA40" s="13"/>
      <c r="AB40" s="13"/>
      <c r="AC40" s="13"/>
      <c r="AD40" s="13"/>
      <c r="AE40" s="30"/>
      <c r="AF40" s="55"/>
    </row>
    <row r="41" spans="1:32" s="7" customFormat="1" ht="18.75">
      <c r="A41" s="19" t="s">
        <v>14</v>
      </c>
      <c r="B41" s="14">
        <f>H41+J41+L41+N41+P41+R41+T41+V41+X41+Z41+AB41+AD41</f>
        <v>0</v>
      </c>
      <c r="C41" s="15">
        <f>H41+J41+L41</f>
        <v>0</v>
      </c>
      <c r="D41" s="15">
        <f>E41</f>
        <v>0</v>
      </c>
      <c r="E41" s="15">
        <f>I41+K41+M41+O41+Q41+S41+U41+W41+Y41+AA41+AC41+AE41</f>
        <v>0</v>
      </c>
      <c r="F41" s="15" t="e">
        <f t="shared" si="20"/>
        <v>#DIV/0!</v>
      </c>
      <c r="G41" s="15" t="e">
        <f t="shared" si="21"/>
        <v>#DIV/0!</v>
      </c>
      <c r="H41" s="13"/>
      <c r="I41" s="13"/>
      <c r="J41" s="13"/>
      <c r="K41" s="13"/>
      <c r="L41" s="13"/>
      <c r="M41" s="13"/>
      <c r="N41" s="13"/>
      <c r="O41" s="13"/>
      <c r="P41" s="13"/>
      <c r="Q41" s="13"/>
      <c r="R41" s="13"/>
      <c r="S41" s="13"/>
      <c r="T41" s="13"/>
      <c r="U41" s="13"/>
      <c r="V41" s="13"/>
      <c r="W41" s="13"/>
      <c r="X41" s="13"/>
      <c r="Y41" s="13"/>
      <c r="Z41" s="13"/>
      <c r="AA41" s="13"/>
      <c r="AB41" s="13"/>
      <c r="AC41" s="13"/>
      <c r="AD41" s="13"/>
      <c r="AE41" s="30"/>
      <c r="AF41" s="55"/>
    </row>
    <row r="42" spans="1:32" s="7" customFormat="1" ht="18.75">
      <c r="A42" s="19" t="s">
        <v>15</v>
      </c>
      <c r="B42" s="15">
        <f>H42+J42+L42+N42+P42+R42+T42+V42+X42+Z42+AB42+AD42</f>
        <v>387.6</v>
      </c>
      <c r="C42" s="15">
        <f>H42+J42+L42</f>
        <v>387.6</v>
      </c>
      <c r="D42" s="15">
        <f>E42</f>
        <v>152.09</v>
      </c>
      <c r="E42" s="15">
        <f>I42+K42+M42+O42+Q42+S42+U42+W42+Y42+AA42+AC42+AE42</f>
        <v>152.09</v>
      </c>
      <c r="F42" s="15">
        <f t="shared" si="20"/>
        <v>39.238906088751285</v>
      </c>
      <c r="G42" s="15">
        <f t="shared" si="21"/>
        <v>39.238906088751285</v>
      </c>
      <c r="H42" s="15"/>
      <c r="I42" s="15"/>
      <c r="J42" s="15">
        <v>387.6</v>
      </c>
      <c r="K42" s="15"/>
      <c r="L42" s="15"/>
      <c r="M42" s="15">
        <v>152.09</v>
      </c>
      <c r="N42" s="15"/>
      <c r="O42" s="15"/>
      <c r="P42" s="15"/>
      <c r="Q42" s="15"/>
      <c r="R42" s="15"/>
      <c r="S42" s="15"/>
      <c r="T42" s="15"/>
      <c r="U42" s="15"/>
      <c r="V42" s="15"/>
      <c r="W42" s="15"/>
      <c r="X42" s="15"/>
      <c r="Y42" s="15"/>
      <c r="Z42" s="15"/>
      <c r="AA42" s="15"/>
      <c r="AB42" s="15"/>
      <c r="AC42" s="15"/>
      <c r="AD42" s="15"/>
      <c r="AE42" s="30"/>
      <c r="AF42" s="55"/>
    </row>
    <row r="43" spans="1:32" s="34" customFormat="1" ht="18.75" hidden="1">
      <c r="A43" s="32" t="s">
        <v>58</v>
      </c>
      <c r="B43" s="15">
        <f>H43+J43+L43+N43+P43+R43+T43+V43+X43+Z43+AB43+AD43</f>
        <v>193.8</v>
      </c>
      <c r="C43" s="15">
        <f>H43+J43+L43</f>
        <v>193.8</v>
      </c>
      <c r="D43" s="15">
        <f>E43</f>
        <v>76.045</v>
      </c>
      <c r="E43" s="15">
        <f>I43+K43+M43+O43+Q43+S43+U43+W43+Y43+AA43+AC43+AE43</f>
        <v>76.045</v>
      </c>
      <c r="F43" s="33">
        <f t="shared" si="20"/>
        <v>39.238906088751285</v>
      </c>
      <c r="G43" s="33">
        <f t="shared" si="21"/>
        <v>39.238906088751285</v>
      </c>
      <c r="H43" s="33">
        <f aca="true" t="shared" si="24" ref="H43:AE43">H42*0.5</f>
        <v>0</v>
      </c>
      <c r="I43" s="33">
        <f t="shared" si="24"/>
        <v>0</v>
      </c>
      <c r="J43" s="33">
        <f t="shared" si="24"/>
        <v>193.8</v>
      </c>
      <c r="K43" s="33">
        <f t="shared" si="24"/>
        <v>0</v>
      </c>
      <c r="L43" s="33">
        <f t="shared" si="24"/>
        <v>0</v>
      </c>
      <c r="M43" s="33">
        <f t="shared" si="24"/>
        <v>76.045</v>
      </c>
      <c r="N43" s="33">
        <f t="shared" si="24"/>
        <v>0</v>
      </c>
      <c r="O43" s="33">
        <f t="shared" si="24"/>
        <v>0</v>
      </c>
      <c r="P43" s="33">
        <f t="shared" si="24"/>
        <v>0</v>
      </c>
      <c r="Q43" s="33">
        <f t="shared" si="24"/>
        <v>0</v>
      </c>
      <c r="R43" s="33">
        <f t="shared" si="24"/>
        <v>0</v>
      </c>
      <c r="S43" s="33">
        <f t="shared" si="24"/>
        <v>0</v>
      </c>
      <c r="T43" s="33">
        <f t="shared" si="24"/>
        <v>0</v>
      </c>
      <c r="U43" s="33">
        <f t="shared" si="24"/>
        <v>0</v>
      </c>
      <c r="V43" s="33">
        <f t="shared" si="24"/>
        <v>0</v>
      </c>
      <c r="W43" s="33">
        <f t="shared" si="24"/>
        <v>0</v>
      </c>
      <c r="X43" s="33">
        <f t="shared" si="24"/>
        <v>0</v>
      </c>
      <c r="Y43" s="33">
        <f t="shared" si="24"/>
        <v>0</v>
      </c>
      <c r="Z43" s="33">
        <f t="shared" si="24"/>
        <v>0</v>
      </c>
      <c r="AA43" s="33">
        <f t="shared" si="24"/>
        <v>0</v>
      </c>
      <c r="AB43" s="33">
        <f t="shared" si="24"/>
        <v>0</v>
      </c>
      <c r="AC43" s="33">
        <f t="shared" si="24"/>
        <v>0</v>
      </c>
      <c r="AD43" s="33">
        <f t="shared" si="24"/>
        <v>0</v>
      </c>
      <c r="AE43" s="33">
        <f t="shared" si="24"/>
        <v>0</v>
      </c>
      <c r="AF43" s="55"/>
    </row>
    <row r="44" spans="1:32" s="7" customFormat="1" ht="18.75">
      <c r="A44" s="19" t="s">
        <v>17</v>
      </c>
      <c r="B44" s="14">
        <f>H44+J44+L44+N44+P44+R44+T44+V44+X44+Z44+AB44+AD44</f>
        <v>0</v>
      </c>
      <c r="C44" s="15">
        <f>H44+J44+L44</f>
        <v>0</v>
      </c>
      <c r="D44" s="15">
        <f>E44</f>
        <v>0</v>
      </c>
      <c r="E44" s="15">
        <f>I44+K44+M44+O44+Q44+S44+U44+W44+Y44+AA44+AC44+AE44</f>
        <v>0</v>
      </c>
      <c r="F44" s="15"/>
      <c r="G44" s="15"/>
      <c r="H44" s="13"/>
      <c r="I44" s="13"/>
      <c r="J44" s="13"/>
      <c r="K44" s="13"/>
      <c r="L44" s="13"/>
      <c r="M44" s="13"/>
      <c r="N44" s="13"/>
      <c r="O44" s="13"/>
      <c r="P44" s="13"/>
      <c r="Q44" s="13"/>
      <c r="R44" s="13"/>
      <c r="S44" s="13"/>
      <c r="T44" s="13"/>
      <c r="U44" s="13"/>
      <c r="V44" s="13"/>
      <c r="W44" s="13"/>
      <c r="X44" s="13"/>
      <c r="Y44" s="13"/>
      <c r="Z44" s="13"/>
      <c r="AA44" s="13"/>
      <c r="AB44" s="13"/>
      <c r="AC44" s="13"/>
      <c r="AD44" s="13"/>
      <c r="AE44" s="30"/>
      <c r="AF44" s="56"/>
    </row>
    <row r="45" spans="1:32" ht="18.75">
      <c r="A45" s="16" t="s">
        <v>28</v>
      </c>
      <c r="B45" s="12">
        <f>B46+B47+B48+B50</f>
        <v>36379.5</v>
      </c>
      <c r="C45" s="12">
        <f>C46+C47+C48+C50</f>
        <v>387.6</v>
      </c>
      <c r="D45" s="12">
        <f>D46+D47+D48+D50</f>
        <v>152.09</v>
      </c>
      <c r="E45" s="12">
        <f>E46+E47+E48+E50</f>
        <v>152.09</v>
      </c>
      <c r="F45" s="15">
        <f t="shared" si="2"/>
        <v>0.4180651190917962</v>
      </c>
      <c r="G45" s="15">
        <f t="shared" si="3"/>
        <v>39.238906088751285</v>
      </c>
      <c r="H45" s="12">
        <f aca="true" t="shared" si="25" ref="H45:AD45">H46+H47+H48+H50</f>
        <v>0</v>
      </c>
      <c r="I45" s="12"/>
      <c r="J45" s="12">
        <f t="shared" si="25"/>
        <v>387.6</v>
      </c>
      <c r="K45" s="12"/>
      <c r="L45" s="12">
        <f t="shared" si="25"/>
        <v>0</v>
      </c>
      <c r="M45" s="12"/>
      <c r="N45" s="12">
        <f t="shared" si="25"/>
        <v>561.6</v>
      </c>
      <c r="O45" s="12"/>
      <c r="P45" s="12">
        <f t="shared" si="25"/>
        <v>0</v>
      </c>
      <c r="Q45" s="12"/>
      <c r="R45" s="12">
        <f t="shared" si="25"/>
        <v>0</v>
      </c>
      <c r="S45" s="12"/>
      <c r="T45" s="12">
        <f t="shared" si="25"/>
        <v>0</v>
      </c>
      <c r="U45" s="12"/>
      <c r="V45" s="12">
        <f t="shared" si="25"/>
        <v>0</v>
      </c>
      <c r="W45" s="12"/>
      <c r="X45" s="12">
        <f t="shared" si="25"/>
        <v>19150.1</v>
      </c>
      <c r="Y45" s="12"/>
      <c r="Z45" s="12">
        <f t="shared" si="25"/>
        <v>0</v>
      </c>
      <c r="AA45" s="12"/>
      <c r="AB45" s="12">
        <f t="shared" si="25"/>
        <v>16280.2</v>
      </c>
      <c r="AC45" s="12"/>
      <c r="AD45" s="12">
        <f t="shared" si="25"/>
        <v>0</v>
      </c>
      <c r="AE45" s="29"/>
      <c r="AF45" s="29"/>
    </row>
    <row r="46" spans="1:32" s="7" customFormat="1" ht="18.75">
      <c r="A46" s="19" t="s">
        <v>16</v>
      </c>
      <c r="B46" s="14">
        <f>B19+B12</f>
        <v>2826.0699999999997</v>
      </c>
      <c r="C46" s="12">
        <f>C19+C12</f>
        <v>0</v>
      </c>
      <c r="D46" s="12">
        <f>D19+D12</f>
        <v>0</v>
      </c>
      <c r="E46" s="12">
        <f>E19+E12</f>
        <v>0</v>
      </c>
      <c r="F46" s="15">
        <f t="shared" si="2"/>
        <v>0</v>
      </c>
      <c r="G46" s="15" t="e">
        <f t="shared" si="3"/>
        <v>#DIV/0!</v>
      </c>
      <c r="H46" s="12">
        <f aca="true" t="shared" si="26" ref="H46:AD46">H19+H12</f>
        <v>0</v>
      </c>
      <c r="I46" s="12"/>
      <c r="J46" s="12">
        <f t="shared" si="26"/>
        <v>0</v>
      </c>
      <c r="K46" s="12"/>
      <c r="L46" s="12">
        <f t="shared" si="26"/>
        <v>0</v>
      </c>
      <c r="M46" s="12"/>
      <c r="N46" s="12">
        <f t="shared" si="26"/>
        <v>0</v>
      </c>
      <c r="O46" s="12"/>
      <c r="P46" s="12">
        <f t="shared" si="26"/>
        <v>0</v>
      </c>
      <c r="Q46" s="12"/>
      <c r="R46" s="12">
        <f t="shared" si="26"/>
        <v>0</v>
      </c>
      <c r="S46" s="12"/>
      <c r="T46" s="12">
        <f t="shared" si="26"/>
        <v>0</v>
      </c>
      <c r="U46" s="12"/>
      <c r="V46" s="12">
        <f t="shared" si="26"/>
        <v>0</v>
      </c>
      <c r="W46" s="12"/>
      <c r="X46" s="12">
        <f t="shared" si="26"/>
        <v>942</v>
      </c>
      <c r="Y46" s="12"/>
      <c r="Z46" s="12">
        <f t="shared" si="26"/>
        <v>0</v>
      </c>
      <c r="AA46" s="12"/>
      <c r="AB46" s="12">
        <f t="shared" si="26"/>
        <v>1884.07</v>
      </c>
      <c r="AC46" s="12"/>
      <c r="AD46" s="12">
        <f t="shared" si="26"/>
        <v>0</v>
      </c>
      <c r="AE46" s="30"/>
      <c r="AF46" s="29"/>
    </row>
    <row r="47" spans="1:32" s="7" customFormat="1" ht="18.75">
      <c r="A47" s="19" t="s">
        <v>14</v>
      </c>
      <c r="B47" s="14">
        <f aca="true" t="shared" si="27" ref="B47:E48">B13+B20</f>
        <v>6594.23</v>
      </c>
      <c r="C47" s="14">
        <f t="shared" si="27"/>
        <v>0</v>
      </c>
      <c r="D47" s="14">
        <f t="shared" si="27"/>
        <v>0</v>
      </c>
      <c r="E47" s="14">
        <f t="shared" si="27"/>
        <v>0</v>
      </c>
      <c r="F47" s="15">
        <f t="shared" si="2"/>
        <v>0</v>
      </c>
      <c r="G47" s="15" t="e">
        <f t="shared" si="3"/>
        <v>#DIV/0!</v>
      </c>
      <c r="H47" s="14">
        <f>H13+H20</f>
        <v>0</v>
      </c>
      <c r="I47" s="14"/>
      <c r="J47" s="14">
        <f>J13+J20</f>
        <v>0</v>
      </c>
      <c r="K47" s="14"/>
      <c r="L47" s="14">
        <f>L13+L20</f>
        <v>0</v>
      </c>
      <c r="M47" s="14"/>
      <c r="N47" s="14">
        <f>N13+N20</f>
        <v>0</v>
      </c>
      <c r="O47" s="14"/>
      <c r="P47" s="14">
        <f>P13+P20</f>
        <v>0</v>
      </c>
      <c r="Q47" s="14"/>
      <c r="R47" s="14">
        <f>R13+R20</f>
        <v>0</v>
      </c>
      <c r="S47" s="14"/>
      <c r="T47" s="14">
        <f>T13+T20</f>
        <v>0</v>
      </c>
      <c r="U47" s="14"/>
      <c r="V47" s="14">
        <f>V13+V20</f>
        <v>0</v>
      </c>
      <c r="W47" s="14"/>
      <c r="X47" s="14">
        <f>X13+X20</f>
        <v>2198.1</v>
      </c>
      <c r="Y47" s="14"/>
      <c r="Z47" s="14">
        <f>Z13+Z20</f>
        <v>0</v>
      </c>
      <c r="AA47" s="14"/>
      <c r="AB47" s="14">
        <f>AB13+AB20</f>
        <v>4396.13</v>
      </c>
      <c r="AC47" s="14"/>
      <c r="AD47" s="14">
        <f>AD13+AD20</f>
        <v>0</v>
      </c>
      <c r="AE47" s="30"/>
      <c r="AF47" s="29"/>
    </row>
    <row r="48" spans="1:32" s="7" customFormat="1" ht="18.75">
      <c r="A48" s="19" t="s">
        <v>15</v>
      </c>
      <c r="B48" s="14">
        <f t="shared" si="27"/>
        <v>26949.2</v>
      </c>
      <c r="C48" s="14">
        <f t="shared" si="27"/>
        <v>387.6</v>
      </c>
      <c r="D48" s="14">
        <f t="shared" si="27"/>
        <v>152.09</v>
      </c>
      <c r="E48" s="14">
        <f t="shared" si="27"/>
        <v>152.09</v>
      </c>
      <c r="F48" s="15">
        <f t="shared" si="2"/>
        <v>0.5643581256586466</v>
      </c>
      <c r="G48" s="15">
        <f t="shared" si="3"/>
        <v>39.238906088751285</v>
      </c>
      <c r="H48" s="14">
        <f>H14+H21</f>
        <v>0</v>
      </c>
      <c r="I48" s="14"/>
      <c r="J48" s="14">
        <f>J14+J21</f>
        <v>387.6</v>
      </c>
      <c r="K48" s="14"/>
      <c r="L48" s="14">
        <f>L14+L21</f>
        <v>0</v>
      </c>
      <c r="M48" s="14"/>
      <c r="N48" s="14">
        <f>N14+N21</f>
        <v>561.6</v>
      </c>
      <c r="O48" s="14"/>
      <c r="P48" s="14">
        <f>P14+P21</f>
        <v>0</v>
      </c>
      <c r="Q48" s="14"/>
      <c r="R48" s="14">
        <f>R14+R21</f>
        <v>0</v>
      </c>
      <c r="S48" s="14"/>
      <c r="T48" s="14">
        <f>T14+T21</f>
        <v>0</v>
      </c>
      <c r="U48" s="14"/>
      <c r="V48" s="14">
        <f>V14+V21</f>
        <v>0</v>
      </c>
      <c r="W48" s="14"/>
      <c r="X48" s="14">
        <f>X14+X21</f>
        <v>16000</v>
      </c>
      <c r="Y48" s="14"/>
      <c r="Z48" s="14">
        <f>Z14+Z21</f>
        <v>0</v>
      </c>
      <c r="AA48" s="14"/>
      <c r="AB48" s="14">
        <f>AB14+AB21</f>
        <v>10000</v>
      </c>
      <c r="AC48" s="14"/>
      <c r="AD48" s="14">
        <f>AD14+AD21</f>
        <v>0</v>
      </c>
      <c r="AE48" s="30"/>
      <c r="AF48" s="29"/>
    </row>
    <row r="49" spans="1:32" s="34" customFormat="1" ht="18.75">
      <c r="A49" s="32" t="s">
        <v>58</v>
      </c>
      <c r="B49" s="35">
        <f>H49+J49+L49+N49+P49+R49+T49+V49+X49+Z49+AB49+AD49</f>
        <v>1046.6999999999998</v>
      </c>
      <c r="C49" s="35">
        <f>H49+J49+L49</f>
        <v>0</v>
      </c>
      <c r="D49" s="35">
        <f>E49</f>
        <v>0</v>
      </c>
      <c r="E49" s="35">
        <f>I49+K49+M49+O49+Q49+S49+U49+W49+Y49+AA49+AC49+AE49</f>
        <v>0</v>
      </c>
      <c r="F49" s="33">
        <f t="shared" si="2"/>
        <v>0</v>
      </c>
      <c r="G49" s="33" t="e">
        <f t="shared" si="3"/>
        <v>#DIV/0!</v>
      </c>
      <c r="H49" s="33">
        <f>H36+H29+H15</f>
        <v>0</v>
      </c>
      <c r="I49" s="33">
        <f aca="true" t="shared" si="28" ref="I49:AE49">I36+I29+I15</f>
        <v>0</v>
      </c>
      <c r="J49" s="33">
        <f t="shared" si="28"/>
        <v>0</v>
      </c>
      <c r="K49" s="33">
        <f t="shared" si="28"/>
        <v>0</v>
      </c>
      <c r="L49" s="33">
        <f t="shared" si="28"/>
        <v>0</v>
      </c>
      <c r="M49" s="33">
        <f t="shared" si="28"/>
        <v>0</v>
      </c>
      <c r="N49" s="33">
        <f t="shared" si="28"/>
        <v>0</v>
      </c>
      <c r="O49" s="33">
        <f t="shared" si="28"/>
        <v>0</v>
      </c>
      <c r="P49" s="33">
        <f t="shared" si="28"/>
        <v>0</v>
      </c>
      <c r="Q49" s="33">
        <f t="shared" si="28"/>
        <v>0</v>
      </c>
      <c r="R49" s="33">
        <f t="shared" si="28"/>
        <v>0</v>
      </c>
      <c r="S49" s="33">
        <f t="shared" si="28"/>
        <v>0</v>
      </c>
      <c r="T49" s="33">
        <f t="shared" si="28"/>
        <v>0</v>
      </c>
      <c r="U49" s="33">
        <f t="shared" si="28"/>
        <v>0</v>
      </c>
      <c r="V49" s="33">
        <f t="shared" si="28"/>
        <v>0</v>
      </c>
      <c r="W49" s="33">
        <f t="shared" si="28"/>
        <v>0</v>
      </c>
      <c r="X49" s="33">
        <f t="shared" si="28"/>
        <v>348.9</v>
      </c>
      <c r="Y49" s="33">
        <f t="shared" si="28"/>
        <v>0</v>
      </c>
      <c r="Z49" s="33">
        <f t="shared" si="28"/>
        <v>0</v>
      </c>
      <c r="AA49" s="33">
        <f t="shared" si="28"/>
        <v>0</v>
      </c>
      <c r="AB49" s="33">
        <f t="shared" si="28"/>
        <v>697.8</v>
      </c>
      <c r="AC49" s="33">
        <f t="shared" si="28"/>
        <v>0</v>
      </c>
      <c r="AD49" s="33">
        <f t="shared" si="28"/>
        <v>0</v>
      </c>
      <c r="AE49" s="33">
        <f t="shared" si="28"/>
        <v>0</v>
      </c>
      <c r="AF49" s="36"/>
    </row>
    <row r="50" spans="1:32" s="7" customFormat="1" ht="18.75">
      <c r="A50" s="19" t="s">
        <v>17</v>
      </c>
      <c r="B50" s="14">
        <f>B16+B23</f>
        <v>10</v>
      </c>
      <c r="C50" s="12">
        <f>C16+C23</f>
        <v>0</v>
      </c>
      <c r="D50" s="12">
        <f>D16+D23</f>
        <v>0</v>
      </c>
      <c r="E50" s="12">
        <f>E16+E23</f>
        <v>0</v>
      </c>
      <c r="F50" s="15"/>
      <c r="G50" s="15"/>
      <c r="H50" s="12">
        <f aca="true" t="shared" si="29" ref="H50:AD50">H16+H23</f>
        <v>0</v>
      </c>
      <c r="I50" s="12"/>
      <c r="J50" s="12">
        <f t="shared" si="29"/>
        <v>0</v>
      </c>
      <c r="K50" s="12"/>
      <c r="L50" s="12">
        <f t="shared" si="29"/>
        <v>0</v>
      </c>
      <c r="M50" s="12"/>
      <c r="N50" s="12">
        <f t="shared" si="29"/>
        <v>0</v>
      </c>
      <c r="O50" s="12"/>
      <c r="P50" s="12">
        <f t="shared" si="29"/>
        <v>0</v>
      </c>
      <c r="Q50" s="12"/>
      <c r="R50" s="12">
        <f t="shared" si="29"/>
        <v>0</v>
      </c>
      <c r="S50" s="12"/>
      <c r="T50" s="12">
        <f t="shared" si="29"/>
        <v>0</v>
      </c>
      <c r="U50" s="12"/>
      <c r="V50" s="12">
        <f t="shared" si="29"/>
        <v>0</v>
      </c>
      <c r="W50" s="12"/>
      <c r="X50" s="14">
        <f t="shared" si="29"/>
        <v>10</v>
      </c>
      <c r="Y50" s="12"/>
      <c r="Z50" s="12">
        <f t="shared" si="29"/>
        <v>0</v>
      </c>
      <c r="AA50" s="12"/>
      <c r="AB50" s="12">
        <f t="shared" si="29"/>
        <v>0</v>
      </c>
      <c r="AC50" s="12"/>
      <c r="AD50" s="12">
        <f t="shared" si="29"/>
        <v>0</v>
      </c>
      <c r="AE50" s="30"/>
      <c r="AF50" s="29"/>
    </row>
    <row r="51" spans="2:7" ht="22.5" customHeight="1">
      <c r="B51" s="9"/>
      <c r="C51" s="9"/>
      <c r="D51" s="9"/>
      <c r="E51" s="9"/>
      <c r="F51" s="9"/>
      <c r="G51" s="9"/>
    </row>
    <row r="52" spans="1:42" ht="41.25" customHeight="1">
      <c r="A52" s="1"/>
      <c r="B52" s="38"/>
      <c r="C52" s="38"/>
      <c r="D52" s="38"/>
      <c r="E52" s="38"/>
      <c r="F52" s="38"/>
      <c r="G52" s="38"/>
      <c r="H52" s="38"/>
      <c r="I52" s="38"/>
      <c r="J52" s="38"/>
      <c r="K52" s="38"/>
      <c r="L52" s="38"/>
      <c r="M52" s="9"/>
      <c r="N52" s="18"/>
      <c r="O52" s="18"/>
      <c r="R52" s="17"/>
      <c r="S52" s="17"/>
      <c r="T52" s="37"/>
      <c r="U52" s="37"/>
      <c r="V52" s="37"/>
      <c r="W52" s="37"/>
      <c r="X52" s="37"/>
      <c r="Y52" s="11"/>
      <c r="Z52" s="1"/>
      <c r="AA52" s="1"/>
      <c r="AB52" s="1"/>
      <c r="AC52" s="1"/>
      <c r="AD52" s="1"/>
      <c r="AE52" s="3"/>
      <c r="AF52" s="3"/>
      <c r="AG52" s="3"/>
      <c r="AH52" s="3"/>
      <c r="AI52" s="3"/>
      <c r="AJ52" s="3"/>
      <c r="AK52" s="3"/>
      <c r="AL52" s="3"/>
      <c r="AM52" s="3"/>
      <c r="AN52" s="3"/>
      <c r="AO52" s="3"/>
      <c r="AP52" s="2"/>
    </row>
    <row r="53" spans="8:42" ht="15.75" customHeight="1">
      <c r="H53" s="11"/>
      <c r="I53" s="11"/>
      <c r="J53" s="11"/>
      <c r="K53" s="11"/>
      <c r="L53" s="18"/>
      <c r="M53" s="18"/>
      <c r="N53" s="17"/>
      <c r="O53" s="17"/>
      <c r="P53" s="17"/>
      <c r="Q53" s="17"/>
      <c r="R53" s="17"/>
      <c r="S53" s="17"/>
      <c r="T53" s="8"/>
      <c r="U53" s="8"/>
      <c r="V53" s="8"/>
      <c r="W53" s="8"/>
      <c r="X53" s="8"/>
      <c r="Y53" s="8"/>
      <c r="Z53" s="1"/>
      <c r="AA53" s="1"/>
      <c r="AB53" s="1"/>
      <c r="AC53" s="1"/>
      <c r="AD53" s="1"/>
      <c r="AE53" s="3"/>
      <c r="AF53" s="3"/>
      <c r="AG53" s="3"/>
      <c r="AH53" s="3"/>
      <c r="AI53" s="3"/>
      <c r="AJ53" s="3"/>
      <c r="AK53" s="3"/>
      <c r="AL53" s="3"/>
      <c r="AM53" s="3"/>
      <c r="AN53" s="3"/>
      <c r="AO53" s="3"/>
      <c r="AP53" s="2"/>
    </row>
    <row r="54" spans="8:42" ht="10.5" customHeight="1">
      <c r="H54" s="2"/>
      <c r="I54" s="2"/>
      <c r="J54" s="2"/>
      <c r="K54" s="2"/>
      <c r="L54" s="3"/>
      <c r="M54" s="3"/>
      <c r="N54" s="3"/>
      <c r="O54" s="3"/>
      <c r="P54" s="3"/>
      <c r="Q54" s="3"/>
      <c r="R54" s="3"/>
      <c r="S54" s="3"/>
      <c r="T54" s="1"/>
      <c r="U54" s="1"/>
      <c r="V54" s="1"/>
      <c r="W54" s="1"/>
      <c r="X54" s="1"/>
      <c r="Y54" s="1"/>
      <c r="Z54" s="1"/>
      <c r="AA54" s="1"/>
      <c r="AB54" s="1"/>
      <c r="AC54" s="1"/>
      <c r="AD54" s="1"/>
      <c r="AE54" s="3"/>
      <c r="AF54" s="3"/>
      <c r="AG54" s="3"/>
      <c r="AH54" s="3"/>
      <c r="AI54" s="3"/>
      <c r="AJ54" s="3"/>
      <c r="AK54" s="3"/>
      <c r="AL54" s="3"/>
      <c r="AM54" s="3"/>
      <c r="AN54" s="3"/>
      <c r="AO54" s="3"/>
      <c r="AP54" s="2"/>
    </row>
    <row r="55" spans="1:42" ht="75" customHeight="1">
      <c r="A55" s="39" t="s">
        <v>41</v>
      </c>
      <c r="B55" s="39"/>
      <c r="C55" s="27"/>
      <c r="D55" s="27"/>
      <c r="E55" s="27"/>
      <c r="F55" s="27"/>
      <c r="G55" s="27"/>
      <c r="H55" s="3"/>
      <c r="I55" s="3"/>
      <c r="J55" s="3"/>
      <c r="K55" s="3"/>
      <c r="L55" s="3"/>
      <c r="M55" s="3"/>
      <c r="N55" s="3"/>
      <c r="O55" s="3"/>
      <c r="P55" s="3"/>
      <c r="Q55" s="3"/>
      <c r="R55" s="3"/>
      <c r="S55" s="3"/>
      <c r="T55" s="1"/>
      <c r="U55" s="1"/>
      <c r="V55" s="1"/>
      <c r="W55" s="1"/>
      <c r="X55" s="1"/>
      <c r="Y55" s="1"/>
      <c r="Z55" s="1"/>
      <c r="AA55" s="1"/>
      <c r="AB55" s="1"/>
      <c r="AC55" s="1"/>
      <c r="AD55" s="1"/>
      <c r="AE55" s="3"/>
      <c r="AF55" s="3"/>
      <c r="AG55" s="3"/>
      <c r="AH55" s="3"/>
      <c r="AI55" s="3"/>
      <c r="AJ55" s="3"/>
      <c r="AK55" s="3"/>
      <c r="AL55" s="3"/>
      <c r="AM55" s="3"/>
      <c r="AN55" s="3"/>
      <c r="AO55" s="3"/>
      <c r="AP55" s="2"/>
    </row>
    <row r="56" spans="2:7" ht="19.5" customHeight="1">
      <c r="B56" s="9"/>
      <c r="C56" s="9"/>
      <c r="D56" s="9"/>
      <c r="E56" s="9"/>
      <c r="F56" s="9"/>
      <c r="G56" s="9"/>
    </row>
    <row r="57" ht="48.75" customHeight="1"/>
    <row r="58" spans="2:7" ht="18.75">
      <c r="B58" s="9"/>
      <c r="C58" s="9"/>
      <c r="D58" s="9"/>
      <c r="E58" s="9"/>
      <c r="F58" s="9"/>
      <c r="G58" s="9"/>
    </row>
  </sheetData>
  <sheetProtection/>
  <mergeCells count="30">
    <mergeCell ref="AF38:AF44"/>
    <mergeCell ref="A1:AE1"/>
    <mergeCell ref="A2:AE2"/>
    <mergeCell ref="A3:AD3"/>
    <mergeCell ref="A4:AD4"/>
    <mergeCell ref="A6:A7"/>
    <mergeCell ref="B6:B7"/>
    <mergeCell ref="C6:C7"/>
    <mergeCell ref="D6:D7"/>
    <mergeCell ref="E6:E7"/>
    <mergeCell ref="F6:G6"/>
    <mergeCell ref="Z6:AA6"/>
    <mergeCell ref="AB6:AC6"/>
    <mergeCell ref="AD6:AE6"/>
    <mergeCell ref="H6:I6"/>
    <mergeCell ref="J6:K6"/>
    <mergeCell ref="L6:M6"/>
    <mergeCell ref="N6:O6"/>
    <mergeCell ref="P6:Q6"/>
    <mergeCell ref="R6:S6"/>
    <mergeCell ref="A55:B55"/>
    <mergeCell ref="AF6:AF7"/>
    <mergeCell ref="A9:AE9"/>
    <mergeCell ref="AF10:AF16"/>
    <mergeCell ref="AF24:AF30"/>
    <mergeCell ref="B52:L52"/>
    <mergeCell ref="T52:X52"/>
    <mergeCell ref="T6:U6"/>
    <mergeCell ref="V6:W6"/>
    <mergeCell ref="X6:Y6"/>
  </mergeCells>
  <printOptions horizontalCentered="1"/>
  <pageMargins left="0" right="0" top="0" bottom="0" header="0" footer="0"/>
  <pageSetup fitToHeight="0" fitToWidth="2" horizontalDpi="600" verticalDpi="600" orientation="landscape" paperSize="8" scale="69" r:id="rId1"/>
  <colBreaks count="1" manualBreakCount="1">
    <brk id="19" max="48" man="1"/>
  </colBreaks>
</worksheet>
</file>

<file path=xl/worksheets/sheet5.xml><?xml version="1.0" encoding="utf-8"?>
<worksheet xmlns="http://schemas.openxmlformats.org/spreadsheetml/2006/main" xmlns:r="http://schemas.openxmlformats.org/officeDocument/2006/relationships">
  <dimension ref="A1:AP58"/>
  <sheetViews>
    <sheetView showGridLines="0" view="pageBreakPreview" zoomScale="70" zoomScaleNormal="70" zoomScaleSheetLayoutView="70" zoomScalePageLayoutView="0" workbookViewId="0" topLeftCell="A1">
      <pane xSplit="2" ySplit="9" topLeftCell="D16" activePane="bottomRight" state="frozen"/>
      <selection pane="topLeft" activeCell="A1" sqref="A1"/>
      <selection pane="topRight" activeCell="C1" sqref="C1"/>
      <selection pane="bottomLeft" activeCell="A10" sqref="A10"/>
      <selection pane="bottomRight" activeCell="O28" sqref="O28"/>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8.7109375" style="1" customWidth="1"/>
    <col min="19" max="19" width="13.28125" style="1" customWidth="1"/>
    <col min="20" max="20" width="10.28125" style="3" customWidth="1"/>
    <col min="21" max="21" width="14.7109375" style="3" customWidth="1"/>
    <col min="22" max="22" width="9.7109375" style="3" customWidth="1"/>
    <col min="23" max="23" width="14.7109375" style="3" customWidth="1"/>
    <col min="24" max="24" width="13.421875" style="3" customWidth="1"/>
    <col min="25" max="25" width="14.7109375" style="3" customWidth="1"/>
    <col min="26" max="26" width="11.7109375" style="3" customWidth="1"/>
    <col min="27" max="28" width="14.7109375" style="3" customWidth="1"/>
    <col min="29" max="29" width="12.8515625" style="3" customWidth="1"/>
    <col min="30" max="30" width="10.140625" style="3" customWidth="1"/>
    <col min="31" max="31" width="14.28125" style="1" customWidth="1"/>
    <col min="32" max="32" width="38.140625" style="1" customWidth="1"/>
    <col min="33"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59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2" s="5" customFormat="1" ht="71.25" customHeight="1">
      <c r="A6" s="48" t="s">
        <v>5</v>
      </c>
      <c r="B6" s="50" t="s">
        <v>19</v>
      </c>
      <c r="C6" s="46" t="s">
        <v>60</v>
      </c>
      <c r="D6" s="46" t="s">
        <v>61</v>
      </c>
      <c r="E6" s="46" t="s">
        <v>62</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c r="AF6" s="52" t="s">
        <v>47</v>
      </c>
    </row>
    <row r="7" spans="1:32"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c r="AF7" s="53"/>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9"/>
    </row>
    <row r="9" spans="1:32"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c r="AF9" s="29"/>
    </row>
    <row r="10" spans="1:32" s="7" customFormat="1" ht="95.25" customHeight="1">
      <c r="A10" s="13" t="s">
        <v>23</v>
      </c>
      <c r="B10" s="13">
        <f aca="true" t="shared" si="0" ref="B10:AE10">B11</f>
        <v>19202.039999999997</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19202.039999999997</v>
      </c>
      <c r="Y10" s="13">
        <f t="shared" si="0"/>
        <v>0</v>
      </c>
      <c r="Z10" s="13">
        <f t="shared" si="0"/>
        <v>0</v>
      </c>
      <c r="AA10" s="13">
        <f t="shared" si="0"/>
        <v>0</v>
      </c>
      <c r="AB10" s="13">
        <f t="shared" si="0"/>
        <v>0</v>
      </c>
      <c r="AC10" s="13">
        <f t="shared" si="0"/>
        <v>0</v>
      </c>
      <c r="AD10" s="13">
        <f t="shared" si="0"/>
        <v>0</v>
      </c>
      <c r="AE10" s="13">
        <f t="shared" si="0"/>
        <v>0</v>
      </c>
      <c r="AF10" s="54" t="s">
        <v>65</v>
      </c>
    </row>
    <row r="11" spans="1:32" s="7" customFormat="1" ht="24" customHeight="1">
      <c r="A11" s="16" t="s">
        <v>18</v>
      </c>
      <c r="B11" s="13">
        <f>SUM(B12:B16)-B15</f>
        <v>19202.039999999997</v>
      </c>
      <c r="C11" s="13">
        <f aca="true" t="shared" si="1" ref="C11:AE11">SUM(C12:C16)-C15</f>
        <v>0</v>
      </c>
      <c r="D11" s="13">
        <f t="shared" si="1"/>
        <v>0</v>
      </c>
      <c r="E11" s="13">
        <f t="shared" si="1"/>
        <v>0</v>
      </c>
      <c r="F11" s="13">
        <f t="shared" si="1"/>
        <v>0</v>
      </c>
      <c r="G11" s="13" t="e">
        <f t="shared" si="1"/>
        <v>#DIV/0!</v>
      </c>
      <c r="H11" s="13">
        <f t="shared" si="1"/>
        <v>0</v>
      </c>
      <c r="I11" s="13">
        <f t="shared" si="1"/>
        <v>0</v>
      </c>
      <c r="J11" s="13">
        <f t="shared" si="1"/>
        <v>0</v>
      </c>
      <c r="K11" s="13">
        <f t="shared" si="1"/>
        <v>0</v>
      </c>
      <c r="L11" s="13">
        <f t="shared" si="1"/>
        <v>0</v>
      </c>
      <c r="M11" s="13">
        <f t="shared" si="1"/>
        <v>0</v>
      </c>
      <c r="N11" s="13">
        <f t="shared" si="1"/>
        <v>0</v>
      </c>
      <c r="O11" s="13">
        <f t="shared" si="1"/>
        <v>0</v>
      </c>
      <c r="P11" s="13">
        <f t="shared" si="1"/>
        <v>0</v>
      </c>
      <c r="Q11" s="13">
        <f t="shared" si="1"/>
        <v>0</v>
      </c>
      <c r="R11" s="13">
        <f t="shared" si="1"/>
        <v>0</v>
      </c>
      <c r="S11" s="13">
        <f t="shared" si="1"/>
        <v>0</v>
      </c>
      <c r="T11" s="13">
        <f t="shared" si="1"/>
        <v>0</v>
      </c>
      <c r="U11" s="13">
        <f t="shared" si="1"/>
        <v>0</v>
      </c>
      <c r="V11" s="13">
        <f t="shared" si="1"/>
        <v>0</v>
      </c>
      <c r="W11" s="13">
        <f t="shared" si="1"/>
        <v>0</v>
      </c>
      <c r="X11" s="13">
        <f t="shared" si="1"/>
        <v>19202.039999999997</v>
      </c>
      <c r="Y11" s="13">
        <f t="shared" si="1"/>
        <v>0</v>
      </c>
      <c r="Z11" s="13">
        <f t="shared" si="1"/>
        <v>0</v>
      </c>
      <c r="AA11" s="13">
        <f t="shared" si="1"/>
        <v>0</v>
      </c>
      <c r="AB11" s="13">
        <f t="shared" si="1"/>
        <v>0</v>
      </c>
      <c r="AC11" s="13">
        <f t="shared" si="1"/>
        <v>0</v>
      </c>
      <c r="AD11" s="13">
        <f t="shared" si="1"/>
        <v>0</v>
      </c>
      <c r="AE11" s="13">
        <f t="shared" si="1"/>
        <v>0</v>
      </c>
      <c r="AF11" s="55"/>
    </row>
    <row r="12" spans="1:32" s="7" customFormat="1" ht="18.75">
      <c r="A12" s="19" t="s">
        <v>16</v>
      </c>
      <c r="B12" s="15">
        <f>H12+J12+L12+N12+P12+R12+T12+V12+X12+Z12+AB12+AD12</f>
        <v>942</v>
      </c>
      <c r="C12" s="15">
        <f>H12+J12+L12+N12</f>
        <v>0</v>
      </c>
      <c r="D12" s="15">
        <f>E12</f>
        <v>0</v>
      </c>
      <c r="E12" s="15">
        <f>I12+K12+M12+O12+Q12+S12+U12+W12+Y12+AA12+AC12+AE12</f>
        <v>0</v>
      </c>
      <c r="F12" s="15">
        <f aca="true" t="shared" si="2" ref="F12:F49">E12/B12%</f>
        <v>0</v>
      </c>
      <c r="G12" s="15" t="e">
        <f aca="true" t="shared" si="3" ref="G12:G49">E12/C12%</f>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c r="AF12" s="55"/>
    </row>
    <row r="13" spans="1:32" s="7" customFormat="1" ht="18.75">
      <c r="A13" s="19" t="s">
        <v>14</v>
      </c>
      <c r="B13" s="15">
        <f>H13+J13+L13+N13+P13+R13+T13+V13+X13+Z13+AB13+AD13</f>
        <v>2198.1</v>
      </c>
      <c r="C13" s="15">
        <f>H13+J13+L13+N13</f>
        <v>0</v>
      </c>
      <c r="D13" s="15">
        <f>E13</f>
        <v>0</v>
      </c>
      <c r="E13" s="15">
        <f>I13+K13+M13+O13+Q13+S13+U13+W13+Y13+AA13+AC13+AE13</f>
        <v>0</v>
      </c>
      <c r="F13" s="15">
        <f t="shared" si="2"/>
        <v>0</v>
      </c>
      <c r="G13" s="15" t="e">
        <f t="shared" si="3"/>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c r="AF13" s="55"/>
    </row>
    <row r="14" spans="1:32" s="7" customFormat="1" ht="18.75">
      <c r="A14" s="19" t="s">
        <v>15</v>
      </c>
      <c r="B14" s="15">
        <f>H14+J14+L14+N14+P14+R14+T14+V14+X14+Z14+AB14+AD14</f>
        <v>16000</v>
      </c>
      <c r="C14" s="15">
        <f>H14+J14+L14+N14</f>
        <v>0</v>
      </c>
      <c r="D14" s="15">
        <f>E14</f>
        <v>0</v>
      </c>
      <c r="E14" s="15">
        <f>I14+K14+M14+O14+Q14+S14+U14+W14+Y14+AA14+AC14+AE14</f>
        <v>0</v>
      </c>
      <c r="F14" s="15">
        <f t="shared" si="2"/>
        <v>0</v>
      </c>
      <c r="G14" s="15" t="e">
        <f t="shared" si="3"/>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c r="AF14" s="55"/>
    </row>
    <row r="15" spans="1:32" s="34" customFormat="1" ht="15.75">
      <c r="A15" s="32" t="s">
        <v>64</v>
      </c>
      <c r="B15" s="33">
        <f>H15+J15+L15+N15+P15+R15+T15+V15+X15+Z15+AB15+AD15</f>
        <v>348.9</v>
      </c>
      <c r="C15" s="33">
        <f>H15+J15+L15+N15</f>
        <v>0</v>
      </c>
      <c r="D15" s="33">
        <f>E15</f>
        <v>0</v>
      </c>
      <c r="E15" s="33">
        <f>I15+K15+M15+O15+Q15+S15+U15+W15+Y15+AA15+AC15+AE15</f>
        <v>0</v>
      </c>
      <c r="F15" s="33">
        <f>E15/B15%</f>
        <v>0</v>
      </c>
      <c r="G15" s="33" t="e">
        <f>E15/C15%</f>
        <v>#DIV/0!</v>
      </c>
      <c r="H15" s="33">
        <f aca="true" t="shared" si="4" ref="H15:AE15">H14*0.5</f>
        <v>0</v>
      </c>
      <c r="I15" s="33">
        <f t="shared" si="4"/>
        <v>0</v>
      </c>
      <c r="J15" s="33">
        <f t="shared" si="4"/>
        <v>0</v>
      </c>
      <c r="K15" s="33">
        <f t="shared" si="4"/>
        <v>0</v>
      </c>
      <c r="L15" s="33">
        <f t="shared" si="4"/>
        <v>0</v>
      </c>
      <c r="M15" s="33">
        <f t="shared" si="4"/>
        <v>0</v>
      </c>
      <c r="N15" s="33">
        <f t="shared" si="4"/>
        <v>0</v>
      </c>
      <c r="O15" s="33">
        <f t="shared" si="4"/>
        <v>0</v>
      </c>
      <c r="P15" s="33">
        <f t="shared" si="4"/>
        <v>0</v>
      </c>
      <c r="Q15" s="33">
        <f t="shared" si="4"/>
        <v>0</v>
      </c>
      <c r="R15" s="33">
        <f t="shared" si="4"/>
        <v>0</v>
      </c>
      <c r="S15" s="33">
        <f t="shared" si="4"/>
        <v>0</v>
      </c>
      <c r="T15" s="33">
        <f t="shared" si="4"/>
        <v>0</v>
      </c>
      <c r="U15" s="33">
        <f t="shared" si="4"/>
        <v>0</v>
      </c>
      <c r="V15" s="33">
        <f t="shared" si="4"/>
        <v>0</v>
      </c>
      <c r="W15" s="33">
        <f t="shared" si="4"/>
        <v>0</v>
      </c>
      <c r="X15" s="33">
        <f>(X12+X13)/90*10</f>
        <v>348.9</v>
      </c>
      <c r="Y15" s="33">
        <f t="shared" si="4"/>
        <v>0</v>
      </c>
      <c r="Z15" s="33">
        <f t="shared" si="4"/>
        <v>0</v>
      </c>
      <c r="AA15" s="33">
        <f t="shared" si="4"/>
        <v>0</v>
      </c>
      <c r="AB15" s="33">
        <f t="shared" si="4"/>
        <v>0</v>
      </c>
      <c r="AC15" s="33">
        <f t="shared" si="4"/>
        <v>0</v>
      </c>
      <c r="AD15" s="33">
        <f t="shared" si="4"/>
        <v>0</v>
      </c>
      <c r="AE15" s="33">
        <f t="shared" si="4"/>
        <v>0</v>
      </c>
      <c r="AF15" s="55"/>
    </row>
    <row r="16" spans="1:32" s="7" customFormat="1" ht="18.75">
      <c r="A16" s="19" t="s">
        <v>17</v>
      </c>
      <c r="B16" s="15">
        <f>H16+J16+L16+N16+P16+R16+T16+V16+X16+Z16+AB16+AD16</f>
        <v>61.94</v>
      </c>
      <c r="C16" s="15">
        <f>H16+J16+L16+N16</f>
        <v>0</v>
      </c>
      <c r="D16" s="15">
        <f>E16</f>
        <v>0</v>
      </c>
      <c r="E16" s="15">
        <f>I16+K16+M16+O16+Q16+S16+U16+W16+Y16+AA16+AC16+AE16</f>
        <v>0</v>
      </c>
      <c r="F16" s="15"/>
      <c r="G16" s="15"/>
      <c r="H16" s="13"/>
      <c r="I16" s="13"/>
      <c r="J16" s="13"/>
      <c r="K16" s="13"/>
      <c r="L16" s="13"/>
      <c r="M16" s="13"/>
      <c r="N16" s="13"/>
      <c r="O16" s="13"/>
      <c r="P16" s="13"/>
      <c r="Q16" s="13"/>
      <c r="R16" s="13"/>
      <c r="S16" s="13"/>
      <c r="T16" s="13"/>
      <c r="U16" s="13"/>
      <c r="V16" s="13"/>
      <c r="W16" s="13"/>
      <c r="X16" s="15">
        <v>61.94</v>
      </c>
      <c r="Y16" s="13"/>
      <c r="Z16" s="13"/>
      <c r="AA16" s="13"/>
      <c r="AB16" s="13"/>
      <c r="AC16" s="13"/>
      <c r="AD16" s="13"/>
      <c r="AE16" s="30"/>
      <c r="AF16" s="56"/>
    </row>
    <row r="17" spans="1:32" s="7" customFormat="1" ht="129.75" customHeight="1">
      <c r="A17" s="25" t="s">
        <v>24</v>
      </c>
      <c r="B17" s="26">
        <f>B18</f>
        <v>17229.4</v>
      </c>
      <c r="C17" s="26">
        <f>C18</f>
        <v>949.2</v>
      </c>
      <c r="D17" s="26">
        <f>D18</f>
        <v>152.09</v>
      </c>
      <c r="E17" s="26">
        <f>E18</f>
        <v>152.09</v>
      </c>
      <c r="F17" s="15">
        <f t="shared" si="2"/>
        <v>0.8827353245034649</v>
      </c>
      <c r="G17" s="15">
        <f t="shared" si="3"/>
        <v>16.022966708807417</v>
      </c>
      <c r="H17" s="26">
        <f aca="true" t="shared" si="5" ref="H17:AE17">H18</f>
        <v>0</v>
      </c>
      <c r="I17" s="26">
        <f t="shared" si="5"/>
        <v>0</v>
      </c>
      <c r="J17" s="26">
        <f t="shared" si="5"/>
        <v>387.6</v>
      </c>
      <c r="K17" s="26">
        <f t="shared" si="5"/>
        <v>0</v>
      </c>
      <c r="L17" s="26">
        <f t="shared" si="5"/>
        <v>0</v>
      </c>
      <c r="M17" s="26">
        <f t="shared" si="5"/>
        <v>152.09</v>
      </c>
      <c r="N17" s="26">
        <f t="shared" si="5"/>
        <v>561.6</v>
      </c>
      <c r="O17" s="26">
        <f t="shared" si="5"/>
        <v>0</v>
      </c>
      <c r="P17" s="26">
        <f t="shared" si="5"/>
        <v>0</v>
      </c>
      <c r="Q17" s="26">
        <f t="shared" si="5"/>
        <v>0</v>
      </c>
      <c r="R17" s="26">
        <f t="shared" si="5"/>
        <v>0</v>
      </c>
      <c r="S17" s="26">
        <f t="shared" si="5"/>
        <v>0</v>
      </c>
      <c r="T17" s="26">
        <f t="shared" si="5"/>
        <v>0</v>
      </c>
      <c r="U17" s="26">
        <f t="shared" si="5"/>
        <v>0</v>
      </c>
      <c r="V17" s="26">
        <f t="shared" si="5"/>
        <v>0</v>
      </c>
      <c r="W17" s="26">
        <f t="shared" si="5"/>
        <v>0</v>
      </c>
      <c r="X17" s="26">
        <f t="shared" si="5"/>
        <v>0</v>
      </c>
      <c r="Y17" s="26">
        <f t="shared" si="5"/>
        <v>0</v>
      </c>
      <c r="Z17" s="26">
        <f t="shared" si="5"/>
        <v>0</v>
      </c>
      <c r="AA17" s="26">
        <f t="shared" si="5"/>
        <v>0</v>
      </c>
      <c r="AB17" s="26">
        <f t="shared" si="5"/>
        <v>16280.2</v>
      </c>
      <c r="AC17" s="26">
        <f t="shared" si="5"/>
        <v>0</v>
      </c>
      <c r="AD17" s="26">
        <f t="shared" si="5"/>
        <v>0</v>
      </c>
      <c r="AE17" s="26">
        <f t="shared" si="5"/>
        <v>0</v>
      </c>
      <c r="AF17" s="29"/>
    </row>
    <row r="18" spans="1:32" s="7" customFormat="1" ht="18.75">
      <c r="A18" s="16" t="s">
        <v>18</v>
      </c>
      <c r="B18" s="13">
        <f>SUM(B19:B23)-B22</f>
        <v>17229.4</v>
      </c>
      <c r="C18" s="13">
        <f aca="true" t="shared" si="6" ref="C18:AE18">SUM(C19:C23)-C22</f>
        <v>949.2</v>
      </c>
      <c r="D18" s="13">
        <f t="shared" si="6"/>
        <v>152.09</v>
      </c>
      <c r="E18" s="13">
        <f t="shared" si="6"/>
        <v>152.09</v>
      </c>
      <c r="F18" s="13" t="e">
        <f t="shared" si="6"/>
        <v>#DIV/0!</v>
      </c>
      <c r="G18" s="13" t="e">
        <f t="shared" si="6"/>
        <v>#DIV/0!</v>
      </c>
      <c r="H18" s="13">
        <f t="shared" si="6"/>
        <v>0</v>
      </c>
      <c r="I18" s="13">
        <f t="shared" si="6"/>
        <v>0</v>
      </c>
      <c r="J18" s="13">
        <f t="shared" si="6"/>
        <v>387.6</v>
      </c>
      <c r="K18" s="13">
        <f t="shared" si="6"/>
        <v>0</v>
      </c>
      <c r="L18" s="13">
        <f t="shared" si="6"/>
        <v>0</v>
      </c>
      <c r="M18" s="13">
        <f t="shared" si="6"/>
        <v>152.09</v>
      </c>
      <c r="N18" s="13">
        <f t="shared" si="6"/>
        <v>561.6</v>
      </c>
      <c r="O18" s="13">
        <f t="shared" si="6"/>
        <v>0</v>
      </c>
      <c r="P18" s="13">
        <f t="shared" si="6"/>
        <v>0</v>
      </c>
      <c r="Q18" s="13">
        <f t="shared" si="6"/>
        <v>0</v>
      </c>
      <c r="R18" s="13">
        <f t="shared" si="6"/>
        <v>0</v>
      </c>
      <c r="S18" s="13">
        <f t="shared" si="6"/>
        <v>0</v>
      </c>
      <c r="T18" s="13">
        <f t="shared" si="6"/>
        <v>0</v>
      </c>
      <c r="U18" s="13">
        <f t="shared" si="6"/>
        <v>0</v>
      </c>
      <c r="V18" s="13">
        <f t="shared" si="6"/>
        <v>0</v>
      </c>
      <c r="W18" s="13">
        <f t="shared" si="6"/>
        <v>0</v>
      </c>
      <c r="X18" s="13">
        <f t="shared" si="6"/>
        <v>0</v>
      </c>
      <c r="Y18" s="13">
        <f t="shared" si="6"/>
        <v>0</v>
      </c>
      <c r="Z18" s="13">
        <f t="shared" si="6"/>
        <v>0</v>
      </c>
      <c r="AA18" s="13">
        <f t="shared" si="6"/>
        <v>0</v>
      </c>
      <c r="AB18" s="13">
        <f t="shared" si="6"/>
        <v>16280.2</v>
      </c>
      <c r="AC18" s="13">
        <f t="shared" si="6"/>
        <v>0</v>
      </c>
      <c r="AD18" s="13">
        <f t="shared" si="6"/>
        <v>0</v>
      </c>
      <c r="AE18" s="13">
        <f t="shared" si="6"/>
        <v>0</v>
      </c>
      <c r="AF18" s="29"/>
    </row>
    <row r="19" spans="1:32" s="7" customFormat="1" ht="18.75">
      <c r="A19" s="19" t="s">
        <v>16</v>
      </c>
      <c r="B19" s="14">
        <f aca="true" t="shared" si="7" ref="B19:AE23">B26+B33+B40</f>
        <v>1884.07</v>
      </c>
      <c r="C19" s="14">
        <f t="shared" si="7"/>
        <v>0</v>
      </c>
      <c r="D19" s="14">
        <f t="shared" si="7"/>
        <v>0</v>
      </c>
      <c r="E19" s="14">
        <f t="shared" si="7"/>
        <v>0</v>
      </c>
      <c r="F19" s="14" t="e">
        <f t="shared" si="7"/>
        <v>#DIV/0!</v>
      </c>
      <c r="G19" s="14" t="e">
        <f t="shared" si="7"/>
        <v>#DIV/0!</v>
      </c>
      <c r="H19" s="14">
        <f t="shared" si="7"/>
        <v>0</v>
      </c>
      <c r="I19" s="14">
        <f t="shared" si="7"/>
        <v>0</v>
      </c>
      <c r="J19" s="14">
        <f t="shared" si="7"/>
        <v>0</v>
      </c>
      <c r="K19" s="14">
        <f t="shared" si="7"/>
        <v>0</v>
      </c>
      <c r="L19" s="14">
        <f t="shared" si="7"/>
        <v>0</v>
      </c>
      <c r="M19" s="14">
        <f t="shared" si="7"/>
        <v>0</v>
      </c>
      <c r="N19" s="14">
        <f t="shared" si="7"/>
        <v>0</v>
      </c>
      <c r="O19" s="14">
        <f t="shared" si="7"/>
        <v>0</v>
      </c>
      <c r="P19" s="14">
        <f t="shared" si="7"/>
        <v>0</v>
      </c>
      <c r="Q19" s="14">
        <f t="shared" si="7"/>
        <v>0</v>
      </c>
      <c r="R19" s="14">
        <f t="shared" si="7"/>
        <v>0</v>
      </c>
      <c r="S19" s="14">
        <f t="shared" si="7"/>
        <v>0</v>
      </c>
      <c r="T19" s="14">
        <f t="shared" si="7"/>
        <v>0</v>
      </c>
      <c r="U19" s="14">
        <f t="shared" si="7"/>
        <v>0</v>
      </c>
      <c r="V19" s="14">
        <f t="shared" si="7"/>
        <v>0</v>
      </c>
      <c r="W19" s="14">
        <f t="shared" si="7"/>
        <v>0</v>
      </c>
      <c r="X19" s="14">
        <f t="shared" si="7"/>
        <v>0</v>
      </c>
      <c r="Y19" s="14">
        <f t="shared" si="7"/>
        <v>0</v>
      </c>
      <c r="Z19" s="14">
        <f t="shared" si="7"/>
        <v>0</v>
      </c>
      <c r="AA19" s="14">
        <f t="shared" si="7"/>
        <v>0</v>
      </c>
      <c r="AB19" s="14">
        <f t="shared" si="7"/>
        <v>1884.07</v>
      </c>
      <c r="AC19" s="14">
        <f t="shared" si="7"/>
        <v>0</v>
      </c>
      <c r="AD19" s="14">
        <f t="shared" si="7"/>
        <v>0</v>
      </c>
      <c r="AE19" s="14">
        <f t="shared" si="7"/>
        <v>0</v>
      </c>
      <c r="AF19" s="29"/>
    </row>
    <row r="20" spans="1:32" s="7" customFormat="1" ht="18.75">
      <c r="A20" s="19" t="s">
        <v>14</v>
      </c>
      <c r="B20" s="15">
        <f t="shared" si="7"/>
        <v>4396.13</v>
      </c>
      <c r="C20" s="15">
        <f t="shared" si="7"/>
        <v>0</v>
      </c>
      <c r="D20" s="15">
        <f t="shared" si="7"/>
        <v>0</v>
      </c>
      <c r="E20" s="15">
        <f t="shared" si="7"/>
        <v>0</v>
      </c>
      <c r="F20" s="15" t="e">
        <f t="shared" si="7"/>
        <v>#DIV/0!</v>
      </c>
      <c r="G20" s="15" t="e">
        <f t="shared" si="7"/>
        <v>#DIV/0!</v>
      </c>
      <c r="H20" s="15">
        <f t="shared" si="7"/>
        <v>0</v>
      </c>
      <c r="I20" s="15">
        <f t="shared" si="7"/>
        <v>0</v>
      </c>
      <c r="J20" s="15">
        <f t="shared" si="7"/>
        <v>0</v>
      </c>
      <c r="K20" s="15">
        <f t="shared" si="7"/>
        <v>0</v>
      </c>
      <c r="L20" s="15">
        <f t="shared" si="7"/>
        <v>0</v>
      </c>
      <c r="M20" s="15">
        <f t="shared" si="7"/>
        <v>0</v>
      </c>
      <c r="N20" s="15">
        <f t="shared" si="7"/>
        <v>0</v>
      </c>
      <c r="O20" s="15">
        <f t="shared" si="7"/>
        <v>0</v>
      </c>
      <c r="P20" s="15">
        <f t="shared" si="7"/>
        <v>0</v>
      </c>
      <c r="Q20" s="15">
        <f t="shared" si="7"/>
        <v>0</v>
      </c>
      <c r="R20" s="15">
        <f t="shared" si="7"/>
        <v>0</v>
      </c>
      <c r="S20" s="15">
        <f t="shared" si="7"/>
        <v>0</v>
      </c>
      <c r="T20" s="15">
        <f t="shared" si="7"/>
        <v>0</v>
      </c>
      <c r="U20" s="15">
        <f t="shared" si="7"/>
        <v>0</v>
      </c>
      <c r="V20" s="15">
        <f t="shared" si="7"/>
        <v>0</v>
      </c>
      <c r="W20" s="15">
        <f t="shared" si="7"/>
        <v>0</v>
      </c>
      <c r="X20" s="15">
        <f t="shared" si="7"/>
        <v>0</v>
      </c>
      <c r="Y20" s="15">
        <f t="shared" si="7"/>
        <v>0</v>
      </c>
      <c r="Z20" s="15">
        <f t="shared" si="7"/>
        <v>0</v>
      </c>
      <c r="AA20" s="15">
        <f t="shared" si="7"/>
        <v>0</v>
      </c>
      <c r="AB20" s="15">
        <f t="shared" si="7"/>
        <v>4396.13</v>
      </c>
      <c r="AC20" s="15">
        <f t="shared" si="7"/>
        <v>0</v>
      </c>
      <c r="AD20" s="15">
        <f t="shared" si="7"/>
        <v>0</v>
      </c>
      <c r="AE20" s="15">
        <f t="shared" si="7"/>
        <v>0</v>
      </c>
      <c r="AF20" s="29"/>
    </row>
    <row r="21" spans="1:32" s="7" customFormat="1" ht="18.75">
      <c r="A21" s="19" t="s">
        <v>15</v>
      </c>
      <c r="B21" s="15">
        <f t="shared" si="7"/>
        <v>10949.2</v>
      </c>
      <c r="C21" s="15">
        <f t="shared" si="7"/>
        <v>949.2</v>
      </c>
      <c r="D21" s="15">
        <f t="shared" si="7"/>
        <v>152.09</v>
      </c>
      <c r="E21" s="15">
        <f t="shared" si="7"/>
        <v>152.09</v>
      </c>
      <c r="F21" s="15" t="e">
        <f t="shared" si="7"/>
        <v>#DIV/0!</v>
      </c>
      <c r="G21" s="15" t="e">
        <f t="shared" si="7"/>
        <v>#DIV/0!</v>
      </c>
      <c r="H21" s="15">
        <f t="shared" si="7"/>
        <v>0</v>
      </c>
      <c r="I21" s="15">
        <f t="shared" si="7"/>
        <v>0</v>
      </c>
      <c r="J21" s="15">
        <f t="shared" si="7"/>
        <v>387.6</v>
      </c>
      <c r="K21" s="15">
        <f t="shared" si="7"/>
        <v>0</v>
      </c>
      <c r="L21" s="15">
        <f t="shared" si="7"/>
        <v>0</v>
      </c>
      <c r="M21" s="15">
        <f t="shared" si="7"/>
        <v>152.09</v>
      </c>
      <c r="N21" s="15">
        <f t="shared" si="7"/>
        <v>561.6</v>
      </c>
      <c r="O21" s="15">
        <f t="shared" si="7"/>
        <v>0</v>
      </c>
      <c r="P21" s="15">
        <f t="shared" si="7"/>
        <v>0</v>
      </c>
      <c r="Q21" s="15">
        <f t="shared" si="7"/>
        <v>0</v>
      </c>
      <c r="R21" s="15">
        <f t="shared" si="7"/>
        <v>0</v>
      </c>
      <c r="S21" s="15">
        <f t="shared" si="7"/>
        <v>0</v>
      </c>
      <c r="T21" s="15">
        <f t="shared" si="7"/>
        <v>0</v>
      </c>
      <c r="U21" s="15">
        <f t="shared" si="7"/>
        <v>0</v>
      </c>
      <c r="V21" s="15">
        <f t="shared" si="7"/>
        <v>0</v>
      </c>
      <c r="W21" s="15">
        <f t="shared" si="7"/>
        <v>0</v>
      </c>
      <c r="X21" s="15">
        <f t="shared" si="7"/>
        <v>0</v>
      </c>
      <c r="Y21" s="15">
        <f t="shared" si="7"/>
        <v>0</v>
      </c>
      <c r="Z21" s="15">
        <f t="shared" si="7"/>
        <v>0</v>
      </c>
      <c r="AA21" s="15">
        <f t="shared" si="7"/>
        <v>0</v>
      </c>
      <c r="AB21" s="15">
        <f t="shared" si="7"/>
        <v>10000</v>
      </c>
      <c r="AC21" s="15">
        <f t="shared" si="7"/>
        <v>0</v>
      </c>
      <c r="AD21" s="15">
        <f t="shared" si="7"/>
        <v>0</v>
      </c>
      <c r="AE21" s="15">
        <f t="shared" si="7"/>
        <v>0</v>
      </c>
      <c r="AF21" s="29"/>
    </row>
    <row r="22" spans="1:32" s="7" customFormat="1" ht="18.75">
      <c r="A22" s="32" t="s">
        <v>64</v>
      </c>
      <c r="B22" s="15">
        <f aca="true" t="shared" si="8" ref="B22:G22">B29+B37+B44</f>
        <v>697.8</v>
      </c>
      <c r="C22" s="15">
        <f t="shared" si="8"/>
        <v>0</v>
      </c>
      <c r="D22" s="15">
        <f t="shared" si="8"/>
        <v>0</v>
      </c>
      <c r="E22" s="15">
        <f t="shared" si="8"/>
        <v>0</v>
      </c>
      <c r="F22" s="15">
        <f t="shared" si="8"/>
        <v>0</v>
      </c>
      <c r="G22" s="15" t="e">
        <f t="shared" si="8"/>
        <v>#DIV/0!</v>
      </c>
      <c r="H22" s="15">
        <f>H29+H36+H43</f>
        <v>0</v>
      </c>
      <c r="I22" s="15">
        <f t="shared" si="7"/>
        <v>0</v>
      </c>
      <c r="J22" s="15">
        <f t="shared" si="7"/>
        <v>0</v>
      </c>
      <c r="K22" s="15">
        <f t="shared" si="7"/>
        <v>0</v>
      </c>
      <c r="L22" s="15">
        <f t="shared" si="7"/>
        <v>0</v>
      </c>
      <c r="M22" s="15">
        <f t="shared" si="7"/>
        <v>0</v>
      </c>
      <c r="N22" s="15">
        <f t="shared" si="7"/>
        <v>0</v>
      </c>
      <c r="O22" s="15">
        <f t="shared" si="7"/>
        <v>0</v>
      </c>
      <c r="P22" s="15">
        <f t="shared" si="7"/>
        <v>0</v>
      </c>
      <c r="Q22" s="15">
        <f t="shared" si="7"/>
        <v>0</v>
      </c>
      <c r="R22" s="15">
        <f t="shared" si="7"/>
        <v>0</v>
      </c>
      <c r="S22" s="15">
        <f t="shared" si="7"/>
        <v>0</v>
      </c>
      <c r="T22" s="15">
        <f t="shared" si="7"/>
        <v>0</v>
      </c>
      <c r="U22" s="15">
        <f t="shared" si="7"/>
        <v>0</v>
      </c>
      <c r="V22" s="15">
        <f t="shared" si="7"/>
        <v>0</v>
      </c>
      <c r="W22" s="15">
        <f t="shared" si="7"/>
        <v>0</v>
      </c>
      <c r="X22" s="15">
        <f t="shared" si="7"/>
        <v>0</v>
      </c>
      <c r="Y22" s="15">
        <f t="shared" si="7"/>
        <v>0</v>
      </c>
      <c r="Z22" s="15">
        <f t="shared" si="7"/>
        <v>0</v>
      </c>
      <c r="AA22" s="15">
        <f t="shared" si="7"/>
        <v>0</v>
      </c>
      <c r="AB22" s="15">
        <f t="shared" si="7"/>
        <v>697.8</v>
      </c>
      <c r="AC22" s="15">
        <f t="shared" si="7"/>
        <v>0</v>
      </c>
      <c r="AD22" s="15">
        <f t="shared" si="7"/>
        <v>0</v>
      </c>
      <c r="AE22" s="15">
        <f t="shared" si="7"/>
        <v>0</v>
      </c>
      <c r="AF22" s="29"/>
    </row>
    <row r="23" spans="1:32" s="7" customFormat="1" ht="18.75">
      <c r="A23" s="19" t="s">
        <v>17</v>
      </c>
      <c r="B23" s="14">
        <f aca="true" t="shared" si="9" ref="B23:G23">B30+B37+B44</f>
        <v>0</v>
      </c>
      <c r="C23" s="14">
        <f t="shared" si="9"/>
        <v>0</v>
      </c>
      <c r="D23" s="14">
        <f t="shared" si="9"/>
        <v>0</v>
      </c>
      <c r="E23" s="14">
        <f t="shared" si="9"/>
        <v>0</v>
      </c>
      <c r="F23" s="14">
        <f t="shared" si="9"/>
        <v>0</v>
      </c>
      <c r="G23" s="14">
        <f t="shared" si="9"/>
        <v>0</v>
      </c>
      <c r="H23" s="14">
        <f>H30+H37+H44</f>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si="7"/>
        <v>0</v>
      </c>
      <c r="T23" s="14">
        <f t="shared" si="7"/>
        <v>0</v>
      </c>
      <c r="U23" s="14">
        <f t="shared" si="7"/>
        <v>0</v>
      </c>
      <c r="V23" s="14">
        <f t="shared" si="7"/>
        <v>0</v>
      </c>
      <c r="W23" s="14">
        <f t="shared" si="7"/>
        <v>0</v>
      </c>
      <c r="X23" s="14">
        <f t="shared" si="7"/>
        <v>0</v>
      </c>
      <c r="Y23" s="14">
        <f t="shared" si="7"/>
        <v>0</v>
      </c>
      <c r="Z23" s="14">
        <f t="shared" si="7"/>
        <v>0</v>
      </c>
      <c r="AA23" s="14">
        <f t="shared" si="7"/>
        <v>0</v>
      </c>
      <c r="AB23" s="14">
        <f t="shared" si="7"/>
        <v>0</v>
      </c>
      <c r="AC23" s="14">
        <f t="shared" si="7"/>
        <v>0</v>
      </c>
      <c r="AD23" s="14">
        <f t="shared" si="7"/>
        <v>0</v>
      </c>
      <c r="AE23" s="14">
        <f t="shared" si="7"/>
        <v>0</v>
      </c>
      <c r="AF23" s="29"/>
    </row>
    <row r="24" spans="1:32" s="7" customFormat="1" ht="60" customHeight="1">
      <c r="A24" s="19" t="s">
        <v>25</v>
      </c>
      <c r="B24" s="15">
        <f>B25</f>
        <v>16841.8</v>
      </c>
      <c r="C24" s="15">
        <f>C25</f>
        <v>561.6</v>
      </c>
      <c r="D24" s="15">
        <f>D25</f>
        <v>0</v>
      </c>
      <c r="E24" s="15">
        <f>E25</f>
        <v>0</v>
      </c>
      <c r="F24" s="15">
        <f t="shared" si="2"/>
        <v>0</v>
      </c>
      <c r="G24" s="15">
        <f t="shared" si="3"/>
        <v>0</v>
      </c>
      <c r="H24" s="15">
        <f aca="true" t="shared" si="10" ref="H24:AE24">H25</f>
        <v>0</v>
      </c>
      <c r="I24" s="15">
        <f t="shared" si="10"/>
        <v>0</v>
      </c>
      <c r="J24" s="15">
        <f t="shared" si="10"/>
        <v>0</v>
      </c>
      <c r="K24" s="15">
        <f t="shared" si="10"/>
        <v>0</v>
      </c>
      <c r="L24" s="15">
        <f t="shared" si="10"/>
        <v>0</v>
      </c>
      <c r="M24" s="15">
        <f t="shared" si="10"/>
        <v>0</v>
      </c>
      <c r="N24" s="15">
        <f t="shared" si="10"/>
        <v>561.6</v>
      </c>
      <c r="O24" s="15">
        <f t="shared" si="10"/>
        <v>0</v>
      </c>
      <c r="P24" s="15">
        <f t="shared" si="10"/>
        <v>0</v>
      </c>
      <c r="Q24" s="15">
        <f t="shared" si="10"/>
        <v>0</v>
      </c>
      <c r="R24" s="15">
        <f t="shared" si="10"/>
        <v>0</v>
      </c>
      <c r="S24" s="15">
        <f t="shared" si="10"/>
        <v>0</v>
      </c>
      <c r="T24" s="15">
        <f t="shared" si="10"/>
        <v>0</v>
      </c>
      <c r="U24" s="15">
        <f t="shared" si="10"/>
        <v>0</v>
      </c>
      <c r="V24" s="15">
        <f t="shared" si="10"/>
        <v>0</v>
      </c>
      <c r="W24" s="15">
        <f t="shared" si="10"/>
        <v>0</v>
      </c>
      <c r="X24" s="15">
        <f t="shared" si="10"/>
        <v>0</v>
      </c>
      <c r="Y24" s="15">
        <f t="shared" si="10"/>
        <v>0</v>
      </c>
      <c r="Z24" s="15">
        <f t="shared" si="10"/>
        <v>0</v>
      </c>
      <c r="AA24" s="15">
        <f t="shared" si="10"/>
        <v>0</v>
      </c>
      <c r="AB24" s="15">
        <f t="shared" si="10"/>
        <v>16280.2</v>
      </c>
      <c r="AC24" s="15">
        <f t="shared" si="10"/>
        <v>0</v>
      </c>
      <c r="AD24" s="15">
        <f t="shared" si="10"/>
        <v>0</v>
      </c>
      <c r="AE24" s="15">
        <f t="shared" si="10"/>
        <v>0</v>
      </c>
      <c r="AF24" s="54" t="s">
        <v>63</v>
      </c>
    </row>
    <row r="25" spans="1:32" s="7" customFormat="1" ht="18.75">
      <c r="A25" s="16" t="s">
        <v>27</v>
      </c>
      <c r="B25" s="13">
        <f>SUM(B26:B30)-B29</f>
        <v>16841.8</v>
      </c>
      <c r="C25" s="13">
        <f aca="true" t="shared" si="11" ref="C25:AE25">SUM(C26:C30)-C29</f>
        <v>561.6</v>
      </c>
      <c r="D25" s="13">
        <f t="shared" si="11"/>
        <v>0</v>
      </c>
      <c r="E25" s="13">
        <f t="shared" si="11"/>
        <v>0</v>
      </c>
      <c r="F25" s="13">
        <f t="shared" si="11"/>
        <v>0</v>
      </c>
      <c r="G25" s="13" t="e">
        <f t="shared" si="11"/>
        <v>#DIV/0!</v>
      </c>
      <c r="H25" s="13">
        <f t="shared" si="11"/>
        <v>0</v>
      </c>
      <c r="I25" s="13">
        <f t="shared" si="11"/>
        <v>0</v>
      </c>
      <c r="J25" s="13">
        <f t="shared" si="11"/>
        <v>0</v>
      </c>
      <c r="K25" s="13">
        <f t="shared" si="11"/>
        <v>0</v>
      </c>
      <c r="L25" s="13">
        <f t="shared" si="11"/>
        <v>0</v>
      </c>
      <c r="M25" s="13">
        <f t="shared" si="11"/>
        <v>0</v>
      </c>
      <c r="N25" s="13">
        <f t="shared" si="11"/>
        <v>561.6</v>
      </c>
      <c r="O25" s="13">
        <f t="shared" si="11"/>
        <v>0</v>
      </c>
      <c r="P25" s="13">
        <f t="shared" si="11"/>
        <v>0</v>
      </c>
      <c r="Q25" s="13">
        <f t="shared" si="11"/>
        <v>0</v>
      </c>
      <c r="R25" s="13">
        <f t="shared" si="11"/>
        <v>0</v>
      </c>
      <c r="S25" s="13">
        <f t="shared" si="11"/>
        <v>0</v>
      </c>
      <c r="T25" s="13">
        <f t="shared" si="11"/>
        <v>0</v>
      </c>
      <c r="U25" s="13">
        <f t="shared" si="11"/>
        <v>0</v>
      </c>
      <c r="V25" s="13">
        <f t="shared" si="11"/>
        <v>0</v>
      </c>
      <c r="W25" s="13">
        <f t="shared" si="11"/>
        <v>0</v>
      </c>
      <c r="X25" s="13">
        <f t="shared" si="11"/>
        <v>0</v>
      </c>
      <c r="Y25" s="13">
        <f t="shared" si="11"/>
        <v>0</v>
      </c>
      <c r="Z25" s="13">
        <f t="shared" si="11"/>
        <v>0</v>
      </c>
      <c r="AA25" s="13">
        <f t="shared" si="11"/>
        <v>0</v>
      </c>
      <c r="AB25" s="13">
        <f t="shared" si="11"/>
        <v>16280.2</v>
      </c>
      <c r="AC25" s="13">
        <f t="shared" si="11"/>
        <v>0</v>
      </c>
      <c r="AD25" s="13">
        <f t="shared" si="11"/>
        <v>0</v>
      </c>
      <c r="AE25" s="13">
        <f t="shared" si="11"/>
        <v>0</v>
      </c>
      <c r="AF25" s="55"/>
    </row>
    <row r="26" spans="1:32" s="7" customFormat="1" ht="18.75">
      <c r="A26" s="19" t="s">
        <v>16</v>
      </c>
      <c r="B26" s="15">
        <f>H26+J26+L26+N26+P26+R26+T26+V26+X26+Z26+AB26+AD26</f>
        <v>1884.07</v>
      </c>
      <c r="C26" s="15">
        <f>H26+J26+L26+N26</f>
        <v>0</v>
      </c>
      <c r="D26" s="15">
        <f>E26</f>
        <v>0</v>
      </c>
      <c r="E26" s="15">
        <f>I26+K26+M26+O26+Q26+S26+U26+W26+Y26+AA26+AC26+AE26</f>
        <v>0</v>
      </c>
      <c r="F26" s="15">
        <f t="shared" si="2"/>
        <v>0</v>
      </c>
      <c r="G26" s="15" t="e">
        <f t="shared" si="3"/>
        <v>#DIV/0!</v>
      </c>
      <c r="H26" s="13"/>
      <c r="I26" s="13"/>
      <c r="J26" s="13"/>
      <c r="K26" s="13"/>
      <c r="L26" s="13"/>
      <c r="M26" s="13"/>
      <c r="N26" s="13"/>
      <c r="O26" s="13"/>
      <c r="P26" s="13"/>
      <c r="Q26" s="13"/>
      <c r="R26" s="13"/>
      <c r="S26" s="13"/>
      <c r="T26" s="13"/>
      <c r="U26" s="13"/>
      <c r="V26" s="15"/>
      <c r="W26" s="15"/>
      <c r="X26" s="15"/>
      <c r="Y26" s="15"/>
      <c r="Z26" s="15"/>
      <c r="AA26" s="15"/>
      <c r="AB26" s="15">
        <v>1884.07</v>
      </c>
      <c r="AC26" s="15"/>
      <c r="AD26" s="15"/>
      <c r="AE26" s="30"/>
      <c r="AF26" s="55"/>
    </row>
    <row r="27" spans="1:32" s="7" customFormat="1" ht="18.75">
      <c r="A27" s="19" t="s">
        <v>14</v>
      </c>
      <c r="B27" s="15">
        <f>H27+J27+L27+N27+P27+R27+T27+V27+X27+Z27+AB27+AD27</f>
        <v>4396.13</v>
      </c>
      <c r="C27" s="15">
        <f>H27+J27+L27+N27</f>
        <v>0</v>
      </c>
      <c r="D27" s="15">
        <f>E27</f>
        <v>0</v>
      </c>
      <c r="E27" s="15">
        <f>I27+K27+M27+O27+Q27+S27+U27+W27+Y27+AA27+AC27+AE27</f>
        <v>0</v>
      </c>
      <c r="F27" s="15">
        <f t="shared" si="2"/>
        <v>0</v>
      </c>
      <c r="G27" s="15" t="e">
        <f t="shared" si="3"/>
        <v>#DIV/0!</v>
      </c>
      <c r="H27" s="13"/>
      <c r="I27" s="13"/>
      <c r="J27" s="13"/>
      <c r="K27" s="13"/>
      <c r="L27" s="13"/>
      <c r="M27" s="13"/>
      <c r="N27" s="13"/>
      <c r="O27" s="13"/>
      <c r="P27" s="13"/>
      <c r="Q27" s="13"/>
      <c r="R27" s="13"/>
      <c r="S27" s="13"/>
      <c r="T27" s="13"/>
      <c r="U27" s="13"/>
      <c r="V27" s="15"/>
      <c r="W27" s="15"/>
      <c r="X27" s="15"/>
      <c r="Y27" s="15"/>
      <c r="Z27" s="15"/>
      <c r="AA27" s="15"/>
      <c r="AB27" s="15">
        <v>4396.13</v>
      </c>
      <c r="AC27" s="15"/>
      <c r="AD27" s="15"/>
      <c r="AE27" s="30"/>
      <c r="AF27" s="55"/>
    </row>
    <row r="28" spans="1:32" s="7" customFormat="1" ht="30" customHeight="1">
      <c r="A28" s="19" t="s">
        <v>15</v>
      </c>
      <c r="B28" s="15">
        <f>H28+J28+L28+N28+P28+R28+T28+V28+X28+Z28+AB28+AD28</f>
        <v>10561.6</v>
      </c>
      <c r="C28" s="15">
        <f>H28+J28+L28+N28</f>
        <v>561.6</v>
      </c>
      <c r="D28" s="15">
        <f>E28</f>
        <v>0</v>
      </c>
      <c r="E28" s="15">
        <f>I28+K28+M28+O28+Q28+S28+U28+W28+Y28+AA28+AC28+AE28</f>
        <v>0</v>
      </c>
      <c r="F28" s="15">
        <f t="shared" si="2"/>
        <v>0</v>
      </c>
      <c r="G28" s="15">
        <f t="shared" si="3"/>
        <v>0</v>
      </c>
      <c r="H28" s="15"/>
      <c r="I28" s="15"/>
      <c r="J28" s="15"/>
      <c r="K28" s="15"/>
      <c r="L28" s="15"/>
      <c r="M28" s="15"/>
      <c r="N28" s="15">
        <v>561.6</v>
      </c>
      <c r="O28" s="15"/>
      <c r="P28" s="15"/>
      <c r="Q28" s="15"/>
      <c r="R28" s="15"/>
      <c r="S28" s="15"/>
      <c r="T28" s="15"/>
      <c r="U28" s="15"/>
      <c r="V28" s="15"/>
      <c r="W28" s="15"/>
      <c r="X28" s="15"/>
      <c r="Y28" s="15"/>
      <c r="Z28" s="30"/>
      <c r="AA28" s="30"/>
      <c r="AB28" s="15">
        <v>10000</v>
      </c>
      <c r="AC28" s="15"/>
      <c r="AD28" s="15"/>
      <c r="AE28" s="30"/>
      <c r="AF28" s="55"/>
    </row>
    <row r="29" spans="1:32" s="34" customFormat="1" ht="18.75">
      <c r="A29" s="32" t="s">
        <v>64</v>
      </c>
      <c r="B29" s="15">
        <f>H29+J29+L29+N29+P29+R29+T29+V29+X29+Z29+AB29+AD29</f>
        <v>697.8</v>
      </c>
      <c r="C29" s="15">
        <f>H29+J29+L29+N29</f>
        <v>0</v>
      </c>
      <c r="D29" s="15">
        <f>E29</f>
        <v>0</v>
      </c>
      <c r="E29" s="15">
        <f>I29+K29+M29+O29+Q29+S29+U29+W29+Y29+AA29+AC29+AE29</f>
        <v>0</v>
      </c>
      <c r="F29" s="33">
        <f t="shared" si="2"/>
        <v>0</v>
      </c>
      <c r="G29" s="33" t="e">
        <f t="shared" si="3"/>
        <v>#DIV/0!</v>
      </c>
      <c r="H29" s="33">
        <f aca="true" t="shared" si="12" ref="H29:AE29">H28*0.5</f>
        <v>0</v>
      </c>
      <c r="I29" s="33">
        <f t="shared" si="12"/>
        <v>0</v>
      </c>
      <c r="J29" s="33">
        <f t="shared" si="12"/>
        <v>0</v>
      </c>
      <c r="K29" s="33">
        <f t="shared" si="12"/>
        <v>0</v>
      </c>
      <c r="L29" s="33">
        <f t="shared" si="12"/>
        <v>0</v>
      </c>
      <c r="M29" s="33">
        <f t="shared" si="12"/>
        <v>0</v>
      </c>
      <c r="N29" s="33"/>
      <c r="O29" s="33">
        <f t="shared" si="12"/>
        <v>0</v>
      </c>
      <c r="P29" s="33">
        <f t="shared" si="12"/>
        <v>0</v>
      </c>
      <c r="Q29" s="33">
        <f t="shared" si="12"/>
        <v>0</v>
      </c>
      <c r="R29" s="33">
        <f t="shared" si="12"/>
        <v>0</v>
      </c>
      <c r="S29" s="33">
        <f t="shared" si="12"/>
        <v>0</v>
      </c>
      <c r="T29" s="33">
        <f t="shared" si="12"/>
        <v>0</v>
      </c>
      <c r="U29" s="33">
        <f t="shared" si="12"/>
        <v>0</v>
      </c>
      <c r="V29" s="33">
        <f t="shared" si="12"/>
        <v>0</v>
      </c>
      <c r="W29" s="33">
        <f t="shared" si="12"/>
        <v>0</v>
      </c>
      <c r="X29" s="33">
        <f t="shared" si="12"/>
        <v>0</v>
      </c>
      <c r="Y29" s="33">
        <f t="shared" si="12"/>
        <v>0</v>
      </c>
      <c r="Z29" s="33">
        <f t="shared" si="12"/>
        <v>0</v>
      </c>
      <c r="AA29" s="33">
        <f t="shared" si="12"/>
        <v>0</v>
      </c>
      <c r="AB29" s="33">
        <f>(AB26+AB27)/90*10</f>
        <v>697.8</v>
      </c>
      <c r="AC29" s="33">
        <f t="shared" si="12"/>
        <v>0</v>
      </c>
      <c r="AD29" s="33">
        <f t="shared" si="12"/>
        <v>0</v>
      </c>
      <c r="AE29" s="33">
        <f t="shared" si="12"/>
        <v>0</v>
      </c>
      <c r="AF29" s="55"/>
    </row>
    <row r="30" spans="1:32" s="7" customFormat="1" ht="26.25" customHeight="1">
      <c r="A30" s="19" t="s">
        <v>17</v>
      </c>
      <c r="B30" s="14"/>
      <c r="C30" s="15">
        <f>H30+J30+L30+N30</f>
        <v>0</v>
      </c>
      <c r="D30" s="15">
        <f>E30</f>
        <v>0</v>
      </c>
      <c r="E30" s="15">
        <f>I30+K30+M30+O30+Q30+S30+U30+W30+Y30+AA30+AC30+AE30</f>
        <v>0</v>
      </c>
      <c r="F30" s="15"/>
      <c r="G30" s="15"/>
      <c r="H30" s="13"/>
      <c r="I30" s="13"/>
      <c r="J30" s="13"/>
      <c r="K30" s="13"/>
      <c r="L30" s="13"/>
      <c r="M30" s="13"/>
      <c r="N30" s="13"/>
      <c r="O30" s="13"/>
      <c r="P30" s="13"/>
      <c r="Q30" s="13"/>
      <c r="R30" s="13"/>
      <c r="S30" s="13"/>
      <c r="T30" s="13"/>
      <c r="U30" s="13"/>
      <c r="V30" s="15"/>
      <c r="W30" s="15"/>
      <c r="X30" s="15"/>
      <c r="Y30" s="15"/>
      <c r="Z30" s="15"/>
      <c r="AA30" s="15"/>
      <c r="AB30" s="15"/>
      <c r="AC30" s="15"/>
      <c r="AD30" s="15"/>
      <c r="AE30" s="30"/>
      <c r="AF30" s="56"/>
    </row>
    <row r="31" spans="1:32" s="7" customFormat="1" ht="56.25">
      <c r="A31" s="19" t="s">
        <v>26</v>
      </c>
      <c r="B31" s="15">
        <f>B32</f>
        <v>0</v>
      </c>
      <c r="C31" s="15">
        <f>C32</f>
        <v>0</v>
      </c>
      <c r="D31" s="15">
        <f>D32</f>
        <v>0</v>
      </c>
      <c r="E31" s="15">
        <f>E32</f>
        <v>0</v>
      </c>
      <c r="F31" s="15" t="e">
        <f t="shared" si="2"/>
        <v>#DIV/0!</v>
      </c>
      <c r="G31" s="15" t="e">
        <f t="shared" si="3"/>
        <v>#DIV/0!</v>
      </c>
      <c r="H31" s="15">
        <f aca="true" t="shared" si="13" ref="H31:AE31">H32</f>
        <v>0</v>
      </c>
      <c r="I31" s="15">
        <f t="shared" si="13"/>
        <v>0</v>
      </c>
      <c r="J31" s="15">
        <f t="shared" si="13"/>
        <v>0</v>
      </c>
      <c r="K31" s="15">
        <f t="shared" si="13"/>
        <v>0</v>
      </c>
      <c r="L31" s="15">
        <f t="shared" si="13"/>
        <v>0</v>
      </c>
      <c r="M31" s="15">
        <f t="shared" si="13"/>
        <v>0</v>
      </c>
      <c r="N31" s="15">
        <f t="shared" si="13"/>
        <v>0</v>
      </c>
      <c r="O31" s="15">
        <f t="shared" si="13"/>
        <v>0</v>
      </c>
      <c r="P31" s="15">
        <f t="shared" si="13"/>
        <v>0</v>
      </c>
      <c r="Q31" s="15">
        <f t="shared" si="13"/>
        <v>0</v>
      </c>
      <c r="R31" s="15">
        <f t="shared" si="13"/>
        <v>0</v>
      </c>
      <c r="S31" s="15">
        <f t="shared" si="13"/>
        <v>0</v>
      </c>
      <c r="T31" s="15">
        <f t="shared" si="13"/>
        <v>0</v>
      </c>
      <c r="U31" s="15">
        <f t="shared" si="13"/>
        <v>0</v>
      </c>
      <c r="V31" s="15">
        <f t="shared" si="13"/>
        <v>0</v>
      </c>
      <c r="W31" s="15">
        <f t="shared" si="13"/>
        <v>0</v>
      </c>
      <c r="X31" s="15">
        <f t="shared" si="13"/>
        <v>0</v>
      </c>
      <c r="Y31" s="15">
        <f t="shared" si="13"/>
        <v>0</v>
      </c>
      <c r="Z31" s="15">
        <f t="shared" si="13"/>
        <v>0</v>
      </c>
      <c r="AA31" s="15">
        <f t="shared" si="13"/>
        <v>0</v>
      </c>
      <c r="AB31" s="15">
        <f t="shared" si="13"/>
        <v>0</v>
      </c>
      <c r="AC31" s="15">
        <f t="shared" si="13"/>
        <v>0</v>
      </c>
      <c r="AD31" s="15">
        <f t="shared" si="13"/>
        <v>0</v>
      </c>
      <c r="AE31" s="15">
        <f t="shared" si="13"/>
        <v>0</v>
      </c>
      <c r="AF31" s="29"/>
    </row>
    <row r="32" spans="1:32" s="7" customFormat="1" ht="18.75">
      <c r="A32" s="16" t="s">
        <v>27</v>
      </c>
      <c r="B32" s="13">
        <f>SUM(B33:B37)</f>
        <v>0</v>
      </c>
      <c r="C32" s="13">
        <f>SUM(C33:C37)</f>
        <v>0</v>
      </c>
      <c r="D32" s="13">
        <f>SUM(D33:D37)</f>
        <v>0</v>
      </c>
      <c r="E32" s="13">
        <f>SUM(E33:E37)</f>
        <v>0</v>
      </c>
      <c r="F32" s="15" t="e">
        <f t="shared" si="2"/>
        <v>#DIV/0!</v>
      </c>
      <c r="G32" s="15" t="e">
        <f t="shared" si="3"/>
        <v>#DIV/0!</v>
      </c>
      <c r="H32" s="13">
        <f aca="true" t="shared" si="14" ref="H32:AE32">SUM(H33:H37)</f>
        <v>0</v>
      </c>
      <c r="I32" s="13">
        <f t="shared" si="14"/>
        <v>0</v>
      </c>
      <c r="J32" s="13">
        <f t="shared" si="14"/>
        <v>0</v>
      </c>
      <c r="K32" s="13">
        <f t="shared" si="14"/>
        <v>0</v>
      </c>
      <c r="L32" s="13">
        <f t="shared" si="14"/>
        <v>0</v>
      </c>
      <c r="M32" s="13">
        <f t="shared" si="14"/>
        <v>0</v>
      </c>
      <c r="N32" s="13">
        <f t="shared" si="14"/>
        <v>0</v>
      </c>
      <c r="O32" s="13">
        <f t="shared" si="14"/>
        <v>0</v>
      </c>
      <c r="P32" s="13">
        <f t="shared" si="14"/>
        <v>0</v>
      </c>
      <c r="Q32" s="13">
        <f t="shared" si="14"/>
        <v>0</v>
      </c>
      <c r="R32" s="13">
        <f t="shared" si="14"/>
        <v>0</v>
      </c>
      <c r="S32" s="13">
        <f t="shared" si="14"/>
        <v>0</v>
      </c>
      <c r="T32" s="13">
        <f t="shared" si="14"/>
        <v>0</v>
      </c>
      <c r="U32" s="13">
        <f t="shared" si="14"/>
        <v>0</v>
      </c>
      <c r="V32" s="13">
        <f t="shared" si="14"/>
        <v>0</v>
      </c>
      <c r="W32" s="13">
        <f t="shared" si="14"/>
        <v>0</v>
      </c>
      <c r="X32" s="13">
        <f t="shared" si="14"/>
        <v>0</v>
      </c>
      <c r="Y32" s="13">
        <f t="shared" si="14"/>
        <v>0</v>
      </c>
      <c r="Z32" s="13">
        <f t="shared" si="14"/>
        <v>0</v>
      </c>
      <c r="AA32" s="13">
        <f t="shared" si="14"/>
        <v>0</v>
      </c>
      <c r="AB32" s="13">
        <f t="shared" si="14"/>
        <v>0</v>
      </c>
      <c r="AC32" s="13">
        <f t="shared" si="14"/>
        <v>0</v>
      </c>
      <c r="AD32" s="13">
        <f t="shared" si="14"/>
        <v>0</v>
      </c>
      <c r="AE32" s="13">
        <f t="shared" si="14"/>
        <v>0</v>
      </c>
      <c r="AF32" s="29"/>
    </row>
    <row r="33" spans="1:32" s="7" customFormat="1" ht="18.75">
      <c r="A33" s="19" t="s">
        <v>16</v>
      </c>
      <c r="B33" s="14">
        <f>H33+J33+L33+N33+P33+R33+T33+V33+X33+Z33+AB33+AD33</f>
        <v>0</v>
      </c>
      <c r="C33" s="15">
        <f>H33+J33+L33+N33</f>
        <v>0</v>
      </c>
      <c r="D33" s="15">
        <f>E33</f>
        <v>0</v>
      </c>
      <c r="E33" s="15">
        <f>I33+K33+M33+O33+Q33+S33+U33+W33+Y33+AA33+AC33+AE33</f>
        <v>0</v>
      </c>
      <c r="F33" s="15" t="e">
        <f t="shared" si="2"/>
        <v>#DIV/0!</v>
      </c>
      <c r="G33" s="15" t="e">
        <f t="shared" si="3"/>
        <v>#DIV/0!</v>
      </c>
      <c r="H33" s="13"/>
      <c r="I33" s="13"/>
      <c r="J33" s="13"/>
      <c r="K33" s="13"/>
      <c r="L33" s="13"/>
      <c r="M33" s="13"/>
      <c r="N33" s="13"/>
      <c r="O33" s="13"/>
      <c r="P33" s="13"/>
      <c r="Q33" s="13"/>
      <c r="R33" s="13"/>
      <c r="S33" s="13"/>
      <c r="T33" s="13"/>
      <c r="U33" s="13"/>
      <c r="V33" s="13"/>
      <c r="W33" s="13"/>
      <c r="X33" s="13"/>
      <c r="Y33" s="13"/>
      <c r="Z33" s="13"/>
      <c r="AA33" s="13"/>
      <c r="AB33" s="13"/>
      <c r="AC33" s="13"/>
      <c r="AD33" s="13"/>
      <c r="AE33" s="30"/>
      <c r="AF33" s="29"/>
    </row>
    <row r="34" spans="1:32" s="7" customFormat="1" ht="18.75">
      <c r="A34" s="19" t="s">
        <v>14</v>
      </c>
      <c r="B34" s="14">
        <f>H34+J34+L34+N34+P34+R34+T34+V34+X34+Z34+AB34+AD34</f>
        <v>0</v>
      </c>
      <c r="C34" s="15">
        <f>H34+J34+L34+N34</f>
        <v>0</v>
      </c>
      <c r="D34" s="15">
        <f>E34</f>
        <v>0</v>
      </c>
      <c r="E34" s="15">
        <f>I34+K34+M34+O34+Q34+S34+U34+W34+Y34+AA34+AC34+AE34</f>
        <v>0</v>
      </c>
      <c r="F34" s="15" t="e">
        <f t="shared" si="2"/>
        <v>#DIV/0!</v>
      </c>
      <c r="G34" s="15" t="e">
        <f t="shared" si="3"/>
        <v>#DIV/0!</v>
      </c>
      <c r="H34" s="13"/>
      <c r="I34" s="13"/>
      <c r="J34" s="13"/>
      <c r="K34" s="13"/>
      <c r="L34" s="13"/>
      <c r="M34" s="13"/>
      <c r="N34" s="13"/>
      <c r="O34" s="13"/>
      <c r="P34" s="13"/>
      <c r="Q34" s="13"/>
      <c r="R34" s="13"/>
      <c r="S34" s="13"/>
      <c r="T34" s="13"/>
      <c r="U34" s="13"/>
      <c r="V34" s="13"/>
      <c r="W34" s="13"/>
      <c r="X34" s="13"/>
      <c r="Y34" s="13"/>
      <c r="Z34" s="13"/>
      <c r="AA34" s="13"/>
      <c r="AB34" s="13"/>
      <c r="AC34" s="13"/>
      <c r="AD34" s="13"/>
      <c r="AE34" s="30"/>
      <c r="AF34" s="29"/>
    </row>
    <row r="35" spans="1:32" s="7" customFormat="1" ht="18.75">
      <c r="A35" s="19" t="s">
        <v>15</v>
      </c>
      <c r="B35" s="15">
        <f>H35+J35+L35+N35+P35+R35+T35+V35+X35+Z35+AB35+AD35</f>
        <v>0</v>
      </c>
      <c r="C35" s="15">
        <f>H35+J35+L35+N35</f>
        <v>0</v>
      </c>
      <c r="D35" s="15">
        <f>E35</f>
        <v>0</v>
      </c>
      <c r="E35" s="15">
        <f>I35+K35+M35+O35+Q35+S35+U35+W35+Y35+AA35+AC35+AE35</f>
        <v>0</v>
      </c>
      <c r="F35" s="15" t="e">
        <f t="shared" si="2"/>
        <v>#DIV/0!</v>
      </c>
      <c r="G35" s="15" t="e">
        <f t="shared" si="3"/>
        <v>#DIV/0!</v>
      </c>
      <c r="H35" s="15"/>
      <c r="I35" s="15"/>
      <c r="J35" s="15"/>
      <c r="K35" s="15"/>
      <c r="L35" s="15"/>
      <c r="M35" s="15"/>
      <c r="N35" s="15"/>
      <c r="O35" s="15"/>
      <c r="P35" s="15"/>
      <c r="Q35" s="15"/>
      <c r="R35" s="15"/>
      <c r="S35" s="15"/>
      <c r="T35" s="15"/>
      <c r="U35" s="15"/>
      <c r="V35" s="15"/>
      <c r="W35" s="15"/>
      <c r="X35" s="15"/>
      <c r="Y35" s="15"/>
      <c r="Z35" s="15"/>
      <c r="AA35" s="15"/>
      <c r="AB35" s="15"/>
      <c r="AC35" s="15"/>
      <c r="AD35" s="15"/>
      <c r="AE35" s="30"/>
      <c r="AF35" s="29"/>
    </row>
    <row r="36" spans="1:32" s="34" customFormat="1" ht="18.75">
      <c r="A36" s="32" t="s">
        <v>64</v>
      </c>
      <c r="B36" s="15">
        <f>H36+J36+L36+N36+P36+R36+T36+V36+X36+Z36+AB36+AD36</f>
        <v>0</v>
      </c>
      <c r="C36" s="15">
        <f>H36+J36+L36+N36</f>
        <v>0</v>
      </c>
      <c r="D36" s="15">
        <f>E36</f>
        <v>0</v>
      </c>
      <c r="E36" s="15">
        <f>I36+K36+M36+O36+Q36+S36+U36+W36+Y36+AA36+AC36+AE36</f>
        <v>0</v>
      </c>
      <c r="F36" s="33" t="e">
        <f>E36/B36%</f>
        <v>#DIV/0!</v>
      </c>
      <c r="G36" s="33" t="e">
        <f>E36/C36%</f>
        <v>#DIV/0!</v>
      </c>
      <c r="H36" s="33">
        <f aca="true" t="shared" si="15" ref="H36:AE36">H35*0.5</f>
        <v>0</v>
      </c>
      <c r="I36" s="33">
        <f t="shared" si="15"/>
        <v>0</v>
      </c>
      <c r="J36" s="33">
        <f t="shared" si="15"/>
        <v>0</v>
      </c>
      <c r="K36" s="33">
        <f t="shared" si="15"/>
        <v>0</v>
      </c>
      <c r="L36" s="33">
        <f t="shared" si="15"/>
        <v>0</v>
      </c>
      <c r="M36" s="33">
        <f t="shared" si="15"/>
        <v>0</v>
      </c>
      <c r="N36" s="33">
        <f t="shared" si="15"/>
        <v>0</v>
      </c>
      <c r="O36" s="33">
        <f t="shared" si="15"/>
        <v>0</v>
      </c>
      <c r="P36" s="33">
        <f t="shared" si="15"/>
        <v>0</v>
      </c>
      <c r="Q36" s="33">
        <f t="shared" si="15"/>
        <v>0</v>
      </c>
      <c r="R36" s="33">
        <f t="shared" si="15"/>
        <v>0</v>
      </c>
      <c r="S36" s="33">
        <f t="shared" si="15"/>
        <v>0</v>
      </c>
      <c r="T36" s="33">
        <f t="shared" si="15"/>
        <v>0</v>
      </c>
      <c r="U36" s="33">
        <f t="shared" si="15"/>
        <v>0</v>
      </c>
      <c r="V36" s="33">
        <f t="shared" si="15"/>
        <v>0</v>
      </c>
      <c r="W36" s="33">
        <f t="shared" si="15"/>
        <v>0</v>
      </c>
      <c r="X36" s="33">
        <f t="shared" si="15"/>
        <v>0</v>
      </c>
      <c r="Y36" s="33">
        <f t="shared" si="15"/>
        <v>0</v>
      </c>
      <c r="Z36" s="33">
        <f t="shared" si="15"/>
        <v>0</v>
      </c>
      <c r="AA36" s="33">
        <f t="shared" si="15"/>
        <v>0</v>
      </c>
      <c r="AB36" s="33">
        <f t="shared" si="15"/>
        <v>0</v>
      </c>
      <c r="AC36" s="33">
        <f t="shared" si="15"/>
        <v>0</v>
      </c>
      <c r="AD36" s="33">
        <f t="shared" si="15"/>
        <v>0</v>
      </c>
      <c r="AE36" s="33">
        <f t="shared" si="15"/>
        <v>0</v>
      </c>
      <c r="AF36" s="29"/>
    </row>
    <row r="37" spans="1:32" s="7" customFormat="1" ht="18.75">
      <c r="A37" s="19" t="s">
        <v>17</v>
      </c>
      <c r="B37" s="14">
        <f>H37+J37+L37+N37+P37+R37+T37+V37+X37+Z37+AB37+AD37</f>
        <v>0</v>
      </c>
      <c r="C37" s="15">
        <f>H37+J37+L37+N37</f>
        <v>0</v>
      </c>
      <c r="D37" s="15">
        <f>E37</f>
        <v>0</v>
      </c>
      <c r="E37" s="15">
        <f>I37+K37+M37+O37+Q37+S37+U37+W37+Y37+AA37+AC37+AE37</f>
        <v>0</v>
      </c>
      <c r="F37" s="15"/>
      <c r="G37" s="15"/>
      <c r="H37" s="13"/>
      <c r="I37" s="13"/>
      <c r="J37" s="13"/>
      <c r="K37" s="13"/>
      <c r="L37" s="13"/>
      <c r="M37" s="13"/>
      <c r="N37" s="13"/>
      <c r="O37" s="13"/>
      <c r="P37" s="13"/>
      <c r="Q37" s="13"/>
      <c r="R37" s="13"/>
      <c r="S37" s="13"/>
      <c r="T37" s="13"/>
      <c r="U37" s="13"/>
      <c r="V37" s="13"/>
      <c r="W37" s="13"/>
      <c r="X37" s="13"/>
      <c r="Y37" s="13"/>
      <c r="Z37" s="13"/>
      <c r="AA37" s="13"/>
      <c r="AB37" s="13"/>
      <c r="AC37" s="13"/>
      <c r="AD37" s="13"/>
      <c r="AE37" s="30"/>
      <c r="AF37" s="29"/>
    </row>
    <row r="38" spans="1:32" s="7" customFormat="1" ht="97.5" customHeight="1">
      <c r="A38" s="19" t="s">
        <v>46</v>
      </c>
      <c r="B38" s="15">
        <f>B39</f>
        <v>387.6</v>
      </c>
      <c r="C38" s="15">
        <f>C39</f>
        <v>387.6</v>
      </c>
      <c r="D38" s="15">
        <f>D39</f>
        <v>152.09</v>
      </c>
      <c r="E38" s="15">
        <f>E39</f>
        <v>152.09</v>
      </c>
      <c r="F38" s="15">
        <f aca="true" t="shared" si="16" ref="F38:F43">E38/B38%</f>
        <v>39.238906088751285</v>
      </c>
      <c r="G38" s="15">
        <f aca="true" t="shared" si="17" ref="G38:G43">E38/C38%</f>
        <v>39.238906088751285</v>
      </c>
      <c r="H38" s="15">
        <f aca="true" t="shared" si="18" ref="H38:AE38">H39</f>
        <v>0</v>
      </c>
      <c r="I38" s="15">
        <f t="shared" si="18"/>
        <v>0</v>
      </c>
      <c r="J38" s="15">
        <f t="shared" si="18"/>
        <v>387.6</v>
      </c>
      <c r="K38" s="15">
        <f t="shared" si="18"/>
        <v>0</v>
      </c>
      <c r="L38" s="15">
        <f t="shared" si="18"/>
        <v>0</v>
      </c>
      <c r="M38" s="15">
        <f t="shared" si="18"/>
        <v>152.09</v>
      </c>
      <c r="N38" s="15">
        <f t="shared" si="18"/>
        <v>0</v>
      </c>
      <c r="O38" s="15">
        <f t="shared" si="18"/>
        <v>0</v>
      </c>
      <c r="P38" s="15">
        <f t="shared" si="18"/>
        <v>0</v>
      </c>
      <c r="Q38" s="15">
        <f t="shared" si="18"/>
        <v>0</v>
      </c>
      <c r="R38" s="15">
        <f t="shared" si="18"/>
        <v>0</v>
      </c>
      <c r="S38" s="15">
        <f t="shared" si="18"/>
        <v>0</v>
      </c>
      <c r="T38" s="15">
        <f t="shared" si="18"/>
        <v>0</v>
      </c>
      <c r="U38" s="15">
        <f t="shared" si="18"/>
        <v>0</v>
      </c>
      <c r="V38" s="15">
        <f t="shared" si="18"/>
        <v>0</v>
      </c>
      <c r="W38" s="15">
        <f t="shared" si="18"/>
        <v>0</v>
      </c>
      <c r="X38" s="15">
        <f t="shared" si="18"/>
        <v>0</v>
      </c>
      <c r="Y38" s="15">
        <f t="shared" si="18"/>
        <v>0</v>
      </c>
      <c r="Z38" s="15">
        <f t="shared" si="18"/>
        <v>0</v>
      </c>
      <c r="AA38" s="15">
        <f t="shared" si="18"/>
        <v>0</v>
      </c>
      <c r="AB38" s="15">
        <f t="shared" si="18"/>
        <v>0</v>
      </c>
      <c r="AC38" s="15">
        <f t="shared" si="18"/>
        <v>0</v>
      </c>
      <c r="AD38" s="15">
        <f t="shared" si="18"/>
        <v>0</v>
      </c>
      <c r="AE38" s="15">
        <f t="shared" si="18"/>
        <v>0</v>
      </c>
      <c r="AF38" s="54" t="s">
        <v>57</v>
      </c>
    </row>
    <row r="39" spans="1:32" s="7" customFormat="1" ht="18.75">
      <c r="A39" s="16" t="s">
        <v>27</v>
      </c>
      <c r="B39" s="13">
        <f>SUM(B40:B44)</f>
        <v>387.6</v>
      </c>
      <c r="C39" s="13">
        <f>SUM(C40:C44)</f>
        <v>387.6</v>
      </c>
      <c r="D39" s="13">
        <f>SUM(D40:D44)</f>
        <v>152.09</v>
      </c>
      <c r="E39" s="13">
        <f>SUM(E40:E44)</f>
        <v>152.09</v>
      </c>
      <c r="F39" s="15">
        <f t="shared" si="16"/>
        <v>39.238906088751285</v>
      </c>
      <c r="G39" s="15">
        <f t="shared" si="17"/>
        <v>39.238906088751285</v>
      </c>
      <c r="H39" s="13">
        <f aca="true" t="shared" si="19" ref="H39:AE39">SUM(H40:H44)</f>
        <v>0</v>
      </c>
      <c r="I39" s="13">
        <f t="shared" si="19"/>
        <v>0</v>
      </c>
      <c r="J39" s="13">
        <f t="shared" si="19"/>
        <v>387.6</v>
      </c>
      <c r="K39" s="13">
        <f t="shared" si="19"/>
        <v>0</v>
      </c>
      <c r="L39" s="13">
        <f t="shared" si="19"/>
        <v>0</v>
      </c>
      <c r="M39" s="13">
        <f t="shared" si="19"/>
        <v>152.09</v>
      </c>
      <c r="N39" s="13">
        <f t="shared" si="19"/>
        <v>0</v>
      </c>
      <c r="O39" s="13">
        <f t="shared" si="19"/>
        <v>0</v>
      </c>
      <c r="P39" s="13">
        <f t="shared" si="19"/>
        <v>0</v>
      </c>
      <c r="Q39" s="13">
        <f t="shared" si="19"/>
        <v>0</v>
      </c>
      <c r="R39" s="13">
        <f t="shared" si="19"/>
        <v>0</v>
      </c>
      <c r="S39" s="13">
        <f t="shared" si="19"/>
        <v>0</v>
      </c>
      <c r="T39" s="13">
        <f t="shared" si="19"/>
        <v>0</v>
      </c>
      <c r="U39" s="13">
        <f t="shared" si="19"/>
        <v>0</v>
      </c>
      <c r="V39" s="13">
        <f t="shared" si="19"/>
        <v>0</v>
      </c>
      <c r="W39" s="13">
        <f t="shared" si="19"/>
        <v>0</v>
      </c>
      <c r="X39" s="13">
        <f t="shared" si="19"/>
        <v>0</v>
      </c>
      <c r="Y39" s="13">
        <f t="shared" si="19"/>
        <v>0</v>
      </c>
      <c r="Z39" s="13">
        <f t="shared" si="19"/>
        <v>0</v>
      </c>
      <c r="AA39" s="13">
        <f t="shared" si="19"/>
        <v>0</v>
      </c>
      <c r="AB39" s="13">
        <f t="shared" si="19"/>
        <v>0</v>
      </c>
      <c r="AC39" s="13">
        <f t="shared" si="19"/>
        <v>0</v>
      </c>
      <c r="AD39" s="13">
        <f t="shared" si="19"/>
        <v>0</v>
      </c>
      <c r="AE39" s="13">
        <f t="shared" si="19"/>
        <v>0</v>
      </c>
      <c r="AF39" s="55"/>
    </row>
    <row r="40" spans="1:32" s="7" customFormat="1" ht="18.75">
      <c r="A40" s="19" t="s">
        <v>16</v>
      </c>
      <c r="B40" s="14">
        <f>H40+J40+L40+N40+P40+R40+T40+V40+X40+Z40+AB40+AD40</f>
        <v>0</v>
      </c>
      <c r="C40" s="15">
        <f>H40+J40+L40+N40</f>
        <v>0</v>
      </c>
      <c r="D40" s="15">
        <f>E40</f>
        <v>0</v>
      </c>
      <c r="E40" s="15">
        <f>I40+K40+M40+O40+Q40+S40+U40+W40+Y40+AA40+AC40+AE40</f>
        <v>0</v>
      </c>
      <c r="F40" s="15" t="e">
        <f t="shared" si="16"/>
        <v>#DIV/0!</v>
      </c>
      <c r="G40" s="15" t="e">
        <f t="shared" si="17"/>
        <v>#DIV/0!</v>
      </c>
      <c r="H40" s="13"/>
      <c r="I40" s="13"/>
      <c r="J40" s="13"/>
      <c r="K40" s="13"/>
      <c r="L40" s="13"/>
      <c r="M40" s="13"/>
      <c r="N40" s="13"/>
      <c r="O40" s="13"/>
      <c r="P40" s="13"/>
      <c r="Q40" s="13"/>
      <c r="R40" s="13"/>
      <c r="S40" s="13"/>
      <c r="T40" s="13"/>
      <c r="U40" s="13"/>
      <c r="V40" s="13"/>
      <c r="W40" s="13"/>
      <c r="X40" s="13"/>
      <c r="Y40" s="13"/>
      <c r="Z40" s="13"/>
      <c r="AA40" s="13"/>
      <c r="AB40" s="13"/>
      <c r="AC40" s="13"/>
      <c r="AD40" s="13"/>
      <c r="AE40" s="30"/>
      <c r="AF40" s="55"/>
    </row>
    <row r="41" spans="1:32" s="7" customFormat="1" ht="18.75">
      <c r="A41" s="19" t="s">
        <v>14</v>
      </c>
      <c r="B41" s="14">
        <f>H41+J41+L41+N41+P41+R41+T41+V41+X41+Z41+AB41+AD41</f>
        <v>0</v>
      </c>
      <c r="C41" s="15">
        <f>H41+J41+L41+N41</f>
        <v>0</v>
      </c>
      <c r="D41" s="15">
        <f>E41</f>
        <v>0</v>
      </c>
      <c r="E41" s="15">
        <f>I41+K41+M41+O41+Q41+S41+U41+W41+Y41+AA41+AC41+AE41</f>
        <v>0</v>
      </c>
      <c r="F41" s="15" t="e">
        <f t="shared" si="16"/>
        <v>#DIV/0!</v>
      </c>
      <c r="G41" s="15" t="e">
        <f t="shared" si="17"/>
        <v>#DIV/0!</v>
      </c>
      <c r="H41" s="13"/>
      <c r="I41" s="13"/>
      <c r="J41" s="13"/>
      <c r="K41" s="13"/>
      <c r="L41" s="13"/>
      <c r="M41" s="13"/>
      <c r="N41" s="13"/>
      <c r="O41" s="13"/>
      <c r="P41" s="13"/>
      <c r="Q41" s="13"/>
      <c r="R41" s="13"/>
      <c r="S41" s="13"/>
      <c r="T41" s="13"/>
      <c r="U41" s="13"/>
      <c r="V41" s="13"/>
      <c r="W41" s="13"/>
      <c r="X41" s="13"/>
      <c r="Y41" s="13"/>
      <c r="Z41" s="13"/>
      <c r="AA41" s="13"/>
      <c r="AB41" s="13"/>
      <c r="AC41" s="13"/>
      <c r="AD41" s="13"/>
      <c r="AE41" s="30"/>
      <c r="AF41" s="55"/>
    </row>
    <row r="42" spans="1:32" s="7" customFormat="1" ht="27" customHeight="1">
      <c r="A42" s="19" t="s">
        <v>15</v>
      </c>
      <c r="B42" s="15">
        <f>H42+J42+L42+N42+P42+R42+T42+V42+X42+Z42+AB42+AD42</f>
        <v>387.6</v>
      </c>
      <c r="C42" s="15">
        <f>H42+J42+L42+N42</f>
        <v>387.6</v>
      </c>
      <c r="D42" s="15">
        <f>E42</f>
        <v>152.09</v>
      </c>
      <c r="E42" s="15">
        <f>I42+K42+M42+O42+Q42+S42+U42+W42+Y42+AA42+AC42+AE42</f>
        <v>152.09</v>
      </c>
      <c r="F42" s="15">
        <f t="shared" si="16"/>
        <v>39.238906088751285</v>
      </c>
      <c r="G42" s="15">
        <f t="shared" si="17"/>
        <v>39.238906088751285</v>
      </c>
      <c r="H42" s="15"/>
      <c r="I42" s="15"/>
      <c r="J42" s="15">
        <v>387.6</v>
      </c>
      <c r="K42" s="15"/>
      <c r="L42" s="15"/>
      <c r="M42" s="15">
        <v>152.09</v>
      </c>
      <c r="N42" s="15"/>
      <c r="O42" s="15"/>
      <c r="P42" s="15"/>
      <c r="Q42" s="15"/>
      <c r="R42" s="15"/>
      <c r="S42" s="15"/>
      <c r="T42" s="15"/>
      <c r="U42" s="15"/>
      <c r="V42" s="15"/>
      <c r="W42" s="15"/>
      <c r="X42" s="15"/>
      <c r="Y42" s="15"/>
      <c r="Z42" s="15"/>
      <c r="AA42" s="15"/>
      <c r="AB42" s="15"/>
      <c r="AC42" s="15"/>
      <c r="AD42" s="15"/>
      <c r="AE42" s="30"/>
      <c r="AF42" s="55"/>
    </row>
    <row r="43" spans="1:32" s="34" customFormat="1" ht="18.75" hidden="1">
      <c r="A43" s="32" t="s">
        <v>58</v>
      </c>
      <c r="B43" s="15">
        <f>H43+J43+L43+N43+P43+R43+T43+V43+X43+Z43+AB43+AD43</f>
        <v>0</v>
      </c>
      <c r="C43" s="15">
        <f>H43+J43+L43+N43</f>
        <v>0</v>
      </c>
      <c r="D43" s="15">
        <f>E43</f>
        <v>0</v>
      </c>
      <c r="E43" s="15">
        <f>I43+K43+M43+O43+Q43+S43+U43+W43+Y43+AA43+AC43+AE43</f>
        <v>0</v>
      </c>
      <c r="F43" s="33" t="e">
        <f t="shared" si="16"/>
        <v>#DIV/0!</v>
      </c>
      <c r="G43" s="33" t="e">
        <f t="shared" si="17"/>
        <v>#DIV/0!</v>
      </c>
      <c r="H43" s="33">
        <f aca="true" t="shared" si="20" ref="H43:AE43">H42*0.5</f>
        <v>0</v>
      </c>
      <c r="I43" s="33">
        <f t="shared" si="20"/>
        <v>0</v>
      </c>
      <c r="J43" s="33"/>
      <c r="K43" s="33">
        <f t="shared" si="20"/>
        <v>0</v>
      </c>
      <c r="L43" s="33">
        <f t="shared" si="20"/>
        <v>0</v>
      </c>
      <c r="M43" s="33"/>
      <c r="N43" s="33">
        <f t="shared" si="20"/>
        <v>0</v>
      </c>
      <c r="O43" s="33">
        <f t="shared" si="20"/>
        <v>0</v>
      </c>
      <c r="P43" s="33">
        <f t="shared" si="20"/>
        <v>0</v>
      </c>
      <c r="Q43" s="33">
        <f t="shared" si="20"/>
        <v>0</v>
      </c>
      <c r="R43" s="33">
        <f t="shared" si="20"/>
        <v>0</v>
      </c>
      <c r="S43" s="33">
        <f t="shared" si="20"/>
        <v>0</v>
      </c>
      <c r="T43" s="33">
        <f t="shared" si="20"/>
        <v>0</v>
      </c>
      <c r="U43" s="33">
        <f t="shared" si="20"/>
        <v>0</v>
      </c>
      <c r="V43" s="33">
        <f t="shared" si="20"/>
        <v>0</v>
      </c>
      <c r="W43" s="33">
        <f t="shared" si="20"/>
        <v>0</v>
      </c>
      <c r="X43" s="33">
        <f t="shared" si="20"/>
        <v>0</v>
      </c>
      <c r="Y43" s="33">
        <f t="shared" si="20"/>
        <v>0</v>
      </c>
      <c r="Z43" s="33">
        <f t="shared" si="20"/>
        <v>0</v>
      </c>
      <c r="AA43" s="33">
        <f t="shared" si="20"/>
        <v>0</v>
      </c>
      <c r="AB43" s="33">
        <f t="shared" si="20"/>
        <v>0</v>
      </c>
      <c r="AC43" s="33">
        <f t="shared" si="20"/>
        <v>0</v>
      </c>
      <c r="AD43" s="33">
        <f t="shared" si="20"/>
        <v>0</v>
      </c>
      <c r="AE43" s="33">
        <f t="shared" si="20"/>
        <v>0</v>
      </c>
      <c r="AF43" s="55"/>
    </row>
    <row r="44" spans="1:32" s="7" customFormat="1" ht="18.75">
      <c r="A44" s="19" t="s">
        <v>17</v>
      </c>
      <c r="B44" s="14">
        <f>H44+J44+L44+N44+P44+R44+T44+V44+X44+Z44+AB44+AD44</f>
        <v>0</v>
      </c>
      <c r="C44" s="15">
        <f>H44+J44+L44+N44</f>
        <v>0</v>
      </c>
      <c r="D44" s="15">
        <f>E44</f>
        <v>0</v>
      </c>
      <c r="E44" s="15">
        <f>I44+K44+M44+O44+Q44+S44+U44+W44+Y44+AA44+AC44+AE44</f>
        <v>0</v>
      </c>
      <c r="F44" s="15"/>
      <c r="G44" s="15"/>
      <c r="H44" s="13"/>
      <c r="I44" s="13"/>
      <c r="J44" s="13"/>
      <c r="K44" s="13"/>
      <c r="L44" s="13"/>
      <c r="M44" s="13"/>
      <c r="N44" s="13"/>
      <c r="O44" s="13"/>
      <c r="P44" s="13"/>
      <c r="Q44" s="13"/>
      <c r="R44" s="13"/>
      <c r="S44" s="13"/>
      <c r="T44" s="13"/>
      <c r="U44" s="13"/>
      <c r="V44" s="13"/>
      <c r="W44" s="13"/>
      <c r="X44" s="13"/>
      <c r="Y44" s="13"/>
      <c r="Z44" s="13"/>
      <c r="AA44" s="13"/>
      <c r="AB44" s="13"/>
      <c r="AC44" s="13"/>
      <c r="AD44" s="13"/>
      <c r="AE44" s="30"/>
      <c r="AF44" s="56"/>
    </row>
    <row r="45" spans="1:32" ht="18.75">
      <c r="A45" s="16" t="s">
        <v>28</v>
      </c>
      <c r="B45" s="12">
        <f>B46+B47+B48+B50</f>
        <v>36431.44</v>
      </c>
      <c r="C45" s="12">
        <f>C46+C47+C48+C50</f>
        <v>949.2</v>
      </c>
      <c r="D45" s="12">
        <f>D46+D47+D48+D50</f>
        <v>152.09</v>
      </c>
      <c r="E45" s="12">
        <f>E46+E47+E48+E50</f>
        <v>152.09</v>
      </c>
      <c r="F45" s="15">
        <f t="shared" si="2"/>
        <v>0.4174690871401185</v>
      </c>
      <c r="G45" s="15">
        <f t="shared" si="3"/>
        <v>16.022966708807417</v>
      </c>
      <c r="H45" s="12">
        <f aca="true" t="shared" si="21" ref="H45:AD45">H46+H47+H48+H50</f>
        <v>0</v>
      </c>
      <c r="I45" s="12"/>
      <c r="J45" s="12">
        <f t="shared" si="21"/>
        <v>387.6</v>
      </c>
      <c r="K45" s="12"/>
      <c r="L45" s="12">
        <f t="shared" si="21"/>
        <v>0</v>
      </c>
      <c r="M45" s="12"/>
      <c r="N45" s="12">
        <f t="shared" si="21"/>
        <v>561.6</v>
      </c>
      <c r="O45" s="12"/>
      <c r="P45" s="12">
        <f t="shared" si="21"/>
        <v>0</v>
      </c>
      <c r="Q45" s="12"/>
      <c r="R45" s="12">
        <f t="shared" si="21"/>
        <v>0</v>
      </c>
      <c r="S45" s="12"/>
      <c r="T45" s="12">
        <f t="shared" si="21"/>
        <v>0</v>
      </c>
      <c r="U45" s="12"/>
      <c r="V45" s="12">
        <f t="shared" si="21"/>
        <v>0</v>
      </c>
      <c r="W45" s="12"/>
      <c r="X45" s="12">
        <f t="shared" si="21"/>
        <v>19202.039999999997</v>
      </c>
      <c r="Y45" s="12"/>
      <c r="Z45" s="12">
        <f t="shared" si="21"/>
        <v>0</v>
      </c>
      <c r="AA45" s="12"/>
      <c r="AB45" s="12">
        <f t="shared" si="21"/>
        <v>16280.2</v>
      </c>
      <c r="AC45" s="12"/>
      <c r="AD45" s="12">
        <f t="shared" si="21"/>
        <v>0</v>
      </c>
      <c r="AE45" s="29"/>
      <c r="AF45" s="29"/>
    </row>
    <row r="46" spans="1:32" s="7" customFormat="1" ht="18.75">
      <c r="A46" s="19" t="s">
        <v>16</v>
      </c>
      <c r="B46" s="14">
        <f>B19+B12</f>
        <v>2826.0699999999997</v>
      </c>
      <c r="C46" s="12">
        <f>C19+C12</f>
        <v>0</v>
      </c>
      <c r="D46" s="12">
        <f>D19+D12</f>
        <v>0</v>
      </c>
      <c r="E46" s="12">
        <f>E19+E12</f>
        <v>0</v>
      </c>
      <c r="F46" s="15">
        <f t="shared" si="2"/>
        <v>0</v>
      </c>
      <c r="G46" s="15" t="e">
        <f t="shared" si="3"/>
        <v>#DIV/0!</v>
      </c>
      <c r="H46" s="12">
        <f aca="true" t="shared" si="22" ref="H46:AD46">H19+H12</f>
        <v>0</v>
      </c>
      <c r="I46" s="12"/>
      <c r="J46" s="12">
        <f t="shared" si="22"/>
        <v>0</v>
      </c>
      <c r="K46" s="12"/>
      <c r="L46" s="12">
        <f t="shared" si="22"/>
        <v>0</v>
      </c>
      <c r="M46" s="12"/>
      <c r="N46" s="12">
        <f t="shared" si="22"/>
        <v>0</v>
      </c>
      <c r="O46" s="12"/>
      <c r="P46" s="12">
        <f t="shared" si="22"/>
        <v>0</v>
      </c>
      <c r="Q46" s="12"/>
      <c r="R46" s="12">
        <f t="shared" si="22"/>
        <v>0</v>
      </c>
      <c r="S46" s="12"/>
      <c r="T46" s="12">
        <f t="shared" si="22"/>
        <v>0</v>
      </c>
      <c r="U46" s="12"/>
      <c r="V46" s="12">
        <f t="shared" si="22"/>
        <v>0</v>
      </c>
      <c r="W46" s="12"/>
      <c r="X46" s="12">
        <f t="shared" si="22"/>
        <v>942</v>
      </c>
      <c r="Y46" s="12"/>
      <c r="Z46" s="12">
        <f t="shared" si="22"/>
        <v>0</v>
      </c>
      <c r="AA46" s="12"/>
      <c r="AB46" s="12">
        <f t="shared" si="22"/>
        <v>1884.07</v>
      </c>
      <c r="AC46" s="12"/>
      <c r="AD46" s="12">
        <f t="shared" si="22"/>
        <v>0</v>
      </c>
      <c r="AE46" s="30"/>
      <c r="AF46" s="29"/>
    </row>
    <row r="47" spans="1:32" s="7" customFormat="1" ht="18.75">
      <c r="A47" s="19" t="s">
        <v>14</v>
      </c>
      <c r="B47" s="14">
        <f aca="true" t="shared" si="23" ref="B47:E48">B13+B20</f>
        <v>6594.23</v>
      </c>
      <c r="C47" s="14">
        <f t="shared" si="23"/>
        <v>0</v>
      </c>
      <c r="D47" s="14">
        <f t="shared" si="23"/>
        <v>0</v>
      </c>
      <c r="E47" s="14">
        <f t="shared" si="23"/>
        <v>0</v>
      </c>
      <c r="F47" s="15">
        <f t="shared" si="2"/>
        <v>0</v>
      </c>
      <c r="G47" s="15" t="e">
        <f t="shared" si="3"/>
        <v>#DIV/0!</v>
      </c>
      <c r="H47" s="14">
        <f>H13+H20</f>
        <v>0</v>
      </c>
      <c r="I47" s="14"/>
      <c r="J47" s="14">
        <f>J13+J20</f>
        <v>0</v>
      </c>
      <c r="K47" s="14"/>
      <c r="L47" s="14">
        <f>L13+L20</f>
        <v>0</v>
      </c>
      <c r="M47" s="14"/>
      <c r="N47" s="14">
        <f>N13+N20</f>
        <v>0</v>
      </c>
      <c r="O47" s="14"/>
      <c r="P47" s="14">
        <f>P13+P20</f>
        <v>0</v>
      </c>
      <c r="Q47" s="14"/>
      <c r="R47" s="14">
        <f>R13+R20</f>
        <v>0</v>
      </c>
      <c r="S47" s="14"/>
      <c r="T47" s="14">
        <f>T13+T20</f>
        <v>0</v>
      </c>
      <c r="U47" s="14"/>
      <c r="V47" s="14">
        <f>V13+V20</f>
        <v>0</v>
      </c>
      <c r="W47" s="14"/>
      <c r="X47" s="14">
        <f>X13+X20</f>
        <v>2198.1</v>
      </c>
      <c r="Y47" s="14"/>
      <c r="Z47" s="14">
        <f>Z13+Z20</f>
        <v>0</v>
      </c>
      <c r="AA47" s="14"/>
      <c r="AB47" s="14">
        <f>AB13+AB20</f>
        <v>4396.13</v>
      </c>
      <c r="AC47" s="14"/>
      <c r="AD47" s="14">
        <f>AD13+AD20</f>
        <v>0</v>
      </c>
      <c r="AE47" s="30"/>
      <c r="AF47" s="29"/>
    </row>
    <row r="48" spans="1:32" s="7" customFormat="1" ht="18.75">
      <c r="A48" s="19" t="s">
        <v>15</v>
      </c>
      <c r="B48" s="14">
        <f t="shared" si="23"/>
        <v>26949.2</v>
      </c>
      <c r="C48" s="14">
        <f t="shared" si="23"/>
        <v>949.2</v>
      </c>
      <c r="D48" s="14">
        <f t="shared" si="23"/>
        <v>152.09</v>
      </c>
      <c r="E48" s="14">
        <f t="shared" si="23"/>
        <v>152.09</v>
      </c>
      <c r="F48" s="15">
        <f t="shared" si="2"/>
        <v>0.5643581256586466</v>
      </c>
      <c r="G48" s="15">
        <f t="shared" si="3"/>
        <v>16.022966708807417</v>
      </c>
      <c r="H48" s="14">
        <f>H14+H21</f>
        <v>0</v>
      </c>
      <c r="I48" s="14"/>
      <c r="J48" s="14">
        <f>J14+J21</f>
        <v>387.6</v>
      </c>
      <c r="K48" s="14"/>
      <c r="L48" s="14">
        <f>L14+L21</f>
        <v>0</v>
      </c>
      <c r="M48" s="14"/>
      <c r="N48" s="14">
        <f>N14+N21</f>
        <v>561.6</v>
      </c>
      <c r="O48" s="14"/>
      <c r="P48" s="14">
        <f>P14+P21</f>
        <v>0</v>
      </c>
      <c r="Q48" s="14"/>
      <c r="R48" s="14">
        <f>R14+R21</f>
        <v>0</v>
      </c>
      <c r="S48" s="14"/>
      <c r="T48" s="14">
        <f>T14+T21</f>
        <v>0</v>
      </c>
      <c r="U48" s="14"/>
      <c r="V48" s="14">
        <f>V14+V21</f>
        <v>0</v>
      </c>
      <c r="W48" s="14"/>
      <c r="X48" s="14">
        <f>X14+X21</f>
        <v>16000</v>
      </c>
      <c r="Y48" s="14"/>
      <c r="Z48" s="14">
        <f>Z14+Z21</f>
        <v>0</v>
      </c>
      <c r="AA48" s="14"/>
      <c r="AB48" s="14">
        <f>AB14+AB21</f>
        <v>10000</v>
      </c>
      <c r="AC48" s="14"/>
      <c r="AD48" s="14">
        <f>AD14+AD21</f>
        <v>0</v>
      </c>
      <c r="AE48" s="30"/>
      <c r="AF48" s="29"/>
    </row>
    <row r="49" spans="1:32" s="34" customFormat="1" ht="18.75">
      <c r="A49" s="32" t="s">
        <v>64</v>
      </c>
      <c r="B49" s="35">
        <f>H49+J49+L49+N49+P49+R49+T49+V49+X49+Z49+AB49+AD49</f>
        <v>1046.6999999999998</v>
      </c>
      <c r="C49" s="35">
        <f>H49+J49+L49</f>
        <v>0</v>
      </c>
      <c r="D49" s="35">
        <f>E49</f>
        <v>0</v>
      </c>
      <c r="E49" s="35">
        <f>I49+K49+M49+O49+Q49+S49+U49+W49+Y49+AA49+AC49+AE49</f>
        <v>0</v>
      </c>
      <c r="F49" s="33">
        <f t="shared" si="2"/>
        <v>0</v>
      </c>
      <c r="G49" s="33" t="e">
        <f t="shared" si="3"/>
        <v>#DIV/0!</v>
      </c>
      <c r="H49" s="33">
        <f>H36+H29+H15</f>
        <v>0</v>
      </c>
      <c r="I49" s="33">
        <f aca="true" t="shared" si="24" ref="I49:AE49">I36+I29+I15</f>
        <v>0</v>
      </c>
      <c r="J49" s="33">
        <f t="shared" si="24"/>
        <v>0</v>
      </c>
      <c r="K49" s="33">
        <f t="shared" si="24"/>
        <v>0</v>
      </c>
      <c r="L49" s="33">
        <f t="shared" si="24"/>
        <v>0</v>
      </c>
      <c r="M49" s="33">
        <f t="shared" si="24"/>
        <v>0</v>
      </c>
      <c r="N49" s="33">
        <f t="shared" si="24"/>
        <v>0</v>
      </c>
      <c r="O49" s="33">
        <f t="shared" si="24"/>
        <v>0</v>
      </c>
      <c r="P49" s="33">
        <f t="shared" si="24"/>
        <v>0</v>
      </c>
      <c r="Q49" s="33">
        <f t="shared" si="24"/>
        <v>0</v>
      </c>
      <c r="R49" s="33">
        <f t="shared" si="24"/>
        <v>0</v>
      </c>
      <c r="S49" s="33">
        <f t="shared" si="24"/>
        <v>0</v>
      </c>
      <c r="T49" s="33">
        <f t="shared" si="24"/>
        <v>0</v>
      </c>
      <c r="U49" s="33">
        <f t="shared" si="24"/>
        <v>0</v>
      </c>
      <c r="V49" s="33">
        <f t="shared" si="24"/>
        <v>0</v>
      </c>
      <c r="W49" s="33">
        <f t="shared" si="24"/>
        <v>0</v>
      </c>
      <c r="X49" s="33">
        <f t="shared" si="24"/>
        <v>348.9</v>
      </c>
      <c r="Y49" s="33">
        <f t="shared" si="24"/>
        <v>0</v>
      </c>
      <c r="Z49" s="33">
        <f t="shared" si="24"/>
        <v>0</v>
      </c>
      <c r="AA49" s="33">
        <f t="shared" si="24"/>
        <v>0</v>
      </c>
      <c r="AB49" s="33">
        <f t="shared" si="24"/>
        <v>697.8</v>
      </c>
      <c r="AC49" s="33">
        <f t="shared" si="24"/>
        <v>0</v>
      </c>
      <c r="AD49" s="33">
        <f t="shared" si="24"/>
        <v>0</v>
      </c>
      <c r="AE49" s="33">
        <f t="shared" si="24"/>
        <v>0</v>
      </c>
      <c r="AF49" s="36"/>
    </row>
    <row r="50" spans="1:32" s="7" customFormat="1" ht="18.75">
      <c r="A50" s="19" t="s">
        <v>17</v>
      </c>
      <c r="B50" s="14">
        <f>B16+B23</f>
        <v>61.94</v>
      </c>
      <c r="C50" s="12">
        <f>C16+C23</f>
        <v>0</v>
      </c>
      <c r="D50" s="12">
        <f>D16+D23</f>
        <v>0</v>
      </c>
      <c r="E50" s="12">
        <f>E16+E23</f>
        <v>0</v>
      </c>
      <c r="F50" s="15"/>
      <c r="G50" s="15"/>
      <c r="H50" s="12">
        <f aca="true" t="shared" si="25" ref="H50:AD50">H16+H23</f>
        <v>0</v>
      </c>
      <c r="I50" s="12"/>
      <c r="J50" s="12">
        <f t="shared" si="25"/>
        <v>0</v>
      </c>
      <c r="K50" s="12"/>
      <c r="L50" s="12">
        <f t="shared" si="25"/>
        <v>0</v>
      </c>
      <c r="M50" s="12"/>
      <c r="N50" s="12">
        <f t="shared" si="25"/>
        <v>0</v>
      </c>
      <c r="O50" s="12"/>
      <c r="P50" s="12">
        <f t="shared" si="25"/>
        <v>0</v>
      </c>
      <c r="Q50" s="12"/>
      <c r="R50" s="12">
        <f t="shared" si="25"/>
        <v>0</v>
      </c>
      <c r="S50" s="12"/>
      <c r="T50" s="12">
        <f t="shared" si="25"/>
        <v>0</v>
      </c>
      <c r="U50" s="12"/>
      <c r="V50" s="12">
        <f t="shared" si="25"/>
        <v>0</v>
      </c>
      <c r="W50" s="12"/>
      <c r="X50" s="14">
        <f t="shared" si="25"/>
        <v>61.94</v>
      </c>
      <c r="Y50" s="12"/>
      <c r="Z50" s="12">
        <f t="shared" si="25"/>
        <v>0</v>
      </c>
      <c r="AA50" s="12"/>
      <c r="AB50" s="12">
        <f t="shared" si="25"/>
        <v>0</v>
      </c>
      <c r="AC50" s="12"/>
      <c r="AD50" s="12">
        <f t="shared" si="25"/>
        <v>0</v>
      </c>
      <c r="AE50" s="30"/>
      <c r="AF50" s="29"/>
    </row>
    <row r="51" spans="2:7" ht="22.5" customHeight="1">
      <c r="B51" s="9"/>
      <c r="C51" s="9"/>
      <c r="D51" s="9"/>
      <c r="E51" s="9"/>
      <c r="F51" s="9"/>
      <c r="G51" s="9"/>
    </row>
    <row r="52" spans="1:42" ht="41.25" customHeight="1">
      <c r="A52" s="1"/>
      <c r="B52" s="38"/>
      <c r="C52" s="38"/>
      <c r="D52" s="38"/>
      <c r="E52" s="38"/>
      <c r="F52" s="38"/>
      <c r="G52" s="38"/>
      <c r="H52" s="38"/>
      <c r="I52" s="38"/>
      <c r="J52" s="38"/>
      <c r="K52" s="38"/>
      <c r="L52" s="38"/>
      <c r="M52" s="9"/>
      <c r="N52" s="18"/>
      <c r="O52" s="18"/>
      <c r="R52" s="17"/>
      <c r="S52" s="17"/>
      <c r="T52" s="37"/>
      <c r="U52" s="37"/>
      <c r="V52" s="37"/>
      <c r="W52" s="37"/>
      <c r="X52" s="37"/>
      <c r="Y52" s="11"/>
      <c r="Z52" s="1"/>
      <c r="AA52" s="1"/>
      <c r="AB52" s="1"/>
      <c r="AC52" s="1"/>
      <c r="AD52" s="1"/>
      <c r="AE52" s="3"/>
      <c r="AF52" s="3"/>
      <c r="AG52" s="3"/>
      <c r="AH52" s="3"/>
      <c r="AI52" s="3"/>
      <c r="AJ52" s="3"/>
      <c r="AK52" s="3"/>
      <c r="AL52" s="3"/>
      <c r="AM52" s="3"/>
      <c r="AN52" s="3"/>
      <c r="AO52" s="3"/>
      <c r="AP52" s="2"/>
    </row>
    <row r="53" spans="8:42" ht="15.75" customHeight="1">
      <c r="H53" s="11"/>
      <c r="I53" s="11"/>
      <c r="J53" s="11"/>
      <c r="K53" s="11"/>
      <c r="L53" s="18"/>
      <c r="M53" s="18"/>
      <c r="N53" s="17"/>
      <c r="O53" s="17"/>
      <c r="P53" s="17"/>
      <c r="Q53" s="17"/>
      <c r="R53" s="17"/>
      <c r="S53" s="17"/>
      <c r="T53" s="8"/>
      <c r="U53" s="8"/>
      <c r="V53" s="8"/>
      <c r="W53" s="8"/>
      <c r="X53" s="8"/>
      <c r="Y53" s="8"/>
      <c r="Z53" s="1"/>
      <c r="AA53" s="1"/>
      <c r="AB53" s="1"/>
      <c r="AC53" s="1"/>
      <c r="AD53" s="1"/>
      <c r="AE53" s="3"/>
      <c r="AF53" s="3"/>
      <c r="AG53" s="3"/>
      <c r="AH53" s="3"/>
      <c r="AI53" s="3"/>
      <c r="AJ53" s="3"/>
      <c r="AK53" s="3"/>
      <c r="AL53" s="3"/>
      <c r="AM53" s="3"/>
      <c r="AN53" s="3"/>
      <c r="AO53" s="3"/>
      <c r="AP53" s="2"/>
    </row>
    <row r="54" spans="8:42" ht="10.5" customHeight="1">
      <c r="H54" s="2"/>
      <c r="I54" s="2"/>
      <c r="J54" s="2"/>
      <c r="K54" s="2"/>
      <c r="L54" s="3"/>
      <c r="M54" s="3"/>
      <c r="N54" s="3"/>
      <c r="O54" s="3"/>
      <c r="P54" s="3"/>
      <c r="Q54" s="3"/>
      <c r="R54" s="3"/>
      <c r="S54" s="3"/>
      <c r="T54" s="1"/>
      <c r="U54" s="1"/>
      <c r="V54" s="1"/>
      <c r="W54" s="1"/>
      <c r="X54" s="1"/>
      <c r="Y54" s="1"/>
      <c r="Z54" s="1"/>
      <c r="AA54" s="1"/>
      <c r="AB54" s="1"/>
      <c r="AC54" s="1"/>
      <c r="AD54" s="1"/>
      <c r="AE54" s="3"/>
      <c r="AF54" s="3"/>
      <c r="AG54" s="3"/>
      <c r="AH54" s="3"/>
      <c r="AI54" s="3"/>
      <c r="AJ54" s="3"/>
      <c r="AK54" s="3"/>
      <c r="AL54" s="3"/>
      <c r="AM54" s="3"/>
      <c r="AN54" s="3"/>
      <c r="AO54" s="3"/>
      <c r="AP54" s="2"/>
    </row>
    <row r="55" spans="1:42" ht="75" customHeight="1">
      <c r="A55" s="39" t="s">
        <v>41</v>
      </c>
      <c r="B55" s="39"/>
      <c r="C55" s="27"/>
      <c r="D55" s="27"/>
      <c r="E55" s="27"/>
      <c r="F55" s="27"/>
      <c r="G55" s="27"/>
      <c r="H55" s="3"/>
      <c r="I55" s="3"/>
      <c r="J55" s="3"/>
      <c r="K55" s="3"/>
      <c r="L55" s="3"/>
      <c r="M55" s="3"/>
      <c r="N55" s="3"/>
      <c r="O55" s="3"/>
      <c r="P55" s="3"/>
      <c r="Q55" s="3"/>
      <c r="R55" s="3"/>
      <c r="S55" s="3"/>
      <c r="T55" s="1"/>
      <c r="U55" s="1"/>
      <c r="V55" s="1"/>
      <c r="W55" s="1"/>
      <c r="X55" s="1"/>
      <c r="Y55" s="1"/>
      <c r="Z55" s="1"/>
      <c r="AA55" s="1"/>
      <c r="AB55" s="1"/>
      <c r="AC55" s="1"/>
      <c r="AD55" s="1"/>
      <c r="AE55" s="3"/>
      <c r="AF55" s="3"/>
      <c r="AG55" s="3"/>
      <c r="AH55" s="3"/>
      <c r="AI55" s="3"/>
      <c r="AJ55" s="3"/>
      <c r="AK55" s="3"/>
      <c r="AL55" s="3"/>
      <c r="AM55" s="3"/>
      <c r="AN55" s="3"/>
      <c r="AO55" s="3"/>
      <c r="AP55" s="2"/>
    </row>
    <row r="56" spans="2:7" ht="19.5" customHeight="1">
      <c r="B56" s="9"/>
      <c r="C56" s="9"/>
      <c r="D56" s="9"/>
      <c r="E56" s="9"/>
      <c r="F56" s="9"/>
      <c r="G56" s="9"/>
    </row>
    <row r="57" ht="48.75" customHeight="1"/>
    <row r="58" spans="2:7" ht="18.75">
      <c r="B58" s="9"/>
      <c r="C58" s="9"/>
      <c r="D58" s="9"/>
      <c r="E58" s="9"/>
      <c r="F58" s="9"/>
      <c r="G58" s="9"/>
    </row>
  </sheetData>
  <sheetProtection/>
  <mergeCells count="30">
    <mergeCell ref="A1:AE1"/>
    <mergeCell ref="A2:AE2"/>
    <mergeCell ref="A3:AD3"/>
    <mergeCell ref="A4:AD4"/>
    <mergeCell ref="A6:A7"/>
    <mergeCell ref="B6:B7"/>
    <mergeCell ref="C6:C7"/>
    <mergeCell ref="D6:D7"/>
    <mergeCell ref="E6:E7"/>
    <mergeCell ref="F6:G6"/>
    <mergeCell ref="X6:Y6"/>
    <mergeCell ref="Z6:AA6"/>
    <mergeCell ref="AB6:AC6"/>
    <mergeCell ref="AD6:AE6"/>
    <mergeCell ref="H6:I6"/>
    <mergeCell ref="J6:K6"/>
    <mergeCell ref="L6:M6"/>
    <mergeCell ref="N6:O6"/>
    <mergeCell ref="P6:Q6"/>
    <mergeCell ref="R6:S6"/>
    <mergeCell ref="A55:B55"/>
    <mergeCell ref="AF6:AF7"/>
    <mergeCell ref="A9:AE9"/>
    <mergeCell ref="AF10:AF16"/>
    <mergeCell ref="AF24:AF30"/>
    <mergeCell ref="AF38:AF44"/>
    <mergeCell ref="B52:L52"/>
    <mergeCell ref="T52:X52"/>
    <mergeCell ref="T6:U6"/>
    <mergeCell ref="V6:W6"/>
  </mergeCells>
  <printOptions horizontalCentered="1"/>
  <pageMargins left="0" right="0" top="0" bottom="0" header="0" footer="0"/>
  <pageSetup fitToHeight="0" fitToWidth="2" horizontalDpi="600" verticalDpi="600" orientation="landscape" paperSize="8" scale="69" r:id="rId1"/>
  <colBreaks count="1" manualBreakCount="1">
    <brk id="19" max="48" man="1"/>
  </colBreaks>
</worksheet>
</file>

<file path=xl/worksheets/sheet6.xml><?xml version="1.0" encoding="utf-8"?>
<worksheet xmlns="http://schemas.openxmlformats.org/spreadsheetml/2006/main" xmlns:r="http://schemas.openxmlformats.org/officeDocument/2006/relationships">
  <dimension ref="A1:AP58"/>
  <sheetViews>
    <sheetView showGridLines="0" view="pageBreakPreview" zoomScale="70" zoomScaleNormal="70" zoomScaleSheetLayoutView="70" zoomScalePageLayoutView="0" workbookViewId="0" topLeftCell="A1">
      <pane xSplit="2" ySplit="9" topLeftCell="U34" activePane="bottomRight" state="frozen"/>
      <selection pane="topLeft" activeCell="A1" sqref="A1"/>
      <selection pane="topRight" activeCell="C1" sqref="C1"/>
      <selection pane="bottomLeft" activeCell="A10" sqref="A10"/>
      <selection pane="bottomRight" activeCell="AE17" sqref="AE17"/>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8.7109375" style="1" customWidth="1"/>
    <col min="19" max="19" width="13.28125" style="1" customWidth="1"/>
    <col min="20" max="20" width="10.28125" style="3" customWidth="1"/>
    <col min="21" max="21" width="14.7109375" style="3" customWidth="1"/>
    <col min="22" max="22" width="9.7109375" style="3" customWidth="1"/>
    <col min="23" max="23" width="14.7109375" style="3" customWidth="1"/>
    <col min="24" max="24" width="13.421875" style="3" customWidth="1"/>
    <col min="25" max="25" width="14.7109375" style="3" customWidth="1"/>
    <col min="26" max="26" width="11.7109375" style="3" customWidth="1"/>
    <col min="27" max="28" width="14.7109375" style="3" customWidth="1"/>
    <col min="29" max="29" width="12.8515625" style="3" customWidth="1"/>
    <col min="30" max="30" width="10.140625" style="3" customWidth="1"/>
    <col min="31" max="31" width="14.28125" style="1" customWidth="1"/>
    <col min="32" max="32" width="38.140625" style="1" customWidth="1"/>
    <col min="33"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66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2" s="5" customFormat="1" ht="71.25" customHeight="1">
      <c r="A6" s="48" t="s">
        <v>5</v>
      </c>
      <c r="B6" s="50" t="s">
        <v>19</v>
      </c>
      <c r="C6" s="46" t="s">
        <v>67</v>
      </c>
      <c r="D6" s="46" t="s">
        <v>68</v>
      </c>
      <c r="E6" s="46" t="s">
        <v>69</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c r="AF6" s="52" t="s">
        <v>47</v>
      </c>
    </row>
    <row r="7" spans="1:32"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c r="AF7" s="53"/>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9"/>
    </row>
    <row r="9" spans="1:32"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c r="AF9" s="29"/>
    </row>
    <row r="10" spans="1:32" s="7" customFormat="1" ht="95.25" customHeight="1">
      <c r="A10" s="13" t="s">
        <v>23</v>
      </c>
      <c r="B10" s="13">
        <f aca="true" t="shared" si="0" ref="B10:AE10">B11</f>
        <v>19202.039999999997</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19202.039999999997</v>
      </c>
      <c r="Y10" s="13">
        <f t="shared" si="0"/>
        <v>0</v>
      </c>
      <c r="Z10" s="13">
        <f t="shared" si="0"/>
        <v>0</v>
      </c>
      <c r="AA10" s="13">
        <f t="shared" si="0"/>
        <v>0</v>
      </c>
      <c r="AB10" s="13">
        <f t="shared" si="0"/>
        <v>0</v>
      </c>
      <c r="AC10" s="13">
        <f t="shared" si="0"/>
        <v>0</v>
      </c>
      <c r="AD10" s="13">
        <f t="shared" si="0"/>
        <v>0</v>
      </c>
      <c r="AE10" s="13">
        <f t="shared" si="0"/>
        <v>0</v>
      </c>
      <c r="AF10" s="54" t="s">
        <v>71</v>
      </c>
    </row>
    <row r="11" spans="1:32" s="7" customFormat="1" ht="24" customHeight="1">
      <c r="A11" s="16" t="s">
        <v>18</v>
      </c>
      <c r="B11" s="13">
        <f>SUM(B12:B16)-B15</f>
        <v>19202.039999999997</v>
      </c>
      <c r="C11" s="13">
        <f aca="true" t="shared" si="1" ref="C11:AE11">SUM(C12:C16)-C15</f>
        <v>0</v>
      </c>
      <c r="D11" s="13">
        <f t="shared" si="1"/>
        <v>0</v>
      </c>
      <c r="E11" s="13">
        <f t="shared" si="1"/>
        <v>0</v>
      </c>
      <c r="F11" s="13">
        <f t="shared" si="1"/>
        <v>0</v>
      </c>
      <c r="G11" s="13" t="e">
        <f t="shared" si="1"/>
        <v>#DIV/0!</v>
      </c>
      <c r="H11" s="13">
        <f t="shared" si="1"/>
        <v>0</v>
      </c>
      <c r="I11" s="13">
        <f t="shared" si="1"/>
        <v>0</v>
      </c>
      <c r="J11" s="13">
        <f t="shared" si="1"/>
        <v>0</v>
      </c>
      <c r="K11" s="13">
        <f t="shared" si="1"/>
        <v>0</v>
      </c>
      <c r="L11" s="13">
        <f t="shared" si="1"/>
        <v>0</v>
      </c>
      <c r="M11" s="13">
        <f t="shared" si="1"/>
        <v>0</v>
      </c>
      <c r="N11" s="13">
        <f t="shared" si="1"/>
        <v>0</v>
      </c>
      <c r="O11" s="13">
        <f t="shared" si="1"/>
        <v>0</v>
      </c>
      <c r="P11" s="13">
        <f t="shared" si="1"/>
        <v>0</v>
      </c>
      <c r="Q11" s="13">
        <f t="shared" si="1"/>
        <v>0</v>
      </c>
      <c r="R11" s="13">
        <f t="shared" si="1"/>
        <v>0</v>
      </c>
      <c r="S11" s="13">
        <f t="shared" si="1"/>
        <v>0</v>
      </c>
      <c r="T11" s="13">
        <f t="shared" si="1"/>
        <v>0</v>
      </c>
      <c r="U11" s="13">
        <f t="shared" si="1"/>
        <v>0</v>
      </c>
      <c r="V11" s="13">
        <f t="shared" si="1"/>
        <v>0</v>
      </c>
      <c r="W11" s="13">
        <f t="shared" si="1"/>
        <v>0</v>
      </c>
      <c r="X11" s="13">
        <f t="shared" si="1"/>
        <v>19202.039999999997</v>
      </c>
      <c r="Y11" s="13">
        <f t="shared" si="1"/>
        <v>0</v>
      </c>
      <c r="Z11" s="13">
        <f t="shared" si="1"/>
        <v>0</v>
      </c>
      <c r="AA11" s="13">
        <f t="shared" si="1"/>
        <v>0</v>
      </c>
      <c r="AB11" s="13">
        <f t="shared" si="1"/>
        <v>0</v>
      </c>
      <c r="AC11" s="13">
        <f t="shared" si="1"/>
        <v>0</v>
      </c>
      <c r="AD11" s="13">
        <f t="shared" si="1"/>
        <v>0</v>
      </c>
      <c r="AE11" s="13">
        <f t="shared" si="1"/>
        <v>0</v>
      </c>
      <c r="AF11" s="55"/>
    </row>
    <row r="12" spans="1:32" s="7" customFormat="1" ht="18.75">
      <c r="A12" s="19" t="s">
        <v>16</v>
      </c>
      <c r="B12" s="15">
        <f>H12+J12+L12+N12+P12+R12+T12+V12+X12+Z12+AB12+AD12</f>
        <v>942</v>
      </c>
      <c r="C12" s="15">
        <f>H12+J12+L12+N12+P12</f>
        <v>0</v>
      </c>
      <c r="D12" s="15">
        <f>E12</f>
        <v>0</v>
      </c>
      <c r="E12" s="15">
        <f>I12+K12+M12+O12+Q12+S12+U12+W12+Y12+AA12+AC12+AE12</f>
        <v>0</v>
      </c>
      <c r="F12" s="15">
        <f aca="true" t="shared" si="2" ref="F12:F49">E12/B12%</f>
        <v>0</v>
      </c>
      <c r="G12" s="15" t="e">
        <f aca="true" t="shared" si="3" ref="G12:G49">E12/C12%</f>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c r="AF12" s="55"/>
    </row>
    <row r="13" spans="1:32" s="7" customFormat="1" ht="18.75">
      <c r="A13" s="19" t="s">
        <v>14</v>
      </c>
      <c r="B13" s="15">
        <f>H13+J13+L13+N13+P13+R13+T13+V13+X13+Z13+AB13+AD13</f>
        <v>2198.1</v>
      </c>
      <c r="C13" s="15">
        <f>H13+J13+L13+N13+P13</f>
        <v>0</v>
      </c>
      <c r="D13" s="15">
        <f>E13</f>
        <v>0</v>
      </c>
      <c r="E13" s="15">
        <f>I13+K13+M13+O13+Q13+S13+U13+W13+Y13+AA13+AC13+AE13</f>
        <v>0</v>
      </c>
      <c r="F13" s="15">
        <f t="shared" si="2"/>
        <v>0</v>
      </c>
      <c r="G13" s="15" t="e">
        <f t="shared" si="3"/>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c r="AF13" s="55"/>
    </row>
    <row r="14" spans="1:32" s="7" customFormat="1" ht="18.75">
      <c r="A14" s="19" t="s">
        <v>15</v>
      </c>
      <c r="B14" s="15">
        <f>H14+J14+L14+N14+P14+R14+T14+V14+X14+Z14+AB14+AD14</f>
        <v>16000</v>
      </c>
      <c r="C14" s="15">
        <f>H14+J14+L14+N14+P14</f>
        <v>0</v>
      </c>
      <c r="D14" s="15">
        <f>E14</f>
        <v>0</v>
      </c>
      <c r="E14" s="15">
        <f>I14+K14+M14+O14+Q14+S14+U14+W14+Y14+AA14+AC14+AE14</f>
        <v>0</v>
      </c>
      <c r="F14" s="15">
        <f t="shared" si="2"/>
        <v>0</v>
      </c>
      <c r="G14" s="15" t="e">
        <f t="shared" si="3"/>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c r="AF14" s="55"/>
    </row>
    <row r="15" spans="1:32" s="34" customFormat="1" ht="15.75">
      <c r="A15" s="32" t="s">
        <v>64</v>
      </c>
      <c r="B15" s="33">
        <f>H15+J15+L15+N15+P15+R15+T15+V15+X15+Z15+AB15+AD15</f>
        <v>348.9</v>
      </c>
      <c r="C15" s="33">
        <f>H15+J15+L15+N15+P15</f>
        <v>0</v>
      </c>
      <c r="D15" s="33">
        <f>E15</f>
        <v>0</v>
      </c>
      <c r="E15" s="33">
        <f>I15+K15+M15+O15+Q15+S15+U15+W15+Y15+AA15+AC15+AE15</f>
        <v>0</v>
      </c>
      <c r="F15" s="33">
        <f>E15/B15%</f>
        <v>0</v>
      </c>
      <c r="G15" s="33" t="e">
        <f>E15/C15%</f>
        <v>#DIV/0!</v>
      </c>
      <c r="H15" s="33">
        <f aca="true" t="shared" si="4" ref="H15:AE15">H14*0.5</f>
        <v>0</v>
      </c>
      <c r="I15" s="33">
        <f t="shared" si="4"/>
        <v>0</v>
      </c>
      <c r="J15" s="33">
        <f t="shared" si="4"/>
        <v>0</v>
      </c>
      <c r="K15" s="33">
        <f t="shared" si="4"/>
        <v>0</v>
      </c>
      <c r="L15" s="33">
        <f t="shared" si="4"/>
        <v>0</v>
      </c>
      <c r="M15" s="33">
        <f t="shared" si="4"/>
        <v>0</v>
      </c>
      <c r="N15" s="33">
        <f t="shared" si="4"/>
        <v>0</v>
      </c>
      <c r="O15" s="33">
        <f t="shared" si="4"/>
        <v>0</v>
      </c>
      <c r="P15" s="33">
        <f t="shared" si="4"/>
        <v>0</v>
      </c>
      <c r="Q15" s="33">
        <f t="shared" si="4"/>
        <v>0</v>
      </c>
      <c r="R15" s="33">
        <f t="shared" si="4"/>
        <v>0</v>
      </c>
      <c r="S15" s="33">
        <f t="shared" si="4"/>
        <v>0</v>
      </c>
      <c r="T15" s="33">
        <f t="shared" si="4"/>
        <v>0</v>
      </c>
      <c r="U15" s="33">
        <f t="shared" si="4"/>
        <v>0</v>
      </c>
      <c r="V15" s="33">
        <f t="shared" si="4"/>
        <v>0</v>
      </c>
      <c r="W15" s="33">
        <f t="shared" si="4"/>
        <v>0</v>
      </c>
      <c r="X15" s="33">
        <f>(X12+X13)/90*10</f>
        <v>348.9</v>
      </c>
      <c r="Y15" s="33">
        <f t="shared" si="4"/>
        <v>0</v>
      </c>
      <c r="Z15" s="33">
        <f t="shared" si="4"/>
        <v>0</v>
      </c>
      <c r="AA15" s="33">
        <f t="shared" si="4"/>
        <v>0</v>
      </c>
      <c r="AB15" s="33">
        <f t="shared" si="4"/>
        <v>0</v>
      </c>
      <c r="AC15" s="33">
        <f t="shared" si="4"/>
        <v>0</v>
      </c>
      <c r="AD15" s="33">
        <f t="shared" si="4"/>
        <v>0</v>
      </c>
      <c r="AE15" s="33">
        <f t="shared" si="4"/>
        <v>0</v>
      </c>
      <c r="AF15" s="55"/>
    </row>
    <row r="16" spans="1:32" s="7" customFormat="1" ht="18.75">
      <c r="A16" s="19" t="s">
        <v>17</v>
      </c>
      <c r="B16" s="15">
        <f>H16+J16+L16+N16+P16+R16+T16+V16+X16+Z16+AB16+AD16</f>
        <v>61.94</v>
      </c>
      <c r="C16" s="15">
        <f>H16+J16+L16+N16+P16</f>
        <v>0</v>
      </c>
      <c r="D16" s="15">
        <f>E16</f>
        <v>0</v>
      </c>
      <c r="E16" s="15">
        <f>I16+K16+M16+O16+Q16+S16+U16+W16+Y16+AA16+AC16+AE16</f>
        <v>0</v>
      </c>
      <c r="F16" s="15"/>
      <c r="G16" s="15"/>
      <c r="H16" s="13"/>
      <c r="I16" s="13"/>
      <c r="J16" s="13"/>
      <c r="K16" s="13"/>
      <c r="L16" s="13"/>
      <c r="M16" s="13"/>
      <c r="N16" s="13"/>
      <c r="O16" s="13"/>
      <c r="P16" s="13"/>
      <c r="Q16" s="13"/>
      <c r="R16" s="13"/>
      <c r="S16" s="13"/>
      <c r="T16" s="13"/>
      <c r="U16" s="13"/>
      <c r="V16" s="13"/>
      <c r="W16" s="13"/>
      <c r="X16" s="15">
        <v>61.94</v>
      </c>
      <c r="Y16" s="13"/>
      <c r="Z16" s="13"/>
      <c r="AA16" s="13"/>
      <c r="AB16" s="13"/>
      <c r="AC16" s="13"/>
      <c r="AD16" s="13"/>
      <c r="AE16" s="30"/>
      <c r="AF16" s="56"/>
    </row>
    <row r="17" spans="1:32" s="7" customFormat="1" ht="129.75" customHeight="1">
      <c r="A17" s="25" t="s">
        <v>24</v>
      </c>
      <c r="B17" s="26">
        <f>B18</f>
        <v>17229.399999999998</v>
      </c>
      <c r="C17" s="26">
        <f>C18</f>
        <v>949.2</v>
      </c>
      <c r="D17" s="26">
        <f>D18</f>
        <v>731.9300000000001</v>
      </c>
      <c r="E17" s="26">
        <f>E18</f>
        <v>731.9300000000001</v>
      </c>
      <c r="F17" s="15">
        <f t="shared" si="2"/>
        <v>4.24814561157092</v>
      </c>
      <c r="G17" s="15">
        <f t="shared" si="3"/>
        <v>77.1101980615255</v>
      </c>
      <c r="H17" s="26">
        <f aca="true" t="shared" si="5" ref="H17:AE17">H18</f>
        <v>0</v>
      </c>
      <c r="I17" s="26">
        <f t="shared" si="5"/>
        <v>0</v>
      </c>
      <c r="J17" s="26">
        <f t="shared" si="5"/>
        <v>368.8</v>
      </c>
      <c r="K17" s="26">
        <f t="shared" si="5"/>
        <v>0</v>
      </c>
      <c r="L17" s="26">
        <f t="shared" si="5"/>
        <v>18.8</v>
      </c>
      <c r="M17" s="26">
        <f t="shared" si="5"/>
        <v>152.09</v>
      </c>
      <c r="N17" s="26">
        <f t="shared" si="5"/>
        <v>561.6</v>
      </c>
      <c r="O17" s="26">
        <f t="shared" si="5"/>
        <v>0</v>
      </c>
      <c r="P17" s="26">
        <f t="shared" si="5"/>
        <v>0</v>
      </c>
      <c r="Q17" s="26">
        <f t="shared" si="5"/>
        <v>579.84</v>
      </c>
      <c r="R17" s="26">
        <f t="shared" si="5"/>
        <v>0</v>
      </c>
      <c r="S17" s="26">
        <f t="shared" si="5"/>
        <v>0</v>
      </c>
      <c r="T17" s="26">
        <f t="shared" si="5"/>
        <v>0</v>
      </c>
      <c r="U17" s="26">
        <f t="shared" si="5"/>
        <v>0</v>
      </c>
      <c r="V17" s="26">
        <f t="shared" si="5"/>
        <v>0</v>
      </c>
      <c r="W17" s="26">
        <f t="shared" si="5"/>
        <v>0</v>
      </c>
      <c r="X17" s="26">
        <f t="shared" si="5"/>
        <v>0</v>
      </c>
      <c r="Y17" s="26">
        <f t="shared" si="5"/>
        <v>0</v>
      </c>
      <c r="Z17" s="26">
        <f t="shared" si="5"/>
        <v>0</v>
      </c>
      <c r="AA17" s="26">
        <f t="shared" si="5"/>
        <v>0</v>
      </c>
      <c r="AB17" s="26">
        <f t="shared" si="5"/>
        <v>16280.2</v>
      </c>
      <c r="AC17" s="26">
        <f t="shared" si="5"/>
        <v>0</v>
      </c>
      <c r="AD17" s="26">
        <f t="shared" si="5"/>
        <v>0</v>
      </c>
      <c r="AE17" s="26">
        <f t="shared" si="5"/>
        <v>0</v>
      </c>
      <c r="AF17" s="29"/>
    </row>
    <row r="18" spans="1:32" s="7" customFormat="1" ht="18.75">
      <c r="A18" s="16" t="s">
        <v>18</v>
      </c>
      <c r="B18" s="13">
        <f>SUM(B19:B23)-B22</f>
        <v>17229.399999999998</v>
      </c>
      <c r="C18" s="13">
        <f aca="true" t="shared" si="6" ref="C18:AE18">SUM(C19:C23)-C22</f>
        <v>949.2</v>
      </c>
      <c r="D18" s="13">
        <f t="shared" si="6"/>
        <v>731.9300000000001</v>
      </c>
      <c r="E18" s="13">
        <f t="shared" si="6"/>
        <v>731.9300000000001</v>
      </c>
      <c r="F18" s="13" t="e">
        <f t="shared" si="6"/>
        <v>#DIV/0!</v>
      </c>
      <c r="G18" s="13" t="e">
        <f t="shared" si="6"/>
        <v>#DIV/0!</v>
      </c>
      <c r="H18" s="13">
        <f t="shared" si="6"/>
        <v>0</v>
      </c>
      <c r="I18" s="13">
        <f t="shared" si="6"/>
        <v>0</v>
      </c>
      <c r="J18" s="13">
        <f t="shared" si="6"/>
        <v>368.8</v>
      </c>
      <c r="K18" s="13">
        <f t="shared" si="6"/>
        <v>0</v>
      </c>
      <c r="L18" s="13">
        <f t="shared" si="6"/>
        <v>18.8</v>
      </c>
      <c r="M18" s="13">
        <f t="shared" si="6"/>
        <v>152.09</v>
      </c>
      <c r="N18" s="13">
        <f t="shared" si="6"/>
        <v>561.6</v>
      </c>
      <c r="O18" s="13">
        <f t="shared" si="6"/>
        <v>0</v>
      </c>
      <c r="P18" s="13">
        <f t="shared" si="6"/>
        <v>0</v>
      </c>
      <c r="Q18" s="13">
        <f t="shared" si="6"/>
        <v>579.84</v>
      </c>
      <c r="R18" s="13">
        <f t="shared" si="6"/>
        <v>0</v>
      </c>
      <c r="S18" s="13">
        <f t="shared" si="6"/>
        <v>0</v>
      </c>
      <c r="T18" s="13">
        <f t="shared" si="6"/>
        <v>0</v>
      </c>
      <c r="U18" s="13">
        <f t="shared" si="6"/>
        <v>0</v>
      </c>
      <c r="V18" s="13">
        <f t="shared" si="6"/>
        <v>0</v>
      </c>
      <c r="W18" s="13">
        <f t="shared" si="6"/>
        <v>0</v>
      </c>
      <c r="X18" s="13">
        <f t="shared" si="6"/>
        <v>0</v>
      </c>
      <c r="Y18" s="13">
        <f t="shared" si="6"/>
        <v>0</v>
      </c>
      <c r="Z18" s="13">
        <f t="shared" si="6"/>
        <v>0</v>
      </c>
      <c r="AA18" s="13">
        <f t="shared" si="6"/>
        <v>0</v>
      </c>
      <c r="AB18" s="13">
        <f t="shared" si="6"/>
        <v>16280.2</v>
      </c>
      <c r="AC18" s="13">
        <f t="shared" si="6"/>
        <v>0</v>
      </c>
      <c r="AD18" s="13">
        <f t="shared" si="6"/>
        <v>0</v>
      </c>
      <c r="AE18" s="13">
        <f t="shared" si="6"/>
        <v>0</v>
      </c>
      <c r="AF18" s="29"/>
    </row>
    <row r="19" spans="1:32" s="7" customFormat="1" ht="18.75">
      <c r="A19" s="19" t="s">
        <v>16</v>
      </c>
      <c r="B19" s="14">
        <f aca="true" t="shared" si="7" ref="B19:AE23">B26+B33+B40</f>
        <v>1884.07</v>
      </c>
      <c r="C19" s="14">
        <f t="shared" si="7"/>
        <v>0</v>
      </c>
      <c r="D19" s="14">
        <f t="shared" si="7"/>
        <v>0</v>
      </c>
      <c r="E19" s="14">
        <f t="shared" si="7"/>
        <v>0</v>
      </c>
      <c r="F19" s="14" t="e">
        <f t="shared" si="7"/>
        <v>#DIV/0!</v>
      </c>
      <c r="G19" s="14" t="e">
        <f t="shared" si="7"/>
        <v>#DIV/0!</v>
      </c>
      <c r="H19" s="14">
        <f t="shared" si="7"/>
        <v>0</v>
      </c>
      <c r="I19" s="14">
        <f t="shared" si="7"/>
        <v>0</v>
      </c>
      <c r="J19" s="14">
        <f t="shared" si="7"/>
        <v>0</v>
      </c>
      <c r="K19" s="14">
        <f t="shared" si="7"/>
        <v>0</v>
      </c>
      <c r="L19" s="14">
        <f t="shared" si="7"/>
        <v>0</v>
      </c>
      <c r="M19" s="14">
        <f t="shared" si="7"/>
        <v>0</v>
      </c>
      <c r="N19" s="14">
        <f t="shared" si="7"/>
        <v>0</v>
      </c>
      <c r="O19" s="14">
        <f t="shared" si="7"/>
        <v>0</v>
      </c>
      <c r="P19" s="14">
        <f t="shared" si="7"/>
        <v>0</v>
      </c>
      <c r="Q19" s="14">
        <f t="shared" si="7"/>
        <v>0</v>
      </c>
      <c r="R19" s="14">
        <f t="shared" si="7"/>
        <v>0</v>
      </c>
      <c r="S19" s="14">
        <f t="shared" si="7"/>
        <v>0</v>
      </c>
      <c r="T19" s="14">
        <f t="shared" si="7"/>
        <v>0</v>
      </c>
      <c r="U19" s="14">
        <f t="shared" si="7"/>
        <v>0</v>
      </c>
      <c r="V19" s="14">
        <f t="shared" si="7"/>
        <v>0</v>
      </c>
      <c r="W19" s="14">
        <f t="shared" si="7"/>
        <v>0</v>
      </c>
      <c r="X19" s="14">
        <f t="shared" si="7"/>
        <v>0</v>
      </c>
      <c r="Y19" s="14">
        <f t="shared" si="7"/>
        <v>0</v>
      </c>
      <c r="Z19" s="14">
        <f t="shared" si="7"/>
        <v>0</v>
      </c>
      <c r="AA19" s="14">
        <f t="shared" si="7"/>
        <v>0</v>
      </c>
      <c r="AB19" s="14">
        <f t="shared" si="7"/>
        <v>1884.07</v>
      </c>
      <c r="AC19" s="14">
        <f t="shared" si="7"/>
        <v>0</v>
      </c>
      <c r="AD19" s="14">
        <f t="shared" si="7"/>
        <v>0</v>
      </c>
      <c r="AE19" s="14">
        <f t="shared" si="7"/>
        <v>0</v>
      </c>
      <c r="AF19" s="29"/>
    </row>
    <row r="20" spans="1:32" s="7" customFormat="1" ht="18.75">
      <c r="A20" s="19" t="s">
        <v>14</v>
      </c>
      <c r="B20" s="15">
        <f t="shared" si="7"/>
        <v>4396.13</v>
      </c>
      <c r="C20" s="15">
        <f t="shared" si="7"/>
        <v>0</v>
      </c>
      <c r="D20" s="15">
        <f t="shared" si="7"/>
        <v>0</v>
      </c>
      <c r="E20" s="15">
        <f t="shared" si="7"/>
        <v>0</v>
      </c>
      <c r="F20" s="15" t="e">
        <f t="shared" si="7"/>
        <v>#DIV/0!</v>
      </c>
      <c r="G20" s="15" t="e">
        <f t="shared" si="7"/>
        <v>#DIV/0!</v>
      </c>
      <c r="H20" s="15">
        <f t="shared" si="7"/>
        <v>0</v>
      </c>
      <c r="I20" s="15">
        <f t="shared" si="7"/>
        <v>0</v>
      </c>
      <c r="J20" s="15">
        <f t="shared" si="7"/>
        <v>0</v>
      </c>
      <c r="K20" s="15">
        <f t="shared" si="7"/>
        <v>0</v>
      </c>
      <c r="L20" s="15">
        <f t="shared" si="7"/>
        <v>0</v>
      </c>
      <c r="M20" s="15">
        <f t="shared" si="7"/>
        <v>0</v>
      </c>
      <c r="N20" s="15">
        <f t="shared" si="7"/>
        <v>0</v>
      </c>
      <c r="O20" s="15">
        <f t="shared" si="7"/>
        <v>0</v>
      </c>
      <c r="P20" s="15">
        <f t="shared" si="7"/>
        <v>0</v>
      </c>
      <c r="Q20" s="15">
        <f t="shared" si="7"/>
        <v>0</v>
      </c>
      <c r="R20" s="15">
        <f t="shared" si="7"/>
        <v>0</v>
      </c>
      <c r="S20" s="15">
        <f t="shared" si="7"/>
        <v>0</v>
      </c>
      <c r="T20" s="15">
        <f t="shared" si="7"/>
        <v>0</v>
      </c>
      <c r="U20" s="15">
        <f t="shared" si="7"/>
        <v>0</v>
      </c>
      <c r="V20" s="15">
        <f t="shared" si="7"/>
        <v>0</v>
      </c>
      <c r="W20" s="15">
        <f t="shared" si="7"/>
        <v>0</v>
      </c>
      <c r="X20" s="15">
        <f t="shared" si="7"/>
        <v>0</v>
      </c>
      <c r="Y20" s="15">
        <f t="shared" si="7"/>
        <v>0</v>
      </c>
      <c r="Z20" s="15">
        <f t="shared" si="7"/>
        <v>0</v>
      </c>
      <c r="AA20" s="15">
        <f t="shared" si="7"/>
        <v>0</v>
      </c>
      <c r="AB20" s="15">
        <f t="shared" si="7"/>
        <v>4396.13</v>
      </c>
      <c r="AC20" s="15">
        <f t="shared" si="7"/>
        <v>0</v>
      </c>
      <c r="AD20" s="15">
        <f t="shared" si="7"/>
        <v>0</v>
      </c>
      <c r="AE20" s="15">
        <f t="shared" si="7"/>
        <v>0</v>
      </c>
      <c r="AF20" s="29"/>
    </row>
    <row r="21" spans="1:32" s="7" customFormat="1" ht="18.75">
      <c r="A21" s="19" t="s">
        <v>15</v>
      </c>
      <c r="B21" s="15">
        <f t="shared" si="7"/>
        <v>10949.199999999999</v>
      </c>
      <c r="C21" s="15">
        <f t="shared" si="7"/>
        <v>949.2</v>
      </c>
      <c r="D21" s="15">
        <f t="shared" si="7"/>
        <v>731.9300000000001</v>
      </c>
      <c r="E21" s="15">
        <f t="shared" si="7"/>
        <v>731.9300000000001</v>
      </c>
      <c r="F21" s="15">
        <f t="shared" si="7"/>
        <v>152.94427915137555</v>
      </c>
      <c r="G21" s="15">
        <f t="shared" si="7"/>
        <v>239.39445187236691</v>
      </c>
      <c r="H21" s="15">
        <f t="shared" si="7"/>
        <v>0</v>
      </c>
      <c r="I21" s="15">
        <f t="shared" si="7"/>
        <v>0</v>
      </c>
      <c r="J21" s="15">
        <f t="shared" si="7"/>
        <v>368.8</v>
      </c>
      <c r="K21" s="15">
        <f t="shared" si="7"/>
        <v>0</v>
      </c>
      <c r="L21" s="15">
        <f t="shared" si="7"/>
        <v>18.8</v>
      </c>
      <c r="M21" s="15">
        <f t="shared" si="7"/>
        <v>152.09</v>
      </c>
      <c r="N21" s="15">
        <f t="shared" si="7"/>
        <v>561.6</v>
      </c>
      <c r="O21" s="15">
        <f t="shared" si="7"/>
        <v>0</v>
      </c>
      <c r="P21" s="15">
        <f t="shared" si="7"/>
        <v>0</v>
      </c>
      <c r="Q21" s="15">
        <f t="shared" si="7"/>
        <v>579.84</v>
      </c>
      <c r="R21" s="15">
        <f t="shared" si="7"/>
        <v>0</v>
      </c>
      <c r="S21" s="15">
        <f t="shared" si="7"/>
        <v>0</v>
      </c>
      <c r="T21" s="15">
        <f t="shared" si="7"/>
        <v>0</v>
      </c>
      <c r="U21" s="15">
        <f t="shared" si="7"/>
        <v>0</v>
      </c>
      <c r="V21" s="15">
        <f t="shared" si="7"/>
        <v>0</v>
      </c>
      <c r="W21" s="15">
        <f t="shared" si="7"/>
        <v>0</v>
      </c>
      <c r="X21" s="15">
        <f t="shared" si="7"/>
        <v>0</v>
      </c>
      <c r="Y21" s="15">
        <f t="shared" si="7"/>
        <v>0</v>
      </c>
      <c r="Z21" s="15">
        <f t="shared" si="7"/>
        <v>0</v>
      </c>
      <c r="AA21" s="15">
        <f t="shared" si="7"/>
        <v>0</v>
      </c>
      <c r="AB21" s="15">
        <f t="shared" si="7"/>
        <v>10000</v>
      </c>
      <c r="AC21" s="15">
        <f t="shared" si="7"/>
        <v>0</v>
      </c>
      <c r="AD21" s="15">
        <f t="shared" si="7"/>
        <v>0</v>
      </c>
      <c r="AE21" s="15">
        <f t="shared" si="7"/>
        <v>0</v>
      </c>
      <c r="AF21" s="29"/>
    </row>
    <row r="22" spans="1:32" s="7" customFormat="1" ht="18.75">
      <c r="A22" s="32" t="s">
        <v>64</v>
      </c>
      <c r="B22" s="15">
        <f aca="true" t="shared" si="8" ref="B22:G22">B29+B37+B44</f>
        <v>697.8</v>
      </c>
      <c r="C22" s="15">
        <f t="shared" si="8"/>
        <v>0</v>
      </c>
      <c r="D22" s="15">
        <f t="shared" si="8"/>
        <v>0</v>
      </c>
      <c r="E22" s="15">
        <f t="shared" si="8"/>
        <v>0</v>
      </c>
      <c r="F22" s="15">
        <f t="shared" si="8"/>
        <v>0</v>
      </c>
      <c r="G22" s="15" t="e">
        <f t="shared" si="8"/>
        <v>#DIV/0!</v>
      </c>
      <c r="H22" s="15">
        <f>H29+H36+H43</f>
        <v>0</v>
      </c>
      <c r="I22" s="15">
        <f t="shared" si="7"/>
        <v>0</v>
      </c>
      <c r="J22" s="15">
        <f t="shared" si="7"/>
        <v>0</v>
      </c>
      <c r="K22" s="15">
        <f t="shared" si="7"/>
        <v>0</v>
      </c>
      <c r="L22" s="15">
        <f t="shared" si="7"/>
        <v>0</v>
      </c>
      <c r="M22" s="15">
        <f t="shared" si="7"/>
        <v>0</v>
      </c>
      <c r="N22" s="15">
        <f t="shared" si="7"/>
        <v>0</v>
      </c>
      <c r="O22" s="15">
        <f t="shared" si="7"/>
        <v>0</v>
      </c>
      <c r="P22" s="15">
        <f t="shared" si="7"/>
        <v>0</v>
      </c>
      <c r="Q22" s="15">
        <f t="shared" si="7"/>
        <v>0</v>
      </c>
      <c r="R22" s="15">
        <f t="shared" si="7"/>
        <v>0</v>
      </c>
      <c r="S22" s="15">
        <f t="shared" si="7"/>
        <v>0</v>
      </c>
      <c r="T22" s="15">
        <f t="shared" si="7"/>
        <v>0</v>
      </c>
      <c r="U22" s="15">
        <f t="shared" si="7"/>
        <v>0</v>
      </c>
      <c r="V22" s="15">
        <f t="shared" si="7"/>
        <v>0</v>
      </c>
      <c r="W22" s="15">
        <f t="shared" si="7"/>
        <v>0</v>
      </c>
      <c r="X22" s="15">
        <f t="shared" si="7"/>
        <v>0</v>
      </c>
      <c r="Y22" s="15">
        <f t="shared" si="7"/>
        <v>0</v>
      </c>
      <c r="Z22" s="15">
        <f t="shared" si="7"/>
        <v>0</v>
      </c>
      <c r="AA22" s="15">
        <f t="shared" si="7"/>
        <v>0</v>
      </c>
      <c r="AB22" s="15">
        <f t="shared" si="7"/>
        <v>697.8</v>
      </c>
      <c r="AC22" s="15">
        <f t="shared" si="7"/>
        <v>0</v>
      </c>
      <c r="AD22" s="15">
        <f t="shared" si="7"/>
        <v>0</v>
      </c>
      <c r="AE22" s="15">
        <f t="shared" si="7"/>
        <v>0</v>
      </c>
      <c r="AF22" s="29"/>
    </row>
    <row r="23" spans="1:32" s="7" customFormat="1" ht="18.75">
      <c r="A23" s="19" t="s">
        <v>17</v>
      </c>
      <c r="B23" s="14">
        <f aca="true" t="shared" si="9" ref="B23:G23">B30+B37+B44</f>
        <v>0</v>
      </c>
      <c r="C23" s="14">
        <f t="shared" si="9"/>
        <v>0</v>
      </c>
      <c r="D23" s="14">
        <f t="shared" si="9"/>
        <v>0</v>
      </c>
      <c r="E23" s="14">
        <f t="shared" si="9"/>
        <v>0</v>
      </c>
      <c r="F23" s="14">
        <f t="shared" si="9"/>
        <v>0</v>
      </c>
      <c r="G23" s="14">
        <f t="shared" si="9"/>
        <v>0</v>
      </c>
      <c r="H23" s="14">
        <f>H30+H37+H44</f>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si="7"/>
        <v>0</v>
      </c>
      <c r="T23" s="14">
        <f t="shared" si="7"/>
        <v>0</v>
      </c>
      <c r="U23" s="14">
        <f t="shared" si="7"/>
        <v>0</v>
      </c>
      <c r="V23" s="14">
        <f t="shared" si="7"/>
        <v>0</v>
      </c>
      <c r="W23" s="14">
        <f t="shared" si="7"/>
        <v>0</v>
      </c>
      <c r="X23" s="14">
        <f t="shared" si="7"/>
        <v>0</v>
      </c>
      <c r="Y23" s="14">
        <f t="shared" si="7"/>
        <v>0</v>
      </c>
      <c r="Z23" s="14">
        <f t="shared" si="7"/>
        <v>0</v>
      </c>
      <c r="AA23" s="14">
        <f t="shared" si="7"/>
        <v>0</v>
      </c>
      <c r="AB23" s="14">
        <f t="shared" si="7"/>
        <v>0</v>
      </c>
      <c r="AC23" s="14">
        <f t="shared" si="7"/>
        <v>0</v>
      </c>
      <c r="AD23" s="14">
        <f t="shared" si="7"/>
        <v>0</v>
      </c>
      <c r="AE23" s="14">
        <f t="shared" si="7"/>
        <v>0</v>
      </c>
      <c r="AF23" s="29"/>
    </row>
    <row r="24" spans="1:32" s="7" customFormat="1" ht="60" customHeight="1">
      <c r="A24" s="19" t="s">
        <v>25</v>
      </c>
      <c r="B24" s="15">
        <f>B25</f>
        <v>16892.35</v>
      </c>
      <c r="C24" s="15">
        <f>C25</f>
        <v>612.15</v>
      </c>
      <c r="D24" s="15">
        <f>D25</f>
        <v>561.6</v>
      </c>
      <c r="E24" s="15">
        <f>E25</f>
        <v>561.6</v>
      </c>
      <c r="F24" s="15">
        <f t="shared" si="2"/>
        <v>3.3245818373405718</v>
      </c>
      <c r="G24" s="15">
        <f t="shared" si="3"/>
        <v>91.74222004410684</v>
      </c>
      <c r="H24" s="15">
        <f aca="true" t="shared" si="10" ref="H24:AE24">H25</f>
        <v>0</v>
      </c>
      <c r="I24" s="15">
        <f t="shared" si="10"/>
        <v>0</v>
      </c>
      <c r="J24" s="15">
        <f t="shared" si="10"/>
        <v>50</v>
      </c>
      <c r="K24" s="15">
        <f t="shared" si="10"/>
        <v>0</v>
      </c>
      <c r="L24" s="15">
        <f t="shared" si="10"/>
        <v>0.55</v>
      </c>
      <c r="M24" s="15">
        <f t="shared" si="10"/>
        <v>0</v>
      </c>
      <c r="N24" s="15">
        <f t="shared" si="10"/>
        <v>561.6</v>
      </c>
      <c r="O24" s="15">
        <f t="shared" si="10"/>
        <v>0</v>
      </c>
      <c r="P24" s="15">
        <f t="shared" si="10"/>
        <v>0</v>
      </c>
      <c r="Q24" s="15">
        <f t="shared" si="10"/>
        <v>561.6</v>
      </c>
      <c r="R24" s="15">
        <f t="shared" si="10"/>
        <v>0</v>
      </c>
      <c r="S24" s="15">
        <f t="shared" si="10"/>
        <v>0</v>
      </c>
      <c r="T24" s="15">
        <f t="shared" si="10"/>
        <v>0</v>
      </c>
      <c r="U24" s="15">
        <f t="shared" si="10"/>
        <v>0</v>
      </c>
      <c r="V24" s="15">
        <f t="shared" si="10"/>
        <v>0</v>
      </c>
      <c r="W24" s="15">
        <f t="shared" si="10"/>
        <v>0</v>
      </c>
      <c r="X24" s="15">
        <f t="shared" si="10"/>
        <v>0</v>
      </c>
      <c r="Y24" s="15">
        <f t="shared" si="10"/>
        <v>0</v>
      </c>
      <c r="Z24" s="15">
        <f t="shared" si="10"/>
        <v>0</v>
      </c>
      <c r="AA24" s="15">
        <f t="shared" si="10"/>
        <v>0</v>
      </c>
      <c r="AB24" s="15">
        <f t="shared" si="10"/>
        <v>16280.2</v>
      </c>
      <c r="AC24" s="15">
        <f t="shared" si="10"/>
        <v>0</v>
      </c>
      <c r="AD24" s="15">
        <f t="shared" si="10"/>
        <v>0</v>
      </c>
      <c r="AE24" s="15">
        <f t="shared" si="10"/>
        <v>0</v>
      </c>
      <c r="AF24" s="54" t="s">
        <v>70</v>
      </c>
    </row>
    <row r="25" spans="1:32" s="7" customFormat="1" ht="18.75">
      <c r="A25" s="16" t="s">
        <v>27</v>
      </c>
      <c r="B25" s="13">
        <f>SUM(B26:B30)-B29</f>
        <v>16892.35</v>
      </c>
      <c r="C25" s="13">
        <f aca="true" t="shared" si="11" ref="C25:AE25">SUM(C26:C30)-C29</f>
        <v>612.15</v>
      </c>
      <c r="D25" s="13">
        <f t="shared" si="11"/>
        <v>561.6</v>
      </c>
      <c r="E25" s="13">
        <f t="shared" si="11"/>
        <v>561.6</v>
      </c>
      <c r="F25" s="13">
        <f t="shared" si="11"/>
        <v>5.292047323115486</v>
      </c>
      <c r="G25" s="13" t="e">
        <f t="shared" si="11"/>
        <v>#DIV/0!</v>
      </c>
      <c r="H25" s="13">
        <f t="shared" si="11"/>
        <v>0</v>
      </c>
      <c r="I25" s="13">
        <f t="shared" si="11"/>
        <v>0</v>
      </c>
      <c r="J25" s="13">
        <f t="shared" si="11"/>
        <v>50</v>
      </c>
      <c r="K25" s="13">
        <f t="shared" si="11"/>
        <v>0</v>
      </c>
      <c r="L25" s="13">
        <f t="shared" si="11"/>
        <v>0.55</v>
      </c>
      <c r="M25" s="13">
        <f t="shared" si="11"/>
        <v>0</v>
      </c>
      <c r="N25" s="13">
        <f t="shared" si="11"/>
        <v>561.6</v>
      </c>
      <c r="O25" s="13">
        <f t="shared" si="11"/>
        <v>0</v>
      </c>
      <c r="P25" s="13">
        <f t="shared" si="11"/>
        <v>0</v>
      </c>
      <c r="Q25" s="13">
        <f t="shared" si="11"/>
        <v>561.6</v>
      </c>
      <c r="R25" s="13">
        <f t="shared" si="11"/>
        <v>0</v>
      </c>
      <c r="S25" s="13">
        <f t="shared" si="11"/>
        <v>0</v>
      </c>
      <c r="T25" s="13">
        <f t="shared" si="11"/>
        <v>0</v>
      </c>
      <c r="U25" s="13">
        <f t="shared" si="11"/>
        <v>0</v>
      </c>
      <c r="V25" s="13">
        <f t="shared" si="11"/>
        <v>0</v>
      </c>
      <c r="W25" s="13">
        <f t="shared" si="11"/>
        <v>0</v>
      </c>
      <c r="X25" s="13">
        <f t="shared" si="11"/>
        <v>0</v>
      </c>
      <c r="Y25" s="13">
        <f t="shared" si="11"/>
        <v>0</v>
      </c>
      <c r="Z25" s="13">
        <f t="shared" si="11"/>
        <v>0</v>
      </c>
      <c r="AA25" s="13">
        <f t="shared" si="11"/>
        <v>0</v>
      </c>
      <c r="AB25" s="13">
        <f t="shared" si="11"/>
        <v>16280.2</v>
      </c>
      <c r="AC25" s="13">
        <f t="shared" si="11"/>
        <v>0</v>
      </c>
      <c r="AD25" s="13">
        <f t="shared" si="11"/>
        <v>0</v>
      </c>
      <c r="AE25" s="13">
        <f t="shared" si="11"/>
        <v>0</v>
      </c>
      <c r="AF25" s="55"/>
    </row>
    <row r="26" spans="1:32" s="7" customFormat="1" ht="18.75">
      <c r="A26" s="19" t="s">
        <v>16</v>
      </c>
      <c r="B26" s="15">
        <f>H26+J26+L26+N26+P26+R26+T26+V26+X26+Z26+AB26+AD26</f>
        <v>1884.07</v>
      </c>
      <c r="C26" s="15">
        <f>H26+J26+L26+N26+P26</f>
        <v>0</v>
      </c>
      <c r="D26" s="15">
        <f>E26</f>
        <v>0</v>
      </c>
      <c r="E26" s="15">
        <f>I26+K26+M26+O26+Q26+S26+U26+W26+Y26+AA26+AC26+AE26</f>
        <v>0</v>
      </c>
      <c r="F26" s="15">
        <f t="shared" si="2"/>
        <v>0</v>
      </c>
      <c r="G26" s="15" t="e">
        <f t="shared" si="3"/>
        <v>#DIV/0!</v>
      </c>
      <c r="H26" s="13"/>
      <c r="I26" s="13"/>
      <c r="J26" s="13"/>
      <c r="K26" s="13"/>
      <c r="L26" s="13"/>
      <c r="M26" s="13"/>
      <c r="N26" s="13"/>
      <c r="O26" s="13"/>
      <c r="P26" s="13"/>
      <c r="Q26" s="13"/>
      <c r="R26" s="13"/>
      <c r="S26" s="13"/>
      <c r="T26" s="13"/>
      <c r="U26" s="13"/>
      <c r="V26" s="15"/>
      <c r="W26" s="15"/>
      <c r="X26" s="15"/>
      <c r="Y26" s="15"/>
      <c r="Z26" s="15"/>
      <c r="AA26" s="15"/>
      <c r="AB26" s="15">
        <v>1884.07</v>
      </c>
      <c r="AC26" s="15"/>
      <c r="AD26" s="15"/>
      <c r="AE26" s="30"/>
      <c r="AF26" s="55"/>
    </row>
    <row r="27" spans="1:32" s="7" customFormat="1" ht="18.75">
      <c r="A27" s="19" t="s">
        <v>14</v>
      </c>
      <c r="B27" s="15">
        <f>H27+J27+L27+N27+P27+R27+T27+V27+X27+Z27+AB27+AD27</f>
        <v>4396.13</v>
      </c>
      <c r="C27" s="15">
        <f>H27+J27+L27+N27+P27</f>
        <v>0</v>
      </c>
      <c r="D27" s="15">
        <f>E27</f>
        <v>0</v>
      </c>
      <c r="E27" s="15">
        <f>I27+K27+M27+O27+Q27+S27+U27+W27+Y27+AA27+AC27+AE27</f>
        <v>0</v>
      </c>
      <c r="F27" s="15">
        <f t="shared" si="2"/>
        <v>0</v>
      </c>
      <c r="G27" s="15" t="e">
        <f t="shared" si="3"/>
        <v>#DIV/0!</v>
      </c>
      <c r="H27" s="13"/>
      <c r="I27" s="13"/>
      <c r="J27" s="13"/>
      <c r="K27" s="13"/>
      <c r="L27" s="13"/>
      <c r="M27" s="13"/>
      <c r="N27" s="13"/>
      <c r="O27" s="13"/>
      <c r="P27" s="13"/>
      <c r="Q27" s="13"/>
      <c r="R27" s="13"/>
      <c r="S27" s="13"/>
      <c r="T27" s="13"/>
      <c r="U27" s="13"/>
      <c r="V27" s="15"/>
      <c r="W27" s="15"/>
      <c r="X27" s="15"/>
      <c r="Y27" s="15"/>
      <c r="Z27" s="15"/>
      <c r="AA27" s="15"/>
      <c r="AB27" s="15">
        <v>4396.13</v>
      </c>
      <c r="AC27" s="15"/>
      <c r="AD27" s="15"/>
      <c r="AE27" s="30"/>
      <c r="AF27" s="55"/>
    </row>
    <row r="28" spans="1:32" s="7" customFormat="1" ht="30" customHeight="1">
      <c r="A28" s="19" t="s">
        <v>15</v>
      </c>
      <c r="B28" s="15">
        <f>H28+J28+L28+N28+P28+R28+T28+V28+X28+Z28+AB28+AD28</f>
        <v>10612.15</v>
      </c>
      <c r="C28" s="15">
        <f>H28+J28+L28+N28+P28</f>
        <v>612.15</v>
      </c>
      <c r="D28" s="15">
        <f>E28</f>
        <v>561.6</v>
      </c>
      <c r="E28" s="15">
        <f>I28+K28+M28+O28+Q28+S28+U28+W28+Y28+AA28+AC28+AE28</f>
        <v>561.6</v>
      </c>
      <c r="F28" s="15">
        <f t="shared" si="2"/>
        <v>5.292047323115486</v>
      </c>
      <c r="G28" s="15">
        <f t="shared" si="3"/>
        <v>91.74222004410684</v>
      </c>
      <c r="H28" s="15"/>
      <c r="I28" s="15"/>
      <c r="J28" s="15">
        <v>50</v>
      </c>
      <c r="K28" s="15"/>
      <c r="L28" s="15">
        <v>0.55</v>
      </c>
      <c r="M28" s="15"/>
      <c r="N28" s="15">
        <v>561.6</v>
      </c>
      <c r="O28" s="15"/>
      <c r="P28" s="15"/>
      <c r="Q28" s="15">
        <v>561.6</v>
      </c>
      <c r="R28" s="15"/>
      <c r="S28" s="15"/>
      <c r="T28" s="15"/>
      <c r="U28" s="15"/>
      <c r="V28" s="15"/>
      <c r="W28" s="15"/>
      <c r="X28" s="15"/>
      <c r="Y28" s="15"/>
      <c r="Z28" s="30"/>
      <c r="AA28" s="30"/>
      <c r="AB28" s="15">
        <v>10000</v>
      </c>
      <c r="AC28" s="15"/>
      <c r="AD28" s="15"/>
      <c r="AE28" s="30"/>
      <c r="AF28" s="55"/>
    </row>
    <row r="29" spans="1:32" s="34" customFormat="1" ht="18.75">
      <c r="A29" s="32" t="s">
        <v>64</v>
      </c>
      <c r="B29" s="15">
        <f>AB29</f>
        <v>697.8</v>
      </c>
      <c r="C29" s="15">
        <f>H29+J29+L29+N29+P29</f>
        <v>0</v>
      </c>
      <c r="D29" s="15">
        <f>E29</f>
        <v>0</v>
      </c>
      <c r="E29" s="15">
        <f>I29+K29+M29+O29+Q29+S29+U29+W29+Y29+AA29+AC29+AE29</f>
        <v>0</v>
      </c>
      <c r="F29" s="33">
        <f t="shared" si="2"/>
        <v>0</v>
      </c>
      <c r="G29" s="33" t="e">
        <f t="shared" si="3"/>
        <v>#DIV/0!</v>
      </c>
      <c r="H29" s="33">
        <f aca="true" t="shared" si="12" ref="H29:AE29">H28*0.5</f>
        <v>0</v>
      </c>
      <c r="I29" s="33">
        <f t="shared" si="12"/>
        <v>0</v>
      </c>
      <c r="J29" s="33"/>
      <c r="K29" s="33"/>
      <c r="L29" s="33"/>
      <c r="M29" s="33">
        <f t="shared" si="12"/>
        <v>0</v>
      </c>
      <c r="N29" s="33"/>
      <c r="O29" s="33">
        <f t="shared" si="12"/>
        <v>0</v>
      </c>
      <c r="P29" s="33">
        <f t="shared" si="12"/>
        <v>0</v>
      </c>
      <c r="Q29" s="33"/>
      <c r="R29" s="33">
        <f t="shared" si="12"/>
        <v>0</v>
      </c>
      <c r="S29" s="33">
        <f t="shared" si="12"/>
        <v>0</v>
      </c>
      <c r="T29" s="33">
        <f t="shared" si="12"/>
        <v>0</v>
      </c>
      <c r="U29" s="33">
        <f t="shared" si="12"/>
        <v>0</v>
      </c>
      <c r="V29" s="33">
        <f t="shared" si="12"/>
        <v>0</v>
      </c>
      <c r="W29" s="33">
        <f t="shared" si="12"/>
        <v>0</v>
      </c>
      <c r="X29" s="33">
        <f t="shared" si="12"/>
        <v>0</v>
      </c>
      <c r="Y29" s="33">
        <f t="shared" si="12"/>
        <v>0</v>
      </c>
      <c r="Z29" s="33">
        <f t="shared" si="12"/>
        <v>0</v>
      </c>
      <c r="AA29" s="33">
        <f t="shared" si="12"/>
        <v>0</v>
      </c>
      <c r="AB29" s="33">
        <f>(AB26+AB27)/90*10</f>
        <v>697.8</v>
      </c>
      <c r="AC29" s="33">
        <f t="shared" si="12"/>
        <v>0</v>
      </c>
      <c r="AD29" s="33">
        <f t="shared" si="12"/>
        <v>0</v>
      </c>
      <c r="AE29" s="33">
        <f t="shared" si="12"/>
        <v>0</v>
      </c>
      <c r="AF29" s="55"/>
    </row>
    <row r="30" spans="1:32" s="7" customFormat="1" ht="26.25" customHeight="1">
      <c r="A30" s="19" t="s">
        <v>17</v>
      </c>
      <c r="B30" s="14"/>
      <c r="C30" s="15">
        <f>H30+J30+L30+N30+P30</f>
        <v>0</v>
      </c>
      <c r="D30" s="15">
        <f>E30</f>
        <v>0</v>
      </c>
      <c r="E30" s="15">
        <f>I30+K30+M30+O30+Q30+S30+U30+W30+Y30+AA30+AC30+AE30</f>
        <v>0</v>
      </c>
      <c r="F30" s="15"/>
      <c r="G30" s="15"/>
      <c r="H30" s="13"/>
      <c r="I30" s="13"/>
      <c r="J30" s="13"/>
      <c r="K30" s="13"/>
      <c r="L30" s="13"/>
      <c r="M30" s="13"/>
      <c r="N30" s="13"/>
      <c r="O30" s="13"/>
      <c r="P30" s="13"/>
      <c r="Q30" s="13"/>
      <c r="R30" s="13"/>
      <c r="S30" s="13"/>
      <c r="T30" s="13"/>
      <c r="U30" s="13"/>
      <c r="V30" s="15"/>
      <c r="W30" s="15"/>
      <c r="X30" s="15"/>
      <c r="Y30" s="15"/>
      <c r="Z30" s="15"/>
      <c r="AA30" s="15"/>
      <c r="AB30" s="15"/>
      <c r="AC30" s="15"/>
      <c r="AD30" s="15"/>
      <c r="AE30" s="30"/>
      <c r="AF30" s="56"/>
    </row>
    <row r="31" spans="1:32" s="7" customFormat="1" ht="56.25">
      <c r="A31" s="19" t="s">
        <v>26</v>
      </c>
      <c r="B31" s="15">
        <f>B32</f>
        <v>18.25</v>
      </c>
      <c r="C31" s="15">
        <f>C32</f>
        <v>18.25</v>
      </c>
      <c r="D31" s="15">
        <f>D32</f>
        <v>18.24</v>
      </c>
      <c r="E31" s="15">
        <f>E32</f>
        <v>18.24</v>
      </c>
      <c r="F31" s="15">
        <f t="shared" si="2"/>
        <v>99.94520547945204</v>
      </c>
      <c r="G31" s="15">
        <f t="shared" si="3"/>
        <v>99.94520547945204</v>
      </c>
      <c r="H31" s="15">
        <f aca="true" t="shared" si="13" ref="H31:AE31">H32</f>
        <v>0</v>
      </c>
      <c r="I31" s="15">
        <f t="shared" si="13"/>
        <v>0</v>
      </c>
      <c r="J31" s="15">
        <f t="shared" si="13"/>
        <v>0</v>
      </c>
      <c r="K31" s="15">
        <f t="shared" si="13"/>
        <v>0</v>
      </c>
      <c r="L31" s="15">
        <f t="shared" si="13"/>
        <v>18.25</v>
      </c>
      <c r="M31" s="15">
        <f t="shared" si="13"/>
        <v>0</v>
      </c>
      <c r="N31" s="15">
        <f t="shared" si="13"/>
        <v>0</v>
      </c>
      <c r="O31" s="15">
        <f t="shared" si="13"/>
        <v>0</v>
      </c>
      <c r="P31" s="15">
        <f t="shared" si="13"/>
        <v>0</v>
      </c>
      <c r="Q31" s="15">
        <f t="shared" si="13"/>
        <v>18.24</v>
      </c>
      <c r="R31" s="15">
        <f t="shared" si="13"/>
        <v>0</v>
      </c>
      <c r="S31" s="15">
        <f t="shared" si="13"/>
        <v>0</v>
      </c>
      <c r="T31" s="15">
        <f t="shared" si="13"/>
        <v>0</v>
      </c>
      <c r="U31" s="15">
        <f t="shared" si="13"/>
        <v>0</v>
      </c>
      <c r="V31" s="15">
        <f t="shared" si="13"/>
        <v>0</v>
      </c>
      <c r="W31" s="15">
        <f t="shared" si="13"/>
        <v>0</v>
      </c>
      <c r="X31" s="15">
        <f t="shared" si="13"/>
        <v>0</v>
      </c>
      <c r="Y31" s="15">
        <f t="shared" si="13"/>
        <v>0</v>
      </c>
      <c r="Z31" s="15">
        <f t="shared" si="13"/>
        <v>0</v>
      </c>
      <c r="AA31" s="15">
        <f t="shared" si="13"/>
        <v>0</v>
      </c>
      <c r="AB31" s="15">
        <f t="shared" si="13"/>
        <v>0</v>
      </c>
      <c r="AC31" s="15">
        <f t="shared" si="13"/>
        <v>0</v>
      </c>
      <c r="AD31" s="15">
        <f t="shared" si="13"/>
        <v>0</v>
      </c>
      <c r="AE31" s="15">
        <f t="shared" si="13"/>
        <v>0</v>
      </c>
      <c r="AF31" s="29"/>
    </row>
    <row r="32" spans="1:32" s="7" customFormat="1" ht="18.75">
      <c r="A32" s="16" t="s">
        <v>27</v>
      </c>
      <c r="B32" s="13">
        <f>SUM(B33:B37)</f>
        <v>18.25</v>
      </c>
      <c r="C32" s="13">
        <f>SUM(C33:C37)</f>
        <v>18.25</v>
      </c>
      <c r="D32" s="13">
        <f>SUM(D33:D37)</f>
        <v>18.24</v>
      </c>
      <c r="E32" s="13">
        <f>SUM(E33:E37)</f>
        <v>18.24</v>
      </c>
      <c r="F32" s="15">
        <f t="shared" si="2"/>
        <v>99.94520547945204</v>
      </c>
      <c r="G32" s="15">
        <f t="shared" si="3"/>
        <v>99.94520547945204</v>
      </c>
      <c r="H32" s="13">
        <f aca="true" t="shared" si="14" ref="H32:AE32">SUM(H33:H37)</f>
        <v>0</v>
      </c>
      <c r="I32" s="13">
        <f t="shared" si="14"/>
        <v>0</v>
      </c>
      <c r="J32" s="13">
        <f t="shared" si="14"/>
        <v>0</v>
      </c>
      <c r="K32" s="13">
        <f t="shared" si="14"/>
        <v>0</v>
      </c>
      <c r="L32" s="13">
        <f t="shared" si="14"/>
        <v>18.25</v>
      </c>
      <c r="M32" s="13">
        <f t="shared" si="14"/>
        <v>0</v>
      </c>
      <c r="N32" s="13">
        <f t="shared" si="14"/>
        <v>0</v>
      </c>
      <c r="O32" s="13">
        <f t="shared" si="14"/>
        <v>0</v>
      </c>
      <c r="P32" s="13">
        <f t="shared" si="14"/>
        <v>0</v>
      </c>
      <c r="Q32" s="13">
        <f t="shared" si="14"/>
        <v>18.24</v>
      </c>
      <c r="R32" s="13">
        <f t="shared" si="14"/>
        <v>0</v>
      </c>
      <c r="S32" s="13">
        <f t="shared" si="14"/>
        <v>0</v>
      </c>
      <c r="T32" s="13">
        <f t="shared" si="14"/>
        <v>0</v>
      </c>
      <c r="U32" s="13">
        <f t="shared" si="14"/>
        <v>0</v>
      </c>
      <c r="V32" s="13">
        <f t="shared" si="14"/>
        <v>0</v>
      </c>
      <c r="W32" s="13">
        <f t="shared" si="14"/>
        <v>0</v>
      </c>
      <c r="X32" s="13">
        <f t="shared" si="14"/>
        <v>0</v>
      </c>
      <c r="Y32" s="13">
        <f t="shared" si="14"/>
        <v>0</v>
      </c>
      <c r="Z32" s="13">
        <f t="shared" si="14"/>
        <v>0</v>
      </c>
      <c r="AA32" s="13">
        <f t="shared" si="14"/>
        <v>0</v>
      </c>
      <c r="AB32" s="13">
        <f t="shared" si="14"/>
        <v>0</v>
      </c>
      <c r="AC32" s="13">
        <f t="shared" si="14"/>
        <v>0</v>
      </c>
      <c r="AD32" s="13">
        <f t="shared" si="14"/>
        <v>0</v>
      </c>
      <c r="AE32" s="13">
        <f t="shared" si="14"/>
        <v>0</v>
      </c>
      <c r="AF32" s="29"/>
    </row>
    <row r="33" spans="1:32" s="7" customFormat="1" ht="18.75">
      <c r="A33" s="19" t="s">
        <v>16</v>
      </c>
      <c r="B33" s="14">
        <f>H33+J33+L33+N33+P33+R33+T33+V33+X33+Z33+AB33+AD33</f>
        <v>0</v>
      </c>
      <c r="C33" s="15">
        <f>H33+J33+L33+N33+P33</f>
        <v>0</v>
      </c>
      <c r="D33" s="15">
        <f>E33</f>
        <v>0</v>
      </c>
      <c r="E33" s="15">
        <f>I33+K33+M33+O33+Q33+S33+U33+W33+Y33+AA33+AC33+AE33</f>
        <v>0</v>
      </c>
      <c r="F33" s="15" t="e">
        <f t="shared" si="2"/>
        <v>#DIV/0!</v>
      </c>
      <c r="G33" s="15" t="e">
        <f t="shared" si="3"/>
        <v>#DIV/0!</v>
      </c>
      <c r="H33" s="13"/>
      <c r="I33" s="13"/>
      <c r="J33" s="13"/>
      <c r="K33" s="13"/>
      <c r="L33" s="13"/>
      <c r="M33" s="13"/>
      <c r="N33" s="13"/>
      <c r="O33" s="13"/>
      <c r="P33" s="13"/>
      <c r="Q33" s="13"/>
      <c r="R33" s="13"/>
      <c r="S33" s="13"/>
      <c r="T33" s="13"/>
      <c r="U33" s="13"/>
      <c r="V33" s="13"/>
      <c r="W33" s="13"/>
      <c r="X33" s="13"/>
      <c r="Y33" s="13"/>
      <c r="Z33" s="13"/>
      <c r="AA33" s="13"/>
      <c r="AB33" s="13"/>
      <c r="AC33" s="13"/>
      <c r="AD33" s="13"/>
      <c r="AE33" s="30"/>
      <c r="AF33" s="29"/>
    </row>
    <row r="34" spans="1:32" s="7" customFormat="1" ht="18.75">
      <c r="A34" s="19" t="s">
        <v>14</v>
      </c>
      <c r="B34" s="14">
        <f>H34+J34+L34+N34+P34+R34+T34+V34+X34+Z34+AB34+AD34</f>
        <v>0</v>
      </c>
      <c r="C34" s="15">
        <f>H34+J34+L34+N34+P34</f>
        <v>0</v>
      </c>
      <c r="D34" s="15">
        <f>E34</f>
        <v>0</v>
      </c>
      <c r="E34" s="15">
        <f>I34+K34+M34+O34+Q34+S34+U34+W34+Y34+AA34+AC34+AE34</f>
        <v>0</v>
      </c>
      <c r="F34" s="15" t="e">
        <f t="shared" si="2"/>
        <v>#DIV/0!</v>
      </c>
      <c r="G34" s="15" t="e">
        <f t="shared" si="3"/>
        <v>#DIV/0!</v>
      </c>
      <c r="H34" s="13"/>
      <c r="I34" s="13"/>
      <c r="J34" s="13"/>
      <c r="K34" s="13"/>
      <c r="L34" s="13"/>
      <c r="M34" s="13"/>
      <c r="N34" s="13"/>
      <c r="O34" s="13"/>
      <c r="P34" s="13"/>
      <c r="Q34" s="15"/>
      <c r="R34" s="13"/>
      <c r="S34" s="13"/>
      <c r="T34" s="13"/>
      <c r="U34" s="13"/>
      <c r="V34" s="13"/>
      <c r="W34" s="13"/>
      <c r="X34" s="13"/>
      <c r="Y34" s="13"/>
      <c r="Z34" s="13"/>
      <c r="AA34" s="13"/>
      <c r="AB34" s="13"/>
      <c r="AC34" s="13"/>
      <c r="AD34" s="13"/>
      <c r="AE34" s="30"/>
      <c r="AF34" s="29"/>
    </row>
    <row r="35" spans="1:32" s="7" customFormat="1" ht="18.75">
      <c r="A35" s="19" t="s">
        <v>15</v>
      </c>
      <c r="B35" s="15">
        <f>H35+J35+L35+N35+P35+R35+T35+V35+X35+Z35+AB35+AD35</f>
        <v>18.25</v>
      </c>
      <c r="C35" s="15">
        <f>H35+J35+L35+N35+P35</f>
        <v>18.25</v>
      </c>
      <c r="D35" s="15">
        <f>E35</f>
        <v>18.24</v>
      </c>
      <c r="E35" s="15">
        <f>I35+K35+M35+O35+Q35+S35+U35+W35+Y35+AA35+AC35+AE35</f>
        <v>18.24</v>
      </c>
      <c r="F35" s="15">
        <f t="shared" si="2"/>
        <v>99.94520547945204</v>
      </c>
      <c r="G35" s="15">
        <f t="shared" si="3"/>
        <v>99.94520547945204</v>
      </c>
      <c r="H35" s="15"/>
      <c r="I35" s="15"/>
      <c r="J35" s="15"/>
      <c r="K35" s="15"/>
      <c r="L35" s="15">
        <v>18.25</v>
      </c>
      <c r="M35" s="15"/>
      <c r="N35" s="15"/>
      <c r="O35" s="15"/>
      <c r="P35" s="15"/>
      <c r="Q35" s="15">
        <v>18.24</v>
      </c>
      <c r="R35" s="15"/>
      <c r="S35" s="15"/>
      <c r="T35" s="15"/>
      <c r="U35" s="15"/>
      <c r="V35" s="15"/>
      <c r="W35" s="15"/>
      <c r="X35" s="15"/>
      <c r="Y35" s="15"/>
      <c r="Z35" s="15"/>
      <c r="AA35" s="15"/>
      <c r="AB35" s="15"/>
      <c r="AC35" s="15"/>
      <c r="AD35" s="15"/>
      <c r="AE35" s="30"/>
      <c r="AF35" s="29"/>
    </row>
    <row r="36" spans="1:32" s="34" customFormat="1" ht="18.75">
      <c r="A36" s="32" t="s">
        <v>64</v>
      </c>
      <c r="B36" s="15">
        <f>H36+J36+L36+N36+P36+R36+T36+V36+X36+Z36+AB36+AD36</f>
        <v>0</v>
      </c>
      <c r="C36" s="15">
        <f>H36+J36+L36+N36+P36</f>
        <v>0</v>
      </c>
      <c r="D36" s="15">
        <f>E36</f>
        <v>0</v>
      </c>
      <c r="E36" s="15">
        <f>I36+K36+M36+O36+Q36+S36+U36+W36+Y36+AA36+AC36+AE36</f>
        <v>0</v>
      </c>
      <c r="F36" s="33" t="e">
        <f>E36/B36%</f>
        <v>#DIV/0!</v>
      </c>
      <c r="G36" s="33" t="e">
        <f>E36/C36%</f>
        <v>#DIV/0!</v>
      </c>
      <c r="H36" s="33">
        <f aca="true" t="shared" si="15" ref="H36:AE36">H35*0.5</f>
        <v>0</v>
      </c>
      <c r="I36" s="33">
        <f t="shared" si="15"/>
        <v>0</v>
      </c>
      <c r="J36" s="33">
        <f t="shared" si="15"/>
        <v>0</v>
      </c>
      <c r="K36" s="33">
        <f t="shared" si="15"/>
        <v>0</v>
      </c>
      <c r="L36" s="33"/>
      <c r="M36" s="33">
        <f t="shared" si="15"/>
        <v>0</v>
      </c>
      <c r="N36" s="33">
        <f t="shared" si="15"/>
        <v>0</v>
      </c>
      <c r="O36" s="33">
        <f t="shared" si="15"/>
        <v>0</v>
      </c>
      <c r="P36" s="33">
        <f t="shared" si="15"/>
        <v>0</v>
      </c>
      <c r="Q36" s="33"/>
      <c r="R36" s="33">
        <f t="shared" si="15"/>
        <v>0</v>
      </c>
      <c r="S36" s="33">
        <f t="shared" si="15"/>
        <v>0</v>
      </c>
      <c r="T36" s="33">
        <f t="shared" si="15"/>
        <v>0</v>
      </c>
      <c r="U36" s="33">
        <f t="shared" si="15"/>
        <v>0</v>
      </c>
      <c r="V36" s="33">
        <f t="shared" si="15"/>
        <v>0</v>
      </c>
      <c r="W36" s="33">
        <f t="shared" si="15"/>
        <v>0</v>
      </c>
      <c r="X36" s="33">
        <f t="shared" si="15"/>
        <v>0</v>
      </c>
      <c r="Y36" s="33">
        <f t="shared" si="15"/>
        <v>0</v>
      </c>
      <c r="Z36" s="33">
        <f t="shared" si="15"/>
        <v>0</v>
      </c>
      <c r="AA36" s="33">
        <f t="shared" si="15"/>
        <v>0</v>
      </c>
      <c r="AB36" s="33">
        <f t="shared" si="15"/>
        <v>0</v>
      </c>
      <c r="AC36" s="33">
        <f t="shared" si="15"/>
        <v>0</v>
      </c>
      <c r="AD36" s="33">
        <f t="shared" si="15"/>
        <v>0</v>
      </c>
      <c r="AE36" s="33">
        <f t="shared" si="15"/>
        <v>0</v>
      </c>
      <c r="AF36" s="29"/>
    </row>
    <row r="37" spans="1:32" s="7" customFormat="1" ht="18.75">
      <c r="A37" s="19" t="s">
        <v>17</v>
      </c>
      <c r="B37" s="14">
        <f>H37+J37+L37+N37+P37+R37+T37+V37+X37+Z37+AB37+AD37</f>
        <v>0</v>
      </c>
      <c r="C37" s="15">
        <f>H37+J37+L37+N37+P37</f>
        <v>0</v>
      </c>
      <c r="D37" s="15">
        <f>E37</f>
        <v>0</v>
      </c>
      <c r="E37" s="15">
        <f>I37+K37+M37+O37+Q37+S37+U37+W37+Y37+AA37+AC37+AE37</f>
        <v>0</v>
      </c>
      <c r="F37" s="15"/>
      <c r="G37" s="15"/>
      <c r="H37" s="13"/>
      <c r="I37" s="13"/>
      <c r="J37" s="13"/>
      <c r="K37" s="13"/>
      <c r="L37" s="13"/>
      <c r="M37" s="13"/>
      <c r="N37" s="13"/>
      <c r="O37" s="13"/>
      <c r="P37" s="13"/>
      <c r="Q37" s="13"/>
      <c r="R37" s="13"/>
      <c r="S37" s="13"/>
      <c r="T37" s="13"/>
      <c r="U37" s="13"/>
      <c r="V37" s="13"/>
      <c r="W37" s="13"/>
      <c r="X37" s="13"/>
      <c r="Y37" s="13"/>
      <c r="Z37" s="13"/>
      <c r="AA37" s="13"/>
      <c r="AB37" s="13"/>
      <c r="AC37" s="13"/>
      <c r="AD37" s="13"/>
      <c r="AE37" s="30"/>
      <c r="AF37" s="29"/>
    </row>
    <row r="38" spans="1:32" s="7" customFormat="1" ht="97.5" customHeight="1">
      <c r="A38" s="19" t="s">
        <v>46</v>
      </c>
      <c r="B38" s="15">
        <f>B39</f>
        <v>318.8</v>
      </c>
      <c r="C38" s="15">
        <f>C39</f>
        <v>318.8</v>
      </c>
      <c r="D38" s="15">
        <f>D39</f>
        <v>152.09</v>
      </c>
      <c r="E38" s="15">
        <f>E39</f>
        <v>152.09</v>
      </c>
      <c r="F38" s="15">
        <f aca="true" t="shared" si="16" ref="F38:F43">E38/B38%</f>
        <v>47.70702634880803</v>
      </c>
      <c r="G38" s="15">
        <f aca="true" t="shared" si="17" ref="G38:G43">E38/C38%</f>
        <v>47.70702634880803</v>
      </c>
      <c r="H38" s="15">
        <f aca="true" t="shared" si="18" ref="H38:AE38">H39</f>
        <v>0</v>
      </c>
      <c r="I38" s="15">
        <f t="shared" si="18"/>
        <v>0</v>
      </c>
      <c r="J38" s="15">
        <f t="shared" si="18"/>
        <v>318.8</v>
      </c>
      <c r="K38" s="15">
        <f t="shared" si="18"/>
        <v>0</v>
      </c>
      <c r="L38" s="15">
        <f t="shared" si="18"/>
        <v>0</v>
      </c>
      <c r="M38" s="15">
        <f t="shared" si="18"/>
        <v>152.09</v>
      </c>
      <c r="N38" s="15">
        <f t="shared" si="18"/>
        <v>0</v>
      </c>
      <c r="O38" s="15">
        <f t="shared" si="18"/>
        <v>0</v>
      </c>
      <c r="P38" s="15">
        <f t="shared" si="18"/>
        <v>0</v>
      </c>
      <c r="Q38" s="15">
        <f t="shared" si="18"/>
        <v>0</v>
      </c>
      <c r="R38" s="15">
        <f t="shared" si="18"/>
        <v>0</v>
      </c>
      <c r="S38" s="15">
        <f t="shared" si="18"/>
        <v>0</v>
      </c>
      <c r="T38" s="15">
        <f t="shared" si="18"/>
        <v>0</v>
      </c>
      <c r="U38" s="15">
        <f t="shared" si="18"/>
        <v>0</v>
      </c>
      <c r="V38" s="15">
        <f t="shared" si="18"/>
        <v>0</v>
      </c>
      <c r="W38" s="15">
        <f t="shared" si="18"/>
        <v>0</v>
      </c>
      <c r="X38" s="15">
        <f t="shared" si="18"/>
        <v>0</v>
      </c>
      <c r="Y38" s="15">
        <f t="shared" si="18"/>
        <v>0</v>
      </c>
      <c r="Z38" s="15">
        <f t="shared" si="18"/>
        <v>0</v>
      </c>
      <c r="AA38" s="15">
        <f t="shared" si="18"/>
        <v>0</v>
      </c>
      <c r="AB38" s="15">
        <f t="shared" si="18"/>
        <v>0</v>
      </c>
      <c r="AC38" s="15">
        <f t="shared" si="18"/>
        <v>0</v>
      </c>
      <c r="AD38" s="15">
        <f t="shared" si="18"/>
        <v>0</v>
      </c>
      <c r="AE38" s="15">
        <f t="shared" si="18"/>
        <v>0</v>
      </c>
      <c r="AF38" s="54" t="s">
        <v>57</v>
      </c>
    </row>
    <row r="39" spans="1:32" s="7" customFormat="1" ht="18.75">
      <c r="A39" s="16" t="s">
        <v>27</v>
      </c>
      <c r="B39" s="13">
        <f>SUM(B40:B44)</f>
        <v>318.8</v>
      </c>
      <c r="C39" s="13">
        <f>SUM(C40:C44)</f>
        <v>318.8</v>
      </c>
      <c r="D39" s="13">
        <f>SUM(D40:D44)</f>
        <v>152.09</v>
      </c>
      <c r="E39" s="13">
        <f>SUM(E40:E44)</f>
        <v>152.09</v>
      </c>
      <c r="F39" s="15">
        <f t="shared" si="16"/>
        <v>47.70702634880803</v>
      </c>
      <c r="G39" s="15">
        <f t="shared" si="17"/>
        <v>47.70702634880803</v>
      </c>
      <c r="H39" s="13">
        <f aca="true" t="shared" si="19" ref="H39:AE39">SUM(H40:H44)</f>
        <v>0</v>
      </c>
      <c r="I39" s="13">
        <f t="shared" si="19"/>
        <v>0</v>
      </c>
      <c r="J39" s="13">
        <f t="shared" si="19"/>
        <v>318.8</v>
      </c>
      <c r="K39" s="13">
        <f t="shared" si="19"/>
        <v>0</v>
      </c>
      <c r="L39" s="13">
        <f t="shared" si="19"/>
        <v>0</v>
      </c>
      <c r="M39" s="13">
        <f t="shared" si="19"/>
        <v>152.09</v>
      </c>
      <c r="N39" s="13">
        <f t="shared" si="19"/>
        <v>0</v>
      </c>
      <c r="O39" s="13">
        <f t="shared" si="19"/>
        <v>0</v>
      </c>
      <c r="P39" s="13">
        <f t="shared" si="19"/>
        <v>0</v>
      </c>
      <c r="Q39" s="13">
        <f t="shared" si="19"/>
        <v>0</v>
      </c>
      <c r="R39" s="13">
        <f t="shared" si="19"/>
        <v>0</v>
      </c>
      <c r="S39" s="13">
        <f t="shared" si="19"/>
        <v>0</v>
      </c>
      <c r="T39" s="13">
        <f t="shared" si="19"/>
        <v>0</v>
      </c>
      <c r="U39" s="13">
        <f t="shared" si="19"/>
        <v>0</v>
      </c>
      <c r="V39" s="13">
        <f t="shared" si="19"/>
        <v>0</v>
      </c>
      <c r="W39" s="13">
        <f t="shared" si="19"/>
        <v>0</v>
      </c>
      <c r="X39" s="13">
        <f t="shared" si="19"/>
        <v>0</v>
      </c>
      <c r="Y39" s="13">
        <f t="shared" si="19"/>
        <v>0</v>
      </c>
      <c r="Z39" s="13">
        <f t="shared" si="19"/>
        <v>0</v>
      </c>
      <c r="AA39" s="13">
        <f t="shared" si="19"/>
        <v>0</v>
      </c>
      <c r="AB39" s="13">
        <f t="shared" si="19"/>
        <v>0</v>
      </c>
      <c r="AC39" s="13">
        <f t="shared" si="19"/>
        <v>0</v>
      </c>
      <c r="AD39" s="13">
        <f t="shared" si="19"/>
        <v>0</v>
      </c>
      <c r="AE39" s="13">
        <f t="shared" si="19"/>
        <v>0</v>
      </c>
      <c r="AF39" s="55"/>
    </row>
    <row r="40" spans="1:32" s="7" customFormat="1" ht="18.75">
      <c r="A40" s="19" t="s">
        <v>16</v>
      </c>
      <c r="B40" s="14">
        <f>H40+J40+L40+N40+P40+R40+T40+V40+X40+Z40+AB40+AD40</f>
        <v>0</v>
      </c>
      <c r="C40" s="15">
        <f>H40+J40+L40+N40+P40</f>
        <v>0</v>
      </c>
      <c r="D40" s="15">
        <f>E40</f>
        <v>0</v>
      </c>
      <c r="E40" s="15">
        <f>I40+K40+M40+O40+Q40+S40+U40+W40+Y40+AA40+AC40+AE40</f>
        <v>0</v>
      </c>
      <c r="F40" s="15" t="e">
        <f t="shared" si="16"/>
        <v>#DIV/0!</v>
      </c>
      <c r="G40" s="15" t="e">
        <f t="shared" si="17"/>
        <v>#DIV/0!</v>
      </c>
      <c r="H40" s="13"/>
      <c r="I40" s="13"/>
      <c r="J40" s="13"/>
      <c r="K40" s="13"/>
      <c r="L40" s="13"/>
      <c r="M40" s="13"/>
      <c r="N40" s="13"/>
      <c r="O40" s="13"/>
      <c r="P40" s="13"/>
      <c r="Q40" s="13"/>
      <c r="R40" s="13"/>
      <c r="S40" s="13"/>
      <c r="T40" s="13"/>
      <c r="U40" s="13"/>
      <c r="V40" s="13"/>
      <c r="W40" s="13"/>
      <c r="X40" s="13"/>
      <c r="Y40" s="13"/>
      <c r="Z40" s="13"/>
      <c r="AA40" s="13"/>
      <c r="AB40" s="13"/>
      <c r="AC40" s="13"/>
      <c r="AD40" s="13"/>
      <c r="AE40" s="30"/>
      <c r="AF40" s="55"/>
    </row>
    <row r="41" spans="1:32" s="7" customFormat="1" ht="18.75">
      <c r="A41" s="19" t="s">
        <v>14</v>
      </c>
      <c r="B41" s="14">
        <f>H41+J41+L41+N41+P41+R41+T41+V41+X41+Z41+AB41+AD41</f>
        <v>0</v>
      </c>
      <c r="C41" s="15">
        <f>H41+J41+L41+N41+P41</f>
        <v>0</v>
      </c>
      <c r="D41" s="15">
        <f>E41</f>
        <v>0</v>
      </c>
      <c r="E41" s="15">
        <f>I41+K41+M41+O41+Q41+S41+U41+W41+Y41+AA41+AC41+AE41</f>
        <v>0</v>
      </c>
      <c r="F41" s="15" t="e">
        <f t="shared" si="16"/>
        <v>#DIV/0!</v>
      </c>
      <c r="G41" s="15" t="e">
        <f t="shared" si="17"/>
        <v>#DIV/0!</v>
      </c>
      <c r="H41" s="13"/>
      <c r="I41" s="13"/>
      <c r="J41" s="13"/>
      <c r="K41" s="13"/>
      <c r="L41" s="13"/>
      <c r="M41" s="13"/>
      <c r="N41" s="13"/>
      <c r="O41" s="13"/>
      <c r="P41" s="13"/>
      <c r="Q41" s="13"/>
      <c r="R41" s="13"/>
      <c r="S41" s="13"/>
      <c r="T41" s="13"/>
      <c r="U41" s="13"/>
      <c r="V41" s="13"/>
      <c r="W41" s="13"/>
      <c r="X41" s="13"/>
      <c r="Y41" s="13"/>
      <c r="Z41" s="13"/>
      <c r="AA41" s="13"/>
      <c r="AB41" s="13"/>
      <c r="AC41" s="13"/>
      <c r="AD41" s="13"/>
      <c r="AE41" s="30"/>
      <c r="AF41" s="55"/>
    </row>
    <row r="42" spans="1:32" s="7" customFormat="1" ht="27" customHeight="1">
      <c r="A42" s="19" t="s">
        <v>15</v>
      </c>
      <c r="B42" s="15">
        <f>H42+J42+L42+N42+P42+R42+T42+V42+X42+Z42+AB42+AD42</f>
        <v>318.8</v>
      </c>
      <c r="C42" s="15">
        <f>H42+J42+L42+N42+P42</f>
        <v>318.8</v>
      </c>
      <c r="D42" s="15">
        <f>E42</f>
        <v>152.09</v>
      </c>
      <c r="E42" s="15">
        <f>I42+K42+M42+O42+Q42+S42+U42+W42+Y42+AA42+AC42+AE42</f>
        <v>152.09</v>
      </c>
      <c r="F42" s="15">
        <f t="shared" si="16"/>
        <v>47.70702634880803</v>
      </c>
      <c r="G42" s="15">
        <f t="shared" si="17"/>
        <v>47.70702634880803</v>
      </c>
      <c r="H42" s="15"/>
      <c r="I42" s="15"/>
      <c r="J42" s="15">
        <v>318.8</v>
      </c>
      <c r="K42" s="15"/>
      <c r="L42" s="15"/>
      <c r="M42" s="15">
        <v>152.09</v>
      </c>
      <c r="N42" s="15"/>
      <c r="O42" s="15"/>
      <c r="P42" s="15"/>
      <c r="Q42" s="15"/>
      <c r="R42" s="15"/>
      <c r="S42" s="15"/>
      <c r="T42" s="15"/>
      <c r="U42" s="15"/>
      <c r="V42" s="15"/>
      <c r="W42" s="15"/>
      <c r="X42" s="15"/>
      <c r="Y42" s="15"/>
      <c r="Z42" s="15"/>
      <c r="AA42" s="15"/>
      <c r="AB42" s="15"/>
      <c r="AC42" s="15"/>
      <c r="AD42" s="15"/>
      <c r="AE42" s="30"/>
      <c r="AF42" s="55"/>
    </row>
    <row r="43" spans="1:32" s="34" customFormat="1" ht="18.75" hidden="1">
      <c r="A43" s="32" t="s">
        <v>58</v>
      </c>
      <c r="B43" s="15">
        <f>H43+J43+L43+N43+P43+R43+T43+V43+X43+Z43+AB43+AD43</f>
        <v>0</v>
      </c>
      <c r="C43" s="15">
        <f>H43+J43+L43+N43+P43</f>
        <v>0</v>
      </c>
      <c r="D43" s="15">
        <f>E43</f>
        <v>0</v>
      </c>
      <c r="E43" s="15">
        <f>I43+K43+M43+O43+Q43+S43+U43+W43+Y43+AA43+AC43+AE43</f>
        <v>0</v>
      </c>
      <c r="F43" s="33" t="e">
        <f t="shared" si="16"/>
        <v>#DIV/0!</v>
      </c>
      <c r="G43" s="33" t="e">
        <f t="shared" si="17"/>
        <v>#DIV/0!</v>
      </c>
      <c r="H43" s="33">
        <f aca="true" t="shared" si="20" ref="H43:AE43">H42*0.5</f>
        <v>0</v>
      </c>
      <c r="I43" s="33">
        <f t="shared" si="20"/>
        <v>0</v>
      </c>
      <c r="J43" s="33"/>
      <c r="K43" s="33">
        <f t="shared" si="20"/>
        <v>0</v>
      </c>
      <c r="L43" s="33">
        <f t="shared" si="20"/>
        <v>0</v>
      </c>
      <c r="M43" s="33"/>
      <c r="N43" s="33">
        <f t="shared" si="20"/>
        <v>0</v>
      </c>
      <c r="O43" s="33">
        <f t="shared" si="20"/>
        <v>0</v>
      </c>
      <c r="P43" s="33">
        <f t="shared" si="20"/>
        <v>0</v>
      </c>
      <c r="Q43" s="33">
        <f t="shared" si="20"/>
        <v>0</v>
      </c>
      <c r="R43" s="33">
        <f t="shared" si="20"/>
        <v>0</v>
      </c>
      <c r="S43" s="33">
        <f t="shared" si="20"/>
        <v>0</v>
      </c>
      <c r="T43" s="33">
        <f t="shared" si="20"/>
        <v>0</v>
      </c>
      <c r="U43" s="33">
        <f t="shared" si="20"/>
        <v>0</v>
      </c>
      <c r="V43" s="33">
        <f t="shared" si="20"/>
        <v>0</v>
      </c>
      <c r="W43" s="33">
        <f t="shared" si="20"/>
        <v>0</v>
      </c>
      <c r="X43" s="33">
        <f t="shared" si="20"/>
        <v>0</v>
      </c>
      <c r="Y43" s="33">
        <f t="shared" si="20"/>
        <v>0</v>
      </c>
      <c r="Z43" s="33">
        <f t="shared" si="20"/>
        <v>0</v>
      </c>
      <c r="AA43" s="33">
        <f t="shared" si="20"/>
        <v>0</v>
      </c>
      <c r="AB43" s="33">
        <f t="shared" si="20"/>
        <v>0</v>
      </c>
      <c r="AC43" s="33">
        <f t="shared" si="20"/>
        <v>0</v>
      </c>
      <c r="AD43" s="33">
        <f t="shared" si="20"/>
        <v>0</v>
      </c>
      <c r="AE43" s="33">
        <f t="shared" si="20"/>
        <v>0</v>
      </c>
      <c r="AF43" s="55"/>
    </row>
    <row r="44" spans="1:32" s="7" customFormat="1" ht="18.75">
      <c r="A44" s="19" t="s">
        <v>17</v>
      </c>
      <c r="B44" s="14">
        <f>H44+J44+L44+N44+P44+R44+T44+V44+X44+Z44+AB44+AD44</f>
        <v>0</v>
      </c>
      <c r="C44" s="15">
        <f>H44+J44+L44+N44+P44</f>
        <v>0</v>
      </c>
      <c r="D44" s="15">
        <f>E44</f>
        <v>0</v>
      </c>
      <c r="E44" s="15">
        <f>I44+K44+M44+O44+Q44+S44+U44+W44+Y44+AA44+AC44+AE44</f>
        <v>0</v>
      </c>
      <c r="F44" s="15"/>
      <c r="G44" s="15"/>
      <c r="H44" s="13"/>
      <c r="I44" s="13"/>
      <c r="J44" s="13"/>
      <c r="K44" s="13"/>
      <c r="L44" s="13"/>
      <c r="M44" s="13"/>
      <c r="N44" s="13"/>
      <c r="O44" s="13"/>
      <c r="P44" s="13"/>
      <c r="Q44" s="13"/>
      <c r="R44" s="13"/>
      <c r="S44" s="13"/>
      <c r="T44" s="13"/>
      <c r="U44" s="13"/>
      <c r="V44" s="13"/>
      <c r="W44" s="13"/>
      <c r="X44" s="13"/>
      <c r="Y44" s="13"/>
      <c r="Z44" s="13"/>
      <c r="AA44" s="13"/>
      <c r="AB44" s="13"/>
      <c r="AC44" s="13"/>
      <c r="AD44" s="13"/>
      <c r="AE44" s="30"/>
      <c r="AF44" s="56"/>
    </row>
    <row r="45" spans="1:32" ht="18.75">
      <c r="A45" s="16" t="s">
        <v>28</v>
      </c>
      <c r="B45" s="12">
        <f>B46+B47+B48+B50</f>
        <v>36431.44</v>
      </c>
      <c r="C45" s="12">
        <f>C46+C47+C48+C50</f>
        <v>949.2</v>
      </c>
      <c r="D45" s="12">
        <f>D46+D47+D48+D50</f>
        <v>731.9300000000001</v>
      </c>
      <c r="E45" s="12">
        <f>E46+E47+E48+E50</f>
        <v>731.9300000000001</v>
      </c>
      <c r="F45" s="15">
        <f t="shared" si="2"/>
        <v>2.0090614041059043</v>
      </c>
      <c r="G45" s="15">
        <f t="shared" si="3"/>
        <v>77.1101980615255</v>
      </c>
      <c r="H45" s="12">
        <f aca="true" t="shared" si="21" ref="H45:AD45">H46+H47+H48+H50</f>
        <v>0</v>
      </c>
      <c r="I45" s="12"/>
      <c r="J45" s="12">
        <f t="shared" si="21"/>
        <v>368.8</v>
      </c>
      <c r="K45" s="12"/>
      <c r="L45" s="12">
        <f t="shared" si="21"/>
        <v>18.8</v>
      </c>
      <c r="M45" s="12"/>
      <c r="N45" s="12">
        <f t="shared" si="21"/>
        <v>561.6</v>
      </c>
      <c r="O45" s="12"/>
      <c r="P45" s="12">
        <f t="shared" si="21"/>
        <v>0</v>
      </c>
      <c r="Q45" s="12"/>
      <c r="R45" s="12">
        <f t="shared" si="21"/>
        <v>0</v>
      </c>
      <c r="S45" s="12"/>
      <c r="T45" s="12">
        <f t="shared" si="21"/>
        <v>0</v>
      </c>
      <c r="U45" s="12"/>
      <c r="V45" s="12">
        <f t="shared" si="21"/>
        <v>0</v>
      </c>
      <c r="W45" s="12"/>
      <c r="X45" s="12">
        <f t="shared" si="21"/>
        <v>19202.039999999997</v>
      </c>
      <c r="Y45" s="12"/>
      <c r="Z45" s="12">
        <f t="shared" si="21"/>
        <v>0</v>
      </c>
      <c r="AA45" s="12"/>
      <c r="AB45" s="12">
        <f t="shared" si="21"/>
        <v>16280.2</v>
      </c>
      <c r="AC45" s="12"/>
      <c r="AD45" s="12">
        <f t="shared" si="21"/>
        <v>0</v>
      </c>
      <c r="AE45" s="29"/>
      <c r="AF45" s="29"/>
    </row>
    <row r="46" spans="1:32" s="7" customFormat="1" ht="18.75">
      <c r="A46" s="19" t="s">
        <v>16</v>
      </c>
      <c r="B46" s="14">
        <f>B19+B12</f>
        <v>2826.0699999999997</v>
      </c>
      <c r="C46" s="12">
        <f>C19+C12</f>
        <v>0</v>
      </c>
      <c r="D46" s="12">
        <f>D19+D12</f>
        <v>0</v>
      </c>
      <c r="E46" s="12">
        <f>E19+E12</f>
        <v>0</v>
      </c>
      <c r="F46" s="15">
        <f t="shared" si="2"/>
        <v>0</v>
      </c>
      <c r="G46" s="15" t="e">
        <f t="shared" si="3"/>
        <v>#DIV/0!</v>
      </c>
      <c r="H46" s="12">
        <f aca="true" t="shared" si="22" ref="H46:AD46">H19+H12</f>
        <v>0</v>
      </c>
      <c r="I46" s="12"/>
      <c r="J46" s="12">
        <f t="shared" si="22"/>
        <v>0</v>
      </c>
      <c r="K46" s="12"/>
      <c r="L46" s="12">
        <f t="shared" si="22"/>
        <v>0</v>
      </c>
      <c r="M46" s="12"/>
      <c r="N46" s="12">
        <f t="shared" si="22"/>
        <v>0</v>
      </c>
      <c r="O46" s="12"/>
      <c r="P46" s="12">
        <f t="shared" si="22"/>
        <v>0</v>
      </c>
      <c r="Q46" s="12"/>
      <c r="R46" s="12">
        <f t="shared" si="22"/>
        <v>0</v>
      </c>
      <c r="S46" s="12"/>
      <c r="T46" s="12">
        <f t="shared" si="22"/>
        <v>0</v>
      </c>
      <c r="U46" s="12"/>
      <c r="V46" s="12">
        <f t="shared" si="22"/>
        <v>0</v>
      </c>
      <c r="W46" s="12"/>
      <c r="X46" s="12">
        <f t="shared" si="22"/>
        <v>942</v>
      </c>
      <c r="Y46" s="12"/>
      <c r="Z46" s="12">
        <f t="shared" si="22"/>
        <v>0</v>
      </c>
      <c r="AA46" s="12"/>
      <c r="AB46" s="12">
        <f t="shared" si="22"/>
        <v>1884.07</v>
      </c>
      <c r="AC46" s="12"/>
      <c r="AD46" s="12">
        <f t="shared" si="22"/>
        <v>0</v>
      </c>
      <c r="AE46" s="30"/>
      <c r="AF46" s="29"/>
    </row>
    <row r="47" spans="1:32" s="7" customFormat="1" ht="18.75">
      <c r="A47" s="19" t="s">
        <v>14</v>
      </c>
      <c r="B47" s="14">
        <f aca="true" t="shared" si="23" ref="B47:E48">B13+B20</f>
        <v>6594.23</v>
      </c>
      <c r="C47" s="14">
        <f t="shared" si="23"/>
        <v>0</v>
      </c>
      <c r="D47" s="14">
        <f t="shared" si="23"/>
        <v>0</v>
      </c>
      <c r="E47" s="14">
        <f t="shared" si="23"/>
        <v>0</v>
      </c>
      <c r="F47" s="15">
        <f t="shared" si="2"/>
        <v>0</v>
      </c>
      <c r="G47" s="15" t="e">
        <f t="shared" si="3"/>
        <v>#DIV/0!</v>
      </c>
      <c r="H47" s="14">
        <f>H13+H20</f>
        <v>0</v>
      </c>
      <c r="I47" s="14"/>
      <c r="J47" s="14">
        <f>J13+J20</f>
        <v>0</v>
      </c>
      <c r="K47" s="14"/>
      <c r="L47" s="14">
        <f>L13+L20</f>
        <v>0</v>
      </c>
      <c r="M47" s="14"/>
      <c r="N47" s="14">
        <f>N13+N20</f>
        <v>0</v>
      </c>
      <c r="O47" s="14"/>
      <c r="P47" s="14">
        <f>P13+P20</f>
        <v>0</v>
      </c>
      <c r="Q47" s="14"/>
      <c r="R47" s="14">
        <f>R13+R20</f>
        <v>0</v>
      </c>
      <c r="S47" s="14"/>
      <c r="T47" s="14">
        <f>T13+T20</f>
        <v>0</v>
      </c>
      <c r="U47" s="14"/>
      <c r="V47" s="14">
        <f>V13+V20</f>
        <v>0</v>
      </c>
      <c r="W47" s="14"/>
      <c r="X47" s="14">
        <f>X13+X20</f>
        <v>2198.1</v>
      </c>
      <c r="Y47" s="14"/>
      <c r="Z47" s="14">
        <f>Z13+Z20</f>
        <v>0</v>
      </c>
      <c r="AA47" s="14"/>
      <c r="AB47" s="14">
        <f>AB13+AB20</f>
        <v>4396.13</v>
      </c>
      <c r="AC47" s="14"/>
      <c r="AD47" s="14">
        <f>AD13+AD20</f>
        <v>0</v>
      </c>
      <c r="AE47" s="30"/>
      <c r="AF47" s="29"/>
    </row>
    <row r="48" spans="1:32" s="7" customFormat="1" ht="18.75">
      <c r="A48" s="19" t="s">
        <v>15</v>
      </c>
      <c r="B48" s="14">
        <f t="shared" si="23"/>
        <v>26949.199999999997</v>
      </c>
      <c r="C48" s="14">
        <f t="shared" si="23"/>
        <v>949.2</v>
      </c>
      <c r="D48" s="14">
        <f t="shared" si="23"/>
        <v>731.9300000000001</v>
      </c>
      <c r="E48" s="14">
        <f t="shared" si="23"/>
        <v>731.9300000000001</v>
      </c>
      <c r="F48" s="15">
        <f t="shared" si="2"/>
        <v>2.7159618838407082</v>
      </c>
      <c r="G48" s="15">
        <f t="shared" si="3"/>
        <v>77.1101980615255</v>
      </c>
      <c r="H48" s="14">
        <f>H14+H21</f>
        <v>0</v>
      </c>
      <c r="I48" s="14"/>
      <c r="J48" s="14">
        <f>J14+J21</f>
        <v>368.8</v>
      </c>
      <c r="K48" s="14"/>
      <c r="L48" s="14">
        <f>L14+L21</f>
        <v>18.8</v>
      </c>
      <c r="M48" s="14"/>
      <c r="N48" s="14">
        <f>N14+N21</f>
        <v>561.6</v>
      </c>
      <c r="O48" s="14"/>
      <c r="P48" s="14">
        <f>P14+P21</f>
        <v>0</v>
      </c>
      <c r="Q48" s="14"/>
      <c r="R48" s="14">
        <f>R14+R21</f>
        <v>0</v>
      </c>
      <c r="S48" s="14"/>
      <c r="T48" s="14">
        <f>T14+T21</f>
        <v>0</v>
      </c>
      <c r="U48" s="14"/>
      <c r="V48" s="14">
        <f>V14+V21</f>
        <v>0</v>
      </c>
      <c r="W48" s="14"/>
      <c r="X48" s="14">
        <f>X14+X21</f>
        <v>16000</v>
      </c>
      <c r="Y48" s="14"/>
      <c r="Z48" s="14">
        <f>Z14+Z21</f>
        <v>0</v>
      </c>
      <c r="AA48" s="14"/>
      <c r="AB48" s="14">
        <f>AB14+AB21</f>
        <v>10000</v>
      </c>
      <c r="AC48" s="14"/>
      <c r="AD48" s="14">
        <f>AD14+AD21</f>
        <v>0</v>
      </c>
      <c r="AE48" s="30"/>
      <c r="AF48" s="29"/>
    </row>
    <row r="49" spans="1:32" s="34" customFormat="1" ht="18.75">
      <c r="A49" s="32" t="s">
        <v>64</v>
      </c>
      <c r="B49" s="35">
        <f>H49+J49+L49+N49+P49+R49+T49+V49+X49+Z49+AB49+AD49</f>
        <v>1046.6999999999998</v>
      </c>
      <c r="C49" s="35">
        <f>H49+J49+L49</f>
        <v>0</v>
      </c>
      <c r="D49" s="35">
        <f>E49</f>
        <v>0</v>
      </c>
      <c r="E49" s="35">
        <f>I49+K49+M49+O49+Q49+S49+U49+W49+Y49+AA49+AC49+AE49</f>
        <v>0</v>
      </c>
      <c r="F49" s="33">
        <f t="shared" si="2"/>
        <v>0</v>
      </c>
      <c r="G49" s="33" t="e">
        <f t="shared" si="3"/>
        <v>#DIV/0!</v>
      </c>
      <c r="H49" s="33">
        <f>H36+H29+H15</f>
        <v>0</v>
      </c>
      <c r="I49" s="33">
        <f aca="true" t="shared" si="24" ref="I49:AE49">I36+I29+I15</f>
        <v>0</v>
      </c>
      <c r="J49" s="33">
        <f t="shared" si="24"/>
        <v>0</v>
      </c>
      <c r="K49" s="33">
        <f t="shared" si="24"/>
        <v>0</v>
      </c>
      <c r="L49" s="33">
        <f t="shared" si="24"/>
        <v>0</v>
      </c>
      <c r="M49" s="33">
        <f t="shared" si="24"/>
        <v>0</v>
      </c>
      <c r="N49" s="33">
        <f t="shared" si="24"/>
        <v>0</v>
      </c>
      <c r="O49" s="33">
        <f t="shared" si="24"/>
        <v>0</v>
      </c>
      <c r="P49" s="33">
        <f t="shared" si="24"/>
        <v>0</v>
      </c>
      <c r="Q49" s="33">
        <f t="shared" si="24"/>
        <v>0</v>
      </c>
      <c r="R49" s="33">
        <f t="shared" si="24"/>
        <v>0</v>
      </c>
      <c r="S49" s="33">
        <f t="shared" si="24"/>
        <v>0</v>
      </c>
      <c r="T49" s="33">
        <f t="shared" si="24"/>
        <v>0</v>
      </c>
      <c r="U49" s="33">
        <f t="shared" si="24"/>
        <v>0</v>
      </c>
      <c r="V49" s="33">
        <f t="shared" si="24"/>
        <v>0</v>
      </c>
      <c r="W49" s="33">
        <f t="shared" si="24"/>
        <v>0</v>
      </c>
      <c r="X49" s="33">
        <f t="shared" si="24"/>
        <v>348.9</v>
      </c>
      <c r="Y49" s="33">
        <f t="shared" si="24"/>
        <v>0</v>
      </c>
      <c r="Z49" s="33">
        <f t="shared" si="24"/>
        <v>0</v>
      </c>
      <c r="AA49" s="33">
        <f t="shared" si="24"/>
        <v>0</v>
      </c>
      <c r="AB49" s="33">
        <f t="shared" si="24"/>
        <v>697.8</v>
      </c>
      <c r="AC49" s="33">
        <f t="shared" si="24"/>
        <v>0</v>
      </c>
      <c r="AD49" s="33">
        <f t="shared" si="24"/>
        <v>0</v>
      </c>
      <c r="AE49" s="33">
        <f t="shared" si="24"/>
        <v>0</v>
      </c>
      <c r="AF49" s="36"/>
    </row>
    <row r="50" spans="1:32" s="7" customFormat="1" ht="18.75">
      <c r="A50" s="19" t="s">
        <v>17</v>
      </c>
      <c r="B50" s="14">
        <f>B16+B23</f>
        <v>61.94</v>
      </c>
      <c r="C50" s="12">
        <f>C16+C23</f>
        <v>0</v>
      </c>
      <c r="D50" s="12">
        <f>D16+D23</f>
        <v>0</v>
      </c>
      <c r="E50" s="12">
        <f>E16+E23</f>
        <v>0</v>
      </c>
      <c r="F50" s="15"/>
      <c r="G50" s="15"/>
      <c r="H50" s="12">
        <f aca="true" t="shared" si="25" ref="H50:AD50">H16+H23</f>
        <v>0</v>
      </c>
      <c r="I50" s="12"/>
      <c r="J50" s="12">
        <f t="shared" si="25"/>
        <v>0</v>
      </c>
      <c r="K50" s="12"/>
      <c r="L50" s="12">
        <f t="shared" si="25"/>
        <v>0</v>
      </c>
      <c r="M50" s="12"/>
      <c r="N50" s="12">
        <f t="shared" si="25"/>
        <v>0</v>
      </c>
      <c r="O50" s="12"/>
      <c r="P50" s="12">
        <f t="shared" si="25"/>
        <v>0</v>
      </c>
      <c r="Q50" s="12"/>
      <c r="R50" s="12">
        <f t="shared" si="25"/>
        <v>0</v>
      </c>
      <c r="S50" s="12"/>
      <c r="T50" s="12">
        <f t="shared" si="25"/>
        <v>0</v>
      </c>
      <c r="U50" s="12"/>
      <c r="V50" s="12">
        <f t="shared" si="25"/>
        <v>0</v>
      </c>
      <c r="W50" s="12"/>
      <c r="X50" s="14">
        <f t="shared" si="25"/>
        <v>61.94</v>
      </c>
      <c r="Y50" s="12"/>
      <c r="Z50" s="12">
        <f t="shared" si="25"/>
        <v>0</v>
      </c>
      <c r="AA50" s="12"/>
      <c r="AB50" s="12">
        <f t="shared" si="25"/>
        <v>0</v>
      </c>
      <c r="AC50" s="12"/>
      <c r="AD50" s="12">
        <f t="shared" si="25"/>
        <v>0</v>
      </c>
      <c r="AE50" s="30"/>
      <c r="AF50" s="29"/>
    </row>
    <row r="51" spans="2:7" ht="22.5" customHeight="1">
      <c r="B51" s="9"/>
      <c r="C51" s="9"/>
      <c r="D51" s="9"/>
      <c r="E51" s="9"/>
      <c r="F51" s="9"/>
      <c r="G51" s="9"/>
    </row>
    <row r="52" spans="1:42" ht="41.25" customHeight="1">
      <c r="A52" s="1"/>
      <c r="B52" s="38"/>
      <c r="C52" s="38"/>
      <c r="D52" s="38"/>
      <c r="E52" s="38"/>
      <c r="F52" s="38"/>
      <c r="G52" s="38"/>
      <c r="H52" s="38"/>
      <c r="I52" s="38"/>
      <c r="J52" s="38"/>
      <c r="K52" s="38"/>
      <c r="L52" s="38"/>
      <c r="M52" s="9"/>
      <c r="N52" s="18"/>
      <c r="O52" s="18"/>
      <c r="R52" s="17"/>
      <c r="S52" s="17"/>
      <c r="T52" s="37"/>
      <c r="U52" s="37"/>
      <c r="V52" s="37"/>
      <c r="W52" s="37"/>
      <c r="X52" s="37"/>
      <c r="Y52" s="11"/>
      <c r="Z52" s="1"/>
      <c r="AA52" s="1"/>
      <c r="AB52" s="1"/>
      <c r="AC52" s="1"/>
      <c r="AD52" s="1"/>
      <c r="AE52" s="3"/>
      <c r="AF52" s="3"/>
      <c r="AG52" s="3"/>
      <c r="AH52" s="3"/>
      <c r="AI52" s="3"/>
      <c r="AJ52" s="3"/>
      <c r="AK52" s="3"/>
      <c r="AL52" s="3"/>
      <c r="AM52" s="3"/>
      <c r="AN52" s="3"/>
      <c r="AO52" s="3"/>
      <c r="AP52" s="2"/>
    </row>
    <row r="53" spans="8:42" ht="15.75" customHeight="1">
      <c r="H53" s="11"/>
      <c r="I53" s="11"/>
      <c r="J53" s="11"/>
      <c r="K53" s="11"/>
      <c r="L53" s="18"/>
      <c r="M53" s="18"/>
      <c r="N53" s="17"/>
      <c r="O53" s="17"/>
      <c r="P53" s="17"/>
      <c r="Q53" s="17"/>
      <c r="R53" s="17"/>
      <c r="S53" s="17"/>
      <c r="T53" s="8"/>
      <c r="U53" s="8"/>
      <c r="V53" s="8"/>
      <c r="W53" s="8"/>
      <c r="X53" s="8"/>
      <c r="Y53" s="8"/>
      <c r="Z53" s="1"/>
      <c r="AA53" s="1"/>
      <c r="AB53" s="1"/>
      <c r="AC53" s="1"/>
      <c r="AD53" s="1"/>
      <c r="AE53" s="3"/>
      <c r="AF53" s="3"/>
      <c r="AG53" s="3"/>
      <c r="AH53" s="3"/>
      <c r="AI53" s="3"/>
      <c r="AJ53" s="3"/>
      <c r="AK53" s="3"/>
      <c r="AL53" s="3"/>
      <c r="AM53" s="3"/>
      <c r="AN53" s="3"/>
      <c r="AO53" s="3"/>
      <c r="AP53" s="2"/>
    </row>
    <row r="54" spans="8:42" ht="10.5" customHeight="1">
      <c r="H54" s="2"/>
      <c r="I54" s="2"/>
      <c r="J54" s="2"/>
      <c r="K54" s="2"/>
      <c r="L54" s="3"/>
      <c r="M54" s="3"/>
      <c r="N54" s="3"/>
      <c r="O54" s="3"/>
      <c r="P54" s="3"/>
      <c r="Q54" s="3"/>
      <c r="R54" s="3"/>
      <c r="S54" s="3"/>
      <c r="T54" s="1"/>
      <c r="U54" s="1"/>
      <c r="V54" s="1"/>
      <c r="W54" s="1"/>
      <c r="X54" s="1"/>
      <c r="Y54" s="1"/>
      <c r="Z54" s="1"/>
      <c r="AA54" s="1"/>
      <c r="AB54" s="1"/>
      <c r="AC54" s="1"/>
      <c r="AD54" s="1"/>
      <c r="AE54" s="3"/>
      <c r="AF54" s="3"/>
      <c r="AG54" s="3"/>
      <c r="AH54" s="3"/>
      <c r="AI54" s="3"/>
      <c r="AJ54" s="3"/>
      <c r="AK54" s="3"/>
      <c r="AL54" s="3"/>
      <c r="AM54" s="3"/>
      <c r="AN54" s="3"/>
      <c r="AO54" s="3"/>
      <c r="AP54" s="2"/>
    </row>
    <row r="55" spans="1:42" ht="75" customHeight="1">
      <c r="A55" s="39" t="s">
        <v>41</v>
      </c>
      <c r="B55" s="39"/>
      <c r="C55" s="27"/>
      <c r="D55" s="27"/>
      <c r="E55" s="27"/>
      <c r="F55" s="27"/>
      <c r="G55" s="27"/>
      <c r="H55" s="3"/>
      <c r="I55" s="3"/>
      <c r="J55" s="3"/>
      <c r="K55" s="3"/>
      <c r="L55" s="3"/>
      <c r="M55" s="3"/>
      <c r="N55" s="3"/>
      <c r="O55" s="3"/>
      <c r="P55" s="3"/>
      <c r="Q55" s="3"/>
      <c r="R55" s="3"/>
      <c r="S55" s="3"/>
      <c r="T55" s="1"/>
      <c r="U55" s="1"/>
      <c r="V55" s="1"/>
      <c r="W55" s="1"/>
      <c r="X55" s="1"/>
      <c r="Y55" s="1"/>
      <c r="Z55" s="1"/>
      <c r="AA55" s="1"/>
      <c r="AB55" s="1"/>
      <c r="AC55" s="1"/>
      <c r="AD55" s="1"/>
      <c r="AE55" s="3"/>
      <c r="AF55" s="3"/>
      <c r="AG55" s="3"/>
      <c r="AH55" s="3"/>
      <c r="AI55" s="3"/>
      <c r="AJ55" s="3"/>
      <c r="AK55" s="3"/>
      <c r="AL55" s="3"/>
      <c r="AM55" s="3"/>
      <c r="AN55" s="3"/>
      <c r="AO55" s="3"/>
      <c r="AP55" s="2"/>
    </row>
    <row r="56" spans="2:7" ht="19.5" customHeight="1">
      <c r="B56" s="9"/>
      <c r="C56" s="9"/>
      <c r="D56" s="9"/>
      <c r="E56" s="9"/>
      <c r="F56" s="9"/>
      <c r="G56" s="9"/>
    </row>
    <row r="57" ht="48.75" customHeight="1"/>
    <row r="58" spans="2:7" ht="18.75">
      <c r="B58" s="9"/>
      <c r="C58" s="9"/>
      <c r="D58" s="9"/>
      <c r="E58" s="9"/>
      <c r="F58" s="9"/>
      <c r="G58" s="9"/>
    </row>
  </sheetData>
  <sheetProtection/>
  <mergeCells count="30">
    <mergeCell ref="A1:AE1"/>
    <mergeCell ref="A2:AE2"/>
    <mergeCell ref="A3:AD3"/>
    <mergeCell ref="A4:AD4"/>
    <mergeCell ref="A6:A7"/>
    <mergeCell ref="B6:B7"/>
    <mergeCell ref="C6:C7"/>
    <mergeCell ref="D6:D7"/>
    <mergeCell ref="E6:E7"/>
    <mergeCell ref="F6:G6"/>
    <mergeCell ref="X6:Y6"/>
    <mergeCell ref="Z6:AA6"/>
    <mergeCell ref="AB6:AC6"/>
    <mergeCell ref="AD6:AE6"/>
    <mergeCell ref="H6:I6"/>
    <mergeCell ref="J6:K6"/>
    <mergeCell ref="L6:M6"/>
    <mergeCell ref="N6:O6"/>
    <mergeCell ref="P6:Q6"/>
    <mergeCell ref="R6:S6"/>
    <mergeCell ref="A55:B55"/>
    <mergeCell ref="AF6:AF7"/>
    <mergeCell ref="A9:AE9"/>
    <mergeCell ref="AF10:AF16"/>
    <mergeCell ref="AF24:AF30"/>
    <mergeCell ref="AF38:AF44"/>
    <mergeCell ref="B52:L52"/>
    <mergeCell ref="T52:X52"/>
    <mergeCell ref="T6:U6"/>
    <mergeCell ref="V6:W6"/>
  </mergeCells>
  <printOptions horizontalCentered="1"/>
  <pageMargins left="0" right="0" top="0" bottom="0" header="0" footer="0"/>
  <pageSetup fitToHeight="0" fitToWidth="2" horizontalDpi="600" verticalDpi="600" orientation="landscape" paperSize="8" scale="69" r:id="rId1"/>
  <colBreaks count="1" manualBreakCount="1">
    <brk id="19" max="48" man="1"/>
  </colBreaks>
</worksheet>
</file>

<file path=xl/worksheets/sheet7.xml><?xml version="1.0" encoding="utf-8"?>
<worksheet xmlns="http://schemas.openxmlformats.org/spreadsheetml/2006/main" xmlns:r="http://schemas.openxmlformats.org/officeDocument/2006/relationships">
  <dimension ref="A1:AP58"/>
  <sheetViews>
    <sheetView showGridLines="0" tabSelected="1" view="pageBreakPreview" zoomScale="70" zoomScaleNormal="70" zoomScaleSheetLayoutView="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E16" sqref="E16"/>
    </sheetView>
  </sheetViews>
  <sheetFormatPr defaultColWidth="9.140625" defaultRowHeight="12.75"/>
  <cols>
    <col min="1" max="1" width="39.140625" style="2" customWidth="1"/>
    <col min="2" max="7" width="14.8515625" style="2" customWidth="1"/>
    <col min="8" max="8" width="11.7109375" style="1" customWidth="1"/>
    <col min="9" max="9" width="16.8515625" style="1" customWidth="1"/>
    <col min="10" max="10" width="10.8515625" style="1" customWidth="1"/>
    <col min="11" max="11" width="14.7109375" style="1" customWidth="1"/>
    <col min="12" max="12" width="11.28125" style="1" customWidth="1"/>
    <col min="13" max="13" width="14.7109375" style="1" customWidth="1"/>
    <col min="14" max="14" width="10.57421875" style="1" customWidth="1"/>
    <col min="15" max="15" width="14.7109375" style="1" customWidth="1"/>
    <col min="16" max="16" width="11.28125" style="1" customWidth="1"/>
    <col min="17" max="17" width="14.7109375" style="1" customWidth="1"/>
    <col min="18" max="18" width="8.7109375" style="1" customWidth="1"/>
    <col min="19" max="19" width="13.28125" style="1" customWidth="1"/>
    <col min="20" max="20" width="10.28125" style="3" customWidth="1"/>
    <col min="21" max="21" width="14.7109375" style="3" customWidth="1"/>
    <col min="22" max="22" width="9.7109375" style="3" customWidth="1"/>
    <col min="23" max="23" width="14.7109375" style="3" customWidth="1"/>
    <col min="24" max="24" width="13.421875" style="3" customWidth="1"/>
    <col min="25" max="25" width="14.7109375" style="3" customWidth="1"/>
    <col min="26" max="26" width="11.7109375" style="3" customWidth="1"/>
    <col min="27" max="28" width="14.7109375" style="3" customWidth="1"/>
    <col min="29" max="29" width="12.8515625" style="3" customWidth="1"/>
    <col min="30" max="30" width="10.140625" style="3" customWidth="1"/>
    <col min="31" max="31" width="14.28125" style="1" customWidth="1"/>
    <col min="32" max="32" width="38.140625" style="1" customWidth="1"/>
    <col min="33" max="16384" width="9.140625" style="1" customWidth="1"/>
  </cols>
  <sheetData>
    <row r="1" spans="1:31" ht="29.2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36" customHeight="1">
      <c r="A2" s="40" t="s">
        <v>72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0"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7.75" customHeight="1">
      <c r="A4" s="44" t="s">
        <v>29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2"/>
      <c r="AE5" s="22" t="s">
        <v>13</v>
      </c>
    </row>
    <row r="6" spans="1:32" s="5" customFormat="1" ht="71.25" customHeight="1">
      <c r="A6" s="48" t="s">
        <v>5</v>
      </c>
      <c r="B6" s="50" t="s">
        <v>19</v>
      </c>
      <c r="C6" s="46" t="s">
        <v>73</v>
      </c>
      <c r="D6" s="46" t="s">
        <v>74</v>
      </c>
      <c r="E6" s="46" t="s">
        <v>75</v>
      </c>
      <c r="F6" s="47" t="s">
        <v>33</v>
      </c>
      <c r="G6" s="47"/>
      <c r="H6" s="45" t="s">
        <v>0</v>
      </c>
      <c r="I6" s="45"/>
      <c r="J6" s="45" t="s">
        <v>1</v>
      </c>
      <c r="K6" s="45"/>
      <c r="L6" s="45" t="s">
        <v>2</v>
      </c>
      <c r="M6" s="45"/>
      <c r="N6" s="45" t="s">
        <v>3</v>
      </c>
      <c r="O6" s="45"/>
      <c r="P6" s="45" t="s">
        <v>4</v>
      </c>
      <c r="Q6" s="45"/>
      <c r="R6" s="45" t="s">
        <v>6</v>
      </c>
      <c r="S6" s="45"/>
      <c r="T6" s="45" t="s">
        <v>7</v>
      </c>
      <c r="U6" s="45"/>
      <c r="V6" s="45" t="s">
        <v>8</v>
      </c>
      <c r="W6" s="45"/>
      <c r="X6" s="45" t="s">
        <v>9</v>
      </c>
      <c r="Y6" s="45"/>
      <c r="Z6" s="45" t="s">
        <v>10</v>
      </c>
      <c r="AA6" s="45"/>
      <c r="AB6" s="45" t="s">
        <v>11</v>
      </c>
      <c r="AC6" s="45"/>
      <c r="AD6" s="45" t="s">
        <v>12</v>
      </c>
      <c r="AE6" s="45"/>
      <c r="AF6" s="52" t="s">
        <v>47</v>
      </c>
    </row>
    <row r="7" spans="1:32" s="5" customFormat="1" ht="41.25" customHeight="1">
      <c r="A7" s="49"/>
      <c r="B7" s="51"/>
      <c r="C7" s="46"/>
      <c r="D7" s="46"/>
      <c r="E7" s="46"/>
      <c r="F7" s="31" t="s">
        <v>34</v>
      </c>
      <c r="G7" s="31" t="s">
        <v>35</v>
      </c>
      <c r="H7" s="28" t="s">
        <v>36</v>
      </c>
      <c r="I7" s="28" t="s">
        <v>37</v>
      </c>
      <c r="J7" s="28" t="s">
        <v>36</v>
      </c>
      <c r="K7" s="28" t="s">
        <v>37</v>
      </c>
      <c r="L7" s="28" t="s">
        <v>36</v>
      </c>
      <c r="M7" s="28" t="s">
        <v>37</v>
      </c>
      <c r="N7" s="28" t="s">
        <v>36</v>
      </c>
      <c r="O7" s="28" t="s">
        <v>37</v>
      </c>
      <c r="P7" s="28" t="s">
        <v>36</v>
      </c>
      <c r="Q7" s="28" t="s">
        <v>37</v>
      </c>
      <c r="R7" s="28" t="s">
        <v>36</v>
      </c>
      <c r="S7" s="28" t="s">
        <v>37</v>
      </c>
      <c r="T7" s="28" t="s">
        <v>36</v>
      </c>
      <c r="U7" s="28" t="s">
        <v>37</v>
      </c>
      <c r="V7" s="28" t="s">
        <v>36</v>
      </c>
      <c r="W7" s="28" t="s">
        <v>37</v>
      </c>
      <c r="X7" s="28" t="s">
        <v>36</v>
      </c>
      <c r="Y7" s="28" t="s">
        <v>37</v>
      </c>
      <c r="Z7" s="28" t="s">
        <v>36</v>
      </c>
      <c r="AA7" s="28" t="s">
        <v>37</v>
      </c>
      <c r="AB7" s="28" t="s">
        <v>36</v>
      </c>
      <c r="AC7" s="28" t="s">
        <v>37</v>
      </c>
      <c r="AD7" s="28" t="s">
        <v>36</v>
      </c>
      <c r="AE7" s="28" t="s">
        <v>37</v>
      </c>
      <c r="AF7" s="53"/>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9"/>
    </row>
    <row r="9" spans="1:32" s="6" customFormat="1" ht="18.75">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3"/>
      <c r="AF9" s="29"/>
    </row>
    <row r="10" spans="1:32" s="7" customFormat="1" ht="95.25" customHeight="1">
      <c r="A10" s="13" t="s">
        <v>23</v>
      </c>
      <c r="B10" s="13">
        <f aca="true" t="shared" si="0" ref="B10:AE10">B11</f>
        <v>19202.039999999997</v>
      </c>
      <c r="C10" s="13">
        <f t="shared" si="0"/>
        <v>0</v>
      </c>
      <c r="D10" s="13">
        <f t="shared" si="0"/>
        <v>0</v>
      </c>
      <c r="E10" s="13">
        <f t="shared" si="0"/>
        <v>0</v>
      </c>
      <c r="F10" s="15">
        <f>E10/B10%</f>
        <v>0</v>
      </c>
      <c r="G10" s="15" t="e">
        <f>E10/C10%</f>
        <v>#DIV/0!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0</v>
      </c>
      <c r="T10" s="13">
        <f t="shared" si="0"/>
        <v>0</v>
      </c>
      <c r="U10" s="13">
        <f t="shared" si="0"/>
        <v>0</v>
      </c>
      <c r="V10" s="13">
        <f t="shared" si="0"/>
        <v>0</v>
      </c>
      <c r="W10" s="13">
        <f t="shared" si="0"/>
        <v>0</v>
      </c>
      <c r="X10" s="13">
        <f t="shared" si="0"/>
        <v>19202.039999999997</v>
      </c>
      <c r="Y10" s="13">
        <f t="shared" si="0"/>
        <v>0</v>
      </c>
      <c r="Z10" s="13">
        <f t="shared" si="0"/>
        <v>0</v>
      </c>
      <c r="AA10" s="13">
        <f t="shared" si="0"/>
        <v>0</v>
      </c>
      <c r="AB10" s="13">
        <f t="shared" si="0"/>
        <v>0</v>
      </c>
      <c r="AC10" s="13">
        <f t="shared" si="0"/>
        <v>0</v>
      </c>
      <c r="AD10" s="13">
        <f t="shared" si="0"/>
        <v>0</v>
      </c>
      <c r="AE10" s="13">
        <f t="shared" si="0"/>
        <v>0</v>
      </c>
      <c r="AF10" s="57" t="s">
        <v>76</v>
      </c>
    </row>
    <row r="11" spans="1:32" s="7" customFormat="1" ht="24" customHeight="1">
      <c r="A11" s="16" t="s">
        <v>18</v>
      </c>
      <c r="B11" s="13">
        <f>SUM(B12:B16)-B15</f>
        <v>19202.039999999997</v>
      </c>
      <c r="C11" s="13">
        <f aca="true" t="shared" si="1" ref="C11:AE11">SUM(C12:C16)-C15</f>
        <v>0</v>
      </c>
      <c r="D11" s="13">
        <f t="shared" si="1"/>
        <v>0</v>
      </c>
      <c r="E11" s="13">
        <f t="shared" si="1"/>
        <v>0</v>
      </c>
      <c r="F11" s="13">
        <f t="shared" si="1"/>
        <v>0</v>
      </c>
      <c r="G11" s="13" t="e">
        <f t="shared" si="1"/>
        <v>#DIV/0!</v>
      </c>
      <c r="H11" s="13">
        <f t="shared" si="1"/>
        <v>0</v>
      </c>
      <c r="I11" s="13">
        <f t="shared" si="1"/>
        <v>0</v>
      </c>
      <c r="J11" s="13">
        <f t="shared" si="1"/>
        <v>0</v>
      </c>
      <c r="K11" s="13">
        <f t="shared" si="1"/>
        <v>0</v>
      </c>
      <c r="L11" s="13">
        <f t="shared" si="1"/>
        <v>0</v>
      </c>
      <c r="M11" s="13">
        <f t="shared" si="1"/>
        <v>0</v>
      </c>
      <c r="N11" s="13">
        <f t="shared" si="1"/>
        <v>0</v>
      </c>
      <c r="O11" s="13">
        <f t="shared" si="1"/>
        <v>0</v>
      </c>
      <c r="P11" s="13">
        <f t="shared" si="1"/>
        <v>0</v>
      </c>
      <c r="Q11" s="13">
        <f t="shared" si="1"/>
        <v>0</v>
      </c>
      <c r="R11" s="13">
        <f t="shared" si="1"/>
        <v>0</v>
      </c>
      <c r="S11" s="13">
        <f t="shared" si="1"/>
        <v>0</v>
      </c>
      <c r="T11" s="13">
        <f t="shared" si="1"/>
        <v>0</v>
      </c>
      <c r="U11" s="13">
        <f t="shared" si="1"/>
        <v>0</v>
      </c>
      <c r="V11" s="13">
        <f t="shared" si="1"/>
        <v>0</v>
      </c>
      <c r="W11" s="13">
        <f t="shared" si="1"/>
        <v>0</v>
      </c>
      <c r="X11" s="13">
        <f t="shared" si="1"/>
        <v>19202.039999999997</v>
      </c>
      <c r="Y11" s="13">
        <f t="shared" si="1"/>
        <v>0</v>
      </c>
      <c r="Z11" s="13">
        <f t="shared" si="1"/>
        <v>0</v>
      </c>
      <c r="AA11" s="13">
        <f t="shared" si="1"/>
        <v>0</v>
      </c>
      <c r="AB11" s="13">
        <f t="shared" si="1"/>
        <v>0</v>
      </c>
      <c r="AC11" s="13">
        <f t="shared" si="1"/>
        <v>0</v>
      </c>
      <c r="AD11" s="13">
        <f t="shared" si="1"/>
        <v>0</v>
      </c>
      <c r="AE11" s="13">
        <f t="shared" si="1"/>
        <v>0</v>
      </c>
      <c r="AF11" s="55"/>
    </row>
    <row r="12" spans="1:32" s="7" customFormat="1" ht="18.75">
      <c r="A12" s="19" t="s">
        <v>16</v>
      </c>
      <c r="B12" s="15">
        <f>H12+J12+L12+N12+P12+R12+T12+V12+X12+Z12+AB12+AD12</f>
        <v>942</v>
      </c>
      <c r="C12" s="15">
        <f>H12+J12+L12+N12+P12</f>
        <v>0</v>
      </c>
      <c r="D12" s="15">
        <f>E12</f>
        <v>0</v>
      </c>
      <c r="E12" s="15">
        <f>I12+K12+M12+O12+Q12+S12+U12+W12+Y12+AA12+AC12+AE12</f>
        <v>0</v>
      </c>
      <c r="F12" s="15">
        <f aca="true" t="shared" si="2" ref="F12:F49">E12/B12%</f>
        <v>0</v>
      </c>
      <c r="G12" s="15" t="e">
        <f aca="true" t="shared" si="3" ref="G12:G49">E12/C12%</f>
        <v>#DIV/0!</v>
      </c>
      <c r="H12" s="13"/>
      <c r="I12" s="13"/>
      <c r="J12" s="13"/>
      <c r="K12" s="13"/>
      <c r="L12" s="13"/>
      <c r="M12" s="13"/>
      <c r="N12" s="13"/>
      <c r="O12" s="13"/>
      <c r="P12" s="13"/>
      <c r="Q12" s="13"/>
      <c r="R12" s="13"/>
      <c r="S12" s="13"/>
      <c r="T12" s="13"/>
      <c r="U12" s="13"/>
      <c r="V12" s="13"/>
      <c r="W12" s="13"/>
      <c r="X12" s="15">
        <v>942</v>
      </c>
      <c r="Y12" s="15"/>
      <c r="Z12" s="13"/>
      <c r="AA12" s="13"/>
      <c r="AB12" s="13"/>
      <c r="AC12" s="13"/>
      <c r="AD12" s="13"/>
      <c r="AE12" s="30"/>
      <c r="AF12" s="55"/>
    </row>
    <row r="13" spans="1:32" s="7" customFormat="1" ht="18.75">
      <c r="A13" s="19" t="s">
        <v>14</v>
      </c>
      <c r="B13" s="15">
        <f>H13+J13+L13+N13+P13+R13+T13+V13+X13+Z13+AB13+AD13</f>
        <v>2198.1</v>
      </c>
      <c r="C13" s="15">
        <f>H13+J13+L13+N13+P13</f>
        <v>0</v>
      </c>
      <c r="D13" s="15">
        <f>E13</f>
        <v>0</v>
      </c>
      <c r="E13" s="15">
        <f>I13+K13+M13+O13+Q13+S13+U13+W13+Y13+AA13+AC13+AE13</f>
        <v>0</v>
      </c>
      <c r="F13" s="15">
        <f t="shared" si="2"/>
        <v>0</v>
      </c>
      <c r="G13" s="15" t="e">
        <f t="shared" si="3"/>
        <v>#DIV/0!</v>
      </c>
      <c r="H13" s="13"/>
      <c r="I13" s="13"/>
      <c r="J13" s="13"/>
      <c r="K13" s="13"/>
      <c r="L13" s="13"/>
      <c r="M13" s="13"/>
      <c r="N13" s="13"/>
      <c r="O13" s="13"/>
      <c r="P13" s="13"/>
      <c r="Q13" s="13"/>
      <c r="R13" s="13"/>
      <c r="S13" s="13"/>
      <c r="T13" s="13"/>
      <c r="U13" s="13"/>
      <c r="V13" s="13"/>
      <c r="W13" s="13"/>
      <c r="X13" s="15">
        <v>2198.1</v>
      </c>
      <c r="Y13" s="15"/>
      <c r="Z13" s="13"/>
      <c r="AA13" s="13"/>
      <c r="AB13" s="13"/>
      <c r="AC13" s="13"/>
      <c r="AD13" s="13"/>
      <c r="AE13" s="30"/>
      <c r="AF13" s="55"/>
    </row>
    <row r="14" spans="1:32" s="7" customFormat="1" ht="18.75">
      <c r="A14" s="19" t="s">
        <v>15</v>
      </c>
      <c r="B14" s="15">
        <f>H14+J14+L14+N14+P14+R14+T14+V14+X14+Z14+AB14+AD14</f>
        <v>16000</v>
      </c>
      <c r="C14" s="15">
        <f>H14+J14+L14+N14+P14</f>
        <v>0</v>
      </c>
      <c r="D14" s="15">
        <f>E14</f>
        <v>0</v>
      </c>
      <c r="E14" s="15">
        <f>I14+K14+M14+O14+Q14+S14+U14+W14+Y14+AA14+AC14+AE14</f>
        <v>0</v>
      </c>
      <c r="F14" s="15">
        <f t="shared" si="2"/>
        <v>0</v>
      </c>
      <c r="G14" s="15" t="e">
        <f t="shared" si="3"/>
        <v>#DIV/0!</v>
      </c>
      <c r="H14" s="15"/>
      <c r="I14" s="15"/>
      <c r="J14" s="15"/>
      <c r="K14" s="15"/>
      <c r="L14" s="15"/>
      <c r="M14" s="15"/>
      <c r="N14" s="15"/>
      <c r="O14" s="15"/>
      <c r="P14" s="15"/>
      <c r="Q14" s="15"/>
      <c r="R14" s="15"/>
      <c r="S14" s="15"/>
      <c r="T14" s="15"/>
      <c r="U14" s="15"/>
      <c r="V14" s="15"/>
      <c r="W14" s="15"/>
      <c r="X14" s="15">
        <v>16000</v>
      </c>
      <c r="Y14" s="15"/>
      <c r="Z14" s="15"/>
      <c r="AA14" s="15"/>
      <c r="AB14" s="15"/>
      <c r="AC14" s="15"/>
      <c r="AD14" s="15"/>
      <c r="AE14" s="30"/>
      <c r="AF14" s="55"/>
    </row>
    <row r="15" spans="1:32" s="34" customFormat="1" ht="15.75">
      <c r="A15" s="32" t="s">
        <v>64</v>
      </c>
      <c r="B15" s="33">
        <f>H15+J15+L15+N15+P15+R15+T15+V15+X15+Z15+AB15+AD15</f>
        <v>348.9</v>
      </c>
      <c r="C15" s="33">
        <f>H15+J15+L15+N15+P15</f>
        <v>0</v>
      </c>
      <c r="D15" s="33">
        <f>E15</f>
        <v>0</v>
      </c>
      <c r="E15" s="33">
        <f>I15+K15+M15+O15+Q15+S15+U15+W15+Y15+AA15+AC15+AE15</f>
        <v>0</v>
      </c>
      <c r="F15" s="33">
        <f>E15/B15%</f>
        <v>0</v>
      </c>
      <c r="G15" s="33" t="e">
        <f>E15/C15%</f>
        <v>#DIV/0!</v>
      </c>
      <c r="H15" s="33">
        <f aca="true" t="shared" si="4" ref="H15:AE15">H14*0.5</f>
        <v>0</v>
      </c>
      <c r="I15" s="33">
        <f t="shared" si="4"/>
        <v>0</v>
      </c>
      <c r="J15" s="33">
        <f t="shared" si="4"/>
        <v>0</v>
      </c>
      <c r="K15" s="33">
        <f t="shared" si="4"/>
        <v>0</v>
      </c>
      <c r="L15" s="33">
        <f t="shared" si="4"/>
        <v>0</v>
      </c>
      <c r="M15" s="33">
        <f t="shared" si="4"/>
        <v>0</v>
      </c>
      <c r="N15" s="33">
        <f t="shared" si="4"/>
        <v>0</v>
      </c>
      <c r="O15" s="33">
        <f t="shared" si="4"/>
        <v>0</v>
      </c>
      <c r="P15" s="33">
        <f t="shared" si="4"/>
        <v>0</v>
      </c>
      <c r="Q15" s="33">
        <f t="shared" si="4"/>
        <v>0</v>
      </c>
      <c r="R15" s="33">
        <f t="shared" si="4"/>
        <v>0</v>
      </c>
      <c r="S15" s="33">
        <f t="shared" si="4"/>
        <v>0</v>
      </c>
      <c r="T15" s="33">
        <f t="shared" si="4"/>
        <v>0</v>
      </c>
      <c r="U15" s="33">
        <f t="shared" si="4"/>
        <v>0</v>
      </c>
      <c r="V15" s="33">
        <f t="shared" si="4"/>
        <v>0</v>
      </c>
      <c r="W15" s="33">
        <f t="shared" si="4"/>
        <v>0</v>
      </c>
      <c r="X15" s="33">
        <f>(X12+X13)/90*10</f>
        <v>348.9</v>
      </c>
      <c r="Y15" s="33">
        <f t="shared" si="4"/>
        <v>0</v>
      </c>
      <c r="Z15" s="33">
        <f t="shared" si="4"/>
        <v>0</v>
      </c>
      <c r="AA15" s="33">
        <f t="shared" si="4"/>
        <v>0</v>
      </c>
      <c r="AB15" s="33">
        <f t="shared" si="4"/>
        <v>0</v>
      </c>
      <c r="AC15" s="33">
        <f t="shared" si="4"/>
        <v>0</v>
      </c>
      <c r="AD15" s="33">
        <f t="shared" si="4"/>
        <v>0</v>
      </c>
      <c r="AE15" s="33">
        <f t="shared" si="4"/>
        <v>0</v>
      </c>
      <c r="AF15" s="55"/>
    </row>
    <row r="16" spans="1:32" s="7" customFormat="1" ht="18.75">
      <c r="A16" s="19" t="s">
        <v>17</v>
      </c>
      <c r="B16" s="15">
        <f>H16+J16+L16+N16+P16+R16+T16+V16+X16+Z16+AB16+AD16</f>
        <v>61.94</v>
      </c>
      <c r="C16" s="15">
        <f>H16+J16+L16+N16+P16</f>
        <v>0</v>
      </c>
      <c r="D16" s="15">
        <f>E16</f>
        <v>0</v>
      </c>
      <c r="E16" s="15">
        <f>I16+K16+M16+O16+Q16+S16+U16+W16+Y16+AA16+AC16+AE16</f>
        <v>0</v>
      </c>
      <c r="F16" s="15"/>
      <c r="G16" s="15"/>
      <c r="H16" s="13"/>
      <c r="I16" s="13"/>
      <c r="J16" s="13"/>
      <c r="K16" s="13"/>
      <c r="L16" s="13"/>
      <c r="M16" s="13"/>
      <c r="N16" s="13"/>
      <c r="O16" s="13"/>
      <c r="P16" s="13"/>
      <c r="Q16" s="13"/>
      <c r="R16" s="13"/>
      <c r="S16" s="13"/>
      <c r="T16" s="13"/>
      <c r="U16" s="13"/>
      <c r="V16" s="13"/>
      <c r="W16" s="13"/>
      <c r="X16" s="15">
        <v>61.94</v>
      </c>
      <c r="Y16" s="13"/>
      <c r="Z16" s="13"/>
      <c r="AA16" s="13"/>
      <c r="AB16" s="13"/>
      <c r="AC16" s="13"/>
      <c r="AD16" s="13"/>
      <c r="AE16" s="30"/>
      <c r="AF16" s="56"/>
    </row>
    <row r="17" spans="1:32" s="7" customFormat="1" ht="129.75" customHeight="1">
      <c r="A17" s="25" t="s">
        <v>24</v>
      </c>
      <c r="B17" s="26">
        <f>B18</f>
        <v>21512.5</v>
      </c>
      <c r="C17" s="26">
        <f>C18</f>
        <v>782.5</v>
      </c>
      <c r="D17" s="26">
        <f>D18</f>
        <v>731.9300000000001</v>
      </c>
      <c r="E17" s="26">
        <f>E18</f>
        <v>731.9300000000001</v>
      </c>
      <c r="F17" s="15">
        <f t="shared" si="2"/>
        <v>3.402347472399768</v>
      </c>
      <c r="G17" s="15">
        <f t="shared" si="3"/>
        <v>93.5373801916933</v>
      </c>
      <c r="H17" s="26">
        <f aca="true" t="shared" si="5" ref="H17:AE17">H18</f>
        <v>0</v>
      </c>
      <c r="I17" s="26">
        <f t="shared" si="5"/>
        <v>0</v>
      </c>
      <c r="J17" s="26">
        <f t="shared" si="5"/>
        <v>202.1</v>
      </c>
      <c r="K17" s="26">
        <f t="shared" si="5"/>
        <v>0</v>
      </c>
      <c r="L17" s="26">
        <f t="shared" si="5"/>
        <v>18.8</v>
      </c>
      <c r="M17" s="26">
        <f t="shared" si="5"/>
        <v>152.09</v>
      </c>
      <c r="N17" s="26">
        <f t="shared" si="5"/>
        <v>561.6</v>
      </c>
      <c r="O17" s="26">
        <f t="shared" si="5"/>
        <v>0</v>
      </c>
      <c r="P17" s="26">
        <f t="shared" si="5"/>
        <v>0</v>
      </c>
      <c r="Q17" s="26">
        <f t="shared" si="5"/>
        <v>579.84</v>
      </c>
      <c r="R17" s="26">
        <f t="shared" si="5"/>
        <v>0</v>
      </c>
      <c r="S17" s="26">
        <f t="shared" si="5"/>
        <v>0</v>
      </c>
      <c r="T17" s="26">
        <f t="shared" si="5"/>
        <v>0</v>
      </c>
      <c r="U17" s="26">
        <f t="shared" si="5"/>
        <v>0</v>
      </c>
      <c r="V17" s="26">
        <f t="shared" si="5"/>
        <v>0</v>
      </c>
      <c r="W17" s="26">
        <f t="shared" si="5"/>
        <v>0</v>
      </c>
      <c r="X17" s="26">
        <f t="shared" si="5"/>
        <v>0</v>
      </c>
      <c r="Y17" s="26">
        <f t="shared" si="5"/>
        <v>0</v>
      </c>
      <c r="Z17" s="26">
        <f t="shared" si="5"/>
        <v>0</v>
      </c>
      <c r="AA17" s="26">
        <f t="shared" si="5"/>
        <v>0</v>
      </c>
      <c r="AB17" s="26">
        <f t="shared" si="5"/>
        <v>26239.2</v>
      </c>
      <c r="AC17" s="26">
        <f t="shared" si="5"/>
        <v>0</v>
      </c>
      <c r="AD17" s="26">
        <f t="shared" si="5"/>
        <v>0</v>
      </c>
      <c r="AE17" s="26">
        <f t="shared" si="5"/>
        <v>0</v>
      </c>
      <c r="AF17" s="29"/>
    </row>
    <row r="18" spans="1:32" s="7" customFormat="1" ht="18.75">
      <c r="A18" s="16" t="s">
        <v>18</v>
      </c>
      <c r="B18" s="13">
        <f>SUM(B19:B23)-B22</f>
        <v>21512.5</v>
      </c>
      <c r="C18" s="13">
        <f aca="true" t="shared" si="6" ref="C18:AE18">SUM(C19:C23)-C22</f>
        <v>782.5</v>
      </c>
      <c r="D18" s="13">
        <f t="shared" si="6"/>
        <v>731.9300000000001</v>
      </c>
      <c r="E18" s="13">
        <f t="shared" si="6"/>
        <v>731.9300000000001</v>
      </c>
      <c r="F18" s="13" t="e">
        <f t="shared" si="6"/>
        <v>#DIV/0!</v>
      </c>
      <c r="G18" s="13" t="e">
        <f t="shared" si="6"/>
        <v>#DIV/0!</v>
      </c>
      <c r="H18" s="13">
        <f t="shared" si="6"/>
        <v>0</v>
      </c>
      <c r="I18" s="13">
        <f t="shared" si="6"/>
        <v>0</v>
      </c>
      <c r="J18" s="13">
        <f t="shared" si="6"/>
        <v>202.1</v>
      </c>
      <c r="K18" s="13">
        <f t="shared" si="6"/>
        <v>0</v>
      </c>
      <c r="L18" s="13">
        <f t="shared" si="6"/>
        <v>18.8</v>
      </c>
      <c r="M18" s="13">
        <f t="shared" si="6"/>
        <v>152.09</v>
      </c>
      <c r="N18" s="13">
        <f t="shared" si="6"/>
        <v>561.6</v>
      </c>
      <c r="O18" s="13">
        <f t="shared" si="6"/>
        <v>0</v>
      </c>
      <c r="P18" s="13">
        <f t="shared" si="6"/>
        <v>0</v>
      </c>
      <c r="Q18" s="13">
        <f t="shared" si="6"/>
        <v>579.84</v>
      </c>
      <c r="R18" s="13">
        <f t="shared" si="6"/>
        <v>0</v>
      </c>
      <c r="S18" s="13">
        <f t="shared" si="6"/>
        <v>0</v>
      </c>
      <c r="T18" s="13">
        <f t="shared" si="6"/>
        <v>0</v>
      </c>
      <c r="U18" s="13">
        <f t="shared" si="6"/>
        <v>0</v>
      </c>
      <c r="V18" s="13">
        <f t="shared" si="6"/>
        <v>0</v>
      </c>
      <c r="W18" s="13">
        <f t="shared" si="6"/>
        <v>0</v>
      </c>
      <c r="X18" s="13">
        <f t="shared" si="6"/>
        <v>0</v>
      </c>
      <c r="Y18" s="13">
        <f t="shared" si="6"/>
        <v>0</v>
      </c>
      <c r="Z18" s="13">
        <f t="shared" si="6"/>
        <v>0</v>
      </c>
      <c r="AA18" s="13">
        <f t="shared" si="6"/>
        <v>0</v>
      </c>
      <c r="AB18" s="13">
        <f t="shared" si="6"/>
        <v>26239.2</v>
      </c>
      <c r="AC18" s="13">
        <f t="shared" si="6"/>
        <v>0</v>
      </c>
      <c r="AD18" s="13">
        <f t="shared" si="6"/>
        <v>0</v>
      </c>
      <c r="AE18" s="13">
        <f t="shared" si="6"/>
        <v>0</v>
      </c>
      <c r="AF18" s="29"/>
    </row>
    <row r="19" spans="1:32" s="7" customFormat="1" ht="18.75">
      <c r="A19" s="19" t="s">
        <v>16</v>
      </c>
      <c r="B19" s="14">
        <f aca="true" t="shared" si="7" ref="B19:AE23">B26+B33+B40</f>
        <v>1884.07</v>
      </c>
      <c r="C19" s="14">
        <f t="shared" si="7"/>
        <v>0</v>
      </c>
      <c r="D19" s="14">
        <f t="shared" si="7"/>
        <v>0</v>
      </c>
      <c r="E19" s="14">
        <f t="shared" si="7"/>
        <v>0</v>
      </c>
      <c r="F19" s="14" t="e">
        <f t="shared" si="7"/>
        <v>#DIV/0!</v>
      </c>
      <c r="G19" s="14" t="e">
        <f t="shared" si="7"/>
        <v>#DIV/0!</v>
      </c>
      <c r="H19" s="14">
        <f t="shared" si="7"/>
        <v>0</v>
      </c>
      <c r="I19" s="14">
        <f t="shared" si="7"/>
        <v>0</v>
      </c>
      <c r="J19" s="14">
        <f t="shared" si="7"/>
        <v>0</v>
      </c>
      <c r="K19" s="14">
        <f t="shared" si="7"/>
        <v>0</v>
      </c>
      <c r="L19" s="14">
        <f t="shared" si="7"/>
        <v>0</v>
      </c>
      <c r="M19" s="14">
        <f t="shared" si="7"/>
        <v>0</v>
      </c>
      <c r="N19" s="14">
        <f t="shared" si="7"/>
        <v>0</v>
      </c>
      <c r="O19" s="14">
        <f t="shared" si="7"/>
        <v>0</v>
      </c>
      <c r="P19" s="14">
        <f t="shared" si="7"/>
        <v>0</v>
      </c>
      <c r="Q19" s="14">
        <f t="shared" si="7"/>
        <v>0</v>
      </c>
      <c r="R19" s="14">
        <f t="shared" si="7"/>
        <v>0</v>
      </c>
      <c r="S19" s="14">
        <f t="shared" si="7"/>
        <v>0</v>
      </c>
      <c r="T19" s="14">
        <f t="shared" si="7"/>
        <v>0</v>
      </c>
      <c r="U19" s="14">
        <f t="shared" si="7"/>
        <v>0</v>
      </c>
      <c r="V19" s="14">
        <f t="shared" si="7"/>
        <v>0</v>
      </c>
      <c r="W19" s="14">
        <f t="shared" si="7"/>
        <v>0</v>
      </c>
      <c r="X19" s="14">
        <f t="shared" si="7"/>
        <v>0</v>
      </c>
      <c r="Y19" s="14">
        <f t="shared" si="7"/>
        <v>0</v>
      </c>
      <c r="Z19" s="14">
        <f t="shared" si="7"/>
        <v>0</v>
      </c>
      <c r="AA19" s="14">
        <f t="shared" si="7"/>
        <v>0</v>
      </c>
      <c r="AB19" s="14">
        <f t="shared" si="7"/>
        <v>1884.07</v>
      </c>
      <c r="AC19" s="14">
        <f t="shared" si="7"/>
        <v>0</v>
      </c>
      <c r="AD19" s="14">
        <f t="shared" si="7"/>
        <v>0</v>
      </c>
      <c r="AE19" s="14">
        <f t="shared" si="7"/>
        <v>0</v>
      </c>
      <c r="AF19" s="29"/>
    </row>
    <row r="20" spans="1:32" s="7" customFormat="1" ht="18.75">
      <c r="A20" s="19" t="s">
        <v>14</v>
      </c>
      <c r="B20" s="15">
        <f t="shared" si="7"/>
        <v>4396.13</v>
      </c>
      <c r="C20" s="15">
        <f t="shared" si="7"/>
        <v>0</v>
      </c>
      <c r="D20" s="15">
        <f t="shared" si="7"/>
        <v>0</v>
      </c>
      <c r="E20" s="15">
        <f t="shared" si="7"/>
        <v>0</v>
      </c>
      <c r="F20" s="15" t="e">
        <f t="shared" si="7"/>
        <v>#DIV/0!</v>
      </c>
      <c r="G20" s="15" t="e">
        <f t="shared" si="7"/>
        <v>#DIV/0!</v>
      </c>
      <c r="H20" s="15">
        <f t="shared" si="7"/>
        <v>0</v>
      </c>
      <c r="I20" s="15">
        <f t="shared" si="7"/>
        <v>0</v>
      </c>
      <c r="J20" s="15">
        <f t="shared" si="7"/>
        <v>0</v>
      </c>
      <c r="K20" s="15">
        <f t="shared" si="7"/>
        <v>0</v>
      </c>
      <c r="L20" s="15">
        <f t="shared" si="7"/>
        <v>0</v>
      </c>
      <c r="M20" s="15">
        <f t="shared" si="7"/>
        <v>0</v>
      </c>
      <c r="N20" s="15">
        <f t="shared" si="7"/>
        <v>0</v>
      </c>
      <c r="O20" s="15">
        <f t="shared" si="7"/>
        <v>0</v>
      </c>
      <c r="P20" s="15">
        <f t="shared" si="7"/>
        <v>0</v>
      </c>
      <c r="Q20" s="15">
        <f t="shared" si="7"/>
        <v>0</v>
      </c>
      <c r="R20" s="15">
        <f t="shared" si="7"/>
        <v>0</v>
      </c>
      <c r="S20" s="15">
        <f t="shared" si="7"/>
        <v>0</v>
      </c>
      <c r="T20" s="15">
        <f t="shared" si="7"/>
        <v>0</v>
      </c>
      <c r="U20" s="15">
        <f t="shared" si="7"/>
        <v>0</v>
      </c>
      <c r="V20" s="15">
        <f t="shared" si="7"/>
        <v>0</v>
      </c>
      <c r="W20" s="15">
        <f t="shared" si="7"/>
        <v>0</v>
      </c>
      <c r="X20" s="15">
        <f t="shared" si="7"/>
        <v>0</v>
      </c>
      <c r="Y20" s="15">
        <f t="shared" si="7"/>
        <v>0</v>
      </c>
      <c r="Z20" s="15">
        <f t="shared" si="7"/>
        <v>0</v>
      </c>
      <c r="AA20" s="15">
        <f t="shared" si="7"/>
        <v>0</v>
      </c>
      <c r="AB20" s="15">
        <f t="shared" si="7"/>
        <v>4396.13</v>
      </c>
      <c r="AC20" s="15">
        <f t="shared" si="7"/>
        <v>0</v>
      </c>
      <c r="AD20" s="15">
        <f t="shared" si="7"/>
        <v>0</v>
      </c>
      <c r="AE20" s="15">
        <f t="shared" si="7"/>
        <v>0</v>
      </c>
      <c r="AF20" s="29"/>
    </row>
    <row r="21" spans="1:32" s="7" customFormat="1" ht="18.75">
      <c r="A21" s="19" t="s">
        <v>15</v>
      </c>
      <c r="B21" s="15">
        <v>15232.3</v>
      </c>
      <c r="C21" s="15">
        <f t="shared" si="7"/>
        <v>782.5</v>
      </c>
      <c r="D21" s="15">
        <f t="shared" si="7"/>
        <v>731.9300000000001</v>
      </c>
      <c r="E21" s="15">
        <f t="shared" si="7"/>
        <v>731.9300000000001</v>
      </c>
      <c r="F21" s="15">
        <f t="shared" si="7"/>
        <v>104.06473624015472</v>
      </c>
      <c r="G21" s="15">
        <f t="shared" si="7"/>
        <v>291.6808509015997</v>
      </c>
      <c r="H21" s="15">
        <f t="shared" si="7"/>
        <v>0</v>
      </c>
      <c r="I21" s="15">
        <f t="shared" si="7"/>
        <v>0</v>
      </c>
      <c r="J21" s="15">
        <f t="shared" si="7"/>
        <v>202.1</v>
      </c>
      <c r="K21" s="15">
        <f t="shared" si="7"/>
        <v>0</v>
      </c>
      <c r="L21" s="15">
        <f t="shared" si="7"/>
        <v>18.8</v>
      </c>
      <c r="M21" s="15">
        <f t="shared" si="7"/>
        <v>152.09</v>
      </c>
      <c r="N21" s="15">
        <f t="shared" si="7"/>
        <v>561.6</v>
      </c>
      <c r="O21" s="15">
        <f t="shared" si="7"/>
        <v>0</v>
      </c>
      <c r="P21" s="15">
        <f t="shared" si="7"/>
        <v>0</v>
      </c>
      <c r="Q21" s="15">
        <f t="shared" si="7"/>
        <v>579.84</v>
      </c>
      <c r="R21" s="15">
        <f t="shared" si="7"/>
        <v>0</v>
      </c>
      <c r="S21" s="15">
        <f t="shared" si="7"/>
        <v>0</v>
      </c>
      <c r="T21" s="15">
        <f t="shared" si="7"/>
        <v>0</v>
      </c>
      <c r="U21" s="15">
        <f t="shared" si="7"/>
        <v>0</v>
      </c>
      <c r="V21" s="15">
        <f t="shared" si="7"/>
        <v>0</v>
      </c>
      <c r="W21" s="15">
        <f t="shared" si="7"/>
        <v>0</v>
      </c>
      <c r="X21" s="15">
        <f t="shared" si="7"/>
        <v>0</v>
      </c>
      <c r="Y21" s="15">
        <f t="shared" si="7"/>
        <v>0</v>
      </c>
      <c r="Z21" s="15">
        <f t="shared" si="7"/>
        <v>0</v>
      </c>
      <c r="AA21" s="15">
        <f t="shared" si="7"/>
        <v>0</v>
      </c>
      <c r="AB21" s="15">
        <f t="shared" si="7"/>
        <v>19959</v>
      </c>
      <c r="AC21" s="15">
        <f t="shared" si="7"/>
        <v>0</v>
      </c>
      <c r="AD21" s="15">
        <f t="shared" si="7"/>
        <v>0</v>
      </c>
      <c r="AE21" s="15">
        <f t="shared" si="7"/>
        <v>0</v>
      </c>
      <c r="AF21" s="29"/>
    </row>
    <row r="22" spans="1:32" s="7" customFormat="1" ht="18.75">
      <c r="A22" s="32" t="s">
        <v>64</v>
      </c>
      <c r="B22" s="15">
        <f aca="true" t="shared" si="8" ref="B22:G22">B29+B37+B44</f>
        <v>697.8</v>
      </c>
      <c r="C22" s="15">
        <f t="shared" si="8"/>
        <v>0</v>
      </c>
      <c r="D22" s="15">
        <f t="shared" si="8"/>
        <v>0</v>
      </c>
      <c r="E22" s="15">
        <f t="shared" si="8"/>
        <v>0</v>
      </c>
      <c r="F22" s="15">
        <f t="shared" si="8"/>
        <v>0</v>
      </c>
      <c r="G22" s="15" t="e">
        <f t="shared" si="8"/>
        <v>#DIV/0!</v>
      </c>
      <c r="H22" s="15">
        <f>H29+H36+H43</f>
        <v>0</v>
      </c>
      <c r="I22" s="15">
        <f t="shared" si="7"/>
        <v>0</v>
      </c>
      <c r="J22" s="15">
        <f t="shared" si="7"/>
        <v>0</v>
      </c>
      <c r="K22" s="15">
        <f t="shared" si="7"/>
        <v>0</v>
      </c>
      <c r="L22" s="15">
        <f t="shared" si="7"/>
        <v>0</v>
      </c>
      <c r="M22" s="15">
        <f t="shared" si="7"/>
        <v>0</v>
      </c>
      <c r="N22" s="15">
        <f t="shared" si="7"/>
        <v>0</v>
      </c>
      <c r="O22" s="15">
        <f t="shared" si="7"/>
        <v>0</v>
      </c>
      <c r="P22" s="15">
        <f t="shared" si="7"/>
        <v>0</v>
      </c>
      <c r="Q22" s="15">
        <f t="shared" si="7"/>
        <v>0</v>
      </c>
      <c r="R22" s="15">
        <f t="shared" si="7"/>
        <v>0</v>
      </c>
      <c r="S22" s="15">
        <f t="shared" si="7"/>
        <v>0</v>
      </c>
      <c r="T22" s="15">
        <f t="shared" si="7"/>
        <v>0</v>
      </c>
      <c r="U22" s="15">
        <f t="shared" si="7"/>
        <v>0</v>
      </c>
      <c r="V22" s="15">
        <f t="shared" si="7"/>
        <v>0</v>
      </c>
      <c r="W22" s="15">
        <f t="shared" si="7"/>
        <v>0</v>
      </c>
      <c r="X22" s="15">
        <f t="shared" si="7"/>
        <v>0</v>
      </c>
      <c r="Y22" s="15">
        <f t="shared" si="7"/>
        <v>0</v>
      </c>
      <c r="Z22" s="15">
        <f t="shared" si="7"/>
        <v>0</v>
      </c>
      <c r="AA22" s="15">
        <f t="shared" si="7"/>
        <v>0</v>
      </c>
      <c r="AB22" s="15">
        <f t="shared" si="7"/>
        <v>697.8</v>
      </c>
      <c r="AC22" s="15">
        <f t="shared" si="7"/>
        <v>0</v>
      </c>
      <c r="AD22" s="15">
        <f t="shared" si="7"/>
        <v>0</v>
      </c>
      <c r="AE22" s="15">
        <f t="shared" si="7"/>
        <v>0</v>
      </c>
      <c r="AF22" s="29"/>
    </row>
    <row r="23" spans="1:32" s="7" customFormat="1" ht="18.75">
      <c r="A23" s="19" t="s">
        <v>17</v>
      </c>
      <c r="B23" s="14">
        <f aca="true" t="shared" si="9" ref="B23:G23">B30+B37+B44</f>
        <v>0</v>
      </c>
      <c r="C23" s="14">
        <f t="shared" si="9"/>
        <v>0</v>
      </c>
      <c r="D23" s="14">
        <f t="shared" si="9"/>
        <v>0</v>
      </c>
      <c r="E23" s="14">
        <f t="shared" si="9"/>
        <v>0</v>
      </c>
      <c r="F23" s="14">
        <f t="shared" si="9"/>
        <v>0</v>
      </c>
      <c r="G23" s="14">
        <f t="shared" si="9"/>
        <v>0</v>
      </c>
      <c r="H23" s="14">
        <f>H30+H37+H44</f>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si="7"/>
        <v>0</v>
      </c>
      <c r="T23" s="14">
        <f t="shared" si="7"/>
        <v>0</v>
      </c>
      <c r="U23" s="14">
        <f t="shared" si="7"/>
        <v>0</v>
      </c>
      <c r="V23" s="14">
        <f t="shared" si="7"/>
        <v>0</v>
      </c>
      <c r="W23" s="14">
        <f t="shared" si="7"/>
        <v>0</v>
      </c>
      <c r="X23" s="14">
        <f t="shared" si="7"/>
        <v>0</v>
      </c>
      <c r="Y23" s="14">
        <f t="shared" si="7"/>
        <v>0</v>
      </c>
      <c r="Z23" s="14">
        <f t="shared" si="7"/>
        <v>0</v>
      </c>
      <c r="AA23" s="14">
        <f t="shared" si="7"/>
        <v>0</v>
      </c>
      <c r="AB23" s="14">
        <f t="shared" si="7"/>
        <v>0</v>
      </c>
      <c r="AC23" s="14">
        <f t="shared" si="7"/>
        <v>0</v>
      </c>
      <c r="AD23" s="14">
        <f t="shared" si="7"/>
        <v>0</v>
      </c>
      <c r="AE23" s="14">
        <f t="shared" si="7"/>
        <v>0</v>
      </c>
      <c r="AF23" s="29"/>
    </row>
    <row r="24" spans="1:32" s="7" customFormat="1" ht="60" customHeight="1">
      <c r="A24" s="19" t="s">
        <v>25</v>
      </c>
      <c r="B24" s="15">
        <f>B25</f>
        <v>21512.5</v>
      </c>
      <c r="C24" s="15">
        <f>C25</f>
        <v>612.15</v>
      </c>
      <c r="D24" s="15">
        <f>D25</f>
        <v>561.6</v>
      </c>
      <c r="E24" s="15">
        <f>E25</f>
        <v>561.6</v>
      </c>
      <c r="F24" s="15">
        <f t="shared" si="2"/>
        <v>2.6105752469494483</v>
      </c>
      <c r="G24" s="15">
        <f t="shared" si="3"/>
        <v>91.74222004410684</v>
      </c>
      <c r="H24" s="15">
        <f aca="true" t="shared" si="10" ref="H24:AE24">H25</f>
        <v>0</v>
      </c>
      <c r="I24" s="15">
        <f t="shared" si="10"/>
        <v>0</v>
      </c>
      <c r="J24" s="15">
        <f t="shared" si="10"/>
        <v>50</v>
      </c>
      <c r="K24" s="15">
        <f t="shared" si="10"/>
        <v>0</v>
      </c>
      <c r="L24" s="15">
        <f t="shared" si="10"/>
        <v>0.55</v>
      </c>
      <c r="M24" s="15">
        <f t="shared" si="10"/>
        <v>0</v>
      </c>
      <c r="N24" s="15">
        <f t="shared" si="10"/>
        <v>561.6</v>
      </c>
      <c r="O24" s="15">
        <f t="shared" si="10"/>
        <v>0</v>
      </c>
      <c r="P24" s="15">
        <f t="shared" si="10"/>
        <v>0</v>
      </c>
      <c r="Q24" s="15">
        <f t="shared" si="10"/>
        <v>561.6</v>
      </c>
      <c r="R24" s="15">
        <f t="shared" si="10"/>
        <v>0</v>
      </c>
      <c r="S24" s="15">
        <f t="shared" si="10"/>
        <v>0</v>
      </c>
      <c r="T24" s="15">
        <f t="shared" si="10"/>
        <v>0</v>
      </c>
      <c r="U24" s="15">
        <f t="shared" si="10"/>
        <v>0</v>
      </c>
      <c r="V24" s="15">
        <f t="shared" si="10"/>
        <v>0</v>
      </c>
      <c r="W24" s="15">
        <f t="shared" si="10"/>
        <v>0</v>
      </c>
      <c r="X24" s="15">
        <f t="shared" si="10"/>
        <v>0</v>
      </c>
      <c r="Y24" s="15">
        <f t="shared" si="10"/>
        <v>0</v>
      </c>
      <c r="Z24" s="15">
        <f t="shared" si="10"/>
        <v>0</v>
      </c>
      <c r="AA24" s="15">
        <f t="shared" si="10"/>
        <v>0</v>
      </c>
      <c r="AB24" s="15">
        <f t="shared" si="10"/>
        <v>21512.5</v>
      </c>
      <c r="AC24" s="15">
        <f t="shared" si="10"/>
        <v>0</v>
      </c>
      <c r="AD24" s="15">
        <f t="shared" si="10"/>
        <v>0</v>
      </c>
      <c r="AE24" s="15">
        <f t="shared" si="10"/>
        <v>0</v>
      </c>
      <c r="AF24" s="54" t="s">
        <v>77</v>
      </c>
    </row>
    <row r="25" spans="1:32" s="7" customFormat="1" ht="18.75">
      <c r="A25" s="16" t="s">
        <v>27</v>
      </c>
      <c r="B25" s="13">
        <f>SUM(B26:B30)-B29</f>
        <v>21512.5</v>
      </c>
      <c r="C25" s="13">
        <f aca="true" t="shared" si="11" ref="C25:AE25">SUM(C26:C30)-C29</f>
        <v>612.15</v>
      </c>
      <c r="D25" s="13">
        <f t="shared" si="11"/>
        <v>561.6</v>
      </c>
      <c r="E25" s="13">
        <f t="shared" si="11"/>
        <v>561.6</v>
      </c>
      <c r="F25" s="13">
        <f t="shared" si="11"/>
        <v>3.686902174983424</v>
      </c>
      <c r="G25" s="13" t="e">
        <f t="shared" si="11"/>
        <v>#DIV/0!</v>
      </c>
      <c r="H25" s="13">
        <f t="shared" si="11"/>
        <v>0</v>
      </c>
      <c r="I25" s="13">
        <f t="shared" si="11"/>
        <v>0</v>
      </c>
      <c r="J25" s="13">
        <f t="shared" si="11"/>
        <v>50</v>
      </c>
      <c r="K25" s="13">
        <f t="shared" si="11"/>
        <v>0</v>
      </c>
      <c r="L25" s="13">
        <f t="shared" si="11"/>
        <v>0.55</v>
      </c>
      <c r="M25" s="13">
        <f t="shared" si="11"/>
        <v>0</v>
      </c>
      <c r="N25" s="13">
        <f t="shared" si="11"/>
        <v>561.6</v>
      </c>
      <c r="O25" s="13">
        <f t="shared" si="11"/>
        <v>0</v>
      </c>
      <c r="P25" s="13">
        <f t="shared" si="11"/>
        <v>0</v>
      </c>
      <c r="Q25" s="13">
        <f t="shared" si="11"/>
        <v>561.6</v>
      </c>
      <c r="R25" s="13">
        <f t="shared" si="11"/>
        <v>0</v>
      </c>
      <c r="S25" s="13">
        <f t="shared" si="11"/>
        <v>0</v>
      </c>
      <c r="T25" s="13">
        <f t="shared" si="11"/>
        <v>0</v>
      </c>
      <c r="U25" s="13">
        <f t="shared" si="11"/>
        <v>0</v>
      </c>
      <c r="V25" s="13">
        <f t="shared" si="11"/>
        <v>0</v>
      </c>
      <c r="W25" s="13">
        <f t="shared" si="11"/>
        <v>0</v>
      </c>
      <c r="X25" s="13">
        <f t="shared" si="11"/>
        <v>0</v>
      </c>
      <c r="Y25" s="13">
        <f t="shared" si="11"/>
        <v>0</v>
      </c>
      <c r="Z25" s="13">
        <f t="shared" si="11"/>
        <v>0</v>
      </c>
      <c r="AA25" s="13">
        <f t="shared" si="11"/>
        <v>0</v>
      </c>
      <c r="AB25" s="13">
        <f t="shared" si="11"/>
        <v>21512.5</v>
      </c>
      <c r="AC25" s="13">
        <f t="shared" si="11"/>
        <v>0</v>
      </c>
      <c r="AD25" s="13">
        <f t="shared" si="11"/>
        <v>0</v>
      </c>
      <c r="AE25" s="13">
        <f t="shared" si="11"/>
        <v>0</v>
      </c>
      <c r="AF25" s="55"/>
    </row>
    <row r="26" spans="1:32" s="7" customFormat="1" ht="18.75">
      <c r="A26" s="19" t="s">
        <v>16</v>
      </c>
      <c r="B26" s="15">
        <f>H26+J26+L26+N26+P26+R26+T26+V26+X26+Z26+AB26+AD26</f>
        <v>1884.07</v>
      </c>
      <c r="C26" s="15">
        <f>H26+J26+L26+N26+P26</f>
        <v>0</v>
      </c>
      <c r="D26" s="15">
        <f>E26</f>
        <v>0</v>
      </c>
      <c r="E26" s="15">
        <f>I26+K26+M26+O26+Q26+S26+U26+W26+Y26+AA26+AC26+AE26</f>
        <v>0</v>
      </c>
      <c r="F26" s="15">
        <f t="shared" si="2"/>
        <v>0</v>
      </c>
      <c r="G26" s="15" t="e">
        <f t="shared" si="3"/>
        <v>#DIV/0!</v>
      </c>
      <c r="H26" s="13"/>
      <c r="I26" s="13"/>
      <c r="J26" s="13"/>
      <c r="K26" s="13"/>
      <c r="L26" s="13"/>
      <c r="M26" s="13"/>
      <c r="N26" s="13"/>
      <c r="O26" s="13"/>
      <c r="P26" s="13"/>
      <c r="Q26" s="13"/>
      <c r="R26" s="13"/>
      <c r="S26" s="13"/>
      <c r="T26" s="13"/>
      <c r="U26" s="13"/>
      <c r="V26" s="15"/>
      <c r="W26" s="15"/>
      <c r="X26" s="15"/>
      <c r="Y26" s="15"/>
      <c r="Z26" s="15"/>
      <c r="AA26" s="15"/>
      <c r="AB26" s="15">
        <v>1884.07</v>
      </c>
      <c r="AC26" s="15"/>
      <c r="AD26" s="15"/>
      <c r="AE26" s="30"/>
      <c r="AF26" s="55"/>
    </row>
    <row r="27" spans="1:32" s="7" customFormat="1" ht="18.75">
      <c r="A27" s="19" t="s">
        <v>14</v>
      </c>
      <c r="B27" s="15">
        <f>H27+J27+L27+N27+P27+R27+T27+V27+X27+Z27+AB27+AD27</f>
        <v>4396.13</v>
      </c>
      <c r="C27" s="15">
        <f>H27+J27+L27+N27+P27</f>
        <v>0</v>
      </c>
      <c r="D27" s="15">
        <f>E27</f>
        <v>0</v>
      </c>
      <c r="E27" s="15">
        <f>I27+K27+M27+O27+Q27+S27+U27+W27+Y27+AA27+AC27+AE27</f>
        <v>0</v>
      </c>
      <c r="F27" s="15">
        <f t="shared" si="2"/>
        <v>0</v>
      </c>
      <c r="G27" s="15" t="e">
        <f t="shared" si="3"/>
        <v>#DIV/0!</v>
      </c>
      <c r="H27" s="13"/>
      <c r="I27" s="13"/>
      <c r="J27" s="13"/>
      <c r="K27" s="13"/>
      <c r="L27" s="13"/>
      <c r="M27" s="13"/>
      <c r="N27" s="13"/>
      <c r="O27" s="13"/>
      <c r="P27" s="13"/>
      <c r="Q27" s="13"/>
      <c r="R27" s="13"/>
      <c r="S27" s="13"/>
      <c r="T27" s="13"/>
      <c r="U27" s="13"/>
      <c r="V27" s="15"/>
      <c r="W27" s="15"/>
      <c r="X27" s="15"/>
      <c r="Y27" s="15"/>
      <c r="Z27" s="15"/>
      <c r="AA27" s="15"/>
      <c r="AB27" s="15">
        <v>4396.13</v>
      </c>
      <c r="AC27" s="15"/>
      <c r="AD27" s="15"/>
      <c r="AE27" s="30"/>
      <c r="AF27" s="55"/>
    </row>
    <row r="28" spans="1:32" s="7" customFormat="1" ht="30" customHeight="1">
      <c r="A28" s="19" t="s">
        <v>15</v>
      </c>
      <c r="B28" s="15">
        <v>15232.3</v>
      </c>
      <c r="C28" s="15">
        <f>H28+J28+L28+N28+P28</f>
        <v>612.15</v>
      </c>
      <c r="D28" s="15">
        <f>E28</f>
        <v>561.6</v>
      </c>
      <c r="E28" s="15">
        <f>I28+K28+M28+O28+Q28+S28+U28+W28+Y28+AA28+AC28+AE28</f>
        <v>561.6</v>
      </c>
      <c r="F28" s="15">
        <f t="shared" si="2"/>
        <v>3.686902174983424</v>
      </c>
      <c r="G28" s="15">
        <f t="shared" si="3"/>
        <v>91.74222004410684</v>
      </c>
      <c r="H28" s="15"/>
      <c r="I28" s="15"/>
      <c r="J28" s="15">
        <v>50</v>
      </c>
      <c r="K28" s="15"/>
      <c r="L28" s="15">
        <v>0.55</v>
      </c>
      <c r="M28" s="15"/>
      <c r="N28" s="15">
        <v>561.6</v>
      </c>
      <c r="O28" s="15"/>
      <c r="P28" s="15"/>
      <c r="Q28" s="15">
        <v>561.6</v>
      </c>
      <c r="R28" s="15"/>
      <c r="S28" s="15"/>
      <c r="T28" s="15"/>
      <c r="U28" s="15"/>
      <c r="V28" s="15"/>
      <c r="W28" s="15"/>
      <c r="X28" s="15"/>
      <c r="Y28" s="15"/>
      <c r="Z28" s="30"/>
      <c r="AA28" s="30"/>
      <c r="AB28" s="15">
        <f>10000+5232.3</f>
        <v>15232.3</v>
      </c>
      <c r="AC28" s="15"/>
      <c r="AD28" s="15"/>
      <c r="AE28" s="30"/>
      <c r="AF28" s="55"/>
    </row>
    <row r="29" spans="1:32" s="34" customFormat="1" ht="18.75">
      <c r="A29" s="32" t="s">
        <v>64</v>
      </c>
      <c r="B29" s="15">
        <f>AB29</f>
        <v>697.8</v>
      </c>
      <c r="C29" s="15">
        <f>H29+J29+L29+N29+P29</f>
        <v>0</v>
      </c>
      <c r="D29" s="15">
        <f>E29</f>
        <v>0</v>
      </c>
      <c r="E29" s="15">
        <f>I29+K29+M29+O29+Q29+S29+U29+W29+Y29+AA29+AC29+AE29</f>
        <v>0</v>
      </c>
      <c r="F29" s="33">
        <f t="shared" si="2"/>
        <v>0</v>
      </c>
      <c r="G29" s="33" t="e">
        <f t="shared" si="3"/>
        <v>#DIV/0!</v>
      </c>
      <c r="H29" s="33">
        <f aca="true" t="shared" si="12" ref="H29:AE29">H28*0.5</f>
        <v>0</v>
      </c>
      <c r="I29" s="33">
        <f t="shared" si="12"/>
        <v>0</v>
      </c>
      <c r="J29" s="33"/>
      <c r="K29" s="33"/>
      <c r="L29" s="33"/>
      <c r="M29" s="33">
        <f t="shared" si="12"/>
        <v>0</v>
      </c>
      <c r="N29" s="33"/>
      <c r="O29" s="33">
        <f t="shared" si="12"/>
        <v>0</v>
      </c>
      <c r="P29" s="33">
        <f t="shared" si="12"/>
        <v>0</v>
      </c>
      <c r="Q29" s="33"/>
      <c r="R29" s="33">
        <f t="shared" si="12"/>
        <v>0</v>
      </c>
      <c r="S29" s="33">
        <f t="shared" si="12"/>
        <v>0</v>
      </c>
      <c r="T29" s="33">
        <f t="shared" si="12"/>
        <v>0</v>
      </c>
      <c r="U29" s="33">
        <f t="shared" si="12"/>
        <v>0</v>
      </c>
      <c r="V29" s="33">
        <f t="shared" si="12"/>
        <v>0</v>
      </c>
      <c r="W29" s="33">
        <f t="shared" si="12"/>
        <v>0</v>
      </c>
      <c r="X29" s="33">
        <f t="shared" si="12"/>
        <v>0</v>
      </c>
      <c r="Y29" s="33">
        <f t="shared" si="12"/>
        <v>0</v>
      </c>
      <c r="Z29" s="33">
        <f t="shared" si="12"/>
        <v>0</v>
      </c>
      <c r="AA29" s="33">
        <f t="shared" si="12"/>
        <v>0</v>
      </c>
      <c r="AB29" s="33">
        <f>(AB26+AB27)/90*10</f>
        <v>697.8</v>
      </c>
      <c r="AC29" s="33">
        <f t="shared" si="12"/>
        <v>0</v>
      </c>
      <c r="AD29" s="33">
        <f t="shared" si="12"/>
        <v>0</v>
      </c>
      <c r="AE29" s="33">
        <f t="shared" si="12"/>
        <v>0</v>
      </c>
      <c r="AF29" s="55"/>
    </row>
    <row r="30" spans="1:32" s="7" customFormat="1" ht="26.25" customHeight="1">
      <c r="A30" s="19" t="s">
        <v>17</v>
      </c>
      <c r="B30" s="14"/>
      <c r="C30" s="15">
        <f>H30+J30+L30+N30+P30</f>
        <v>0</v>
      </c>
      <c r="D30" s="15">
        <f>E30</f>
        <v>0</v>
      </c>
      <c r="E30" s="15">
        <f>I30+K30+M30+O30+Q30+S30+U30+W30+Y30+AA30+AC30+AE30</f>
        <v>0</v>
      </c>
      <c r="F30" s="15"/>
      <c r="G30" s="15"/>
      <c r="H30" s="13"/>
      <c r="I30" s="13"/>
      <c r="J30" s="13"/>
      <c r="K30" s="13"/>
      <c r="L30" s="13"/>
      <c r="M30" s="13"/>
      <c r="N30" s="13"/>
      <c r="O30" s="13"/>
      <c r="P30" s="13"/>
      <c r="Q30" s="13"/>
      <c r="R30" s="13"/>
      <c r="S30" s="13"/>
      <c r="T30" s="13"/>
      <c r="U30" s="13"/>
      <c r="V30" s="15"/>
      <c r="W30" s="15"/>
      <c r="X30" s="15"/>
      <c r="Y30" s="15"/>
      <c r="Z30" s="15"/>
      <c r="AA30" s="15"/>
      <c r="AB30" s="15"/>
      <c r="AC30" s="15"/>
      <c r="AD30" s="15"/>
      <c r="AE30" s="30"/>
      <c r="AF30" s="56"/>
    </row>
    <row r="31" spans="1:32" s="7" customFormat="1" ht="56.25">
      <c r="A31" s="19" t="s">
        <v>26</v>
      </c>
      <c r="B31" s="15">
        <f>B32</f>
        <v>4744.95</v>
      </c>
      <c r="C31" s="15">
        <f>C32</f>
        <v>18.25</v>
      </c>
      <c r="D31" s="15">
        <f>D32</f>
        <v>18.24</v>
      </c>
      <c r="E31" s="15">
        <f>E32</f>
        <v>18.24</v>
      </c>
      <c r="F31" s="15">
        <f t="shared" si="2"/>
        <v>0.3844086871305282</v>
      </c>
      <c r="G31" s="15">
        <f t="shared" si="3"/>
        <v>99.94520547945204</v>
      </c>
      <c r="H31" s="15">
        <f aca="true" t="shared" si="13" ref="H31:AE31">H32</f>
        <v>0</v>
      </c>
      <c r="I31" s="15">
        <f t="shared" si="13"/>
        <v>0</v>
      </c>
      <c r="J31" s="15">
        <f t="shared" si="13"/>
        <v>0</v>
      </c>
      <c r="K31" s="15">
        <f t="shared" si="13"/>
        <v>0</v>
      </c>
      <c r="L31" s="15">
        <f t="shared" si="13"/>
        <v>18.25</v>
      </c>
      <c r="M31" s="15">
        <f t="shared" si="13"/>
        <v>0</v>
      </c>
      <c r="N31" s="15">
        <f t="shared" si="13"/>
        <v>0</v>
      </c>
      <c r="O31" s="15">
        <f t="shared" si="13"/>
        <v>0</v>
      </c>
      <c r="P31" s="15">
        <f t="shared" si="13"/>
        <v>0</v>
      </c>
      <c r="Q31" s="15">
        <f t="shared" si="13"/>
        <v>18.24</v>
      </c>
      <c r="R31" s="15">
        <f t="shared" si="13"/>
        <v>0</v>
      </c>
      <c r="S31" s="15">
        <f t="shared" si="13"/>
        <v>0</v>
      </c>
      <c r="T31" s="15">
        <f t="shared" si="13"/>
        <v>0</v>
      </c>
      <c r="U31" s="15">
        <f t="shared" si="13"/>
        <v>0</v>
      </c>
      <c r="V31" s="15">
        <f t="shared" si="13"/>
        <v>0</v>
      </c>
      <c r="W31" s="15">
        <f t="shared" si="13"/>
        <v>0</v>
      </c>
      <c r="X31" s="15">
        <f t="shared" si="13"/>
        <v>0</v>
      </c>
      <c r="Y31" s="15">
        <f t="shared" si="13"/>
        <v>0</v>
      </c>
      <c r="Z31" s="15">
        <f t="shared" si="13"/>
        <v>0</v>
      </c>
      <c r="AA31" s="15">
        <f t="shared" si="13"/>
        <v>0</v>
      </c>
      <c r="AB31" s="15">
        <f t="shared" si="13"/>
        <v>4726.7</v>
      </c>
      <c r="AC31" s="15">
        <f t="shared" si="13"/>
        <v>0</v>
      </c>
      <c r="AD31" s="15">
        <f t="shared" si="13"/>
        <v>0</v>
      </c>
      <c r="AE31" s="15">
        <f t="shared" si="13"/>
        <v>0</v>
      </c>
      <c r="AF31" s="29"/>
    </row>
    <row r="32" spans="1:32" s="7" customFormat="1" ht="18.75">
      <c r="A32" s="16" t="s">
        <v>27</v>
      </c>
      <c r="B32" s="13">
        <f>SUM(B33:B37)</f>
        <v>4744.95</v>
      </c>
      <c r="C32" s="13">
        <f>SUM(C33:C37)</f>
        <v>18.25</v>
      </c>
      <c r="D32" s="13">
        <f>SUM(D33:D37)</f>
        <v>18.24</v>
      </c>
      <c r="E32" s="13">
        <f>SUM(E33:E37)</f>
        <v>18.24</v>
      </c>
      <c r="F32" s="15">
        <f t="shared" si="2"/>
        <v>0.3844086871305282</v>
      </c>
      <c r="G32" s="15">
        <f t="shared" si="3"/>
        <v>99.94520547945204</v>
      </c>
      <c r="H32" s="13">
        <f aca="true" t="shared" si="14" ref="H32:AE32">SUM(H33:H37)</f>
        <v>0</v>
      </c>
      <c r="I32" s="13">
        <f t="shared" si="14"/>
        <v>0</v>
      </c>
      <c r="J32" s="13">
        <f t="shared" si="14"/>
        <v>0</v>
      </c>
      <c r="K32" s="13">
        <f t="shared" si="14"/>
        <v>0</v>
      </c>
      <c r="L32" s="13">
        <f t="shared" si="14"/>
        <v>18.25</v>
      </c>
      <c r="M32" s="13">
        <f t="shared" si="14"/>
        <v>0</v>
      </c>
      <c r="N32" s="13">
        <f t="shared" si="14"/>
        <v>0</v>
      </c>
      <c r="O32" s="13">
        <f t="shared" si="14"/>
        <v>0</v>
      </c>
      <c r="P32" s="13">
        <f t="shared" si="14"/>
        <v>0</v>
      </c>
      <c r="Q32" s="13">
        <f t="shared" si="14"/>
        <v>18.24</v>
      </c>
      <c r="R32" s="13">
        <f t="shared" si="14"/>
        <v>0</v>
      </c>
      <c r="S32" s="13">
        <f t="shared" si="14"/>
        <v>0</v>
      </c>
      <c r="T32" s="13">
        <f t="shared" si="14"/>
        <v>0</v>
      </c>
      <c r="U32" s="13">
        <f t="shared" si="14"/>
        <v>0</v>
      </c>
      <c r="V32" s="13">
        <f t="shared" si="14"/>
        <v>0</v>
      </c>
      <c r="W32" s="13">
        <f t="shared" si="14"/>
        <v>0</v>
      </c>
      <c r="X32" s="13">
        <f t="shared" si="14"/>
        <v>0</v>
      </c>
      <c r="Y32" s="13">
        <f t="shared" si="14"/>
        <v>0</v>
      </c>
      <c r="Z32" s="13">
        <f t="shared" si="14"/>
        <v>0</v>
      </c>
      <c r="AA32" s="13">
        <f t="shared" si="14"/>
        <v>0</v>
      </c>
      <c r="AB32" s="13">
        <f t="shared" si="14"/>
        <v>4726.7</v>
      </c>
      <c r="AC32" s="13">
        <f t="shared" si="14"/>
        <v>0</v>
      </c>
      <c r="AD32" s="13">
        <f t="shared" si="14"/>
        <v>0</v>
      </c>
      <c r="AE32" s="13">
        <f t="shared" si="14"/>
        <v>0</v>
      </c>
      <c r="AF32" s="29"/>
    </row>
    <row r="33" spans="1:32" s="7" customFormat="1" ht="18.75">
      <c r="A33" s="19" t="s">
        <v>16</v>
      </c>
      <c r="B33" s="14">
        <f>H33+J33+L33+N33+P33+R33+T33+V33+X33+Z33+AB33+AD33</f>
        <v>0</v>
      </c>
      <c r="C33" s="15">
        <f>H33+J33+L33+N33+P33</f>
        <v>0</v>
      </c>
      <c r="D33" s="15">
        <f>E33</f>
        <v>0</v>
      </c>
      <c r="E33" s="15">
        <f>I33+K33+M33+O33+Q33+S33+U33+W33+Y33+AA33+AC33+AE33</f>
        <v>0</v>
      </c>
      <c r="F33" s="15" t="e">
        <f t="shared" si="2"/>
        <v>#DIV/0!</v>
      </c>
      <c r="G33" s="15" t="e">
        <f t="shared" si="3"/>
        <v>#DIV/0!</v>
      </c>
      <c r="H33" s="13"/>
      <c r="I33" s="13"/>
      <c r="J33" s="13"/>
      <c r="K33" s="13"/>
      <c r="L33" s="13"/>
      <c r="M33" s="13"/>
      <c r="N33" s="13"/>
      <c r="O33" s="13"/>
      <c r="P33" s="13"/>
      <c r="Q33" s="13"/>
      <c r="R33" s="13"/>
      <c r="S33" s="13"/>
      <c r="T33" s="13"/>
      <c r="U33" s="13"/>
      <c r="V33" s="13"/>
      <c r="W33" s="13"/>
      <c r="X33" s="13"/>
      <c r="Y33" s="13"/>
      <c r="Z33" s="13"/>
      <c r="AA33" s="13"/>
      <c r="AB33" s="13"/>
      <c r="AC33" s="13"/>
      <c r="AD33" s="13"/>
      <c r="AE33" s="30"/>
      <c r="AF33" s="29"/>
    </row>
    <row r="34" spans="1:32" s="7" customFormat="1" ht="18.75">
      <c r="A34" s="19" t="s">
        <v>14</v>
      </c>
      <c r="B34" s="14">
        <f>H34+J34+L34+N34+P34+R34+T34+V34+X34+Z34+AB34+AD34</f>
        <v>0</v>
      </c>
      <c r="C34" s="15">
        <f>H34+J34+L34+N34+P34</f>
        <v>0</v>
      </c>
      <c r="D34" s="15">
        <f>E34</f>
        <v>0</v>
      </c>
      <c r="E34" s="15">
        <f>I34+K34+M34+O34+Q34+S34+U34+W34+Y34+AA34+AC34+AE34</f>
        <v>0</v>
      </c>
      <c r="F34" s="15" t="e">
        <f t="shared" si="2"/>
        <v>#DIV/0!</v>
      </c>
      <c r="G34" s="15" t="e">
        <f t="shared" si="3"/>
        <v>#DIV/0!</v>
      </c>
      <c r="H34" s="13"/>
      <c r="I34" s="13"/>
      <c r="J34" s="13"/>
      <c r="K34" s="13"/>
      <c r="L34" s="13"/>
      <c r="M34" s="13"/>
      <c r="N34" s="13"/>
      <c r="O34" s="13"/>
      <c r="P34" s="13"/>
      <c r="Q34" s="15"/>
      <c r="R34" s="13"/>
      <c r="S34" s="13"/>
      <c r="T34" s="13"/>
      <c r="U34" s="13"/>
      <c r="V34" s="13"/>
      <c r="W34" s="13"/>
      <c r="X34" s="13"/>
      <c r="Y34" s="13"/>
      <c r="Z34" s="13"/>
      <c r="AA34" s="13"/>
      <c r="AB34" s="13"/>
      <c r="AC34" s="13"/>
      <c r="AD34" s="13"/>
      <c r="AE34" s="30"/>
      <c r="AF34" s="29"/>
    </row>
    <row r="35" spans="1:32" s="7" customFormat="1" ht="18.75">
      <c r="A35" s="19" t="s">
        <v>15</v>
      </c>
      <c r="B35" s="15">
        <f>H35+J35+L35+N35+P35+R35+T35+V35+X35+Z35+AB35+AD35</f>
        <v>4744.95</v>
      </c>
      <c r="C35" s="15">
        <f>H35+J35+L35+N35+P35</f>
        <v>18.25</v>
      </c>
      <c r="D35" s="15">
        <f>E35</f>
        <v>18.24</v>
      </c>
      <c r="E35" s="15">
        <f>I35+K35+M35+O35+Q35+S35+U35+W35+Y35+AA35+AC35+AE35</f>
        <v>18.24</v>
      </c>
      <c r="F35" s="15">
        <f t="shared" si="2"/>
        <v>0.3844086871305282</v>
      </c>
      <c r="G35" s="15">
        <f t="shared" si="3"/>
        <v>99.94520547945204</v>
      </c>
      <c r="H35" s="15"/>
      <c r="I35" s="15"/>
      <c r="J35" s="15"/>
      <c r="K35" s="15"/>
      <c r="L35" s="15">
        <v>18.25</v>
      </c>
      <c r="M35" s="15"/>
      <c r="N35" s="15"/>
      <c r="O35" s="15"/>
      <c r="P35" s="15"/>
      <c r="Q35" s="15">
        <v>18.24</v>
      </c>
      <c r="R35" s="15"/>
      <c r="S35" s="15"/>
      <c r="T35" s="15"/>
      <c r="U35" s="15"/>
      <c r="V35" s="15"/>
      <c r="W35" s="15"/>
      <c r="X35" s="15"/>
      <c r="Y35" s="15"/>
      <c r="Z35" s="15"/>
      <c r="AA35" s="15"/>
      <c r="AB35" s="15">
        <v>4726.7</v>
      </c>
      <c r="AC35" s="15"/>
      <c r="AD35" s="15"/>
      <c r="AE35" s="30"/>
      <c r="AF35" s="29"/>
    </row>
    <row r="36" spans="1:32" s="34" customFormat="1" ht="18.75">
      <c r="A36" s="32" t="s">
        <v>64</v>
      </c>
      <c r="B36" s="15">
        <f>H36+J36+L36+N36+P36+R36+T36+V36+X36+Z36+AB36+AD36</f>
        <v>0</v>
      </c>
      <c r="C36" s="15">
        <f>H36+J36+L36+N36+P36</f>
        <v>0</v>
      </c>
      <c r="D36" s="15">
        <f>E36</f>
        <v>0</v>
      </c>
      <c r="E36" s="15">
        <f>I36+K36+M36+O36+Q36+S36+U36+W36+Y36+AA36+AC36+AE36</f>
        <v>0</v>
      </c>
      <c r="F36" s="33" t="e">
        <f>E36/B36%</f>
        <v>#DIV/0!</v>
      </c>
      <c r="G36" s="33" t="e">
        <f>E36/C36%</f>
        <v>#DIV/0!</v>
      </c>
      <c r="H36" s="33">
        <f aca="true" t="shared" si="15" ref="H36:AE36">H35*0.5</f>
        <v>0</v>
      </c>
      <c r="I36" s="33">
        <f t="shared" si="15"/>
        <v>0</v>
      </c>
      <c r="J36" s="33">
        <f t="shared" si="15"/>
        <v>0</v>
      </c>
      <c r="K36" s="33">
        <f t="shared" si="15"/>
        <v>0</v>
      </c>
      <c r="L36" s="33"/>
      <c r="M36" s="33">
        <f t="shared" si="15"/>
        <v>0</v>
      </c>
      <c r="N36" s="33">
        <f t="shared" si="15"/>
        <v>0</v>
      </c>
      <c r="O36" s="33">
        <f t="shared" si="15"/>
        <v>0</v>
      </c>
      <c r="P36" s="33">
        <f t="shared" si="15"/>
        <v>0</v>
      </c>
      <c r="Q36" s="33"/>
      <c r="R36" s="33">
        <f t="shared" si="15"/>
        <v>0</v>
      </c>
      <c r="S36" s="33">
        <f t="shared" si="15"/>
        <v>0</v>
      </c>
      <c r="T36" s="33">
        <f t="shared" si="15"/>
        <v>0</v>
      </c>
      <c r="U36" s="33">
        <f t="shared" si="15"/>
        <v>0</v>
      </c>
      <c r="V36" s="33">
        <f t="shared" si="15"/>
        <v>0</v>
      </c>
      <c r="W36" s="33">
        <f t="shared" si="15"/>
        <v>0</v>
      </c>
      <c r="X36" s="33">
        <f t="shared" si="15"/>
        <v>0</v>
      </c>
      <c r="Y36" s="33">
        <f t="shared" si="15"/>
        <v>0</v>
      </c>
      <c r="Z36" s="33">
        <f t="shared" si="15"/>
        <v>0</v>
      </c>
      <c r="AA36" s="33">
        <f t="shared" si="15"/>
        <v>0</v>
      </c>
      <c r="AB36" s="33"/>
      <c r="AC36" s="33">
        <f t="shared" si="15"/>
        <v>0</v>
      </c>
      <c r="AD36" s="33">
        <f t="shared" si="15"/>
        <v>0</v>
      </c>
      <c r="AE36" s="33">
        <f t="shared" si="15"/>
        <v>0</v>
      </c>
      <c r="AF36" s="29"/>
    </row>
    <row r="37" spans="1:32" s="7" customFormat="1" ht="18.75">
      <c r="A37" s="19" t="s">
        <v>17</v>
      </c>
      <c r="B37" s="14">
        <f>H37+J37+L37+N37+P37+R37+T37+V37+X37+Z37+AB37+AD37</f>
        <v>0</v>
      </c>
      <c r="C37" s="15">
        <f>H37+J37+L37+N37+P37</f>
        <v>0</v>
      </c>
      <c r="D37" s="15">
        <f>E37</f>
        <v>0</v>
      </c>
      <c r="E37" s="15">
        <f>I37+K37+M37+O37+Q37+S37+U37+W37+Y37+AA37+AC37+AE37</f>
        <v>0</v>
      </c>
      <c r="F37" s="15"/>
      <c r="G37" s="15"/>
      <c r="H37" s="13"/>
      <c r="I37" s="13"/>
      <c r="J37" s="13"/>
      <c r="K37" s="13"/>
      <c r="L37" s="13"/>
      <c r="M37" s="13"/>
      <c r="N37" s="13"/>
      <c r="O37" s="13"/>
      <c r="P37" s="13"/>
      <c r="Q37" s="13"/>
      <c r="R37" s="13"/>
      <c r="S37" s="13"/>
      <c r="T37" s="13"/>
      <c r="U37" s="13"/>
      <c r="V37" s="13"/>
      <c r="W37" s="13"/>
      <c r="X37" s="13"/>
      <c r="Y37" s="13"/>
      <c r="Z37" s="13"/>
      <c r="AA37" s="13"/>
      <c r="AB37" s="13"/>
      <c r="AC37" s="13"/>
      <c r="AD37" s="13"/>
      <c r="AE37" s="30"/>
      <c r="AF37" s="29"/>
    </row>
    <row r="38" spans="1:32" s="7" customFormat="1" ht="97.5" customHeight="1">
      <c r="A38" s="19" t="s">
        <v>46</v>
      </c>
      <c r="B38" s="15">
        <f>B39</f>
        <v>152.1</v>
      </c>
      <c r="C38" s="15">
        <f>C39</f>
        <v>152.1</v>
      </c>
      <c r="D38" s="15">
        <f>D39</f>
        <v>152.09</v>
      </c>
      <c r="E38" s="15">
        <f>E39</f>
        <v>152.09</v>
      </c>
      <c r="F38" s="15">
        <f aca="true" t="shared" si="16" ref="F38:F43">E38/B38%</f>
        <v>99.99342537804077</v>
      </c>
      <c r="G38" s="15">
        <f aca="true" t="shared" si="17" ref="G38:G43">E38/C38%</f>
        <v>99.99342537804077</v>
      </c>
      <c r="H38" s="15">
        <f aca="true" t="shared" si="18" ref="H38:AE38">H39</f>
        <v>0</v>
      </c>
      <c r="I38" s="15">
        <f t="shared" si="18"/>
        <v>0</v>
      </c>
      <c r="J38" s="15">
        <f t="shared" si="18"/>
        <v>152.1</v>
      </c>
      <c r="K38" s="15">
        <f t="shared" si="18"/>
        <v>0</v>
      </c>
      <c r="L38" s="15">
        <f t="shared" si="18"/>
        <v>0</v>
      </c>
      <c r="M38" s="15">
        <f t="shared" si="18"/>
        <v>152.09</v>
      </c>
      <c r="N38" s="15">
        <f t="shared" si="18"/>
        <v>0</v>
      </c>
      <c r="O38" s="15">
        <f t="shared" si="18"/>
        <v>0</v>
      </c>
      <c r="P38" s="15">
        <f t="shared" si="18"/>
        <v>0</v>
      </c>
      <c r="Q38" s="15">
        <f t="shared" si="18"/>
        <v>0</v>
      </c>
      <c r="R38" s="15">
        <f t="shared" si="18"/>
        <v>0</v>
      </c>
      <c r="S38" s="15">
        <f t="shared" si="18"/>
        <v>0</v>
      </c>
      <c r="T38" s="15">
        <f t="shared" si="18"/>
        <v>0</v>
      </c>
      <c r="U38" s="15">
        <f t="shared" si="18"/>
        <v>0</v>
      </c>
      <c r="V38" s="15">
        <f t="shared" si="18"/>
        <v>0</v>
      </c>
      <c r="W38" s="15">
        <f t="shared" si="18"/>
        <v>0</v>
      </c>
      <c r="X38" s="15">
        <f t="shared" si="18"/>
        <v>0</v>
      </c>
      <c r="Y38" s="15">
        <f t="shared" si="18"/>
        <v>0</v>
      </c>
      <c r="Z38" s="15">
        <f t="shared" si="18"/>
        <v>0</v>
      </c>
      <c r="AA38" s="15">
        <f t="shared" si="18"/>
        <v>0</v>
      </c>
      <c r="AB38" s="15">
        <f t="shared" si="18"/>
        <v>0</v>
      </c>
      <c r="AC38" s="15">
        <f t="shared" si="18"/>
        <v>0</v>
      </c>
      <c r="AD38" s="15">
        <f t="shared" si="18"/>
        <v>0</v>
      </c>
      <c r="AE38" s="15">
        <f t="shared" si="18"/>
        <v>0</v>
      </c>
      <c r="AF38" s="54" t="s">
        <v>57</v>
      </c>
    </row>
    <row r="39" spans="1:32" s="7" customFormat="1" ht="18.75">
      <c r="A39" s="16" t="s">
        <v>27</v>
      </c>
      <c r="B39" s="13">
        <f>SUM(B40:B44)</f>
        <v>152.1</v>
      </c>
      <c r="C39" s="13">
        <f>SUM(C40:C44)</f>
        <v>152.1</v>
      </c>
      <c r="D39" s="13">
        <f>SUM(D40:D44)</f>
        <v>152.09</v>
      </c>
      <c r="E39" s="13">
        <f>SUM(E40:E44)</f>
        <v>152.09</v>
      </c>
      <c r="F39" s="15">
        <f t="shared" si="16"/>
        <v>99.99342537804077</v>
      </c>
      <c r="G39" s="15">
        <f t="shared" si="17"/>
        <v>99.99342537804077</v>
      </c>
      <c r="H39" s="13">
        <f aca="true" t="shared" si="19" ref="H39:AE39">SUM(H40:H44)</f>
        <v>0</v>
      </c>
      <c r="I39" s="13">
        <f t="shared" si="19"/>
        <v>0</v>
      </c>
      <c r="J39" s="13">
        <f t="shared" si="19"/>
        <v>152.1</v>
      </c>
      <c r="K39" s="13">
        <f t="shared" si="19"/>
        <v>0</v>
      </c>
      <c r="L39" s="13">
        <f t="shared" si="19"/>
        <v>0</v>
      </c>
      <c r="M39" s="13">
        <f t="shared" si="19"/>
        <v>152.09</v>
      </c>
      <c r="N39" s="13">
        <f t="shared" si="19"/>
        <v>0</v>
      </c>
      <c r="O39" s="13">
        <f t="shared" si="19"/>
        <v>0</v>
      </c>
      <c r="P39" s="13">
        <f t="shared" si="19"/>
        <v>0</v>
      </c>
      <c r="Q39" s="13">
        <f t="shared" si="19"/>
        <v>0</v>
      </c>
      <c r="R39" s="13">
        <f t="shared" si="19"/>
        <v>0</v>
      </c>
      <c r="S39" s="13">
        <f t="shared" si="19"/>
        <v>0</v>
      </c>
      <c r="T39" s="13">
        <f t="shared" si="19"/>
        <v>0</v>
      </c>
      <c r="U39" s="13">
        <f t="shared" si="19"/>
        <v>0</v>
      </c>
      <c r="V39" s="13">
        <f t="shared" si="19"/>
        <v>0</v>
      </c>
      <c r="W39" s="13">
        <f t="shared" si="19"/>
        <v>0</v>
      </c>
      <c r="X39" s="13">
        <f t="shared" si="19"/>
        <v>0</v>
      </c>
      <c r="Y39" s="13">
        <f t="shared" si="19"/>
        <v>0</v>
      </c>
      <c r="Z39" s="13">
        <f t="shared" si="19"/>
        <v>0</v>
      </c>
      <c r="AA39" s="13">
        <f t="shared" si="19"/>
        <v>0</v>
      </c>
      <c r="AB39" s="13">
        <f t="shared" si="19"/>
        <v>0</v>
      </c>
      <c r="AC39" s="13">
        <f t="shared" si="19"/>
        <v>0</v>
      </c>
      <c r="AD39" s="13">
        <f t="shared" si="19"/>
        <v>0</v>
      </c>
      <c r="AE39" s="13">
        <f t="shared" si="19"/>
        <v>0</v>
      </c>
      <c r="AF39" s="55"/>
    </row>
    <row r="40" spans="1:32" s="7" customFormat="1" ht="18.75">
      <c r="A40" s="19" t="s">
        <v>16</v>
      </c>
      <c r="B40" s="14">
        <f>H40+J40+L40+N40+P40+R40+T40+V40+X40+Z40+AB40+AD40</f>
        <v>0</v>
      </c>
      <c r="C40" s="15">
        <f>H40+J40+L40+N40+P40</f>
        <v>0</v>
      </c>
      <c r="D40" s="15">
        <f>E40</f>
        <v>0</v>
      </c>
      <c r="E40" s="15">
        <f>I40+K40+M40+O40+Q40+S40+U40+W40+Y40+AA40+AC40+AE40</f>
        <v>0</v>
      </c>
      <c r="F40" s="15" t="e">
        <f t="shared" si="16"/>
        <v>#DIV/0!</v>
      </c>
      <c r="G40" s="15" t="e">
        <f t="shared" si="17"/>
        <v>#DIV/0!</v>
      </c>
      <c r="H40" s="13"/>
      <c r="I40" s="13"/>
      <c r="J40" s="13"/>
      <c r="K40" s="13"/>
      <c r="L40" s="13"/>
      <c r="M40" s="13"/>
      <c r="N40" s="13"/>
      <c r="O40" s="13"/>
      <c r="P40" s="13"/>
      <c r="Q40" s="13"/>
      <c r="R40" s="13"/>
      <c r="S40" s="13"/>
      <c r="T40" s="13"/>
      <c r="U40" s="13"/>
      <c r="V40" s="13"/>
      <c r="W40" s="13"/>
      <c r="X40" s="13"/>
      <c r="Y40" s="13"/>
      <c r="Z40" s="13"/>
      <c r="AA40" s="13"/>
      <c r="AB40" s="13"/>
      <c r="AC40" s="13"/>
      <c r="AD40" s="13"/>
      <c r="AE40" s="30"/>
      <c r="AF40" s="55"/>
    </row>
    <row r="41" spans="1:32" s="7" customFormat="1" ht="18.75">
      <c r="A41" s="19" t="s">
        <v>14</v>
      </c>
      <c r="B41" s="14">
        <f>H41+J41+L41+N41+P41+R41+T41+V41+X41+Z41+AB41+AD41</f>
        <v>0</v>
      </c>
      <c r="C41" s="15">
        <f>H41+J41+L41+N41+P41</f>
        <v>0</v>
      </c>
      <c r="D41" s="15">
        <f>E41</f>
        <v>0</v>
      </c>
      <c r="E41" s="15">
        <f>I41+K41+M41+O41+Q41+S41+U41+W41+Y41+AA41+AC41+AE41</f>
        <v>0</v>
      </c>
      <c r="F41" s="15" t="e">
        <f t="shared" si="16"/>
        <v>#DIV/0!</v>
      </c>
      <c r="G41" s="15" t="e">
        <f t="shared" si="17"/>
        <v>#DIV/0!</v>
      </c>
      <c r="H41" s="13"/>
      <c r="I41" s="13"/>
      <c r="J41" s="13"/>
      <c r="K41" s="13"/>
      <c r="L41" s="13"/>
      <c r="M41" s="13"/>
      <c r="N41" s="13"/>
      <c r="O41" s="13"/>
      <c r="P41" s="13"/>
      <c r="Q41" s="13"/>
      <c r="R41" s="13"/>
      <c r="S41" s="13"/>
      <c r="T41" s="13"/>
      <c r="U41" s="13"/>
      <c r="V41" s="13"/>
      <c r="W41" s="13"/>
      <c r="X41" s="13"/>
      <c r="Y41" s="13"/>
      <c r="Z41" s="13"/>
      <c r="AA41" s="13"/>
      <c r="AB41" s="13"/>
      <c r="AC41" s="13"/>
      <c r="AD41" s="13"/>
      <c r="AE41" s="30"/>
      <c r="AF41" s="55"/>
    </row>
    <row r="42" spans="1:32" s="7" customFormat="1" ht="27" customHeight="1">
      <c r="A42" s="19" t="s">
        <v>15</v>
      </c>
      <c r="B42" s="15">
        <f>H42+J42+L42+N42+P42+R42+T42+V42+X42+Z42+AB42+AD42</f>
        <v>152.1</v>
      </c>
      <c r="C42" s="15">
        <f>H42+J42+L42+N42+P42</f>
        <v>152.1</v>
      </c>
      <c r="D42" s="15">
        <f>E42</f>
        <v>152.09</v>
      </c>
      <c r="E42" s="15">
        <f>I42+K42+M42+O42+Q42+S42+U42+W42+Y42+AA42+AC42+AE42</f>
        <v>152.09</v>
      </c>
      <c r="F42" s="15">
        <f t="shared" si="16"/>
        <v>99.99342537804077</v>
      </c>
      <c r="G42" s="15">
        <f t="shared" si="17"/>
        <v>99.99342537804077</v>
      </c>
      <c r="H42" s="15"/>
      <c r="I42" s="15"/>
      <c r="J42" s="15">
        <v>152.1</v>
      </c>
      <c r="K42" s="15"/>
      <c r="L42" s="15"/>
      <c r="M42" s="15">
        <v>152.09</v>
      </c>
      <c r="N42" s="15"/>
      <c r="O42" s="15"/>
      <c r="P42" s="15"/>
      <c r="Q42" s="15"/>
      <c r="R42" s="15"/>
      <c r="S42" s="15"/>
      <c r="T42" s="15"/>
      <c r="U42" s="15"/>
      <c r="V42" s="15"/>
      <c r="W42" s="15"/>
      <c r="X42" s="15"/>
      <c r="Y42" s="15"/>
      <c r="Z42" s="15"/>
      <c r="AA42" s="15"/>
      <c r="AB42" s="15"/>
      <c r="AC42" s="15"/>
      <c r="AD42" s="15"/>
      <c r="AE42" s="30"/>
      <c r="AF42" s="55"/>
    </row>
    <row r="43" spans="1:32" s="34" customFormat="1" ht="18.75" hidden="1">
      <c r="A43" s="32" t="s">
        <v>58</v>
      </c>
      <c r="B43" s="15">
        <f>H43+J43+L43+N43+P43+R43+T43+V43+X43+Z43+AB43+AD43</f>
        <v>0</v>
      </c>
      <c r="C43" s="15">
        <f>H43+J43+L43+N43+P43</f>
        <v>0</v>
      </c>
      <c r="D43" s="15">
        <f>E43</f>
        <v>0</v>
      </c>
      <c r="E43" s="15">
        <f>I43+K43+M43+O43+Q43+S43+U43+W43+Y43+AA43+AC43+AE43</f>
        <v>0</v>
      </c>
      <c r="F43" s="33" t="e">
        <f t="shared" si="16"/>
        <v>#DIV/0!</v>
      </c>
      <c r="G43" s="33" t="e">
        <f t="shared" si="17"/>
        <v>#DIV/0!</v>
      </c>
      <c r="H43" s="33">
        <f aca="true" t="shared" si="20" ref="H43:AE43">H42*0.5</f>
        <v>0</v>
      </c>
      <c r="I43" s="33">
        <f t="shared" si="20"/>
        <v>0</v>
      </c>
      <c r="J43" s="33"/>
      <c r="K43" s="33">
        <f t="shared" si="20"/>
        <v>0</v>
      </c>
      <c r="L43" s="33">
        <f t="shared" si="20"/>
        <v>0</v>
      </c>
      <c r="M43" s="33"/>
      <c r="N43" s="33">
        <f t="shared" si="20"/>
        <v>0</v>
      </c>
      <c r="O43" s="33">
        <f t="shared" si="20"/>
        <v>0</v>
      </c>
      <c r="P43" s="33">
        <f t="shared" si="20"/>
        <v>0</v>
      </c>
      <c r="Q43" s="33">
        <f t="shared" si="20"/>
        <v>0</v>
      </c>
      <c r="R43" s="33">
        <f t="shared" si="20"/>
        <v>0</v>
      </c>
      <c r="S43" s="33">
        <f t="shared" si="20"/>
        <v>0</v>
      </c>
      <c r="T43" s="33">
        <f t="shared" si="20"/>
        <v>0</v>
      </c>
      <c r="U43" s="33">
        <f t="shared" si="20"/>
        <v>0</v>
      </c>
      <c r="V43" s="33">
        <f t="shared" si="20"/>
        <v>0</v>
      </c>
      <c r="W43" s="33">
        <f t="shared" si="20"/>
        <v>0</v>
      </c>
      <c r="X43" s="33">
        <f t="shared" si="20"/>
        <v>0</v>
      </c>
      <c r="Y43" s="33">
        <f t="shared" si="20"/>
        <v>0</v>
      </c>
      <c r="Z43" s="33">
        <f t="shared" si="20"/>
        <v>0</v>
      </c>
      <c r="AA43" s="33">
        <f t="shared" si="20"/>
        <v>0</v>
      </c>
      <c r="AB43" s="33">
        <f t="shared" si="20"/>
        <v>0</v>
      </c>
      <c r="AC43" s="33">
        <f t="shared" si="20"/>
        <v>0</v>
      </c>
      <c r="AD43" s="33">
        <f t="shared" si="20"/>
        <v>0</v>
      </c>
      <c r="AE43" s="33">
        <f t="shared" si="20"/>
        <v>0</v>
      </c>
      <c r="AF43" s="55"/>
    </row>
    <row r="44" spans="1:32" s="7" customFormat="1" ht="18.75">
      <c r="A44" s="19" t="s">
        <v>17</v>
      </c>
      <c r="B44" s="14">
        <f>H44+J44+L44+N44+P44+R44+T44+V44+X44+Z44+AB44+AD44</f>
        <v>0</v>
      </c>
      <c r="C44" s="15">
        <f>H44+J44+L44+N44+P44</f>
        <v>0</v>
      </c>
      <c r="D44" s="15">
        <f>E44</f>
        <v>0</v>
      </c>
      <c r="E44" s="15">
        <f>I44+K44+M44+O44+Q44+S44+U44+W44+Y44+AA44+AC44+AE44</f>
        <v>0</v>
      </c>
      <c r="F44" s="15"/>
      <c r="G44" s="15"/>
      <c r="H44" s="13"/>
      <c r="I44" s="13"/>
      <c r="J44" s="13"/>
      <c r="K44" s="13"/>
      <c r="L44" s="13"/>
      <c r="M44" s="13"/>
      <c r="N44" s="13"/>
      <c r="O44" s="13"/>
      <c r="P44" s="13"/>
      <c r="Q44" s="13"/>
      <c r="R44" s="13"/>
      <c r="S44" s="13"/>
      <c r="T44" s="13"/>
      <c r="U44" s="13"/>
      <c r="V44" s="13"/>
      <c r="W44" s="13"/>
      <c r="X44" s="13"/>
      <c r="Y44" s="13"/>
      <c r="Z44" s="13"/>
      <c r="AA44" s="13"/>
      <c r="AB44" s="13"/>
      <c r="AC44" s="13"/>
      <c r="AD44" s="13"/>
      <c r="AE44" s="30"/>
      <c r="AF44" s="56"/>
    </row>
    <row r="45" spans="1:32" ht="18.75">
      <c r="A45" s="16" t="s">
        <v>28</v>
      </c>
      <c r="B45" s="12">
        <f>B46+B47+B48+B50</f>
        <v>40714.54</v>
      </c>
      <c r="C45" s="12">
        <f>C46+C47+C48+C50</f>
        <v>782.5</v>
      </c>
      <c r="D45" s="12">
        <f>D46+D47+D48+D50</f>
        <v>731.9300000000001</v>
      </c>
      <c r="E45" s="12">
        <f>E46+E47+E48+E50</f>
        <v>731.9300000000001</v>
      </c>
      <c r="F45" s="15">
        <f t="shared" si="2"/>
        <v>1.797711579204874</v>
      </c>
      <c r="G45" s="15">
        <f t="shared" si="3"/>
        <v>93.5373801916933</v>
      </c>
      <c r="H45" s="12">
        <f aca="true" t="shared" si="21" ref="H45:AD45">H46+H47+H48+H50</f>
        <v>0</v>
      </c>
      <c r="I45" s="12"/>
      <c r="J45" s="12">
        <f t="shared" si="21"/>
        <v>202.1</v>
      </c>
      <c r="K45" s="12"/>
      <c r="L45" s="12">
        <f t="shared" si="21"/>
        <v>18.8</v>
      </c>
      <c r="M45" s="12"/>
      <c r="N45" s="12">
        <f t="shared" si="21"/>
        <v>561.6</v>
      </c>
      <c r="O45" s="12"/>
      <c r="P45" s="12">
        <f t="shared" si="21"/>
        <v>0</v>
      </c>
      <c r="Q45" s="12"/>
      <c r="R45" s="12">
        <f t="shared" si="21"/>
        <v>0</v>
      </c>
      <c r="S45" s="12"/>
      <c r="T45" s="12">
        <f t="shared" si="21"/>
        <v>0</v>
      </c>
      <c r="U45" s="12"/>
      <c r="V45" s="12">
        <f t="shared" si="21"/>
        <v>0</v>
      </c>
      <c r="W45" s="12"/>
      <c r="X45" s="12">
        <f t="shared" si="21"/>
        <v>19202.039999999997</v>
      </c>
      <c r="Y45" s="12"/>
      <c r="Z45" s="12">
        <f t="shared" si="21"/>
        <v>0</v>
      </c>
      <c r="AA45" s="12"/>
      <c r="AB45" s="12">
        <f t="shared" si="21"/>
        <v>26239.2</v>
      </c>
      <c r="AC45" s="12"/>
      <c r="AD45" s="12">
        <f t="shared" si="21"/>
        <v>0</v>
      </c>
      <c r="AE45" s="29"/>
      <c r="AF45" s="29"/>
    </row>
    <row r="46" spans="1:32" s="7" customFormat="1" ht="18.75">
      <c r="A46" s="19" t="s">
        <v>16</v>
      </c>
      <c r="B46" s="14">
        <f>B19+B12</f>
        <v>2826.0699999999997</v>
      </c>
      <c r="C46" s="12">
        <f>C19+C12</f>
        <v>0</v>
      </c>
      <c r="D46" s="12">
        <f>D19+D12</f>
        <v>0</v>
      </c>
      <c r="E46" s="12">
        <f>E19+E12</f>
        <v>0</v>
      </c>
      <c r="F46" s="15">
        <f t="shared" si="2"/>
        <v>0</v>
      </c>
      <c r="G46" s="15" t="e">
        <f t="shared" si="3"/>
        <v>#DIV/0!</v>
      </c>
      <c r="H46" s="12">
        <f aca="true" t="shared" si="22" ref="H46:AD46">H19+H12</f>
        <v>0</v>
      </c>
      <c r="I46" s="12"/>
      <c r="J46" s="12">
        <f t="shared" si="22"/>
        <v>0</v>
      </c>
      <c r="K46" s="12"/>
      <c r="L46" s="12">
        <f t="shared" si="22"/>
        <v>0</v>
      </c>
      <c r="M46" s="12"/>
      <c r="N46" s="12">
        <f t="shared" si="22"/>
        <v>0</v>
      </c>
      <c r="O46" s="12"/>
      <c r="P46" s="12">
        <f t="shared" si="22"/>
        <v>0</v>
      </c>
      <c r="Q46" s="12"/>
      <c r="R46" s="12">
        <f t="shared" si="22"/>
        <v>0</v>
      </c>
      <c r="S46" s="12"/>
      <c r="T46" s="12">
        <f t="shared" si="22"/>
        <v>0</v>
      </c>
      <c r="U46" s="12"/>
      <c r="V46" s="12">
        <f t="shared" si="22"/>
        <v>0</v>
      </c>
      <c r="W46" s="12"/>
      <c r="X46" s="12">
        <f t="shared" si="22"/>
        <v>942</v>
      </c>
      <c r="Y46" s="12"/>
      <c r="Z46" s="12">
        <f t="shared" si="22"/>
        <v>0</v>
      </c>
      <c r="AA46" s="12"/>
      <c r="AB46" s="12">
        <f t="shared" si="22"/>
        <v>1884.07</v>
      </c>
      <c r="AC46" s="12"/>
      <c r="AD46" s="12">
        <f t="shared" si="22"/>
        <v>0</v>
      </c>
      <c r="AE46" s="30"/>
      <c r="AF46" s="29"/>
    </row>
    <row r="47" spans="1:32" s="7" customFormat="1" ht="18.75">
      <c r="A47" s="19" t="s">
        <v>14</v>
      </c>
      <c r="B47" s="14">
        <f aca="true" t="shared" si="23" ref="B47:E48">B13+B20</f>
        <v>6594.23</v>
      </c>
      <c r="C47" s="14">
        <f t="shared" si="23"/>
        <v>0</v>
      </c>
      <c r="D47" s="14">
        <f t="shared" si="23"/>
        <v>0</v>
      </c>
      <c r="E47" s="14">
        <f t="shared" si="23"/>
        <v>0</v>
      </c>
      <c r="F47" s="15">
        <f t="shared" si="2"/>
        <v>0</v>
      </c>
      <c r="G47" s="15" t="e">
        <f t="shared" si="3"/>
        <v>#DIV/0!</v>
      </c>
      <c r="H47" s="14">
        <f>H13+H20</f>
        <v>0</v>
      </c>
      <c r="I47" s="14"/>
      <c r="J47" s="14">
        <f>J13+J20</f>
        <v>0</v>
      </c>
      <c r="K47" s="14"/>
      <c r="L47" s="14">
        <f>L13+L20</f>
        <v>0</v>
      </c>
      <c r="M47" s="14"/>
      <c r="N47" s="14">
        <f>N13+N20</f>
        <v>0</v>
      </c>
      <c r="O47" s="14"/>
      <c r="P47" s="14">
        <f>P13+P20</f>
        <v>0</v>
      </c>
      <c r="Q47" s="14"/>
      <c r="R47" s="14">
        <f>R13+R20</f>
        <v>0</v>
      </c>
      <c r="S47" s="14"/>
      <c r="T47" s="14">
        <f>T13+T20</f>
        <v>0</v>
      </c>
      <c r="U47" s="14"/>
      <c r="V47" s="14">
        <f>V13+V20</f>
        <v>0</v>
      </c>
      <c r="W47" s="14"/>
      <c r="X47" s="14">
        <f>X13+X20</f>
        <v>2198.1</v>
      </c>
      <c r="Y47" s="14"/>
      <c r="Z47" s="14">
        <f>Z13+Z20</f>
        <v>0</v>
      </c>
      <c r="AA47" s="14"/>
      <c r="AB47" s="14">
        <f>AB13+AB20</f>
        <v>4396.13</v>
      </c>
      <c r="AC47" s="14"/>
      <c r="AD47" s="14">
        <f>AD13+AD20</f>
        <v>0</v>
      </c>
      <c r="AE47" s="30"/>
      <c r="AF47" s="29"/>
    </row>
    <row r="48" spans="1:32" s="7" customFormat="1" ht="18.75">
      <c r="A48" s="19" t="s">
        <v>15</v>
      </c>
      <c r="B48" s="14">
        <f t="shared" si="23"/>
        <v>31232.3</v>
      </c>
      <c r="C48" s="14">
        <f t="shared" si="23"/>
        <v>782.5</v>
      </c>
      <c r="D48" s="14">
        <f t="shared" si="23"/>
        <v>731.9300000000001</v>
      </c>
      <c r="E48" s="14">
        <f t="shared" si="23"/>
        <v>731.9300000000001</v>
      </c>
      <c r="F48" s="15">
        <f t="shared" si="2"/>
        <v>2.343503360303276</v>
      </c>
      <c r="G48" s="15">
        <f t="shared" si="3"/>
        <v>93.5373801916933</v>
      </c>
      <c r="H48" s="14">
        <f>H14+H21</f>
        <v>0</v>
      </c>
      <c r="I48" s="14"/>
      <c r="J48" s="14">
        <f>J14+J21</f>
        <v>202.1</v>
      </c>
      <c r="K48" s="14"/>
      <c r="L48" s="14">
        <f>L14+L21</f>
        <v>18.8</v>
      </c>
      <c r="M48" s="14"/>
      <c r="N48" s="14">
        <f>N14+N21</f>
        <v>561.6</v>
      </c>
      <c r="O48" s="14"/>
      <c r="P48" s="14">
        <f>P14+P21</f>
        <v>0</v>
      </c>
      <c r="Q48" s="14"/>
      <c r="R48" s="14">
        <f>R14+R21</f>
        <v>0</v>
      </c>
      <c r="S48" s="14"/>
      <c r="T48" s="14">
        <f>T14+T21</f>
        <v>0</v>
      </c>
      <c r="U48" s="14"/>
      <c r="V48" s="14">
        <f>V14+V21</f>
        <v>0</v>
      </c>
      <c r="W48" s="14"/>
      <c r="X48" s="14">
        <f>X14+X21</f>
        <v>16000</v>
      </c>
      <c r="Y48" s="14"/>
      <c r="Z48" s="14">
        <f>Z14+Z21</f>
        <v>0</v>
      </c>
      <c r="AA48" s="14"/>
      <c r="AB48" s="14">
        <f>AB14+AB21</f>
        <v>19959</v>
      </c>
      <c r="AC48" s="14"/>
      <c r="AD48" s="14">
        <f>AD14+AD21</f>
        <v>0</v>
      </c>
      <c r="AE48" s="30"/>
      <c r="AF48" s="29"/>
    </row>
    <row r="49" spans="1:32" s="34" customFormat="1" ht="18.75">
      <c r="A49" s="32" t="s">
        <v>64</v>
      </c>
      <c r="B49" s="35">
        <f>H49+J49+L49+N49+P49+R49+T49+V49+X49+Z49+AB49+AD49</f>
        <v>1046.6999999999998</v>
      </c>
      <c r="C49" s="35">
        <f>H49+J49+L49</f>
        <v>0</v>
      </c>
      <c r="D49" s="35">
        <f>E49</f>
        <v>0</v>
      </c>
      <c r="E49" s="35">
        <f>I49+K49+M49+O49+Q49+S49+U49+W49+Y49+AA49+AC49+AE49</f>
        <v>0</v>
      </c>
      <c r="F49" s="33">
        <f t="shared" si="2"/>
        <v>0</v>
      </c>
      <c r="G49" s="33" t="e">
        <f t="shared" si="3"/>
        <v>#DIV/0!</v>
      </c>
      <c r="H49" s="33">
        <f>H36+H29+H15</f>
        <v>0</v>
      </c>
      <c r="I49" s="33">
        <f aca="true" t="shared" si="24" ref="I49:AE49">I36+I29+I15</f>
        <v>0</v>
      </c>
      <c r="J49" s="33">
        <f t="shared" si="24"/>
        <v>0</v>
      </c>
      <c r="K49" s="33">
        <f t="shared" si="24"/>
        <v>0</v>
      </c>
      <c r="L49" s="33">
        <f t="shared" si="24"/>
        <v>0</v>
      </c>
      <c r="M49" s="33">
        <f t="shared" si="24"/>
        <v>0</v>
      </c>
      <c r="N49" s="33">
        <f t="shared" si="24"/>
        <v>0</v>
      </c>
      <c r="O49" s="33">
        <f t="shared" si="24"/>
        <v>0</v>
      </c>
      <c r="P49" s="33">
        <f t="shared" si="24"/>
        <v>0</v>
      </c>
      <c r="Q49" s="33">
        <f t="shared" si="24"/>
        <v>0</v>
      </c>
      <c r="R49" s="33">
        <f t="shared" si="24"/>
        <v>0</v>
      </c>
      <c r="S49" s="33">
        <f t="shared" si="24"/>
        <v>0</v>
      </c>
      <c r="T49" s="33">
        <f t="shared" si="24"/>
        <v>0</v>
      </c>
      <c r="U49" s="33">
        <f t="shared" si="24"/>
        <v>0</v>
      </c>
      <c r="V49" s="33">
        <f t="shared" si="24"/>
        <v>0</v>
      </c>
      <c r="W49" s="33">
        <f t="shared" si="24"/>
        <v>0</v>
      </c>
      <c r="X49" s="33">
        <f t="shared" si="24"/>
        <v>348.9</v>
      </c>
      <c r="Y49" s="33">
        <f t="shared" si="24"/>
        <v>0</v>
      </c>
      <c r="Z49" s="33">
        <f t="shared" si="24"/>
        <v>0</v>
      </c>
      <c r="AA49" s="33">
        <f t="shared" si="24"/>
        <v>0</v>
      </c>
      <c r="AB49" s="33">
        <f t="shared" si="24"/>
        <v>697.8</v>
      </c>
      <c r="AC49" s="33">
        <f t="shared" si="24"/>
        <v>0</v>
      </c>
      <c r="AD49" s="33">
        <f t="shared" si="24"/>
        <v>0</v>
      </c>
      <c r="AE49" s="33">
        <f t="shared" si="24"/>
        <v>0</v>
      </c>
      <c r="AF49" s="36"/>
    </row>
    <row r="50" spans="1:32" s="7" customFormat="1" ht="18.75">
      <c r="A50" s="19" t="s">
        <v>17</v>
      </c>
      <c r="B50" s="14">
        <f>B16+B23</f>
        <v>61.94</v>
      </c>
      <c r="C50" s="12">
        <f>C16+C23</f>
        <v>0</v>
      </c>
      <c r="D50" s="12">
        <f>D16+D23</f>
        <v>0</v>
      </c>
      <c r="E50" s="12">
        <f>E16+E23</f>
        <v>0</v>
      </c>
      <c r="F50" s="15"/>
      <c r="G50" s="15"/>
      <c r="H50" s="12">
        <f aca="true" t="shared" si="25" ref="H50:AD50">H16+H23</f>
        <v>0</v>
      </c>
      <c r="I50" s="12"/>
      <c r="J50" s="12">
        <f t="shared" si="25"/>
        <v>0</v>
      </c>
      <c r="K50" s="12"/>
      <c r="L50" s="12">
        <f t="shared" si="25"/>
        <v>0</v>
      </c>
      <c r="M50" s="12"/>
      <c r="N50" s="12">
        <f t="shared" si="25"/>
        <v>0</v>
      </c>
      <c r="O50" s="12"/>
      <c r="P50" s="12">
        <f t="shared" si="25"/>
        <v>0</v>
      </c>
      <c r="Q50" s="12"/>
      <c r="R50" s="12">
        <f t="shared" si="25"/>
        <v>0</v>
      </c>
      <c r="S50" s="12"/>
      <c r="T50" s="12">
        <f t="shared" si="25"/>
        <v>0</v>
      </c>
      <c r="U50" s="12"/>
      <c r="V50" s="12">
        <f t="shared" si="25"/>
        <v>0</v>
      </c>
      <c r="W50" s="12"/>
      <c r="X50" s="14">
        <f t="shared" si="25"/>
        <v>61.94</v>
      </c>
      <c r="Y50" s="12"/>
      <c r="Z50" s="12">
        <f t="shared" si="25"/>
        <v>0</v>
      </c>
      <c r="AA50" s="12"/>
      <c r="AB50" s="12">
        <f t="shared" si="25"/>
        <v>0</v>
      </c>
      <c r="AC50" s="12"/>
      <c r="AD50" s="12">
        <f t="shared" si="25"/>
        <v>0</v>
      </c>
      <c r="AE50" s="30"/>
      <c r="AF50" s="29"/>
    </row>
    <row r="51" spans="2:7" ht="22.5" customHeight="1">
      <c r="B51" s="9"/>
      <c r="C51" s="9"/>
      <c r="D51" s="9"/>
      <c r="E51" s="9"/>
      <c r="F51" s="9"/>
      <c r="G51" s="9"/>
    </row>
    <row r="52" spans="1:42" ht="41.25" customHeight="1">
      <c r="A52" s="1"/>
      <c r="B52" s="38"/>
      <c r="C52" s="38"/>
      <c r="D52" s="38"/>
      <c r="E52" s="38"/>
      <c r="F52" s="38"/>
      <c r="G52" s="38"/>
      <c r="H52" s="38"/>
      <c r="I52" s="38"/>
      <c r="J52" s="38"/>
      <c r="K52" s="38"/>
      <c r="L52" s="38"/>
      <c r="M52" s="9"/>
      <c r="N52" s="18"/>
      <c r="O52" s="18"/>
      <c r="R52" s="17"/>
      <c r="S52" s="17"/>
      <c r="T52" s="37"/>
      <c r="U52" s="37"/>
      <c r="V52" s="37"/>
      <c r="W52" s="37"/>
      <c r="X52" s="37"/>
      <c r="Y52" s="11"/>
      <c r="Z52" s="1"/>
      <c r="AA52" s="1"/>
      <c r="AB52" s="1"/>
      <c r="AC52" s="1"/>
      <c r="AD52" s="1"/>
      <c r="AE52" s="3"/>
      <c r="AF52" s="3"/>
      <c r="AG52" s="3"/>
      <c r="AH52" s="3"/>
      <c r="AI52" s="3"/>
      <c r="AJ52" s="3"/>
      <c r="AK52" s="3"/>
      <c r="AL52" s="3"/>
      <c r="AM52" s="3"/>
      <c r="AN52" s="3"/>
      <c r="AO52" s="3"/>
      <c r="AP52" s="2"/>
    </row>
    <row r="53" spans="8:42" ht="15.75" customHeight="1">
      <c r="H53" s="11"/>
      <c r="I53" s="11"/>
      <c r="J53" s="11"/>
      <c r="K53" s="11"/>
      <c r="L53" s="18"/>
      <c r="M53" s="18"/>
      <c r="N53" s="17"/>
      <c r="O53" s="17"/>
      <c r="P53" s="17"/>
      <c r="Q53" s="17"/>
      <c r="R53" s="17"/>
      <c r="S53" s="17"/>
      <c r="T53" s="8"/>
      <c r="U53" s="8"/>
      <c r="V53" s="8"/>
      <c r="W53" s="8"/>
      <c r="X53" s="8"/>
      <c r="Y53" s="8"/>
      <c r="Z53" s="1"/>
      <c r="AA53" s="1"/>
      <c r="AB53" s="1"/>
      <c r="AC53" s="1"/>
      <c r="AD53" s="1"/>
      <c r="AE53" s="3"/>
      <c r="AF53" s="3"/>
      <c r="AG53" s="3"/>
      <c r="AH53" s="3"/>
      <c r="AI53" s="3"/>
      <c r="AJ53" s="3"/>
      <c r="AK53" s="3"/>
      <c r="AL53" s="3"/>
      <c r="AM53" s="3"/>
      <c r="AN53" s="3"/>
      <c r="AO53" s="3"/>
      <c r="AP53" s="2"/>
    </row>
    <row r="54" spans="8:42" ht="10.5" customHeight="1">
      <c r="H54" s="2"/>
      <c r="I54" s="2"/>
      <c r="J54" s="2"/>
      <c r="K54" s="2"/>
      <c r="L54" s="3"/>
      <c r="M54" s="3"/>
      <c r="N54" s="3"/>
      <c r="O54" s="3"/>
      <c r="P54" s="3"/>
      <c r="Q54" s="3"/>
      <c r="R54" s="3"/>
      <c r="S54" s="3"/>
      <c r="T54" s="1"/>
      <c r="U54" s="1"/>
      <c r="V54" s="1"/>
      <c r="W54" s="1"/>
      <c r="X54" s="1"/>
      <c r="Y54" s="1"/>
      <c r="Z54" s="1"/>
      <c r="AA54" s="1"/>
      <c r="AB54" s="1"/>
      <c r="AC54" s="1"/>
      <c r="AD54" s="1"/>
      <c r="AE54" s="3"/>
      <c r="AF54" s="3"/>
      <c r="AG54" s="3"/>
      <c r="AH54" s="3"/>
      <c r="AI54" s="3"/>
      <c r="AJ54" s="3"/>
      <c r="AK54" s="3"/>
      <c r="AL54" s="3"/>
      <c r="AM54" s="3"/>
      <c r="AN54" s="3"/>
      <c r="AO54" s="3"/>
      <c r="AP54" s="2"/>
    </row>
    <row r="55" spans="1:42" ht="75" customHeight="1">
      <c r="A55" s="39" t="s">
        <v>78</v>
      </c>
      <c r="B55" s="39"/>
      <c r="C55" s="27"/>
      <c r="D55" s="27"/>
      <c r="E55" s="27"/>
      <c r="F55" s="27"/>
      <c r="G55" s="27"/>
      <c r="H55" s="3"/>
      <c r="I55" s="3"/>
      <c r="J55" s="3"/>
      <c r="K55" s="3"/>
      <c r="L55" s="3"/>
      <c r="M55" s="3"/>
      <c r="N55" s="3"/>
      <c r="O55" s="3"/>
      <c r="P55" s="3"/>
      <c r="Q55" s="3"/>
      <c r="R55" s="3"/>
      <c r="S55" s="3"/>
      <c r="T55" s="1"/>
      <c r="U55" s="1"/>
      <c r="V55" s="1"/>
      <c r="W55" s="1"/>
      <c r="X55" s="1"/>
      <c r="Y55" s="1"/>
      <c r="Z55" s="1"/>
      <c r="AA55" s="1"/>
      <c r="AB55" s="1"/>
      <c r="AC55" s="1"/>
      <c r="AD55" s="1"/>
      <c r="AE55" s="3"/>
      <c r="AF55" s="3"/>
      <c r="AG55" s="3"/>
      <c r="AH55" s="3"/>
      <c r="AI55" s="3"/>
      <c r="AJ55" s="3"/>
      <c r="AK55" s="3"/>
      <c r="AL55" s="3"/>
      <c r="AM55" s="3"/>
      <c r="AN55" s="3"/>
      <c r="AO55" s="3"/>
      <c r="AP55" s="2"/>
    </row>
    <row r="56" spans="2:7" ht="19.5" customHeight="1">
      <c r="B56" s="9"/>
      <c r="C56" s="9"/>
      <c r="D56" s="9"/>
      <c r="E56" s="9"/>
      <c r="F56" s="9"/>
      <c r="G56" s="9"/>
    </row>
    <row r="57" ht="48.75" customHeight="1"/>
    <row r="58" spans="2:7" ht="18.75">
      <c r="B58" s="9"/>
      <c r="C58" s="9"/>
      <c r="D58" s="9"/>
      <c r="E58" s="9"/>
      <c r="F58" s="9"/>
      <c r="G58" s="9"/>
    </row>
  </sheetData>
  <sheetProtection/>
  <mergeCells count="30">
    <mergeCell ref="A55:B55"/>
    <mergeCell ref="AF6:AF7"/>
    <mergeCell ref="A9:AE9"/>
    <mergeCell ref="AF10:AF16"/>
    <mergeCell ref="AF24:AF30"/>
    <mergeCell ref="AF38:AF44"/>
    <mergeCell ref="B52:L52"/>
    <mergeCell ref="T52:X52"/>
    <mergeCell ref="T6:U6"/>
    <mergeCell ref="V6:W6"/>
    <mergeCell ref="X6:Y6"/>
    <mergeCell ref="Z6:AA6"/>
    <mergeCell ref="AB6:AC6"/>
    <mergeCell ref="AD6:AE6"/>
    <mergeCell ref="H6:I6"/>
    <mergeCell ref="J6:K6"/>
    <mergeCell ref="L6:M6"/>
    <mergeCell ref="N6:O6"/>
    <mergeCell ref="P6:Q6"/>
    <mergeCell ref="R6:S6"/>
    <mergeCell ref="A1:AE1"/>
    <mergeCell ref="A2:AE2"/>
    <mergeCell ref="A3:AD3"/>
    <mergeCell ref="A4:AD4"/>
    <mergeCell ref="A6:A7"/>
    <mergeCell ref="B6:B7"/>
    <mergeCell ref="C6:C7"/>
    <mergeCell ref="D6:D7"/>
    <mergeCell ref="E6:E7"/>
    <mergeCell ref="F6:G6"/>
  </mergeCells>
  <printOptions horizontalCentered="1"/>
  <pageMargins left="0" right="0" top="0" bottom="0" header="0" footer="0"/>
  <pageSetup fitToHeight="0" fitToWidth="2" horizontalDpi="600" verticalDpi="600" orientation="landscape" paperSize="8" scale="69" r:id="rId1"/>
  <colBreaks count="1" manualBreakCount="1">
    <brk id="1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Цыганкова Ирина Анатольевн</cp:lastModifiedBy>
  <cp:lastPrinted>2017-12-07T10:31:30Z</cp:lastPrinted>
  <dcterms:created xsi:type="dcterms:W3CDTF">1996-10-08T23:32:33Z</dcterms:created>
  <dcterms:modified xsi:type="dcterms:W3CDTF">2018-07-11T05:22:16Z</dcterms:modified>
  <cp:category/>
  <cp:version/>
  <cp:contentType/>
  <cp:contentStatus/>
</cp:coreProperties>
</file>