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80" windowWidth="19440" windowHeight="8172" firstSheet="2" activeTab="2"/>
  </bookViews>
  <sheets>
    <sheet name="приложение 3 " sheetId="2" state="hidden" r:id="rId1"/>
    <sheet name="Лист1" sheetId="3" state="hidden" r:id="rId2"/>
    <sheet name="май" sheetId="19" r:id="rId3"/>
  </sheets>
  <definedNames>
    <definedName name="_xlnm.Print_Titles" localSheetId="2">май!$7:$8</definedName>
    <definedName name="_xlnm.Print_Titles" localSheetId="0">'приложение 3 '!$4:$7</definedName>
    <definedName name="_xlnm.Print_Area" localSheetId="2">май!$A$1:$AF$245</definedName>
    <definedName name="_xlnm.Print_Area" localSheetId="0">'приложение 3 '!$A$1:$L$115</definedName>
  </definedNames>
  <calcPr calcId="145621"/>
</workbook>
</file>

<file path=xl/calcChain.xml><?xml version="1.0" encoding="utf-8"?>
<calcChain xmlns="http://schemas.openxmlformats.org/spreadsheetml/2006/main">
  <c r="M84" i="19" l="1"/>
  <c r="N84" i="19"/>
  <c r="O84" i="19"/>
  <c r="P84" i="19"/>
  <c r="Q84" i="19"/>
  <c r="R84" i="19"/>
  <c r="S84" i="19"/>
  <c r="T84" i="19"/>
  <c r="U84" i="19"/>
  <c r="V84" i="19"/>
  <c r="W84" i="19"/>
  <c r="X84" i="19"/>
  <c r="Y84" i="19"/>
  <c r="Z84" i="19"/>
  <c r="AA84" i="19"/>
  <c r="AB84" i="19"/>
  <c r="AC84" i="19"/>
  <c r="AD84" i="19"/>
  <c r="AE84" i="19"/>
  <c r="M85" i="19"/>
  <c r="N85" i="19"/>
  <c r="O85" i="19"/>
  <c r="P85" i="19"/>
  <c r="Q85" i="19"/>
  <c r="R85" i="19"/>
  <c r="S85" i="19"/>
  <c r="T85" i="19"/>
  <c r="U85" i="19"/>
  <c r="V85" i="19"/>
  <c r="W85" i="19"/>
  <c r="X85" i="19"/>
  <c r="Y85" i="19"/>
  <c r="Z85" i="19"/>
  <c r="AA85" i="19"/>
  <c r="AB85" i="19"/>
  <c r="AC85" i="19"/>
  <c r="AD85" i="19"/>
  <c r="AE85" i="19"/>
  <c r="M86" i="19"/>
  <c r="N86" i="19"/>
  <c r="S86" i="19"/>
  <c r="T86" i="19"/>
  <c r="U86" i="19"/>
  <c r="V86" i="19"/>
  <c r="W86" i="19"/>
  <c r="X86" i="19"/>
  <c r="Y86" i="19"/>
  <c r="Z86" i="19"/>
  <c r="AA86" i="19"/>
  <c r="AB86" i="19"/>
  <c r="AC86" i="19"/>
  <c r="AD86" i="19"/>
  <c r="AE86" i="19"/>
  <c r="M87" i="19"/>
  <c r="N87" i="19"/>
  <c r="O87" i="19"/>
  <c r="P87" i="19"/>
  <c r="Q87" i="19"/>
  <c r="R87" i="19"/>
  <c r="S87" i="19"/>
  <c r="T87" i="19"/>
  <c r="U87" i="19"/>
  <c r="V87" i="19"/>
  <c r="W87" i="19"/>
  <c r="X87" i="19"/>
  <c r="Y87" i="19"/>
  <c r="Z87" i="19"/>
  <c r="AA87" i="19"/>
  <c r="AB87" i="19"/>
  <c r="AC87" i="19"/>
  <c r="AD87" i="19"/>
  <c r="AE87" i="19"/>
  <c r="M88" i="19"/>
  <c r="N88" i="19"/>
  <c r="O88" i="19"/>
  <c r="P88" i="19"/>
  <c r="Q88" i="19"/>
  <c r="R88" i="19"/>
  <c r="S88" i="19"/>
  <c r="T88" i="19"/>
  <c r="U88" i="19"/>
  <c r="V88" i="19"/>
  <c r="W88" i="19"/>
  <c r="X88" i="19"/>
  <c r="Y88" i="19"/>
  <c r="Z88" i="19"/>
  <c r="AA88" i="19"/>
  <c r="AB88" i="19"/>
  <c r="AC88" i="19"/>
  <c r="AD88" i="19"/>
  <c r="AE88" i="19"/>
  <c r="L88" i="19"/>
  <c r="L87" i="19"/>
  <c r="L86" i="19"/>
  <c r="L85" i="19"/>
  <c r="L84" i="19"/>
  <c r="E88" i="19"/>
  <c r="D88" i="19"/>
  <c r="E87" i="19"/>
  <c r="D87" i="19"/>
  <c r="E85" i="19"/>
  <c r="D85" i="19"/>
  <c r="E84" i="19"/>
  <c r="D84" i="19"/>
  <c r="C88" i="19"/>
  <c r="C87" i="19"/>
  <c r="C85" i="19"/>
  <c r="C84" i="19"/>
  <c r="E151" i="19"/>
  <c r="D151" i="19"/>
  <c r="C151" i="19"/>
  <c r="B151" i="19"/>
  <c r="E150" i="19"/>
  <c r="D150" i="19"/>
  <c r="C150" i="19"/>
  <c r="B150" i="19"/>
  <c r="E149" i="19"/>
  <c r="G149" i="19" s="1"/>
  <c r="D149" i="19"/>
  <c r="C149" i="19"/>
  <c r="B149" i="19"/>
  <c r="F149" i="19" s="1"/>
  <c r="E148" i="19"/>
  <c r="D148" i="19"/>
  <c r="C148" i="19"/>
  <c r="B148" i="19"/>
  <c r="E147" i="19"/>
  <c r="D147" i="19"/>
  <c r="C147" i="19"/>
  <c r="B147" i="19"/>
  <c r="AE145" i="19"/>
  <c r="AD145" i="19"/>
  <c r="AC145" i="19"/>
  <c r="AB145" i="19"/>
  <c r="AA145" i="19"/>
  <c r="Z145" i="19"/>
  <c r="Y145" i="19"/>
  <c r="X145" i="19"/>
  <c r="W145" i="19"/>
  <c r="V145" i="19"/>
  <c r="U145" i="19"/>
  <c r="T145" i="19"/>
  <c r="S145" i="19"/>
  <c r="R145" i="19"/>
  <c r="Q145" i="19"/>
  <c r="P145" i="19"/>
  <c r="O145" i="19"/>
  <c r="N145" i="19"/>
  <c r="M145" i="19"/>
  <c r="L145" i="19"/>
  <c r="K145" i="19"/>
  <c r="J145" i="19"/>
  <c r="I145" i="19"/>
  <c r="H145" i="19"/>
  <c r="E145" i="19"/>
  <c r="G145" i="19" s="1"/>
  <c r="D145" i="19"/>
  <c r="C145" i="19"/>
  <c r="B145" i="19" l="1"/>
  <c r="F145" i="19" s="1"/>
  <c r="C186" i="19" l="1"/>
  <c r="C172" i="19" s="1"/>
  <c r="C192" i="19" s="1"/>
  <c r="C185" i="19"/>
  <c r="C184" i="19"/>
  <c r="C170" i="19" s="1"/>
  <c r="C190" i="19" s="1"/>
  <c r="C183" i="19"/>
  <c r="C182" i="19"/>
  <c r="C180" i="19" s="1"/>
  <c r="C179" i="19"/>
  <c r="C178" i="19"/>
  <c r="C177" i="19"/>
  <c r="C176" i="19"/>
  <c r="C175" i="19"/>
  <c r="C144" i="19"/>
  <c r="C143" i="19"/>
  <c r="C142" i="19"/>
  <c r="C141" i="19"/>
  <c r="C140" i="19"/>
  <c r="C137" i="19"/>
  <c r="C136" i="19"/>
  <c r="C135" i="19"/>
  <c r="C134" i="19"/>
  <c r="C133" i="19"/>
  <c r="C130" i="19"/>
  <c r="C129" i="19"/>
  <c r="C128" i="19"/>
  <c r="C127" i="19"/>
  <c r="C126" i="19"/>
  <c r="C123" i="19"/>
  <c r="C122" i="19"/>
  <c r="C121" i="19"/>
  <c r="C120" i="19"/>
  <c r="C119" i="19"/>
  <c r="C116" i="19"/>
  <c r="C115" i="19"/>
  <c r="C114" i="19"/>
  <c r="C113" i="19"/>
  <c r="C110" i="19" s="1"/>
  <c r="C112" i="19"/>
  <c r="C109" i="19"/>
  <c r="C108" i="19"/>
  <c r="C107" i="19"/>
  <c r="C106" i="19"/>
  <c r="C105" i="19"/>
  <c r="C102" i="19"/>
  <c r="C101" i="19"/>
  <c r="C100" i="19"/>
  <c r="C99" i="19"/>
  <c r="C98" i="19"/>
  <c r="C81" i="19"/>
  <c r="C80" i="19"/>
  <c r="C79" i="19"/>
  <c r="C78" i="19"/>
  <c r="C77" i="19"/>
  <c r="C74" i="19"/>
  <c r="C73" i="19"/>
  <c r="C72" i="19"/>
  <c r="C71" i="19"/>
  <c r="C70" i="19"/>
  <c r="C67" i="19"/>
  <c r="C66" i="19"/>
  <c r="C65" i="19"/>
  <c r="C64" i="19"/>
  <c r="C63" i="19"/>
  <c r="C60" i="19"/>
  <c r="C59" i="19"/>
  <c r="C58" i="19"/>
  <c r="C57" i="19"/>
  <c r="C56" i="19"/>
  <c r="C53" i="19"/>
  <c r="C52" i="19"/>
  <c r="C51" i="19"/>
  <c r="C50" i="19"/>
  <c r="C49" i="19"/>
  <c r="C47" i="19" s="1"/>
  <c r="C46" i="19"/>
  <c r="C45" i="19"/>
  <c r="C38" i="19" s="1"/>
  <c r="C44" i="19"/>
  <c r="C43" i="19"/>
  <c r="C40" i="19" s="1"/>
  <c r="C42" i="19"/>
  <c r="C19" i="19"/>
  <c r="C17" i="19"/>
  <c r="C16" i="19"/>
  <c r="C15" i="19"/>
  <c r="C14" i="19"/>
  <c r="C13" i="19"/>
  <c r="AE212" i="19"/>
  <c r="AE231" i="19" s="1"/>
  <c r="AD212" i="19"/>
  <c r="AD231" i="19" s="1"/>
  <c r="AC212" i="19"/>
  <c r="AC231" i="19" s="1"/>
  <c r="AB212" i="19"/>
  <c r="AB231" i="19" s="1"/>
  <c r="AA212" i="19"/>
  <c r="AA231" i="19" s="1"/>
  <c r="Z212" i="19"/>
  <c r="Z231" i="19" s="1"/>
  <c r="Y212" i="19"/>
  <c r="Y231" i="19" s="1"/>
  <c r="X212" i="19"/>
  <c r="X231" i="19" s="1"/>
  <c r="W212" i="19"/>
  <c r="W231" i="19" s="1"/>
  <c r="V212" i="19"/>
  <c r="V231" i="19" s="1"/>
  <c r="U212" i="19"/>
  <c r="U231" i="19" s="1"/>
  <c r="T212" i="19"/>
  <c r="T231" i="19" s="1"/>
  <c r="S212" i="19"/>
  <c r="S231" i="19" s="1"/>
  <c r="R212" i="19"/>
  <c r="R231" i="19" s="1"/>
  <c r="Q212" i="19"/>
  <c r="Q231" i="19" s="1"/>
  <c r="P212" i="19"/>
  <c r="P231" i="19" s="1"/>
  <c r="O212" i="19"/>
  <c r="O231" i="19" s="1"/>
  <c r="N212" i="19"/>
  <c r="N231" i="19" s="1"/>
  <c r="M212" i="19"/>
  <c r="M231" i="19" s="1"/>
  <c r="L212" i="19"/>
  <c r="L231" i="19" s="1"/>
  <c r="K212" i="19"/>
  <c r="K231" i="19" s="1"/>
  <c r="J212" i="19"/>
  <c r="J231" i="19" s="1"/>
  <c r="I212" i="19"/>
  <c r="I231" i="19" s="1"/>
  <c r="H212" i="19"/>
  <c r="H231" i="19" s="1"/>
  <c r="AE211" i="19"/>
  <c r="AE230" i="19" s="1"/>
  <c r="AD211" i="19"/>
  <c r="AD230" i="19" s="1"/>
  <c r="AC211" i="19"/>
  <c r="AC230" i="19" s="1"/>
  <c r="AB211" i="19"/>
  <c r="AB230" i="19" s="1"/>
  <c r="AA211" i="19"/>
  <c r="AA230" i="19" s="1"/>
  <c r="Z211" i="19"/>
  <c r="Z230" i="19" s="1"/>
  <c r="Y211" i="19"/>
  <c r="Y230" i="19" s="1"/>
  <c r="X211" i="19"/>
  <c r="X230" i="19" s="1"/>
  <c r="W211" i="19"/>
  <c r="W230" i="19" s="1"/>
  <c r="V211" i="19"/>
  <c r="V230" i="19" s="1"/>
  <c r="U211" i="19"/>
  <c r="U230" i="19" s="1"/>
  <c r="T211" i="19"/>
  <c r="T230" i="19" s="1"/>
  <c r="S211" i="19"/>
  <c r="S230" i="19" s="1"/>
  <c r="R211" i="19"/>
  <c r="R230" i="19" s="1"/>
  <c r="Q211" i="19"/>
  <c r="Q230" i="19" s="1"/>
  <c r="P211" i="19"/>
  <c r="P230" i="19" s="1"/>
  <c r="O211" i="19"/>
  <c r="O230" i="19" s="1"/>
  <c r="N211" i="19"/>
  <c r="N230" i="19" s="1"/>
  <c r="M211" i="19"/>
  <c r="M230" i="19" s="1"/>
  <c r="L211" i="19"/>
  <c r="L230" i="19" s="1"/>
  <c r="K211" i="19"/>
  <c r="K230" i="19" s="1"/>
  <c r="J211" i="19"/>
  <c r="J230" i="19" s="1"/>
  <c r="I211" i="19"/>
  <c r="I230" i="19" s="1"/>
  <c r="H211" i="19"/>
  <c r="H230" i="19" s="1"/>
  <c r="AE210" i="19"/>
  <c r="AE229" i="19" s="1"/>
  <c r="AD210" i="19"/>
  <c r="AC210" i="19"/>
  <c r="AC229" i="19" s="1"/>
  <c r="AB210" i="19"/>
  <c r="AA210" i="19"/>
  <c r="AA229" i="19" s="1"/>
  <c r="Z210" i="19"/>
  <c r="Y210" i="19"/>
  <c r="Y229" i="19" s="1"/>
  <c r="X210" i="19"/>
  <c r="W210" i="19"/>
  <c r="W229" i="19" s="1"/>
  <c r="V210" i="19"/>
  <c r="U210" i="19"/>
  <c r="U229" i="19" s="1"/>
  <c r="T210" i="19"/>
  <c r="S210" i="19"/>
  <c r="S229" i="19" s="1"/>
  <c r="R210" i="19"/>
  <c r="Q210" i="19"/>
  <c r="Q229" i="19" s="1"/>
  <c r="P210" i="19"/>
  <c r="O210" i="19"/>
  <c r="O229" i="19" s="1"/>
  <c r="N210" i="19"/>
  <c r="M210" i="19"/>
  <c r="M229" i="19" s="1"/>
  <c r="L210" i="19"/>
  <c r="K210" i="19"/>
  <c r="K229" i="19" s="1"/>
  <c r="J210" i="19"/>
  <c r="I210" i="19"/>
  <c r="I229" i="19" s="1"/>
  <c r="H210" i="19"/>
  <c r="AE209" i="19"/>
  <c r="AE228" i="19" s="1"/>
  <c r="AD209" i="19"/>
  <c r="AD228" i="19" s="1"/>
  <c r="AC209" i="19"/>
  <c r="AC228" i="19" s="1"/>
  <c r="AB209" i="19"/>
  <c r="AB228" i="19" s="1"/>
  <c r="AA209" i="19"/>
  <c r="AA228" i="19" s="1"/>
  <c r="Z209" i="19"/>
  <c r="Z228" i="19" s="1"/>
  <c r="Y209" i="19"/>
  <c r="Y228" i="19" s="1"/>
  <c r="X209" i="19"/>
  <c r="X228" i="19" s="1"/>
  <c r="W209" i="19"/>
  <c r="W228" i="19" s="1"/>
  <c r="V209" i="19"/>
  <c r="V228" i="19" s="1"/>
  <c r="U209" i="19"/>
  <c r="U228" i="19" s="1"/>
  <c r="T209" i="19"/>
  <c r="T228" i="19" s="1"/>
  <c r="S209" i="19"/>
  <c r="S228" i="19" s="1"/>
  <c r="R209" i="19"/>
  <c r="R228" i="19" s="1"/>
  <c r="Q209" i="19"/>
  <c r="Q228" i="19" s="1"/>
  <c r="P209" i="19"/>
  <c r="P228" i="19" s="1"/>
  <c r="O209" i="19"/>
  <c r="O228" i="19" s="1"/>
  <c r="N209" i="19"/>
  <c r="N228" i="19" s="1"/>
  <c r="M209" i="19"/>
  <c r="M228" i="19" s="1"/>
  <c r="L209" i="19"/>
  <c r="L228" i="19" s="1"/>
  <c r="K209" i="19"/>
  <c r="K228" i="19" s="1"/>
  <c r="J209" i="19"/>
  <c r="J228" i="19" s="1"/>
  <c r="I209" i="19"/>
  <c r="I228" i="19" s="1"/>
  <c r="H209" i="19"/>
  <c r="H228" i="19" s="1"/>
  <c r="AE208" i="19"/>
  <c r="AE227" i="19" s="1"/>
  <c r="AE226" i="19" s="1"/>
  <c r="AD208" i="19"/>
  <c r="AD227" i="19" s="1"/>
  <c r="AC208" i="19"/>
  <c r="AC227" i="19" s="1"/>
  <c r="AC226" i="19" s="1"/>
  <c r="AB208" i="19"/>
  <c r="AB227" i="19" s="1"/>
  <c r="AA208" i="19"/>
  <c r="AA227" i="19" s="1"/>
  <c r="AA226" i="19" s="1"/>
  <c r="Z208" i="19"/>
  <c r="Z227" i="19" s="1"/>
  <c r="Y208" i="19"/>
  <c r="Y227" i="19" s="1"/>
  <c r="Y226" i="19" s="1"/>
  <c r="X208" i="19"/>
  <c r="X227" i="19" s="1"/>
  <c r="W208" i="19"/>
  <c r="W227" i="19" s="1"/>
  <c r="W226" i="19" s="1"/>
  <c r="V208" i="19"/>
  <c r="V227" i="19" s="1"/>
  <c r="U208" i="19"/>
  <c r="U227" i="19" s="1"/>
  <c r="U226" i="19" s="1"/>
  <c r="T208" i="19"/>
  <c r="T227" i="19" s="1"/>
  <c r="S208" i="19"/>
  <c r="S227" i="19" s="1"/>
  <c r="S226" i="19" s="1"/>
  <c r="R208" i="19"/>
  <c r="R227" i="19" s="1"/>
  <c r="Q208" i="19"/>
  <c r="Q227" i="19" s="1"/>
  <c r="Q226" i="19" s="1"/>
  <c r="P208" i="19"/>
  <c r="P227" i="19" s="1"/>
  <c r="O208" i="19"/>
  <c r="O227" i="19" s="1"/>
  <c r="O226" i="19" s="1"/>
  <c r="N208" i="19"/>
  <c r="N227" i="19" s="1"/>
  <c r="M208" i="19"/>
  <c r="M227" i="19" s="1"/>
  <c r="M226" i="19" s="1"/>
  <c r="L208" i="19"/>
  <c r="L227" i="19" s="1"/>
  <c r="K208" i="19"/>
  <c r="K227" i="19" s="1"/>
  <c r="K226" i="19" s="1"/>
  <c r="J208" i="19"/>
  <c r="J227" i="19" s="1"/>
  <c r="I208" i="19"/>
  <c r="I227" i="19" s="1"/>
  <c r="I226" i="19" s="1"/>
  <c r="H208" i="19"/>
  <c r="H227" i="19" s="1"/>
  <c r="AE206" i="19"/>
  <c r="AC206" i="19"/>
  <c r="AA206" i="19"/>
  <c r="W206" i="19"/>
  <c r="S206" i="19"/>
  <c r="O206" i="19"/>
  <c r="K206" i="19"/>
  <c r="X192" i="19"/>
  <c r="P192" i="19"/>
  <c r="H192" i="19"/>
  <c r="AB191" i="19"/>
  <c r="T191" i="19"/>
  <c r="P191" i="19"/>
  <c r="L191" i="19"/>
  <c r="H191" i="19"/>
  <c r="AD190" i="19"/>
  <c r="Z190" i="19"/>
  <c r="V190" i="19"/>
  <c r="R190" i="19"/>
  <c r="N190" i="19"/>
  <c r="J190" i="19"/>
  <c r="AB189" i="19"/>
  <c r="X189" i="19"/>
  <c r="T189" i="19"/>
  <c r="P189" i="19"/>
  <c r="L189" i="19"/>
  <c r="H189" i="19"/>
  <c r="AD188" i="19"/>
  <c r="Z188" i="19"/>
  <c r="V188" i="19"/>
  <c r="R188" i="19"/>
  <c r="E186" i="19"/>
  <c r="D186" i="19" s="1"/>
  <c r="B186" i="19"/>
  <c r="E185" i="19"/>
  <c r="B185" i="19"/>
  <c r="E184" i="19"/>
  <c r="F184" i="19" s="1"/>
  <c r="B184" i="19"/>
  <c r="E183" i="19"/>
  <c r="F183" i="19" s="1"/>
  <c r="B183" i="19"/>
  <c r="E182" i="19"/>
  <c r="D182" i="19" s="1"/>
  <c r="B182" i="19"/>
  <c r="AE180" i="19"/>
  <c r="AD180" i="19"/>
  <c r="AC180" i="19"/>
  <c r="AB180" i="19"/>
  <c r="AA180" i="19"/>
  <c r="Z180" i="19"/>
  <c r="Y180" i="19"/>
  <c r="X180" i="19"/>
  <c r="W180" i="19"/>
  <c r="V180" i="19"/>
  <c r="U180" i="19"/>
  <c r="T180" i="19"/>
  <c r="S180" i="19"/>
  <c r="R180" i="19"/>
  <c r="Q180" i="19"/>
  <c r="P180" i="19"/>
  <c r="O180" i="19"/>
  <c r="N180" i="19"/>
  <c r="M180" i="19"/>
  <c r="L180" i="19"/>
  <c r="K180" i="19"/>
  <c r="J180" i="19"/>
  <c r="I180" i="19"/>
  <c r="H180" i="19"/>
  <c r="E180" i="19"/>
  <c r="B180" i="19"/>
  <c r="E179" i="19"/>
  <c r="D179" i="19" s="1"/>
  <c r="D172" i="19" s="1"/>
  <c r="D192" i="19" s="1"/>
  <c r="B179" i="19"/>
  <c r="E178" i="19"/>
  <c r="F178" i="19" s="1"/>
  <c r="B178" i="19"/>
  <c r="E177" i="19"/>
  <c r="F177" i="19" s="1"/>
  <c r="B177" i="19"/>
  <c r="E176" i="19"/>
  <c r="F176" i="19" s="1"/>
  <c r="B176" i="19"/>
  <c r="E175" i="19"/>
  <c r="D175" i="19" s="1"/>
  <c r="B175" i="19"/>
  <c r="AE173" i="19"/>
  <c r="AD173" i="19"/>
  <c r="AC173" i="19"/>
  <c r="AB173" i="19"/>
  <c r="AA173" i="19"/>
  <c r="Z173" i="19"/>
  <c r="Y173" i="19"/>
  <c r="X173" i="19"/>
  <c r="W173" i="19"/>
  <c r="V173" i="19"/>
  <c r="U173" i="19"/>
  <c r="T173" i="19"/>
  <c r="S173" i="19"/>
  <c r="R173" i="19"/>
  <c r="Q173" i="19"/>
  <c r="P173" i="19"/>
  <c r="O173" i="19"/>
  <c r="N173" i="19"/>
  <c r="M173" i="19"/>
  <c r="L173" i="19"/>
  <c r="K173" i="19"/>
  <c r="J173" i="19"/>
  <c r="I173" i="19"/>
  <c r="H173" i="19"/>
  <c r="E173" i="19"/>
  <c r="C173" i="19"/>
  <c r="B173" i="19"/>
  <c r="AE172" i="19"/>
  <c r="AE192" i="19" s="1"/>
  <c r="AD172" i="19"/>
  <c r="AD192" i="19" s="1"/>
  <c r="AC172" i="19"/>
  <c r="AC192" i="19" s="1"/>
  <c r="AB172" i="19"/>
  <c r="AB192" i="19" s="1"/>
  <c r="AA172" i="19"/>
  <c r="AA192" i="19" s="1"/>
  <c r="Z172" i="19"/>
  <c r="Z192" i="19" s="1"/>
  <c r="Y172" i="19"/>
  <c r="Y192" i="19" s="1"/>
  <c r="X172" i="19"/>
  <c r="W172" i="19"/>
  <c r="W192" i="19" s="1"/>
  <c r="V172" i="19"/>
  <c r="V192" i="19" s="1"/>
  <c r="U172" i="19"/>
  <c r="U192" i="19" s="1"/>
  <c r="T172" i="19"/>
  <c r="T192" i="19" s="1"/>
  <c r="S172" i="19"/>
  <c r="S192" i="19" s="1"/>
  <c r="R172" i="19"/>
  <c r="R192" i="19" s="1"/>
  <c r="Q172" i="19"/>
  <c r="Q192" i="19" s="1"/>
  <c r="P172" i="19"/>
  <c r="O172" i="19"/>
  <c r="O192" i="19" s="1"/>
  <c r="N172" i="19"/>
  <c r="N192" i="19" s="1"/>
  <c r="M172" i="19"/>
  <c r="M192" i="19" s="1"/>
  <c r="L172" i="19"/>
  <c r="L192" i="19" s="1"/>
  <c r="K172" i="19"/>
  <c r="K192" i="19" s="1"/>
  <c r="J172" i="19"/>
  <c r="J192" i="19" s="1"/>
  <c r="I172" i="19"/>
  <c r="I192" i="19" s="1"/>
  <c r="H172" i="19"/>
  <c r="E172" i="19"/>
  <c r="E192" i="19" s="1"/>
  <c r="B172" i="19"/>
  <c r="AE171" i="19"/>
  <c r="AE191" i="19" s="1"/>
  <c r="AD171" i="19"/>
  <c r="AD191" i="19" s="1"/>
  <c r="AC171" i="19"/>
  <c r="AC191" i="19" s="1"/>
  <c r="AB171" i="19"/>
  <c r="AA171" i="19"/>
  <c r="AA191" i="19" s="1"/>
  <c r="Z171" i="19"/>
  <c r="Z191" i="19" s="1"/>
  <c r="Y171" i="19"/>
  <c r="Y191" i="19" s="1"/>
  <c r="X171" i="19"/>
  <c r="X191" i="19" s="1"/>
  <c r="W171" i="19"/>
  <c r="W191" i="19" s="1"/>
  <c r="V171" i="19"/>
  <c r="V191" i="19" s="1"/>
  <c r="U171" i="19"/>
  <c r="U191" i="19" s="1"/>
  <c r="T171" i="19"/>
  <c r="S171" i="19"/>
  <c r="S191" i="19" s="1"/>
  <c r="R171" i="19"/>
  <c r="R191" i="19" s="1"/>
  <c r="Q171" i="19"/>
  <c r="Q191" i="19" s="1"/>
  <c r="P171" i="19"/>
  <c r="O171" i="19"/>
  <c r="O191" i="19" s="1"/>
  <c r="N171" i="19"/>
  <c r="N191" i="19" s="1"/>
  <c r="M171" i="19"/>
  <c r="M191" i="19" s="1"/>
  <c r="L171" i="19"/>
  <c r="K171" i="19"/>
  <c r="K191" i="19" s="1"/>
  <c r="J171" i="19"/>
  <c r="J191" i="19" s="1"/>
  <c r="I171" i="19"/>
  <c r="I191" i="19" s="1"/>
  <c r="H171" i="19"/>
  <c r="E171" i="19"/>
  <c r="E191" i="19" s="1"/>
  <c r="C171" i="19"/>
  <c r="C191" i="19" s="1"/>
  <c r="AE170" i="19"/>
  <c r="AE190" i="19" s="1"/>
  <c r="AD170" i="19"/>
  <c r="AC170" i="19"/>
  <c r="AC190" i="19" s="1"/>
  <c r="AB170" i="19"/>
  <c r="AB190" i="19" s="1"/>
  <c r="AA170" i="19"/>
  <c r="AA190" i="19" s="1"/>
  <c r="Z170" i="19"/>
  <c r="Y170" i="19"/>
  <c r="Y190" i="19" s="1"/>
  <c r="X170" i="19"/>
  <c r="X190" i="19" s="1"/>
  <c r="W170" i="19"/>
  <c r="W190" i="19" s="1"/>
  <c r="V170" i="19"/>
  <c r="U170" i="19"/>
  <c r="U190" i="19" s="1"/>
  <c r="T170" i="19"/>
  <c r="T190" i="19" s="1"/>
  <c r="S170" i="19"/>
  <c r="S190" i="19" s="1"/>
  <c r="R170" i="19"/>
  <c r="Q170" i="19"/>
  <c r="Q190" i="19" s="1"/>
  <c r="P170" i="19"/>
  <c r="P190" i="19" s="1"/>
  <c r="O170" i="19"/>
  <c r="O190" i="19" s="1"/>
  <c r="N170" i="19"/>
  <c r="M170" i="19"/>
  <c r="M190" i="19" s="1"/>
  <c r="L170" i="19"/>
  <c r="L190" i="19" s="1"/>
  <c r="K170" i="19"/>
  <c r="K190" i="19" s="1"/>
  <c r="J170" i="19"/>
  <c r="I170" i="19"/>
  <c r="I190" i="19" s="1"/>
  <c r="H170" i="19"/>
  <c r="H190" i="19" s="1"/>
  <c r="B190" i="19" s="1"/>
  <c r="E170" i="19"/>
  <c r="E190" i="19" s="1"/>
  <c r="B170" i="19"/>
  <c r="AE169" i="19"/>
  <c r="AE189" i="19" s="1"/>
  <c r="AD169" i="19"/>
  <c r="AD189" i="19" s="1"/>
  <c r="AC169" i="19"/>
  <c r="AC189" i="19" s="1"/>
  <c r="AB169" i="19"/>
  <c r="AA169" i="19"/>
  <c r="AA189" i="19" s="1"/>
  <c r="Z169" i="19"/>
  <c r="Z189" i="19" s="1"/>
  <c r="Y169" i="19"/>
  <c r="Y189" i="19" s="1"/>
  <c r="X169" i="19"/>
  <c r="W169" i="19"/>
  <c r="W189" i="19" s="1"/>
  <c r="V169" i="19"/>
  <c r="V189" i="19" s="1"/>
  <c r="U169" i="19"/>
  <c r="U189" i="19" s="1"/>
  <c r="T169" i="19"/>
  <c r="S169" i="19"/>
  <c r="S189" i="19" s="1"/>
  <c r="R169" i="19"/>
  <c r="R189" i="19" s="1"/>
  <c r="Q169" i="19"/>
  <c r="Q189" i="19" s="1"/>
  <c r="P169" i="19"/>
  <c r="O169" i="19"/>
  <c r="O189" i="19" s="1"/>
  <c r="N169" i="19"/>
  <c r="N189" i="19" s="1"/>
  <c r="M169" i="19"/>
  <c r="M189" i="19" s="1"/>
  <c r="L169" i="19"/>
  <c r="K169" i="19"/>
  <c r="K189" i="19" s="1"/>
  <c r="J169" i="19"/>
  <c r="J189" i="19" s="1"/>
  <c r="I169" i="19"/>
  <c r="I189" i="19" s="1"/>
  <c r="H169" i="19"/>
  <c r="E169" i="19"/>
  <c r="E189" i="19" s="1"/>
  <c r="C169" i="19"/>
  <c r="C189" i="19" s="1"/>
  <c r="B169" i="19"/>
  <c r="AE168" i="19"/>
  <c r="AE188" i="19" s="1"/>
  <c r="AE187" i="19" s="1"/>
  <c r="AD168" i="19"/>
  <c r="AC168" i="19"/>
  <c r="AC188" i="19" s="1"/>
  <c r="AC187" i="19" s="1"/>
  <c r="AB168" i="19"/>
  <c r="AB188" i="19" s="1"/>
  <c r="AB187" i="19" s="1"/>
  <c r="AA168" i="19"/>
  <c r="AA188" i="19" s="1"/>
  <c r="AA187" i="19" s="1"/>
  <c r="Z168" i="19"/>
  <c r="Y168" i="19"/>
  <c r="Y188" i="19" s="1"/>
  <c r="Y187" i="19" s="1"/>
  <c r="X168" i="19"/>
  <c r="X188" i="19" s="1"/>
  <c r="X187" i="19" s="1"/>
  <c r="W168" i="19"/>
  <c r="W188" i="19" s="1"/>
  <c r="W187" i="19" s="1"/>
  <c r="V168" i="19"/>
  <c r="U168" i="19"/>
  <c r="U188" i="19" s="1"/>
  <c r="U187" i="19" s="1"/>
  <c r="T168" i="19"/>
  <c r="T188" i="19" s="1"/>
  <c r="T187" i="19" s="1"/>
  <c r="S168" i="19"/>
  <c r="S188" i="19" s="1"/>
  <c r="S187" i="19" s="1"/>
  <c r="R168" i="19"/>
  <c r="Q168" i="19"/>
  <c r="Q188" i="19" s="1"/>
  <c r="P168" i="19"/>
  <c r="P188" i="19" s="1"/>
  <c r="P187" i="19" s="1"/>
  <c r="O168" i="19"/>
  <c r="O188" i="19" s="1"/>
  <c r="O187" i="19" s="1"/>
  <c r="N168" i="19"/>
  <c r="N188" i="19" s="1"/>
  <c r="N187" i="19" s="1"/>
  <c r="M168" i="19"/>
  <c r="M188" i="19" s="1"/>
  <c r="M187" i="19" s="1"/>
  <c r="L168" i="19"/>
  <c r="L188" i="19" s="1"/>
  <c r="L187" i="19" s="1"/>
  <c r="K168" i="19"/>
  <c r="K188" i="19" s="1"/>
  <c r="K187" i="19" s="1"/>
  <c r="J168" i="19"/>
  <c r="J188" i="19" s="1"/>
  <c r="J187" i="19" s="1"/>
  <c r="I168" i="19"/>
  <c r="I188" i="19" s="1"/>
  <c r="I187" i="19" s="1"/>
  <c r="H168" i="19"/>
  <c r="H188" i="19" s="1"/>
  <c r="E168" i="19"/>
  <c r="E188" i="19" s="1"/>
  <c r="B168" i="19"/>
  <c r="AE166" i="19"/>
  <c r="AD166" i="19"/>
  <c r="AC166" i="19"/>
  <c r="AB166" i="19"/>
  <c r="AA166" i="19"/>
  <c r="Z166" i="19"/>
  <c r="Y166" i="19"/>
  <c r="X166" i="19"/>
  <c r="W166" i="19"/>
  <c r="V166" i="19"/>
  <c r="U166" i="19"/>
  <c r="T166" i="19"/>
  <c r="S166" i="19"/>
  <c r="R166" i="19"/>
  <c r="P166" i="19"/>
  <c r="O166" i="19"/>
  <c r="N166" i="19"/>
  <c r="M166" i="19"/>
  <c r="L166" i="19"/>
  <c r="K166" i="19"/>
  <c r="J166" i="19"/>
  <c r="I166" i="19"/>
  <c r="H166" i="19"/>
  <c r="B166" i="19"/>
  <c r="E144" i="19"/>
  <c r="D144" i="19" s="1"/>
  <c r="B144" i="19"/>
  <c r="E143" i="19"/>
  <c r="D143" i="19" s="1"/>
  <c r="B143" i="19"/>
  <c r="E142" i="19"/>
  <c r="B142" i="19"/>
  <c r="E141" i="19"/>
  <c r="D141" i="19" s="1"/>
  <c r="B141" i="19"/>
  <c r="E140" i="19"/>
  <c r="D140" i="19" s="1"/>
  <c r="B140" i="19"/>
  <c r="B138" i="19" s="1"/>
  <c r="AE138" i="19"/>
  <c r="AD138" i="19"/>
  <c r="AC138" i="19"/>
  <c r="AB138" i="19"/>
  <c r="AA138" i="19"/>
  <c r="Z138" i="19"/>
  <c r="Y138" i="19"/>
  <c r="X138" i="19"/>
  <c r="W138" i="19"/>
  <c r="V138" i="19"/>
  <c r="U138" i="19"/>
  <c r="T138" i="19"/>
  <c r="S138" i="19"/>
  <c r="R138" i="19"/>
  <c r="Q138" i="19"/>
  <c r="P138" i="19"/>
  <c r="O138" i="19"/>
  <c r="N138" i="19"/>
  <c r="M138" i="19"/>
  <c r="L138" i="19"/>
  <c r="K138" i="19"/>
  <c r="J138" i="19"/>
  <c r="I138" i="19"/>
  <c r="H138" i="19"/>
  <c r="E138" i="19"/>
  <c r="C138" i="19"/>
  <c r="E137" i="19"/>
  <c r="D137" i="19" s="1"/>
  <c r="B137" i="19"/>
  <c r="E136" i="19"/>
  <c r="D136" i="19" s="1"/>
  <c r="B136" i="19"/>
  <c r="E135" i="19"/>
  <c r="F135" i="19" s="1"/>
  <c r="B135" i="19"/>
  <c r="E134" i="19"/>
  <c r="D134" i="19" s="1"/>
  <c r="B134" i="19"/>
  <c r="E133" i="19"/>
  <c r="D133" i="19" s="1"/>
  <c r="B133" i="19"/>
  <c r="AE131" i="19"/>
  <c r="AD131" i="19"/>
  <c r="AC131" i="19"/>
  <c r="AB131" i="19"/>
  <c r="AA131" i="19"/>
  <c r="Z131" i="19"/>
  <c r="Y131" i="19"/>
  <c r="X131" i="19"/>
  <c r="W131" i="19"/>
  <c r="V131" i="19"/>
  <c r="U131" i="19"/>
  <c r="T131" i="19"/>
  <c r="S131" i="19"/>
  <c r="R131" i="19"/>
  <c r="Q131" i="19"/>
  <c r="P131" i="19"/>
  <c r="O131" i="19"/>
  <c r="N131" i="19"/>
  <c r="M131" i="19"/>
  <c r="L131" i="19"/>
  <c r="K131" i="19"/>
  <c r="J131" i="19"/>
  <c r="I131" i="19"/>
  <c r="H131" i="19"/>
  <c r="E131" i="19"/>
  <c r="C131" i="19"/>
  <c r="B131" i="19"/>
  <c r="E130" i="19"/>
  <c r="D130" i="19" s="1"/>
  <c r="B130" i="19"/>
  <c r="E129" i="19"/>
  <c r="D129" i="19" s="1"/>
  <c r="B129" i="19"/>
  <c r="E128" i="19"/>
  <c r="B128" i="19"/>
  <c r="E127" i="19"/>
  <c r="D127" i="19" s="1"/>
  <c r="B127" i="19"/>
  <c r="E126" i="19"/>
  <c r="D126" i="19" s="1"/>
  <c r="B126" i="19"/>
  <c r="AE124" i="19"/>
  <c r="AD124" i="19"/>
  <c r="AC124" i="19"/>
  <c r="AB124" i="19"/>
  <c r="AA124" i="19"/>
  <c r="Z124" i="19"/>
  <c r="Y124" i="19"/>
  <c r="X124" i="19"/>
  <c r="W124" i="19"/>
  <c r="V124" i="19"/>
  <c r="U124" i="19"/>
  <c r="T124" i="19"/>
  <c r="S124" i="19"/>
  <c r="R124" i="19"/>
  <c r="Q124" i="19"/>
  <c r="P124" i="19"/>
  <c r="O124" i="19"/>
  <c r="N124" i="19"/>
  <c r="M124" i="19"/>
  <c r="L124" i="19"/>
  <c r="K124" i="19"/>
  <c r="J124" i="19"/>
  <c r="I124" i="19"/>
  <c r="H124" i="19"/>
  <c r="C124" i="19"/>
  <c r="B124" i="19"/>
  <c r="E123" i="19"/>
  <c r="D123" i="19" s="1"/>
  <c r="B123" i="19"/>
  <c r="B117" i="19" s="1"/>
  <c r="E122" i="19"/>
  <c r="D122" i="19" s="1"/>
  <c r="B122" i="19"/>
  <c r="E121" i="19"/>
  <c r="G121" i="19"/>
  <c r="B121" i="19"/>
  <c r="E120" i="19"/>
  <c r="D120" i="19" s="1"/>
  <c r="B120" i="19"/>
  <c r="E119" i="19"/>
  <c r="D119" i="19" s="1"/>
  <c r="B119" i="19"/>
  <c r="AE117" i="19"/>
  <c r="AD117" i="19"/>
  <c r="AC117" i="19"/>
  <c r="AB117" i="19"/>
  <c r="AA117" i="19"/>
  <c r="Z117" i="19"/>
  <c r="Y117" i="19"/>
  <c r="X117" i="19"/>
  <c r="W117" i="19"/>
  <c r="V117" i="19"/>
  <c r="U117" i="19"/>
  <c r="T117" i="19"/>
  <c r="S117" i="19"/>
  <c r="R117" i="19"/>
  <c r="Q117" i="19"/>
  <c r="P117" i="19"/>
  <c r="O117" i="19"/>
  <c r="N117" i="19"/>
  <c r="M117" i="19"/>
  <c r="L117" i="19"/>
  <c r="K117" i="19"/>
  <c r="J117" i="19"/>
  <c r="I117" i="19"/>
  <c r="H117" i="19"/>
  <c r="C117" i="19"/>
  <c r="E116" i="19"/>
  <c r="D116" i="19" s="1"/>
  <c r="B116" i="19"/>
  <c r="E115" i="19"/>
  <c r="D115" i="19" s="1"/>
  <c r="B115" i="19"/>
  <c r="E114" i="19"/>
  <c r="B114" i="19"/>
  <c r="E113" i="19"/>
  <c r="D113" i="19" s="1"/>
  <c r="B113" i="19"/>
  <c r="E112" i="19"/>
  <c r="D112" i="19" s="1"/>
  <c r="B112" i="19"/>
  <c r="AE110" i="19"/>
  <c r="AD110" i="19"/>
  <c r="AC110" i="19"/>
  <c r="AB110" i="19"/>
  <c r="AA110" i="19"/>
  <c r="Z110" i="19"/>
  <c r="Y110" i="19"/>
  <c r="X110" i="19"/>
  <c r="W110" i="19"/>
  <c r="V110" i="19"/>
  <c r="U110" i="19"/>
  <c r="T110" i="19"/>
  <c r="S110" i="19"/>
  <c r="R110" i="19"/>
  <c r="Q110" i="19"/>
  <c r="P110" i="19"/>
  <c r="O110" i="19"/>
  <c r="N110" i="19"/>
  <c r="M110" i="19"/>
  <c r="L110" i="19"/>
  <c r="K110" i="19"/>
  <c r="J110" i="19"/>
  <c r="I110" i="19"/>
  <c r="H110" i="19"/>
  <c r="B110" i="19"/>
  <c r="E109" i="19"/>
  <c r="D109" i="19"/>
  <c r="B109" i="19"/>
  <c r="E108" i="19"/>
  <c r="D108" i="19"/>
  <c r="B108" i="19"/>
  <c r="E107" i="19"/>
  <c r="D107" i="19"/>
  <c r="B107" i="19"/>
  <c r="E106" i="19"/>
  <c r="D106" i="19"/>
  <c r="B106" i="19"/>
  <c r="E105" i="19"/>
  <c r="D105" i="19"/>
  <c r="B105" i="19"/>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E103" i="19"/>
  <c r="E102" i="19"/>
  <c r="D102" i="19"/>
  <c r="B102" i="19"/>
  <c r="E101" i="19"/>
  <c r="D101" i="19"/>
  <c r="B101" i="19"/>
  <c r="E100" i="19"/>
  <c r="D100" i="19"/>
  <c r="B100" i="19"/>
  <c r="E99" i="19"/>
  <c r="D99" i="19"/>
  <c r="D96" i="19" s="1"/>
  <c r="B99" i="19"/>
  <c r="E98" i="19"/>
  <c r="D98" i="19"/>
  <c r="B98" i="19"/>
  <c r="AE96" i="19"/>
  <c r="AD96" i="19"/>
  <c r="AC96" i="19"/>
  <c r="AB96" i="19"/>
  <c r="AA96" i="19"/>
  <c r="Z96" i="19"/>
  <c r="Y96" i="19"/>
  <c r="X96" i="19"/>
  <c r="W96" i="19"/>
  <c r="V96" i="19"/>
  <c r="U96" i="19"/>
  <c r="T96" i="19"/>
  <c r="S96" i="19"/>
  <c r="R96" i="19"/>
  <c r="Q96" i="19"/>
  <c r="P96" i="19"/>
  <c r="O96" i="19"/>
  <c r="N96" i="19"/>
  <c r="M96" i="19"/>
  <c r="L96" i="19"/>
  <c r="K96" i="19"/>
  <c r="J96" i="19"/>
  <c r="I96" i="19"/>
  <c r="H96" i="19"/>
  <c r="B96" i="19"/>
  <c r="AE95" i="19"/>
  <c r="AD95" i="19"/>
  <c r="AC95" i="19"/>
  <c r="AB95" i="19"/>
  <c r="AA95" i="19"/>
  <c r="Z95" i="19"/>
  <c r="Y95" i="19"/>
  <c r="X95" i="19"/>
  <c r="W95" i="19"/>
  <c r="V95" i="19"/>
  <c r="U95" i="19"/>
  <c r="T95" i="19"/>
  <c r="S95" i="19"/>
  <c r="R95" i="19"/>
  <c r="Q95" i="19"/>
  <c r="P95" i="19"/>
  <c r="O95" i="19"/>
  <c r="N95" i="19"/>
  <c r="M95" i="19"/>
  <c r="L95" i="19"/>
  <c r="K95" i="19"/>
  <c r="J95" i="19"/>
  <c r="I95" i="19"/>
  <c r="H95" i="19"/>
  <c r="E95" i="19"/>
  <c r="D95" i="19"/>
  <c r="C95" i="19"/>
  <c r="B95" i="19"/>
  <c r="AE94" i="19"/>
  <c r="AD94" i="19"/>
  <c r="AC94" i="19"/>
  <c r="AB94" i="19"/>
  <c r="AA94" i="19"/>
  <c r="Z94" i="19"/>
  <c r="Y94" i="19"/>
  <c r="X94" i="19"/>
  <c r="W94" i="19"/>
  <c r="V94" i="19"/>
  <c r="U94" i="19"/>
  <c r="T94" i="19"/>
  <c r="S94" i="19"/>
  <c r="R94" i="19"/>
  <c r="Q94" i="19"/>
  <c r="P94" i="19"/>
  <c r="O94" i="19"/>
  <c r="N94" i="19"/>
  <c r="M94" i="19"/>
  <c r="L94" i="19"/>
  <c r="K94" i="19"/>
  <c r="J94" i="19"/>
  <c r="I94" i="19"/>
  <c r="H94" i="19"/>
  <c r="E94" i="19"/>
  <c r="D94" i="19"/>
  <c r="C94" i="19"/>
  <c r="B94" i="19"/>
  <c r="AE93" i="19"/>
  <c r="AD93" i="19"/>
  <c r="AC93" i="19"/>
  <c r="AB93" i="19"/>
  <c r="AA93" i="19"/>
  <c r="Z93" i="19"/>
  <c r="Y93" i="19"/>
  <c r="X93" i="19"/>
  <c r="W93" i="19"/>
  <c r="V93" i="19"/>
  <c r="U93" i="19"/>
  <c r="T93" i="19"/>
  <c r="S93" i="19"/>
  <c r="R93" i="19"/>
  <c r="R86" i="19" s="1"/>
  <c r="Q93" i="19"/>
  <c r="Q86" i="19" s="1"/>
  <c r="P93" i="19"/>
  <c r="P86" i="19" s="1"/>
  <c r="O93" i="19"/>
  <c r="O86" i="19" s="1"/>
  <c r="N93" i="19"/>
  <c r="M93" i="19"/>
  <c r="L93" i="19"/>
  <c r="K93" i="19"/>
  <c r="J93" i="19"/>
  <c r="I93" i="19"/>
  <c r="H93" i="19"/>
  <c r="E93" i="19"/>
  <c r="D93" i="19"/>
  <c r="C93" i="19"/>
  <c r="C86" i="19" s="1"/>
  <c r="B93" i="19"/>
  <c r="AE92" i="19"/>
  <c r="AD92" i="19"/>
  <c r="AC92" i="19"/>
  <c r="AB92" i="19"/>
  <c r="AA92" i="19"/>
  <c r="Z92" i="19"/>
  <c r="Y92" i="19"/>
  <c r="X92" i="19"/>
  <c r="W92" i="19"/>
  <c r="V92" i="19"/>
  <c r="U92" i="19"/>
  <c r="T92" i="19"/>
  <c r="S92" i="19"/>
  <c r="R92" i="19"/>
  <c r="Q92" i="19"/>
  <c r="P92" i="19"/>
  <c r="O92" i="19"/>
  <c r="N92" i="19"/>
  <c r="M92" i="19"/>
  <c r="L92" i="19"/>
  <c r="K92" i="19"/>
  <c r="J92" i="19"/>
  <c r="I92" i="19"/>
  <c r="H92" i="19"/>
  <c r="E92" i="19"/>
  <c r="D92" i="19"/>
  <c r="C92" i="19"/>
  <c r="B92" i="19"/>
  <c r="AE91" i="19"/>
  <c r="AD91" i="19"/>
  <c r="AC91" i="19"/>
  <c r="AB91" i="19"/>
  <c r="AA91" i="19"/>
  <c r="Z91" i="19"/>
  <c r="Y91" i="19"/>
  <c r="X91" i="19"/>
  <c r="W91" i="19"/>
  <c r="V91" i="19"/>
  <c r="U91" i="19"/>
  <c r="T91" i="19"/>
  <c r="S91" i="19"/>
  <c r="R91" i="19"/>
  <c r="Q91" i="19"/>
  <c r="P91" i="19"/>
  <c r="O91" i="19"/>
  <c r="N91" i="19"/>
  <c r="M91" i="19"/>
  <c r="L91" i="19"/>
  <c r="K91" i="19"/>
  <c r="J91" i="19"/>
  <c r="I91" i="19"/>
  <c r="H91" i="19"/>
  <c r="E91" i="19"/>
  <c r="D91" i="19"/>
  <c r="C91" i="19"/>
  <c r="B91" i="19"/>
  <c r="AE89" i="19"/>
  <c r="AD89" i="19"/>
  <c r="AC89" i="19"/>
  <c r="AB89" i="19"/>
  <c r="AA89" i="19"/>
  <c r="Z89" i="19"/>
  <c r="Y89" i="19"/>
  <c r="X89" i="19"/>
  <c r="W89" i="19"/>
  <c r="V89" i="19"/>
  <c r="U89" i="19"/>
  <c r="T89" i="19"/>
  <c r="S89" i="19"/>
  <c r="R89" i="19"/>
  <c r="Q89" i="19"/>
  <c r="P89" i="19"/>
  <c r="O89" i="19"/>
  <c r="N89" i="19"/>
  <c r="M89" i="19"/>
  <c r="L89" i="19"/>
  <c r="K89" i="19"/>
  <c r="J89" i="19"/>
  <c r="I89" i="19"/>
  <c r="H89" i="19"/>
  <c r="E89" i="19"/>
  <c r="D89" i="19"/>
  <c r="C89" i="19"/>
  <c r="B89" i="19"/>
  <c r="K88" i="19"/>
  <c r="J88" i="19"/>
  <c r="I88" i="19"/>
  <c r="H88" i="19"/>
  <c r="B88" i="19"/>
  <c r="K87" i="19"/>
  <c r="J87" i="19"/>
  <c r="I87" i="19"/>
  <c r="H87" i="19"/>
  <c r="B87" i="19" s="1"/>
  <c r="K86" i="19"/>
  <c r="J86" i="19"/>
  <c r="I86" i="19"/>
  <c r="H86" i="19"/>
  <c r="C82" i="19"/>
  <c r="B86" i="19"/>
  <c r="K85" i="19"/>
  <c r="J85" i="19"/>
  <c r="I85" i="19"/>
  <c r="H85" i="19"/>
  <c r="B85" i="19"/>
  <c r="K84" i="19"/>
  <c r="J84" i="19"/>
  <c r="I84" i="19"/>
  <c r="H84" i="19"/>
  <c r="B84" i="19"/>
  <c r="AE82" i="19"/>
  <c r="AD82" i="19"/>
  <c r="AC82" i="19"/>
  <c r="AB82" i="19"/>
  <c r="AA82" i="19"/>
  <c r="Z82" i="19"/>
  <c r="Y82" i="19"/>
  <c r="X82" i="19"/>
  <c r="W82" i="19"/>
  <c r="V82" i="19"/>
  <c r="U82" i="19"/>
  <c r="T82" i="19"/>
  <c r="S82" i="19"/>
  <c r="R82" i="19"/>
  <c r="Q82" i="19"/>
  <c r="P82" i="19"/>
  <c r="O82" i="19"/>
  <c r="N82" i="19"/>
  <c r="M82" i="19"/>
  <c r="L82" i="19"/>
  <c r="K82" i="19"/>
  <c r="J82" i="19"/>
  <c r="I82" i="19"/>
  <c r="H82" i="19"/>
  <c r="B82" i="19"/>
  <c r="E81" i="19"/>
  <c r="E212" i="19" s="1"/>
  <c r="E231" i="19" s="1"/>
  <c r="C212" i="19"/>
  <c r="C231" i="19" s="1"/>
  <c r="B81" i="19"/>
  <c r="B212" i="19" s="1"/>
  <c r="B231" i="19" s="1"/>
  <c r="E80" i="19"/>
  <c r="E211" i="19" s="1"/>
  <c r="E230" i="19" s="1"/>
  <c r="C211" i="19"/>
  <c r="C230" i="19" s="1"/>
  <c r="B80" i="19"/>
  <c r="B211" i="19" s="1"/>
  <c r="B230" i="19" s="1"/>
  <c r="E79" i="19"/>
  <c r="E210" i="19" s="1"/>
  <c r="C210" i="19"/>
  <c r="C229" i="19" s="1"/>
  <c r="B79" i="19"/>
  <c r="B210" i="19" s="1"/>
  <c r="B229" i="19" s="1"/>
  <c r="E78" i="19"/>
  <c r="E209" i="19" s="1"/>
  <c r="E228" i="19" s="1"/>
  <c r="C209" i="19"/>
  <c r="C228" i="19" s="1"/>
  <c r="B78" i="19"/>
  <c r="B209" i="19" s="1"/>
  <c r="B228" i="19" s="1"/>
  <c r="E77" i="19"/>
  <c r="E208" i="19" s="1"/>
  <c r="C208" i="19"/>
  <c r="B77" i="19"/>
  <c r="B208" i="19" s="1"/>
  <c r="AE75" i="19"/>
  <c r="AD75" i="19"/>
  <c r="AC75" i="19"/>
  <c r="AB75" i="19"/>
  <c r="AA75" i="19"/>
  <c r="Z75" i="19"/>
  <c r="Y75" i="19"/>
  <c r="X75" i="19"/>
  <c r="W75" i="19"/>
  <c r="V75" i="19"/>
  <c r="U75" i="19"/>
  <c r="T75" i="19"/>
  <c r="S75" i="19"/>
  <c r="R75" i="19"/>
  <c r="Q75" i="19"/>
  <c r="P75" i="19"/>
  <c r="O75" i="19"/>
  <c r="N75" i="19"/>
  <c r="M75" i="19"/>
  <c r="L75" i="19"/>
  <c r="K75" i="19"/>
  <c r="J75" i="19"/>
  <c r="I75" i="19"/>
  <c r="H75" i="19"/>
  <c r="E75" i="19"/>
  <c r="C75" i="19"/>
  <c r="B75" i="19"/>
  <c r="E74" i="19"/>
  <c r="D74" i="19" s="1"/>
  <c r="B74" i="19"/>
  <c r="E73" i="19"/>
  <c r="D73" i="19" s="1"/>
  <c r="B73" i="19"/>
  <c r="E72" i="19"/>
  <c r="B72" i="19"/>
  <c r="E71" i="19"/>
  <c r="D71" i="19" s="1"/>
  <c r="B71" i="19"/>
  <c r="E70" i="19"/>
  <c r="D70" i="19" s="1"/>
  <c r="B70" i="19"/>
  <c r="B68" i="19" s="1"/>
  <c r="AE68" i="19"/>
  <c r="AD68" i="19"/>
  <c r="AC68" i="19"/>
  <c r="AB68" i="19"/>
  <c r="AA68" i="19"/>
  <c r="Z68" i="19"/>
  <c r="Y68" i="19"/>
  <c r="X68" i="19"/>
  <c r="W68" i="19"/>
  <c r="V68" i="19"/>
  <c r="U68" i="19"/>
  <c r="T68" i="19"/>
  <c r="S68" i="19"/>
  <c r="R68" i="19"/>
  <c r="Q68" i="19"/>
  <c r="P68" i="19"/>
  <c r="O68" i="19"/>
  <c r="N68" i="19"/>
  <c r="M68" i="19"/>
  <c r="L68" i="19"/>
  <c r="K68" i="19"/>
  <c r="J68" i="19"/>
  <c r="I68" i="19"/>
  <c r="H68" i="19"/>
  <c r="E68" i="19"/>
  <c r="C68" i="19"/>
  <c r="E67" i="19"/>
  <c r="D67" i="19" s="1"/>
  <c r="B67" i="19"/>
  <c r="E66" i="19"/>
  <c r="D66" i="19" s="1"/>
  <c r="B66" i="19"/>
  <c r="E65" i="19"/>
  <c r="F65" i="19" s="1"/>
  <c r="B65" i="19"/>
  <c r="E64" i="19"/>
  <c r="D64" i="19" s="1"/>
  <c r="B64" i="19"/>
  <c r="E63" i="19"/>
  <c r="D63" i="19" s="1"/>
  <c r="B63" i="19"/>
  <c r="AE61" i="19"/>
  <c r="AD61" i="19"/>
  <c r="AC61" i="19"/>
  <c r="AB61" i="19"/>
  <c r="AA61" i="19"/>
  <c r="Z61" i="19"/>
  <c r="Y61" i="19"/>
  <c r="X61" i="19"/>
  <c r="W61" i="19"/>
  <c r="V61" i="19"/>
  <c r="U61" i="19"/>
  <c r="T61" i="19"/>
  <c r="S61" i="19"/>
  <c r="R61" i="19"/>
  <c r="Q61" i="19"/>
  <c r="P61" i="19"/>
  <c r="O61" i="19"/>
  <c r="N61" i="19"/>
  <c r="M61" i="19"/>
  <c r="L61" i="19"/>
  <c r="K61" i="19"/>
  <c r="J61" i="19"/>
  <c r="I61" i="19"/>
  <c r="H61" i="19"/>
  <c r="E61" i="19"/>
  <c r="C61" i="19"/>
  <c r="B61" i="19"/>
  <c r="E60" i="19"/>
  <c r="D60" i="19" s="1"/>
  <c r="B60" i="19"/>
  <c r="E59" i="19"/>
  <c r="D59" i="19" s="1"/>
  <c r="B59" i="19"/>
  <c r="E58" i="19"/>
  <c r="B58" i="19"/>
  <c r="E57" i="19"/>
  <c r="D57" i="19" s="1"/>
  <c r="B57" i="19"/>
  <c r="E56" i="19"/>
  <c r="D56" i="19" s="1"/>
  <c r="B56" i="19"/>
  <c r="B54" i="19" s="1"/>
  <c r="AE54" i="19"/>
  <c r="AD54" i="19"/>
  <c r="AC54" i="19"/>
  <c r="AB54" i="19"/>
  <c r="AA54" i="19"/>
  <c r="Z54" i="19"/>
  <c r="Y54" i="19"/>
  <c r="X54" i="19"/>
  <c r="W54" i="19"/>
  <c r="V54" i="19"/>
  <c r="U54" i="19"/>
  <c r="T54" i="19"/>
  <c r="S54" i="19"/>
  <c r="R54" i="19"/>
  <c r="Q54" i="19"/>
  <c r="P54" i="19"/>
  <c r="O54" i="19"/>
  <c r="N54" i="19"/>
  <c r="M54" i="19"/>
  <c r="L54" i="19"/>
  <c r="K54" i="19"/>
  <c r="J54" i="19"/>
  <c r="I54" i="19"/>
  <c r="H54" i="19"/>
  <c r="E54" i="19"/>
  <c r="C54" i="19"/>
  <c r="E53" i="19"/>
  <c r="D53" i="19" s="1"/>
  <c r="B53" i="19"/>
  <c r="E52" i="19"/>
  <c r="D52" i="19" s="1"/>
  <c r="B52" i="19"/>
  <c r="E51" i="19"/>
  <c r="B51" i="19"/>
  <c r="E50" i="19"/>
  <c r="D50" i="19" s="1"/>
  <c r="B50" i="19"/>
  <c r="E49" i="19"/>
  <c r="D49" i="19" s="1"/>
  <c r="B49" i="19"/>
  <c r="AE47" i="19"/>
  <c r="AD47" i="19"/>
  <c r="AC47" i="19"/>
  <c r="AB47" i="19"/>
  <c r="AA47" i="19"/>
  <c r="Z47" i="19"/>
  <c r="Y47" i="19"/>
  <c r="X47" i="19"/>
  <c r="W47" i="19"/>
  <c r="V47" i="19"/>
  <c r="U47" i="19"/>
  <c r="T47" i="19"/>
  <c r="S47" i="19"/>
  <c r="R47" i="19"/>
  <c r="Q47" i="19"/>
  <c r="P47" i="19"/>
  <c r="O47" i="19"/>
  <c r="N47" i="19"/>
  <c r="M47" i="19"/>
  <c r="L47" i="19"/>
  <c r="K47" i="19"/>
  <c r="J47" i="19"/>
  <c r="I47" i="19"/>
  <c r="H47" i="19"/>
  <c r="E47" i="19"/>
  <c r="B47" i="19"/>
  <c r="E46" i="19"/>
  <c r="D46" i="19" s="1"/>
  <c r="D39" i="19" s="1"/>
  <c r="B46" i="19"/>
  <c r="E45" i="19"/>
  <c r="F45" i="19" s="1"/>
  <c r="B45" i="19"/>
  <c r="E44" i="19"/>
  <c r="F44" i="19" s="1"/>
  <c r="B44" i="19"/>
  <c r="E43" i="19"/>
  <c r="F43" i="19" s="1"/>
  <c r="B43" i="19"/>
  <c r="E42" i="19"/>
  <c r="D42" i="19" s="1"/>
  <c r="B42" i="19"/>
  <c r="AE40" i="19"/>
  <c r="AD40" i="19"/>
  <c r="AC40" i="19"/>
  <c r="AB40" i="19"/>
  <c r="AA40" i="19"/>
  <c r="Z40" i="19"/>
  <c r="Y40" i="19"/>
  <c r="X40" i="19"/>
  <c r="W40" i="19"/>
  <c r="V40" i="19"/>
  <c r="U40" i="19"/>
  <c r="T40" i="19"/>
  <c r="S40" i="19"/>
  <c r="R40" i="19"/>
  <c r="Q40" i="19"/>
  <c r="P40" i="19"/>
  <c r="O40" i="19"/>
  <c r="N40" i="19"/>
  <c r="M40" i="19"/>
  <c r="L40" i="19"/>
  <c r="K40" i="19"/>
  <c r="J40" i="19"/>
  <c r="I40" i="19"/>
  <c r="H40" i="19"/>
  <c r="E40" i="19"/>
  <c r="B40" i="19"/>
  <c r="AE39" i="19"/>
  <c r="AE158" i="19" s="1"/>
  <c r="AD39" i="19"/>
  <c r="AD158" i="19" s="1"/>
  <c r="AC39" i="19"/>
  <c r="AC158" i="19" s="1"/>
  <c r="AB39" i="19"/>
  <c r="AB158" i="19" s="1"/>
  <c r="AA39" i="19"/>
  <c r="AA158" i="19" s="1"/>
  <c r="Z39" i="19"/>
  <c r="Z158" i="19" s="1"/>
  <c r="Y39" i="19"/>
  <c r="Y158" i="19" s="1"/>
  <c r="X39" i="19"/>
  <c r="X158" i="19" s="1"/>
  <c r="W39" i="19"/>
  <c r="W158" i="19" s="1"/>
  <c r="V39" i="19"/>
  <c r="V158" i="19" s="1"/>
  <c r="U39" i="19"/>
  <c r="U158" i="19" s="1"/>
  <c r="T39" i="19"/>
  <c r="T158" i="19" s="1"/>
  <c r="S39" i="19"/>
  <c r="S158" i="19" s="1"/>
  <c r="R39" i="19"/>
  <c r="R158" i="19" s="1"/>
  <c r="Q39" i="19"/>
  <c r="Q158" i="19" s="1"/>
  <c r="P39" i="19"/>
  <c r="P158" i="19" s="1"/>
  <c r="O39" i="19"/>
  <c r="O158" i="19" s="1"/>
  <c r="N39" i="19"/>
  <c r="N158" i="19" s="1"/>
  <c r="M39" i="19"/>
  <c r="M158" i="19" s="1"/>
  <c r="L39" i="19"/>
  <c r="L158" i="19" s="1"/>
  <c r="K39" i="19"/>
  <c r="K158" i="19" s="1"/>
  <c r="J39" i="19"/>
  <c r="J158" i="19" s="1"/>
  <c r="I39" i="19"/>
  <c r="I158" i="19" s="1"/>
  <c r="H39" i="19"/>
  <c r="H158" i="19" s="1"/>
  <c r="E39" i="19"/>
  <c r="E158" i="19" s="1"/>
  <c r="C39" i="19"/>
  <c r="C158" i="19" s="1"/>
  <c r="B39" i="19"/>
  <c r="AE38" i="19"/>
  <c r="AE157" i="19" s="1"/>
  <c r="AD38" i="19"/>
  <c r="AD157" i="19" s="1"/>
  <c r="AC38" i="19"/>
  <c r="AC157" i="19" s="1"/>
  <c r="AB38" i="19"/>
  <c r="AB157" i="19" s="1"/>
  <c r="AA38" i="19"/>
  <c r="AA157" i="19" s="1"/>
  <c r="Z38" i="19"/>
  <c r="Z157" i="19" s="1"/>
  <c r="Y38" i="19"/>
  <c r="Y157" i="19" s="1"/>
  <c r="X38" i="19"/>
  <c r="X157" i="19" s="1"/>
  <c r="W38" i="19"/>
  <c r="W157" i="19" s="1"/>
  <c r="V38" i="19"/>
  <c r="V157" i="19" s="1"/>
  <c r="U38" i="19"/>
  <c r="U157" i="19" s="1"/>
  <c r="T38" i="19"/>
  <c r="T157" i="19" s="1"/>
  <c r="S38" i="19"/>
  <c r="S157" i="19" s="1"/>
  <c r="R38" i="19"/>
  <c r="R157" i="19" s="1"/>
  <c r="Q38" i="19"/>
  <c r="Q157" i="19" s="1"/>
  <c r="P38" i="19"/>
  <c r="P157" i="19" s="1"/>
  <c r="O38" i="19"/>
  <c r="O157" i="19" s="1"/>
  <c r="N38" i="19"/>
  <c r="N157" i="19" s="1"/>
  <c r="M38" i="19"/>
  <c r="M157" i="19" s="1"/>
  <c r="L38" i="19"/>
  <c r="L157" i="19" s="1"/>
  <c r="K38" i="19"/>
  <c r="K157" i="19" s="1"/>
  <c r="J38" i="19"/>
  <c r="J157" i="19" s="1"/>
  <c r="I38" i="19"/>
  <c r="I157" i="19" s="1"/>
  <c r="H38" i="19"/>
  <c r="H157" i="19" s="1"/>
  <c r="E38" i="19"/>
  <c r="E157" i="19" s="1"/>
  <c r="B38" i="19"/>
  <c r="AE37" i="19"/>
  <c r="AE156" i="19" s="1"/>
  <c r="AD37" i="19"/>
  <c r="AD156" i="19" s="1"/>
  <c r="AC37" i="19"/>
  <c r="AC156" i="19" s="1"/>
  <c r="AB37" i="19"/>
  <c r="AB156" i="19" s="1"/>
  <c r="AA37" i="19"/>
  <c r="AA156" i="19" s="1"/>
  <c r="Z37" i="19"/>
  <c r="Z156" i="19" s="1"/>
  <c r="Y37" i="19"/>
  <c r="Y156" i="19" s="1"/>
  <c r="X37" i="19"/>
  <c r="X156" i="19" s="1"/>
  <c r="W37" i="19"/>
  <c r="W156" i="19" s="1"/>
  <c r="V37" i="19"/>
  <c r="V156" i="19" s="1"/>
  <c r="U37" i="19"/>
  <c r="U156" i="19" s="1"/>
  <c r="T37" i="19"/>
  <c r="T156" i="19" s="1"/>
  <c r="S37" i="19"/>
  <c r="S156" i="19" s="1"/>
  <c r="R37" i="19"/>
  <c r="R156" i="19" s="1"/>
  <c r="Q37" i="19"/>
  <c r="Q156" i="19" s="1"/>
  <c r="P37" i="19"/>
  <c r="P156" i="19" s="1"/>
  <c r="O37" i="19"/>
  <c r="O156" i="19" s="1"/>
  <c r="N37" i="19"/>
  <c r="N156" i="19" s="1"/>
  <c r="M37" i="19"/>
  <c r="M156" i="19" s="1"/>
  <c r="L37" i="19"/>
  <c r="L156" i="19" s="1"/>
  <c r="K37" i="19"/>
  <c r="K156" i="19" s="1"/>
  <c r="J37" i="19"/>
  <c r="J156" i="19" s="1"/>
  <c r="I37" i="19"/>
  <c r="I156" i="19" s="1"/>
  <c r="H37" i="19"/>
  <c r="H156" i="19" s="1"/>
  <c r="E37" i="19"/>
  <c r="E33" i="19" s="1"/>
  <c r="B37" i="19"/>
  <c r="AE36" i="19"/>
  <c r="AE155" i="19" s="1"/>
  <c r="AD36" i="19"/>
  <c r="AD155" i="19" s="1"/>
  <c r="AC36" i="19"/>
  <c r="AC155" i="19" s="1"/>
  <c r="AB36" i="19"/>
  <c r="AB155" i="19" s="1"/>
  <c r="AA36" i="19"/>
  <c r="AA155" i="19" s="1"/>
  <c r="Z36" i="19"/>
  <c r="Z155" i="19" s="1"/>
  <c r="Y36" i="19"/>
  <c r="Y155" i="19" s="1"/>
  <c r="X36" i="19"/>
  <c r="X155" i="19" s="1"/>
  <c r="W36" i="19"/>
  <c r="W155" i="19" s="1"/>
  <c r="V36" i="19"/>
  <c r="V155" i="19" s="1"/>
  <c r="U36" i="19"/>
  <c r="U155" i="19" s="1"/>
  <c r="T36" i="19"/>
  <c r="T155" i="19" s="1"/>
  <c r="S36" i="19"/>
  <c r="S155" i="19" s="1"/>
  <c r="R36" i="19"/>
  <c r="R155" i="19" s="1"/>
  <c r="Q36" i="19"/>
  <c r="Q155" i="19" s="1"/>
  <c r="P36" i="19"/>
  <c r="P155" i="19" s="1"/>
  <c r="O36" i="19"/>
  <c r="O155" i="19" s="1"/>
  <c r="N36" i="19"/>
  <c r="N155" i="19" s="1"/>
  <c r="M36" i="19"/>
  <c r="M155" i="19" s="1"/>
  <c r="L36" i="19"/>
  <c r="L155" i="19" s="1"/>
  <c r="K36" i="19"/>
  <c r="K155" i="19" s="1"/>
  <c r="J36" i="19"/>
  <c r="J155" i="19" s="1"/>
  <c r="I36" i="19"/>
  <c r="I155" i="19" s="1"/>
  <c r="H36" i="19"/>
  <c r="H155" i="19" s="1"/>
  <c r="E36" i="19"/>
  <c r="E155" i="19" s="1"/>
  <c r="B36" i="19"/>
  <c r="AE35" i="19"/>
  <c r="AE154" i="19" s="1"/>
  <c r="AD35" i="19"/>
  <c r="AD154" i="19" s="1"/>
  <c r="AC35" i="19"/>
  <c r="AC154" i="19" s="1"/>
  <c r="AB35" i="19"/>
  <c r="AB154" i="19" s="1"/>
  <c r="AA35" i="19"/>
  <c r="AA154" i="19" s="1"/>
  <c r="Z35" i="19"/>
  <c r="Z154" i="19" s="1"/>
  <c r="Y35" i="19"/>
  <c r="Y154" i="19" s="1"/>
  <c r="X35" i="19"/>
  <c r="X154" i="19" s="1"/>
  <c r="W35" i="19"/>
  <c r="W154" i="19" s="1"/>
  <c r="V35" i="19"/>
  <c r="V154" i="19" s="1"/>
  <c r="U35" i="19"/>
  <c r="U154" i="19" s="1"/>
  <c r="T35" i="19"/>
  <c r="T154" i="19" s="1"/>
  <c r="S35" i="19"/>
  <c r="S154" i="19" s="1"/>
  <c r="R35" i="19"/>
  <c r="R154" i="19" s="1"/>
  <c r="Q35" i="19"/>
  <c r="Q154" i="19" s="1"/>
  <c r="P35" i="19"/>
  <c r="P154" i="19" s="1"/>
  <c r="O35" i="19"/>
  <c r="O154" i="19" s="1"/>
  <c r="N35" i="19"/>
  <c r="N154" i="19" s="1"/>
  <c r="M35" i="19"/>
  <c r="M154" i="19" s="1"/>
  <c r="L35" i="19"/>
  <c r="L154" i="19" s="1"/>
  <c r="K35" i="19"/>
  <c r="K154" i="19" s="1"/>
  <c r="J35" i="19"/>
  <c r="J154" i="19" s="1"/>
  <c r="I35" i="19"/>
  <c r="H35" i="19"/>
  <c r="H154" i="19" s="1"/>
  <c r="E35" i="19"/>
  <c r="E154" i="19" s="1"/>
  <c r="C35" i="19"/>
  <c r="C154" i="19" s="1"/>
  <c r="AE33" i="19"/>
  <c r="AE152" i="19" s="1"/>
  <c r="AE153" i="19" s="1"/>
  <c r="AC33" i="19"/>
  <c r="AC152" i="19" s="1"/>
  <c r="AC153" i="19" s="1"/>
  <c r="AA33" i="19"/>
  <c r="AA152" i="19" s="1"/>
  <c r="AA153" i="19" s="1"/>
  <c r="Y33" i="19"/>
  <c r="Y152" i="19" s="1"/>
  <c r="Y153" i="19" s="1"/>
  <c r="W33" i="19"/>
  <c r="W152" i="19" s="1"/>
  <c r="W153" i="19" s="1"/>
  <c r="U33" i="19"/>
  <c r="U152" i="19" s="1"/>
  <c r="U153" i="19" s="1"/>
  <c r="S33" i="19"/>
  <c r="S152" i="19" s="1"/>
  <c r="S153" i="19" s="1"/>
  <c r="O33" i="19"/>
  <c r="O152" i="19" s="1"/>
  <c r="O153" i="19" s="1"/>
  <c r="N33" i="19"/>
  <c r="N152" i="19" s="1"/>
  <c r="N153" i="19" s="1"/>
  <c r="M33" i="19"/>
  <c r="M152" i="19" s="1"/>
  <c r="M153" i="19" s="1"/>
  <c r="L33" i="19"/>
  <c r="L152" i="19" s="1"/>
  <c r="L153" i="19" s="1"/>
  <c r="K33" i="19"/>
  <c r="K152" i="19" s="1"/>
  <c r="K153" i="19" s="1"/>
  <c r="J33" i="19"/>
  <c r="J152" i="19" s="1"/>
  <c r="J153" i="19" s="1"/>
  <c r="I33" i="19"/>
  <c r="I152" i="19" s="1"/>
  <c r="I153" i="19" s="1"/>
  <c r="H33" i="19"/>
  <c r="H152" i="19" s="1"/>
  <c r="H153" i="19" s="1"/>
  <c r="AE24" i="19"/>
  <c r="AD24" i="19"/>
  <c r="AC24" i="19"/>
  <c r="AB24" i="19"/>
  <c r="AA24" i="19"/>
  <c r="Z24" i="19"/>
  <c r="Y24" i="19"/>
  <c r="X24" i="19"/>
  <c r="W24" i="19"/>
  <c r="V24" i="19"/>
  <c r="U24" i="19"/>
  <c r="T24" i="19"/>
  <c r="S24" i="19"/>
  <c r="R24" i="19"/>
  <c r="Q24" i="19"/>
  <c r="P24" i="19"/>
  <c r="O24" i="19"/>
  <c r="N24" i="19"/>
  <c r="M24" i="19"/>
  <c r="L24" i="19"/>
  <c r="K24" i="19"/>
  <c r="J24" i="19"/>
  <c r="I24" i="19"/>
  <c r="H24" i="19"/>
  <c r="C24" i="19" s="1"/>
  <c r="AE23" i="19"/>
  <c r="AD23" i="19"/>
  <c r="AC23" i="19"/>
  <c r="AB23" i="19"/>
  <c r="AA23" i="19"/>
  <c r="Z23" i="19"/>
  <c r="Y23" i="19"/>
  <c r="X23" i="19"/>
  <c r="W23" i="19"/>
  <c r="V23" i="19"/>
  <c r="U23" i="19"/>
  <c r="T23" i="19"/>
  <c r="S23" i="19"/>
  <c r="R23" i="19"/>
  <c r="Q23" i="19"/>
  <c r="P23" i="19"/>
  <c r="O23" i="19"/>
  <c r="N23" i="19"/>
  <c r="M23" i="19"/>
  <c r="L23" i="19"/>
  <c r="K23" i="19"/>
  <c r="J23" i="19"/>
  <c r="I23" i="19"/>
  <c r="H23" i="19"/>
  <c r="C23" i="19" s="1"/>
  <c r="AE22" i="19"/>
  <c r="AD22" i="19"/>
  <c r="AC22" i="19"/>
  <c r="AB22" i="19"/>
  <c r="AA22" i="19"/>
  <c r="Z22" i="19"/>
  <c r="Y22" i="19"/>
  <c r="X22" i="19"/>
  <c r="W22" i="19"/>
  <c r="V22" i="19"/>
  <c r="U22" i="19"/>
  <c r="T22" i="19"/>
  <c r="S22" i="19"/>
  <c r="R22" i="19"/>
  <c r="Q22" i="19"/>
  <c r="P22" i="19"/>
  <c r="O22" i="19"/>
  <c r="N22" i="19"/>
  <c r="M22" i="19"/>
  <c r="L22" i="19"/>
  <c r="K22" i="19"/>
  <c r="J22" i="19"/>
  <c r="I22" i="19"/>
  <c r="H22" i="19"/>
  <c r="C22" i="19" s="1"/>
  <c r="AE21" i="19"/>
  <c r="AD21" i="19"/>
  <c r="AC21" i="19"/>
  <c r="AB21" i="19"/>
  <c r="AA21" i="19"/>
  <c r="Z21" i="19"/>
  <c r="Y21" i="19"/>
  <c r="X21" i="19"/>
  <c r="W21" i="19"/>
  <c r="V21" i="19"/>
  <c r="U21" i="19"/>
  <c r="T21" i="19"/>
  <c r="S21" i="19"/>
  <c r="R21" i="19"/>
  <c r="Q21" i="19"/>
  <c r="P21" i="19"/>
  <c r="O21" i="19"/>
  <c r="N21" i="19"/>
  <c r="M21" i="19"/>
  <c r="L21" i="19"/>
  <c r="K21" i="19"/>
  <c r="J21" i="19"/>
  <c r="I21" i="19"/>
  <c r="H21" i="19"/>
  <c r="C21" i="19" s="1"/>
  <c r="AE20" i="19"/>
  <c r="AD20" i="19"/>
  <c r="AC20" i="19"/>
  <c r="AB20" i="19"/>
  <c r="AA20" i="19"/>
  <c r="Z20" i="19"/>
  <c r="Y20" i="19"/>
  <c r="X20" i="19"/>
  <c r="W20" i="19"/>
  <c r="V20" i="19"/>
  <c r="U20" i="19"/>
  <c r="T20" i="19"/>
  <c r="S20" i="19"/>
  <c r="R20" i="19"/>
  <c r="Q20" i="19"/>
  <c r="P20" i="19"/>
  <c r="O20" i="19"/>
  <c r="N20" i="19"/>
  <c r="M20" i="19"/>
  <c r="L20" i="19"/>
  <c r="K20" i="19"/>
  <c r="J20" i="19"/>
  <c r="I20" i="19"/>
  <c r="H20" i="19"/>
  <c r="C20" i="19" s="1"/>
  <c r="E17" i="19"/>
  <c r="D17" i="19" s="1"/>
  <c r="D24" i="19" s="1"/>
  <c r="B17" i="19"/>
  <c r="B24" i="19" s="1"/>
  <c r="E16" i="19"/>
  <c r="D16" i="19" s="1"/>
  <c r="D23" i="19" s="1"/>
  <c r="B16" i="19"/>
  <c r="B23" i="19" s="1"/>
  <c r="E15" i="19"/>
  <c r="F15" i="19" s="1"/>
  <c r="B15" i="19"/>
  <c r="B22" i="19" s="1"/>
  <c r="E14" i="19"/>
  <c r="D14" i="19" s="1"/>
  <c r="D21" i="19" s="1"/>
  <c r="B14" i="19"/>
  <c r="B21" i="19" s="1"/>
  <c r="E13" i="19"/>
  <c r="D13" i="19" s="1"/>
  <c r="B13" i="19"/>
  <c r="B20" i="19" s="1"/>
  <c r="AE12" i="19"/>
  <c r="AE18" i="19" s="1"/>
  <c r="AE19" i="19" s="1"/>
  <c r="AD12" i="19"/>
  <c r="AD18" i="19" s="1"/>
  <c r="AD19" i="19" s="1"/>
  <c r="AC12" i="19"/>
  <c r="AC18" i="19" s="1"/>
  <c r="AC19" i="19" s="1"/>
  <c r="AB12" i="19"/>
  <c r="AB18" i="19" s="1"/>
  <c r="AB19" i="19" s="1"/>
  <c r="AA12" i="19"/>
  <c r="AA18" i="19" s="1"/>
  <c r="AA19" i="19" s="1"/>
  <c r="Z12" i="19"/>
  <c r="Z18" i="19" s="1"/>
  <c r="Z19" i="19" s="1"/>
  <c r="Y12" i="19"/>
  <c r="Y18" i="19" s="1"/>
  <c r="Y19" i="19" s="1"/>
  <c r="X12" i="19"/>
  <c r="X18" i="19" s="1"/>
  <c r="X19" i="19" s="1"/>
  <c r="W12" i="19"/>
  <c r="W18" i="19" s="1"/>
  <c r="W19" i="19" s="1"/>
  <c r="V12" i="19"/>
  <c r="V18" i="19" s="1"/>
  <c r="V19" i="19" s="1"/>
  <c r="U12" i="19"/>
  <c r="U18" i="19" s="1"/>
  <c r="U19" i="19" s="1"/>
  <c r="T12" i="19"/>
  <c r="T18" i="19" s="1"/>
  <c r="T19" i="19" s="1"/>
  <c r="S12" i="19"/>
  <c r="S18" i="19" s="1"/>
  <c r="S19" i="19" s="1"/>
  <c r="R12" i="19"/>
  <c r="R18" i="19" s="1"/>
  <c r="R19" i="19" s="1"/>
  <c r="Q12" i="19"/>
  <c r="Q18" i="19" s="1"/>
  <c r="Q19" i="19" s="1"/>
  <c r="P12" i="19"/>
  <c r="P18" i="19" s="1"/>
  <c r="P19" i="19" s="1"/>
  <c r="O12" i="19"/>
  <c r="O18" i="19" s="1"/>
  <c r="O19" i="19" s="1"/>
  <c r="N12" i="19"/>
  <c r="N18" i="19" s="1"/>
  <c r="N19" i="19" s="1"/>
  <c r="M12" i="19"/>
  <c r="M18" i="19" s="1"/>
  <c r="M19" i="19" s="1"/>
  <c r="L12" i="19"/>
  <c r="L18" i="19" s="1"/>
  <c r="L19" i="19" s="1"/>
  <c r="K12" i="19"/>
  <c r="K18" i="19" s="1"/>
  <c r="K19" i="19" s="1"/>
  <c r="J12" i="19"/>
  <c r="J18" i="19" s="1"/>
  <c r="J19" i="19" s="1"/>
  <c r="I12" i="19"/>
  <c r="I18" i="19" s="1"/>
  <c r="I19" i="19" s="1"/>
  <c r="H12" i="19"/>
  <c r="H18" i="19" s="1"/>
  <c r="H19" i="19" s="1"/>
  <c r="E12" i="19"/>
  <c r="F12" i="19" s="1"/>
  <c r="C12" i="19"/>
  <c r="C18" i="19" s="1"/>
  <c r="B12" i="19"/>
  <c r="B18" i="19" s="1"/>
  <c r="B19" i="19" s="1"/>
  <c r="AE11" i="19"/>
  <c r="AD11" i="19"/>
  <c r="AC11" i="19"/>
  <c r="AB11" i="19"/>
  <c r="AA11" i="19"/>
  <c r="Z11" i="19"/>
  <c r="Y11" i="19"/>
  <c r="X11" i="19"/>
  <c r="W11" i="19"/>
  <c r="V11" i="19"/>
  <c r="U11" i="19"/>
  <c r="T11" i="19"/>
  <c r="S11" i="19"/>
  <c r="R11" i="19"/>
  <c r="P11" i="19"/>
  <c r="O11" i="19"/>
  <c r="N11" i="19"/>
  <c r="M11" i="19"/>
  <c r="L11" i="19"/>
  <c r="K11" i="19"/>
  <c r="J11" i="19"/>
  <c r="I11" i="19"/>
  <c r="H11" i="19"/>
  <c r="B11" i="19"/>
  <c r="B103" i="19" l="1"/>
  <c r="F89" i="19"/>
  <c r="F93" i="19"/>
  <c r="Q33" i="19"/>
  <c r="Q152" i="19" s="1"/>
  <c r="Q153" i="19" s="1"/>
  <c r="B171" i="19"/>
  <c r="F185" i="19"/>
  <c r="E166" i="19"/>
  <c r="F166" i="19" s="1"/>
  <c r="Q166" i="19"/>
  <c r="E187" i="19"/>
  <c r="Q187" i="19"/>
  <c r="G114" i="19"/>
  <c r="E86" i="19"/>
  <c r="E82" i="19" s="1"/>
  <c r="E152" i="19" s="1"/>
  <c r="E153" i="19" s="1"/>
  <c r="Q11" i="19"/>
  <c r="E11" i="19"/>
  <c r="F11" i="19" s="1"/>
  <c r="R33" i="19"/>
  <c r="R152" i="19" s="1"/>
  <c r="R153" i="19" s="1"/>
  <c r="T33" i="19"/>
  <c r="T152" i="19" s="1"/>
  <c r="T153" i="19" s="1"/>
  <c r="V33" i="19"/>
  <c r="V152" i="19" s="1"/>
  <c r="V153" i="19" s="1"/>
  <c r="X33" i="19"/>
  <c r="X152" i="19" s="1"/>
  <c r="X153" i="19" s="1"/>
  <c r="Z33" i="19"/>
  <c r="Z152" i="19" s="1"/>
  <c r="Z153" i="19" s="1"/>
  <c r="AB33" i="19"/>
  <c r="AB152" i="19" s="1"/>
  <c r="AB153" i="19" s="1"/>
  <c r="AD33" i="19"/>
  <c r="AD152" i="19" s="1"/>
  <c r="AD153" i="19" s="1"/>
  <c r="B35" i="19"/>
  <c r="F54" i="19"/>
  <c r="F58" i="19"/>
  <c r="F68" i="19"/>
  <c r="F72" i="19"/>
  <c r="F107" i="19"/>
  <c r="E110" i="19"/>
  <c r="F138" i="19"/>
  <c r="F142" i="19"/>
  <c r="I206" i="19"/>
  <c r="M206" i="19"/>
  <c r="Q206" i="19"/>
  <c r="U206" i="19"/>
  <c r="Y206" i="19"/>
  <c r="C37" i="19"/>
  <c r="B33" i="19"/>
  <c r="B152" i="19" s="1"/>
  <c r="B153" i="19" s="1"/>
  <c r="F61" i="19"/>
  <c r="F75" i="19"/>
  <c r="F100" i="19"/>
  <c r="F103" i="19"/>
  <c r="F131" i="19"/>
  <c r="P33" i="19"/>
  <c r="P152" i="19" s="1"/>
  <c r="P153" i="19" s="1"/>
  <c r="F47" i="19"/>
  <c r="F51" i="19"/>
  <c r="C168" i="19"/>
  <c r="G89" i="19"/>
  <c r="G93" i="19"/>
  <c r="C157" i="19"/>
  <c r="C156" i="19"/>
  <c r="C203" i="19" s="1"/>
  <c r="C36" i="19"/>
  <c r="C155" i="19" s="1"/>
  <c r="C202" i="19" s="1"/>
  <c r="C11" i="19"/>
  <c r="D35" i="19"/>
  <c r="D20" i="19"/>
  <c r="G11" i="19"/>
  <c r="G12" i="19"/>
  <c r="G15" i="19"/>
  <c r="E18" i="19"/>
  <c r="E20" i="19"/>
  <c r="E21" i="19"/>
  <c r="E22" i="19"/>
  <c r="E23" i="19"/>
  <c r="E24" i="19"/>
  <c r="C201" i="19"/>
  <c r="E201" i="19"/>
  <c r="I154" i="19"/>
  <c r="I201" i="19" s="1"/>
  <c r="K201" i="19"/>
  <c r="M201" i="19"/>
  <c r="O201" i="19"/>
  <c r="Q201" i="19"/>
  <c r="S201" i="19"/>
  <c r="U201" i="19"/>
  <c r="W201" i="19"/>
  <c r="Y201" i="19"/>
  <c r="AA201" i="19"/>
  <c r="AC201" i="19"/>
  <c r="AE201" i="19"/>
  <c r="E202" i="19"/>
  <c r="I202" i="19"/>
  <c r="K202" i="19"/>
  <c r="M202" i="19"/>
  <c r="O202" i="19"/>
  <c r="Q202" i="19"/>
  <c r="S202" i="19"/>
  <c r="U202" i="19"/>
  <c r="W202" i="19"/>
  <c r="Y202" i="19"/>
  <c r="AA202" i="19"/>
  <c r="AC202" i="19"/>
  <c r="AE202" i="19"/>
  <c r="G37" i="19"/>
  <c r="I203" i="19"/>
  <c r="K203" i="19"/>
  <c r="M203" i="19"/>
  <c r="O203" i="19"/>
  <c r="Q203" i="19"/>
  <c r="S203" i="19"/>
  <c r="U203" i="19"/>
  <c r="W203" i="19"/>
  <c r="Y203" i="19"/>
  <c r="AA203" i="19"/>
  <c r="AC203" i="19"/>
  <c r="AE203" i="19"/>
  <c r="C204" i="19"/>
  <c r="E204" i="19"/>
  <c r="G157" i="19"/>
  <c r="I204" i="19"/>
  <c r="K204" i="19"/>
  <c r="M204" i="19"/>
  <c r="O204" i="19"/>
  <c r="Q204" i="19"/>
  <c r="S204" i="19"/>
  <c r="U204" i="19"/>
  <c r="W204" i="19"/>
  <c r="Y204" i="19"/>
  <c r="AA204" i="19"/>
  <c r="AC204" i="19"/>
  <c r="AE204" i="19"/>
  <c r="C205" i="19"/>
  <c r="E205" i="19"/>
  <c r="I205" i="19"/>
  <c r="K205" i="19"/>
  <c r="M205" i="19"/>
  <c r="O205" i="19"/>
  <c r="Q205" i="19"/>
  <c r="S205" i="19"/>
  <c r="U205" i="19"/>
  <c r="W205" i="19"/>
  <c r="Y205" i="19"/>
  <c r="AA205" i="19"/>
  <c r="AC205" i="19"/>
  <c r="AE205" i="19"/>
  <c r="G43" i="19"/>
  <c r="G44" i="19"/>
  <c r="G45" i="19"/>
  <c r="G47" i="19"/>
  <c r="G51" i="19"/>
  <c r="G54" i="19"/>
  <c r="G58" i="19"/>
  <c r="G61" i="19"/>
  <c r="G65" i="19"/>
  <c r="G68" i="19"/>
  <c r="G72" i="19"/>
  <c r="G75" i="19"/>
  <c r="C227" i="19"/>
  <c r="C226" i="19" s="1"/>
  <c r="C206" i="19"/>
  <c r="E227" i="19"/>
  <c r="E206" i="19"/>
  <c r="E229" i="19"/>
  <c r="G210" i="19"/>
  <c r="F210" i="19"/>
  <c r="G79" i="19"/>
  <c r="G82" i="19"/>
  <c r="D15" i="19"/>
  <c r="D22" i="19" s="1"/>
  <c r="F33" i="19"/>
  <c r="H201" i="19"/>
  <c r="B154" i="19"/>
  <c r="J201" i="19"/>
  <c r="L201" i="19"/>
  <c r="N201" i="19"/>
  <c r="P201" i="19"/>
  <c r="R201" i="19"/>
  <c r="T201" i="19"/>
  <c r="V201" i="19"/>
  <c r="X201" i="19"/>
  <c r="Z201" i="19"/>
  <c r="AB201" i="19"/>
  <c r="AD201" i="19"/>
  <c r="B155" i="19"/>
  <c r="F155" i="19" s="1"/>
  <c r="H202" i="19"/>
  <c r="J202" i="19"/>
  <c r="L202" i="19"/>
  <c r="N202" i="19"/>
  <c r="P202" i="19"/>
  <c r="R202" i="19"/>
  <c r="T202" i="19"/>
  <c r="V202" i="19"/>
  <c r="X202" i="19"/>
  <c r="Z202" i="19"/>
  <c r="AB202" i="19"/>
  <c r="AD202" i="19"/>
  <c r="F37" i="19"/>
  <c r="H203" i="19"/>
  <c r="B156" i="19"/>
  <c r="J203" i="19"/>
  <c r="L203" i="19"/>
  <c r="N203" i="19"/>
  <c r="P203" i="19"/>
  <c r="R203" i="19"/>
  <c r="T203" i="19"/>
  <c r="V203" i="19"/>
  <c r="X203" i="19"/>
  <c r="Z203" i="19"/>
  <c r="AB203" i="19"/>
  <c r="AD203" i="19"/>
  <c r="H204" i="19"/>
  <c r="B157" i="19"/>
  <c r="F157" i="19" s="1"/>
  <c r="J204" i="19"/>
  <c r="L204" i="19"/>
  <c r="N204" i="19"/>
  <c r="P204" i="19"/>
  <c r="R204" i="19"/>
  <c r="T204" i="19"/>
  <c r="V204" i="19"/>
  <c r="X204" i="19"/>
  <c r="Z204" i="19"/>
  <c r="AB204" i="19"/>
  <c r="AD204" i="19"/>
  <c r="B158" i="19"/>
  <c r="H205" i="19"/>
  <c r="J205" i="19"/>
  <c r="L205" i="19"/>
  <c r="N205" i="19"/>
  <c r="P205" i="19"/>
  <c r="R205" i="19"/>
  <c r="T205" i="19"/>
  <c r="V205" i="19"/>
  <c r="X205" i="19"/>
  <c r="Z205" i="19"/>
  <c r="AB205" i="19"/>
  <c r="AD205" i="19"/>
  <c r="D43" i="19"/>
  <c r="D36" i="19" s="1"/>
  <c r="D44" i="19"/>
  <c r="D45" i="19"/>
  <c r="D38" i="19" s="1"/>
  <c r="D51" i="19"/>
  <c r="D47" i="19" s="1"/>
  <c r="D58" i="19"/>
  <c r="D54" i="19" s="1"/>
  <c r="D65" i="19"/>
  <c r="D61" i="19" s="1"/>
  <c r="D72" i="19"/>
  <c r="D68" i="19" s="1"/>
  <c r="B227" i="19"/>
  <c r="B226" i="19" s="1"/>
  <c r="B206" i="19"/>
  <c r="D77" i="19"/>
  <c r="D78" i="19"/>
  <c r="D209" i="19" s="1"/>
  <c r="D228" i="19" s="1"/>
  <c r="D79" i="19"/>
  <c r="D210" i="19" s="1"/>
  <c r="D229" i="19" s="1"/>
  <c r="F79" i="19"/>
  <c r="D80" i="19"/>
  <c r="D211" i="19" s="1"/>
  <c r="D230" i="19" s="1"/>
  <c r="D81" i="19"/>
  <c r="D212" i="19" s="1"/>
  <c r="D231" i="19" s="1"/>
  <c r="B188" i="19"/>
  <c r="H187" i="19"/>
  <c r="R187" i="19"/>
  <c r="Z187" i="19"/>
  <c r="B189" i="19"/>
  <c r="B191" i="19"/>
  <c r="F191" i="19" s="1"/>
  <c r="C96" i="19"/>
  <c r="E96" i="19"/>
  <c r="G100" i="19"/>
  <c r="C103" i="19"/>
  <c r="G103" i="19" s="1"/>
  <c r="D103" i="19"/>
  <c r="G107" i="19"/>
  <c r="F114" i="19"/>
  <c r="D114" i="19"/>
  <c r="D86" i="19" s="1"/>
  <c r="E117" i="19"/>
  <c r="F121" i="19"/>
  <c r="D121" i="19"/>
  <c r="D117" i="19" s="1"/>
  <c r="E124" i="19"/>
  <c r="F128" i="19"/>
  <c r="D128" i="19"/>
  <c r="D124" i="19" s="1"/>
  <c r="G128" i="19"/>
  <c r="D168" i="19"/>
  <c r="V187" i="19"/>
  <c r="AD187" i="19"/>
  <c r="B192" i="19"/>
  <c r="G131" i="19"/>
  <c r="G135" i="19"/>
  <c r="G138" i="19"/>
  <c r="G142" i="19"/>
  <c r="G189" i="19"/>
  <c r="G190" i="19"/>
  <c r="G170" i="19"/>
  <c r="G191" i="19"/>
  <c r="G176" i="19"/>
  <c r="G177" i="19"/>
  <c r="G178" i="19"/>
  <c r="G183" i="19"/>
  <c r="G184" i="19"/>
  <c r="G185" i="19"/>
  <c r="F190" i="19"/>
  <c r="D135" i="19"/>
  <c r="D131" i="19" s="1"/>
  <c r="D142" i="19"/>
  <c r="D138" i="19" s="1"/>
  <c r="F170" i="19"/>
  <c r="D176" i="19"/>
  <c r="D177" i="19"/>
  <c r="D178" i="19"/>
  <c r="D171" i="19" s="1"/>
  <c r="D191" i="19" s="1"/>
  <c r="D183" i="19"/>
  <c r="D184" i="19"/>
  <c r="D185" i="19"/>
  <c r="F189" i="19"/>
  <c r="H229" i="19"/>
  <c r="H206" i="19"/>
  <c r="J229" i="19"/>
  <c r="J206" i="19"/>
  <c r="L229" i="19"/>
  <c r="L206" i="19"/>
  <c r="N229" i="19"/>
  <c r="N206" i="19"/>
  <c r="P229" i="19"/>
  <c r="P206" i="19"/>
  <c r="R229" i="19"/>
  <c r="R206" i="19"/>
  <c r="T229" i="19"/>
  <c r="T206" i="19"/>
  <c r="V229" i="19"/>
  <c r="V206" i="19"/>
  <c r="X229" i="19"/>
  <c r="X206" i="19"/>
  <c r="Z229" i="19"/>
  <c r="Z206" i="19"/>
  <c r="AB229" i="19"/>
  <c r="AB206" i="19"/>
  <c r="AD229" i="19"/>
  <c r="AD206" i="19"/>
  <c r="H226" i="19"/>
  <c r="J226" i="19"/>
  <c r="L226" i="19"/>
  <c r="N226" i="19"/>
  <c r="P226" i="19"/>
  <c r="R226" i="19"/>
  <c r="T226" i="19"/>
  <c r="V226" i="19"/>
  <c r="X226" i="19"/>
  <c r="Z226" i="19"/>
  <c r="AB226" i="19"/>
  <c r="AD226" i="19"/>
  <c r="G86" i="19" l="1"/>
  <c r="D180" i="19"/>
  <c r="F82" i="19"/>
  <c r="E156" i="19"/>
  <c r="E203" i="19" s="1"/>
  <c r="F86" i="19"/>
  <c r="F152" i="19"/>
  <c r="C188" i="19"/>
  <c r="C187" i="19" s="1"/>
  <c r="G187" i="19" s="1"/>
  <c r="C166" i="19"/>
  <c r="G166" i="19" s="1"/>
  <c r="G155" i="19"/>
  <c r="C33" i="19"/>
  <c r="D169" i="19"/>
  <c r="D189" i="19" s="1"/>
  <c r="D188" i="19"/>
  <c r="F124" i="19"/>
  <c r="G124" i="19"/>
  <c r="F117" i="19"/>
  <c r="G117" i="19"/>
  <c r="B187" i="19"/>
  <c r="F187" i="19" s="1"/>
  <c r="D208" i="19"/>
  <c r="D75" i="19"/>
  <c r="D37" i="19"/>
  <c r="D33" i="19" s="1"/>
  <c r="B203" i="19"/>
  <c r="AB199" i="19"/>
  <c r="X199" i="19"/>
  <c r="T199" i="19"/>
  <c r="P199" i="19"/>
  <c r="L199" i="19"/>
  <c r="G229" i="19"/>
  <c r="F229" i="19"/>
  <c r="E226" i="19"/>
  <c r="G203" i="19"/>
  <c r="G202" i="19"/>
  <c r="AE199" i="19"/>
  <c r="AA199" i="19"/>
  <c r="W199" i="19"/>
  <c r="S199" i="19"/>
  <c r="O199" i="19"/>
  <c r="K199" i="19"/>
  <c r="E199" i="19"/>
  <c r="F153" i="19"/>
  <c r="F22" i="19"/>
  <c r="G22" i="19"/>
  <c r="D154" i="19"/>
  <c r="D201" i="19" s="1"/>
  <c r="D170" i="19"/>
  <c r="D190" i="19" s="1"/>
  <c r="D173" i="19"/>
  <c r="D82" i="19"/>
  <c r="D110" i="19"/>
  <c r="G96" i="19"/>
  <c r="F96" i="19"/>
  <c r="D157" i="19"/>
  <c r="D204" i="19" s="1"/>
  <c r="D155" i="19"/>
  <c r="D202" i="19" s="1"/>
  <c r="B205" i="19"/>
  <c r="B204" i="19"/>
  <c r="F204" i="19" s="1"/>
  <c r="B202" i="19"/>
  <c r="F202" i="19" s="1"/>
  <c r="AD199" i="19"/>
  <c r="Z199" i="19"/>
  <c r="V199" i="19"/>
  <c r="R199" i="19"/>
  <c r="N199" i="19"/>
  <c r="J199" i="19"/>
  <c r="B201" i="19"/>
  <c r="H199" i="19"/>
  <c r="G206" i="19"/>
  <c r="F206" i="19"/>
  <c r="G204" i="19"/>
  <c r="AC199" i="19"/>
  <c r="Y199" i="19"/>
  <c r="U199" i="19"/>
  <c r="Q199" i="19"/>
  <c r="M199" i="19"/>
  <c r="I199" i="19"/>
  <c r="C199" i="19"/>
  <c r="F18" i="19"/>
  <c r="E19" i="19"/>
  <c r="G18" i="19"/>
  <c r="D12" i="19"/>
  <c r="D158" i="19"/>
  <c r="D205" i="19" s="1"/>
  <c r="D40" i="19"/>
  <c r="F203" i="19" l="1"/>
  <c r="G156" i="19"/>
  <c r="F156" i="19"/>
  <c r="B199" i="19"/>
  <c r="C152" i="19"/>
  <c r="G33" i="19"/>
  <c r="G226" i="19"/>
  <c r="F226" i="19"/>
  <c r="D187" i="19"/>
  <c r="D18" i="19"/>
  <c r="D19" i="19" s="1"/>
  <c r="D11" i="19"/>
  <c r="F19" i="19"/>
  <c r="G19" i="19"/>
  <c r="D152" i="19"/>
  <c r="D153" i="19" s="1"/>
  <c r="G199" i="19"/>
  <c r="F199" i="19"/>
  <c r="D156" i="19"/>
  <c r="D203" i="19" s="1"/>
  <c r="D199" i="19" s="1"/>
  <c r="D227" i="19"/>
  <c r="D226" i="19" s="1"/>
  <c r="D206" i="19"/>
  <c r="D166" i="19"/>
  <c r="C153" i="19" l="1"/>
  <c r="G153" i="19" s="1"/>
  <c r="G152" i="19"/>
  <c r="H54" i="2" l="1"/>
  <c r="H74" i="2"/>
  <c r="H65" i="2"/>
  <c r="I103" i="2" l="1"/>
  <c r="J103" i="2"/>
  <c r="K103" i="2"/>
  <c r="L103" i="2"/>
  <c r="H103" i="2"/>
  <c r="E103" i="2" l="1"/>
  <c r="I82" i="2" l="1"/>
  <c r="J82" i="2"/>
  <c r="K82" i="2"/>
  <c r="L82" i="2"/>
  <c r="H82" i="2"/>
  <c r="E82" i="2"/>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E109" i="2" s="1"/>
  <c r="I15" i="2"/>
  <c r="I96" i="2" s="1"/>
  <c r="I100" i="2" s="1"/>
  <c r="J15" i="2"/>
  <c r="J96" i="2" s="1"/>
  <c r="J100" i="2" s="1"/>
  <c r="K15" i="2"/>
  <c r="K96" i="2" s="1"/>
  <c r="K100" i="2" s="1"/>
  <c r="L15" i="2"/>
  <c r="L96" i="2" s="1"/>
  <c r="L100" i="2" s="1"/>
  <c r="H15" i="2"/>
  <c r="H96" i="2" s="1"/>
  <c r="H100" i="2" s="1"/>
  <c r="E100" i="2" s="1"/>
  <c r="E15" i="2" l="1"/>
  <c r="E96" i="2"/>
  <c r="H88" i="2"/>
  <c r="E88" i="2" s="1"/>
  <c r="L84" i="2"/>
  <c r="K84" i="2"/>
  <c r="J84" i="2"/>
  <c r="I84" i="2"/>
  <c r="I83" i="2" s="1"/>
  <c r="J83" i="2"/>
  <c r="K83" i="2"/>
  <c r="L83" i="2"/>
  <c r="H83" i="2"/>
  <c r="E83" i="2" s="1"/>
  <c r="H84" i="2"/>
  <c r="E84" i="2" s="1"/>
  <c r="K10" i="2" l="1"/>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E67" i="2" s="1"/>
  <c r="I67" i="2"/>
  <c r="J97" i="2" l="1"/>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E17" i="3" s="1"/>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4" i="3" l="1"/>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E75" i="3" s="1"/>
  <c r="F70" i="3"/>
  <c r="F74" i="3" s="1"/>
  <c r="H70" i="3"/>
  <c r="H74" i="3" s="1"/>
  <c r="G71" i="3"/>
  <c r="K71" i="3" s="1"/>
  <c r="I71" i="3"/>
  <c r="E69" i="3" l="1"/>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<sst xmlns="http://schemas.openxmlformats.org/spreadsheetml/2006/main" count="677" uniqueCount="222">
  <si>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</si>
  <si>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</si>
  <si>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</si>
  <si>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</si>
  <si>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</si>
  <si>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</si>
  <si>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</si>
  <si>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</si>
  <si>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</si>
  <si>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</si>
  <si>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</si>
  <si>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</si>
  <si>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</si>
  <si>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</si>
  <si>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</si>
  <si>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</si>
  <si>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</si>
  <si>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</si>
  <si>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</si>
  <si>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</si>
  <si>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</si>
  <si>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</si>
  <si>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</si>
  <si>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</si>
  <si>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</si>
  <si>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</si>
  <si>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</si>
  <si>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</si>
  <si>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</si>
  <si>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</si>
  <si>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</si>
  <si>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</si>
  <si>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</si>
  <si>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</si>
  <si>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</si>
  <si>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</si>
  <si>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</si>
  <si>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</si>
  <si>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</si>
  <si>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</si>
  <si>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</si>
  <si>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</si>
  <si>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</si>
  <si>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</si>
  <si>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</si>
  <si>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</si>
  <si>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</si>
  <si>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</si>
  <si>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</si>
  <si>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</si>
  <si>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</si>
  <si>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</si>
  <si>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</si>
  <si>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</si>
  <si>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</si>
  <si>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</si>
  <si>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</si>
  <si>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</si>
  <si>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</si>
  <si>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</si>
  <si>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</si>
  <si>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</si>
  <si>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</si>
  <si>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</si>
  <si>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</si>
  <si>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</si>
  <si>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</si>
  <si>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</si>
  <si>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</si>
  <si>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</si>
  <si>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</si>
  <si>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</si>
  <si>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</si>
  <si>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</si>
  <si>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</si>
  <si>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</si>
  <si>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</si>
  <si>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</si>
  <si>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</si>
  <si>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</si>
  <si>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</si>
  <si>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</si>
  <si>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</si>
  <si>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</si>
  <si>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</si>
  <si>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</si>
  <si>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</si>
  <si>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</si>
  <si>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</si>
  <si>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</si>
  <si>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</si>
  <si>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</si>
  <si>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</si>
  <si>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</si>
  <si>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</si>
  <si>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</si>
  <si>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</si>
  <si>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</si>
  <si>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</si>
  <si>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</si>
  <si>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</si>
  <si>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</si>
  <si>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</si>
  <si>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</si>
  <si>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</si>
  <si>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</si>
  <si>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</si>
  <si>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</si>
  <si>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</si>
  <si>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</si>
  <si>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</si>
  <si>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</si>
  <si>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</si>
  <si>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</si>
  <si>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</si>
  <si>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</si>
  <si>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</si>
  <si>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</si>
  <si>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</si>
  <si>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</si>
  <si>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</si>
  <si>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</si>
  <si>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</si>
  <si>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</si>
  <si>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</si>
  <si>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</si>
  <si>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</si>
  <si>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</si>
  <si>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</si>
  <si>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</si>
  <si>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</si>
  <si>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</si>
  <si>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</si>
  <si>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</si>
  <si>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</si>
  <si>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</si>
  <si>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</si>
  <si>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</si>
  <si>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</si>
  <si>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</si>
  <si>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</si>
  <si>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</si>
  <si>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</si>
  <si>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</si>
  <si>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</si>
  <si>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</si>
  <si>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</si>
  <si>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</si>
  <si>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</si>
  <si>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</si>
  <si>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</si>
  <si>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</si>
  <si>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</si>
  <si>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</si>
  <si>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</si>
  <si>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</si>
  <si>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</si>
  <si>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</si>
  <si>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</si>
  <si>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</si>
  <si>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</si>
  <si>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</si>
  <si>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</si>
  <si>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</si>
  <si>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</si>
  <si>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</si>
  <si>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</si>
  <si>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</si>
  <si>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</si>
  <si>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</si>
  <si>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</si>
  <si>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</si>
  <si>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</si>
  <si>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</si>
  <si>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</si>
  <si>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</si>
  <si>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</si>
  <si>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</si>
  <si>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</si>
  <si>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</si>
  <si>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</si>
  <si>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</si>
  <si>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</si>
  <si>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 xml:space="preserve">ведущий специалист </t>
  </si>
  <si>
    <t>МКУ "УЖКХ г.Когалыма"</t>
  </si>
  <si>
    <t>Шмытова Е.Ю.</t>
  </si>
  <si>
    <t>т.8(34667)93-792</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</si>
  <si>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</si>
  <si>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</si>
  <si>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</si>
  <si>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</si>
  <si>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</si>
  <si>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</si>
  <si>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</si>
  <si>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</si>
  <si>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</si>
  <si>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</si>
  <si>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</si>
  <si>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</si>
  <si>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</si>
  <si>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3.1.2.  Обеспечение информации и направление нарушителям Правил дорожного движения постановлений по делу об административном правонарушении с помощью систем  фотовидеофиксации, всего</t>
  </si>
  <si>
    <t>Итого по подпрограмме 3</t>
  </si>
  <si>
    <t xml:space="preserve">С ИП Гурбановым Ханлар Муршуд оглы залючены договоры на выполнение работ, связанных с осуществлением регулярных перевозок пассажиров и багажа автомобильным транспортом на автобусном маршрутах №1А, 2, 3, 4 и 7 в январе-феврале 2019 года на общую сумму 1058,76тыс.руб.                                                         Извещение о проведении процедуры определения поставщика на выполнение работ, связанных с осуществлением регулярных перевозок пассажиров и багажа автомобильным транспортом на автобусных маршрутах в 2019 годуна сумму 17606,23тыс.руб.  размещено 13.02.2019. Дата окончания приема заявок 28.02.2019. Аукцион состоялся 04.03.2019.   МК от 31.03.2019 №0187300013719000003 на сумму  17518, 197 тыс.руб. заключен с ООО "Автосити" (г.Когалым). </t>
  </si>
  <si>
    <t>В рамках мероприятия заключены контракты:
1. от 10.12.2018 №0187300013718000291-0210371-01 на сумму 898,15 тыс.руб. на оказание услуг связи по передаче данных программно-технического измерительного комплекса "Одиссей";
2. от 24.12.2018 №0187300013718000313-0210371-01 на сумму         1 263,04 тыс.руб. на оказание услуг по техническому и эксплутационному обслуживанию программно-технического измерительного комплекса "Одиссей";
3. от 24.12.2018 №0187300013718000313-0210371-01 на сумму 119,40 тыс.руб. на оказание услуг по техническому сопровождению программного обеспечения программно-технического измерительного комплекса "Одиссей".
4.  от 24.04.2019 №500/19-СГ-ПУ/ГЗПО на сумму 1 784,20 тыс.руб. на оказание почтовых услуг ФЕДЕРАЛЬНОЕ ГОСУДАРСТВЕННОЕ УНИТАРНОЕ ПРЕДПРИЯТИЕ "ПОЧТА РОССИИ"</t>
  </si>
  <si>
    <t>2.1.5. Строительство автомобильных дорог для индивидуальной жилой застройки за рекой Кирилл-Высьягун</t>
  </si>
  <si>
    <t>Оплата электроэнергии для светофорных объектов проведена по факту, на основании предоставленного счета-фактуры. Фактический тариф ниже планируемого по смете.                                                                                                               С АО "Газпром энергосбыт Тюмень" заключен договор от 29.12.2018 №ЭС-19/К/1467 на энергоснабжение для муниципальных нужд (организация освещения светофорных объектов) в 2019 году на сумму 617,645т.р. 
С АО "ЮТЭК-Когалым" заключены договоры: от 29.12.2018 №01/19  и от 31.01.2019 №02/19СО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в январе и феврале 2019 года на сумму 96,85т.р. и 98,728т.р.,  соответственно.
Извещение о проведении процедуры определения поставщика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размещено 14.02.2019. Дата окончания подачи заявок 04.03.2019. Аукцион состоялся 11.03.2019. 
МК от 25.03.2019 №0187300013719000005 на  выполнение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заключен с АО "ЮТЭК-Когалым" на сумму 4707,78т.р.
Ранее заключенный муниципальный контракт на 2019 год с ООО "Тюменьстройсбыт" был расторгут по соглашению сторон 17.01.2019.                                                                                                                        Оплата работ проводится по фактически предоставленным документам.</t>
  </si>
  <si>
    <t xml:space="preserve">В целях соблюдения требований ГОСТов, для проведения работ по модернизации светофорных объектов, необходима разработка проекта на проведение данных работ. На имя главы г.Когалыма направлено письмо от 25.04.2019 №29-исх-1196  о рассмотрении возможности использования денежных средств в сумме 300,0т.р.на разработку проекта в рамках данного мероприятия.
</t>
  </si>
  <si>
    <t>В целях заключения МК ведется изучение рынка указанных услуг. Контракты планируются к заключению  в мае 2019 года.</t>
  </si>
  <si>
    <t>Заключен МК №0187300013719000025 от 22.04.2019 по монтажу системы автоматической фотовидеофиксации нарушений правил дорожного движения на пересечении улиц Береговая-Широкая на сумму 7 400,66 тыс.руб.Окончание работ 31.07.2019.</t>
  </si>
  <si>
    <t xml:space="preserve">Отклонение от плана составляет  7 186,13 тыс.руб. в том числе:
1. 741,32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371,83 тыс.руб.  -неисполнение субсидии по статье начисления на оплату труда возникло в связи с оплатой страховых взносов в мае 2019.
3. 129,52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также проезд на похороны (брата) Шуматбаеву А.В. и на похороны (отца) Беленко С.Ю.
4. 65,77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322,26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165,60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7. 45,39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736,47 тыс.руб.-  неисполнение субсидии по статье приобретение основных средств, оплата произведена по факту выставленных счетов
8. 4,94 тыс.руб.- неисполнение субсидии по статье увеличение стоимости продуктов питания, в связи с оплатой по факту поставки  молока, согласно поданных заявок.
9. 3 488,75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10. 981,98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товара3. Оплата за приобретение  термобумаги для российских цифровых тахографов "Штрих-М" будет произведена по факту поставки.
11. 29,61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12. 102,69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</si>
  <si>
    <t>Отчет о ходе реализации муниципальной программы (сетевой график)
«Развитие транспортной системы города Когалыма» за май 2019 года
(постановление Администрации города Когалыма от 29.10.2018 №2437)</t>
  </si>
  <si>
    <t>План на 31.05.2019</t>
  </si>
  <si>
    <t>Профинансировано на 31.05.2019</t>
  </si>
  <si>
    <t>Кассовый расход на  31.05.2019</t>
  </si>
  <si>
    <t xml:space="preserve">2.3.7.  Замена остановочных павильонов с благоустройством прилегающей территории </t>
  </si>
  <si>
    <t xml:space="preserve"> Извещения о проведении процедуры определения поставщика на    поставку и монтаж информационных табло размещено. Срок подачи заявок на участие в электронном аукционе продлен до 10.06.2019.</t>
  </si>
  <si>
    <t>Извещение о проведении процедуры определения поставщика на выполнение проектных работ по обустройству автобусных остановок в городе Когалыме размещено 26.04.2019. Конкурс состоится 13.05.2019. Аукцион не состоялся, т.к. не поступили заявки на участе. Готовится документация на повторное размещение.</t>
  </si>
  <si>
    <r>
      <rPr>
        <b/>
        <i/>
        <sz val="13"/>
        <color theme="1"/>
        <rFont val="Times New Roman"/>
        <family val="1"/>
        <charset val="204"/>
      </rPr>
      <t>1. МУ "УКС:</t>
    </r>
    <r>
      <rPr>
        <sz val="13"/>
        <color theme="1"/>
        <rFont val="Times New Roman"/>
        <family val="1"/>
        <charset val="204"/>
      </rPr>
      <t xml:space="preserve">
На отчетную дату получено положительное заключение по проверке достоверности сметной стоимости. 
Заключены муниципальные контракты:
1)  №0187300013719000064 от 17.04.2019,на ремонт участка автомобильных дорог (ул. Ст. Повха, проезд Солнечный (район кафе "Дельфин"), пр. Нефтяников (в районе путепровода)) на сумму 24 660,69 тыс.руб. Окончание работ 12.08.2019. Ведутся работы в соответсвии с графиком выполнения работ.
2)№0187300013719000062 от 22.04.2019 на реомнт объекта "Мост через реку Кирилл-Высъягун на км 0+567 автомобильной дороги улица Южная (на ТК Миллениум") в г. Когалыме" на сумму 29 180,39 тыс.руб. Окончание работ 30.08.2019. Ведутся работы в соответсвии с графиком выполнения работ.
</t>
    </r>
    <r>
      <rPr>
        <b/>
        <i/>
        <sz val="13"/>
        <color theme="1"/>
        <rFont val="Times New Roman"/>
        <family val="1"/>
        <charset val="204"/>
      </rPr>
      <t xml:space="preserve">2. МКУ "УЖКХ":
</t>
    </r>
    <r>
      <rPr>
        <sz val="13"/>
        <color theme="1"/>
        <rFont val="Times New Roman"/>
        <family val="1"/>
        <charset val="204"/>
      </rPr>
      <t>Работы по ремонту участка проезда ул.Прибалтийская - магазин "Корона" в районе ТЦ "Лайм" будут прведены в рамках мунициапльной программы "Содержание объектов городского хозяйства", т.к. на этом участке запланирован ремонт ливневой канализации.</t>
    </r>
  </si>
  <si>
    <t>На отчетную дату по данному объекту  исполнены следующих контрактов:
1. МК 13/12/18Т от 09.01.2019, стоимостью 32,06 тыс.руб.
2. МК 12/12/18Т от 09.01.2019, стоимостью 32,06 тыс.руб.
3.  МК 03/05/19Т от 14.05.2019, стоимостью 32,06 тыс.руб.
Услуга оказана, оплата проведена в полном объеме.</t>
  </si>
  <si>
    <t>На отчетную дату по данному объекту ведется исполнение следующих контрактов:
1. МК №0187300013718000040 от 04.04.2018 на выполнение работ по инженерным изысканиям и проектированию объекта на сумму 3 785,00 тыс.руб. Срок выполнения работ 15.10.2018. Работы ведутся с нарушением сроков.
2. МК №34/2018 от 17.12.2018 на выполнение проектных работ по переносу существующего газопровода в рамках выполнения проектных работ по объекту. Цена контракта 86,99 тыс.руб. Срок - 24.12.2018. Работы ведутся с нарушением сроков, предусмотренных контрактом.
3. МК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размещениипроектируемого объекта. Цена контракта 98,0 тыс.руб. Срок оказания услуг по 30.11.2018. Работы ведутся с нарушением срока.
4. Муниципальный контракт №08/2019 от 13.05.2019 на оказание услуг по оформлению меж.планов. Услуга оказана и оплачена в полном объеме.</t>
  </si>
  <si>
    <t>1.По мероприятию проведены электронные аукционы:
1.1. Извещение №0187300013719000067 от 25.03.2019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1.2. Извещение №0187300013719000063 от 13.03.2019 на выполнение проектно-изыскателских работ на строительство сетей освещения автомобильных дорог г.Когалыма:
- пр.Нефтяников(от ул.Таллинская до ул. Привокзальная);
- пр.Нефтяников(от ул.Ноябрьская допутепровода);
- Повховсское шоссе (участок);
- ул. Лангепасская
Элеткронный аукцион состоялся 29.04.2019, ведется работа по подведению итогов. Сумма по МК составляет 1 209,67 тыс.руб.
Окончание работ 30.08.2019.</t>
  </si>
  <si>
    <t>Размещен электронный аукцион извещение №0187300013719000162 от 28.05.2019 на выполнение работ по инженерным изысканиям и разработке проектно-сметной документации на строительство объекта. Дата проведения электронного аукциона 14.06.2019.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</si>
</sst>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19"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48">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Alignment="1">
      <alignment horizontal="center"/>
    </xf>
    <xf numFmtId="167" fontId="1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 fillId="0" borderId="1" xfId="0" applyFont="1" applyFill="1" applyBorder="1" applyAlignment="1">
      <alignment horizontal="center" vertical="top" wrapText="1"/>
    </xf>
    <xf numFmtId="0" fontId="16" fillId="0" borderId="1" xfId="0" applyFont="1" applyBorder="1" applyAlignment="1">
      <alignment horizontal="center" vertical="center" wrapText="1"/>
    </xf>
    <xf numFmtId="0" fontId="1" fillId="0" borderId="1" xfId="0" applyFont="1" applyBorder="1" applyAlignment="1">
      <alignment horizontal="center" vertical="top" wrapText="1"/>
    </xf>
    <xf numFmtId="167" fontId="13"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1" xfId="0" applyFont="1" applyFill="1" applyBorder="1" applyAlignment="1">
      <alignment horizontal="center" vertical="center"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86" t="s">
        <v>126</v>
      </c>
      <c r="H1" s="86"/>
      <c r="I1" s="86"/>
      <c r="J1" s="86"/>
      <c r="K1" s="86"/>
    </row>
    <row r="2" spans="1:12" ht="18.75" customHeight="1" x14ac:dyDescent="0.3">
      <c r="A2" s="87" t="s">
        <v>51</v>
      </c>
      <c r="B2" s="87"/>
      <c r="C2" s="87"/>
      <c r="D2" s="87"/>
      <c r="E2" s="87"/>
      <c r="F2" s="87"/>
      <c r="G2" s="87"/>
      <c r="H2" s="87"/>
      <c r="I2" s="87"/>
      <c r="J2" s="87"/>
      <c r="K2" s="87"/>
      <c r="L2" s="87"/>
    </row>
    <row r="3" spans="1:12" ht="19.5" customHeight="1" x14ac:dyDescent="0.3"/>
    <row r="4" spans="1:12" ht="45" customHeight="1" x14ac:dyDescent="0.3">
      <c r="A4" s="85" t="s">
        <v>0</v>
      </c>
      <c r="B4" s="85" t="s">
        <v>1</v>
      </c>
      <c r="C4" s="85" t="s">
        <v>2</v>
      </c>
      <c r="D4" s="85" t="s">
        <v>3</v>
      </c>
      <c r="E4" s="85" t="s">
        <v>4</v>
      </c>
      <c r="F4" s="85"/>
      <c r="G4" s="85"/>
      <c r="H4" s="85"/>
      <c r="I4" s="85"/>
      <c r="J4" s="85"/>
      <c r="K4" s="85"/>
      <c r="L4" s="85"/>
    </row>
    <row r="5" spans="1:12" ht="22.5" customHeight="1" x14ac:dyDescent="0.3">
      <c r="A5" s="85"/>
      <c r="B5" s="85"/>
      <c r="C5" s="85"/>
      <c r="D5" s="85"/>
      <c r="E5" s="85" t="s">
        <v>5</v>
      </c>
      <c r="F5" s="85" t="s">
        <v>50</v>
      </c>
      <c r="G5" s="85"/>
      <c r="H5" s="85"/>
      <c r="I5" s="85"/>
      <c r="J5" s="85"/>
      <c r="K5" s="85"/>
      <c r="L5" s="85"/>
    </row>
    <row r="6" spans="1:12" ht="25.5" customHeight="1" x14ac:dyDescent="0.3">
      <c r="A6" s="85"/>
      <c r="B6" s="85"/>
      <c r="C6" s="85"/>
      <c r="D6" s="85"/>
      <c r="E6" s="106"/>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80" t="s">
        <v>9</v>
      </c>
      <c r="B8" s="81"/>
      <c r="C8" s="81"/>
      <c r="D8" s="81"/>
      <c r="E8" s="81"/>
      <c r="F8" s="81"/>
      <c r="G8" s="81"/>
      <c r="H8" s="81"/>
      <c r="I8" s="81"/>
      <c r="J8" s="81"/>
      <c r="K8" s="81"/>
      <c r="L8" s="82"/>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80" t="s">
        <v>15</v>
      </c>
      <c r="B11" s="81"/>
      <c r="C11" s="81"/>
      <c r="D11" s="81"/>
      <c r="E11" s="81"/>
      <c r="F11" s="81"/>
      <c r="G11" s="81"/>
      <c r="H11" s="81"/>
      <c r="I11" s="81"/>
      <c r="J11" s="81"/>
      <c r="K11" s="81"/>
      <c r="L11" s="82"/>
    </row>
    <row r="12" spans="1:12" s="10" customFormat="1" ht="21.75" customHeight="1" x14ac:dyDescent="0.3">
      <c r="A12" s="101" t="s">
        <v>16</v>
      </c>
      <c r="B12" s="100" t="s">
        <v>132</v>
      </c>
      <c r="C12" s="85"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101"/>
      <c r="B13" s="100"/>
      <c r="C13" s="85"/>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101"/>
      <c r="B14" s="100"/>
      <c r="C14" s="85"/>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101"/>
      <c r="B15" s="100"/>
      <c r="C15" s="85"/>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101" t="s">
        <v>45</v>
      </c>
      <c r="B16" s="100" t="s">
        <v>129</v>
      </c>
      <c r="C16" s="85"/>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101"/>
      <c r="B17" s="100"/>
      <c r="C17" s="85"/>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101"/>
      <c r="B18" s="100"/>
      <c r="C18" s="85"/>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01"/>
      <c r="B19" s="100" t="s">
        <v>18</v>
      </c>
      <c r="C19" s="85"/>
      <c r="D19" s="34" t="s">
        <v>19</v>
      </c>
      <c r="E19" s="4">
        <f t="shared" si="1"/>
        <v>0</v>
      </c>
      <c r="F19" s="4"/>
      <c r="G19" s="4"/>
      <c r="H19" s="4"/>
      <c r="I19" s="4"/>
      <c r="J19" s="4"/>
      <c r="K19" s="4"/>
      <c r="L19" s="4"/>
    </row>
    <row r="20" spans="1:12" s="10" customFormat="1" hidden="1" x14ac:dyDescent="0.3">
      <c r="A20" s="101"/>
      <c r="B20" s="100"/>
      <c r="C20" s="85"/>
      <c r="D20" s="34" t="s">
        <v>13</v>
      </c>
      <c r="E20" s="4">
        <f t="shared" si="1"/>
        <v>0</v>
      </c>
      <c r="F20" s="4"/>
      <c r="G20" s="4"/>
      <c r="H20" s="4"/>
      <c r="I20" s="4"/>
      <c r="J20" s="4"/>
      <c r="K20" s="4"/>
      <c r="L20" s="4"/>
    </row>
    <row r="21" spans="1:12" s="10" customFormat="1" ht="18.600000000000001" hidden="1" customHeight="1" x14ac:dyDescent="0.3">
      <c r="A21" s="101"/>
      <c r="B21" s="100" t="s">
        <v>20</v>
      </c>
      <c r="C21" s="85"/>
      <c r="D21" s="34" t="s">
        <v>19</v>
      </c>
      <c r="E21" s="4">
        <f t="shared" si="1"/>
        <v>0</v>
      </c>
      <c r="F21" s="4"/>
      <c r="G21" s="4"/>
      <c r="H21" s="4"/>
      <c r="I21" s="4"/>
      <c r="J21" s="4"/>
      <c r="K21" s="4"/>
      <c r="L21" s="4"/>
    </row>
    <row r="22" spans="1:12" s="10" customFormat="1" ht="21" hidden="1" customHeight="1" x14ac:dyDescent="0.3">
      <c r="A22" s="101"/>
      <c r="B22" s="100"/>
      <c r="C22" s="85"/>
      <c r="D22" s="34" t="s">
        <v>13</v>
      </c>
      <c r="E22" s="4">
        <f t="shared" si="1"/>
        <v>0</v>
      </c>
      <c r="F22" s="4"/>
      <c r="G22" s="4"/>
      <c r="H22" s="4"/>
      <c r="I22" s="4"/>
      <c r="J22" s="4"/>
      <c r="K22" s="4"/>
      <c r="L22" s="4"/>
    </row>
    <row r="23" spans="1:12" s="10" customFormat="1" ht="22.95" hidden="1" customHeight="1" x14ac:dyDescent="0.3">
      <c r="A23" s="101"/>
      <c r="B23" s="100" t="s">
        <v>21</v>
      </c>
      <c r="C23" s="85"/>
      <c r="D23" s="34" t="s">
        <v>19</v>
      </c>
      <c r="E23" s="4">
        <f t="shared" si="1"/>
        <v>0</v>
      </c>
      <c r="F23" s="4"/>
      <c r="G23" s="4"/>
      <c r="H23" s="30"/>
      <c r="I23" s="4"/>
      <c r="J23" s="4"/>
      <c r="K23" s="4"/>
      <c r="L23" s="4"/>
    </row>
    <row r="24" spans="1:12" s="10" customFormat="1" ht="17.399999999999999" hidden="1" customHeight="1" x14ac:dyDescent="0.3">
      <c r="A24" s="101"/>
      <c r="B24" s="100"/>
      <c r="C24" s="85"/>
      <c r="D24" s="34" t="s">
        <v>13</v>
      </c>
      <c r="E24" s="4">
        <f t="shared" si="1"/>
        <v>0</v>
      </c>
      <c r="F24" s="4"/>
      <c r="G24" s="4"/>
      <c r="H24" s="30"/>
      <c r="I24" s="4"/>
      <c r="J24" s="4"/>
      <c r="K24" s="4"/>
      <c r="L24" s="4"/>
    </row>
    <row r="25" spans="1:12" s="10" customFormat="1" ht="17.399999999999999" hidden="1" customHeight="1" x14ac:dyDescent="0.3">
      <c r="A25" s="101"/>
      <c r="B25" s="100" t="s">
        <v>22</v>
      </c>
      <c r="C25" s="85"/>
      <c r="D25" s="34" t="s">
        <v>19</v>
      </c>
      <c r="E25" s="4">
        <f t="shared" si="1"/>
        <v>0</v>
      </c>
      <c r="F25" s="4"/>
      <c r="G25" s="4"/>
      <c r="H25" s="4"/>
      <c r="I25" s="4"/>
      <c r="J25" s="4"/>
      <c r="K25" s="4"/>
      <c r="L25" s="4"/>
    </row>
    <row r="26" spans="1:12" s="10" customFormat="1" ht="19.2" hidden="1" customHeight="1" x14ac:dyDescent="0.3">
      <c r="A26" s="101"/>
      <c r="B26" s="100"/>
      <c r="C26" s="85"/>
      <c r="D26" s="34" t="s">
        <v>13</v>
      </c>
      <c r="E26" s="4">
        <f t="shared" si="1"/>
        <v>0</v>
      </c>
      <c r="F26" s="4"/>
      <c r="G26" s="4"/>
      <c r="H26" s="4"/>
      <c r="I26" s="4"/>
      <c r="J26" s="4"/>
      <c r="K26" s="4"/>
      <c r="L26" s="4"/>
    </row>
    <row r="27" spans="1:12" s="10" customFormat="1" ht="21.6" hidden="1" customHeight="1" x14ac:dyDescent="0.3">
      <c r="A27" s="101"/>
      <c r="B27" s="100" t="s">
        <v>24</v>
      </c>
      <c r="C27" s="85"/>
      <c r="D27" s="34" t="s">
        <v>19</v>
      </c>
      <c r="E27" s="4">
        <f t="shared" si="1"/>
        <v>0</v>
      </c>
      <c r="F27" s="4"/>
      <c r="G27" s="4"/>
      <c r="H27" s="4"/>
      <c r="I27" s="4"/>
      <c r="J27" s="4"/>
      <c r="K27" s="4"/>
      <c r="L27" s="4"/>
    </row>
    <row r="28" spans="1:12" s="10" customFormat="1" ht="37.5" hidden="1" customHeight="1" x14ac:dyDescent="0.3">
      <c r="A28" s="101"/>
      <c r="B28" s="100"/>
      <c r="C28" s="85"/>
      <c r="D28" s="34" t="s">
        <v>13</v>
      </c>
      <c r="E28" s="4">
        <f t="shared" si="1"/>
        <v>0</v>
      </c>
      <c r="F28" s="4"/>
      <c r="G28" s="4"/>
      <c r="H28" s="4"/>
      <c r="I28" s="4"/>
      <c r="J28" s="4"/>
      <c r="K28" s="4"/>
      <c r="L28" s="4"/>
    </row>
    <row r="29" spans="1:12" ht="39.75" hidden="1" customHeight="1" x14ac:dyDescent="0.3">
      <c r="A29" s="83"/>
      <c r="B29" s="104" t="s">
        <v>59</v>
      </c>
      <c r="C29" s="85"/>
      <c r="D29" s="36" t="s">
        <v>19</v>
      </c>
      <c r="E29" s="4">
        <f t="shared" si="1"/>
        <v>0</v>
      </c>
      <c r="F29" s="4"/>
      <c r="G29" s="5"/>
      <c r="H29" s="5"/>
      <c r="I29" s="5"/>
      <c r="J29" s="4"/>
      <c r="K29" s="4"/>
      <c r="L29" s="4"/>
    </row>
    <row r="30" spans="1:12" ht="40.5" hidden="1" customHeight="1" x14ac:dyDescent="0.3">
      <c r="A30" s="83"/>
      <c r="B30" s="104"/>
      <c r="C30" s="85"/>
      <c r="D30" s="36" t="s">
        <v>13</v>
      </c>
      <c r="E30" s="4">
        <f t="shared" si="1"/>
        <v>0</v>
      </c>
      <c r="F30" s="4"/>
      <c r="G30" s="5"/>
      <c r="H30" s="5"/>
      <c r="I30" s="5"/>
      <c r="J30" s="4"/>
      <c r="K30" s="4"/>
      <c r="L30" s="4"/>
    </row>
    <row r="31" spans="1:12" ht="39" hidden="1" customHeight="1" x14ac:dyDescent="0.3">
      <c r="A31" s="83"/>
      <c r="B31" s="104" t="s">
        <v>60</v>
      </c>
      <c r="C31" s="85"/>
      <c r="D31" s="36" t="s">
        <v>19</v>
      </c>
      <c r="E31" s="4">
        <f t="shared" si="1"/>
        <v>0</v>
      </c>
      <c r="F31" s="4"/>
      <c r="G31" s="5"/>
      <c r="H31" s="5"/>
      <c r="I31" s="5"/>
      <c r="J31" s="4"/>
      <c r="K31" s="4"/>
      <c r="L31" s="4"/>
    </row>
    <row r="32" spans="1:12" ht="42.75" hidden="1" customHeight="1" x14ac:dyDescent="0.3">
      <c r="A32" s="83"/>
      <c r="B32" s="104" t="s">
        <v>23</v>
      </c>
      <c r="C32" s="85"/>
      <c r="D32" s="36" t="s">
        <v>13</v>
      </c>
      <c r="E32" s="4">
        <f t="shared" si="1"/>
        <v>0</v>
      </c>
      <c r="F32" s="4"/>
      <c r="G32" s="5"/>
      <c r="H32" s="5"/>
      <c r="I32" s="5"/>
      <c r="J32" s="4"/>
      <c r="K32" s="4"/>
      <c r="L32" s="4"/>
    </row>
    <row r="33" spans="1:12" ht="31.5" hidden="1" customHeight="1" x14ac:dyDescent="0.3">
      <c r="A33" s="83"/>
      <c r="B33" s="104" t="s">
        <v>61</v>
      </c>
      <c r="C33" s="85"/>
      <c r="D33" s="36" t="s">
        <v>19</v>
      </c>
      <c r="E33" s="4">
        <f t="shared" si="1"/>
        <v>0</v>
      </c>
      <c r="F33" s="4"/>
      <c r="G33" s="5"/>
      <c r="H33" s="5"/>
      <c r="I33" s="5"/>
      <c r="J33" s="4"/>
      <c r="K33" s="4"/>
      <c r="L33" s="4"/>
    </row>
    <row r="34" spans="1:12" ht="36.75" hidden="1" customHeight="1" x14ac:dyDescent="0.3">
      <c r="A34" s="83"/>
      <c r="B34" s="104"/>
      <c r="C34" s="85"/>
      <c r="D34" s="36" t="s">
        <v>13</v>
      </c>
      <c r="E34" s="4">
        <f t="shared" si="1"/>
        <v>0</v>
      </c>
      <c r="F34" s="4"/>
      <c r="G34" s="5"/>
      <c r="H34" s="5"/>
      <c r="I34" s="5"/>
      <c r="J34" s="4"/>
      <c r="K34" s="4"/>
      <c r="L34" s="4"/>
    </row>
    <row r="35" spans="1:12" ht="39.75" hidden="1" customHeight="1" x14ac:dyDescent="0.3">
      <c r="A35" s="83"/>
      <c r="B35" s="104" t="s">
        <v>25</v>
      </c>
      <c r="C35" s="85"/>
      <c r="D35" s="36" t="s">
        <v>19</v>
      </c>
      <c r="E35" s="4">
        <f t="shared" si="1"/>
        <v>0</v>
      </c>
      <c r="F35" s="4"/>
      <c r="G35" s="5"/>
      <c r="H35" s="5"/>
      <c r="I35" s="5"/>
      <c r="J35" s="4"/>
      <c r="K35" s="4"/>
      <c r="L35" s="4"/>
    </row>
    <row r="36" spans="1:12" ht="35.25" hidden="1" customHeight="1" x14ac:dyDescent="0.3">
      <c r="A36" s="83"/>
      <c r="B36" s="104"/>
      <c r="C36" s="85"/>
      <c r="D36" s="36" t="s">
        <v>13</v>
      </c>
      <c r="E36" s="4">
        <f t="shared" si="1"/>
        <v>0</v>
      </c>
      <c r="F36" s="4"/>
      <c r="G36" s="5"/>
      <c r="H36" s="5"/>
      <c r="I36" s="5"/>
      <c r="J36" s="4"/>
      <c r="K36" s="4"/>
      <c r="L36" s="4"/>
    </row>
    <row r="37" spans="1:12" ht="43.5" hidden="1" customHeight="1" x14ac:dyDescent="0.3">
      <c r="A37" s="83"/>
      <c r="B37" s="104" t="s">
        <v>26</v>
      </c>
      <c r="C37" s="85"/>
      <c r="D37" s="36" t="s">
        <v>19</v>
      </c>
      <c r="E37" s="4">
        <f t="shared" si="1"/>
        <v>0</v>
      </c>
      <c r="F37" s="4"/>
      <c r="G37" s="5"/>
      <c r="H37" s="5"/>
      <c r="I37" s="5"/>
      <c r="J37" s="4"/>
      <c r="K37" s="4"/>
      <c r="L37" s="4"/>
    </row>
    <row r="38" spans="1:12" ht="40.5" hidden="1" customHeight="1" x14ac:dyDescent="0.3">
      <c r="A38" s="83"/>
      <c r="B38" s="104"/>
      <c r="C38" s="85"/>
      <c r="D38" s="36" t="s">
        <v>13</v>
      </c>
      <c r="E38" s="4">
        <f t="shared" si="1"/>
        <v>0</v>
      </c>
      <c r="F38" s="4"/>
      <c r="G38" s="5"/>
      <c r="H38" s="5"/>
      <c r="I38" s="5"/>
      <c r="J38" s="4"/>
      <c r="K38" s="4"/>
      <c r="L38" s="4"/>
    </row>
    <row r="39" spans="1:12" ht="37.5" hidden="1" customHeight="1" x14ac:dyDescent="0.3">
      <c r="A39" s="83"/>
      <c r="B39" s="104" t="s">
        <v>27</v>
      </c>
      <c r="C39" s="85"/>
      <c r="D39" s="36" t="s">
        <v>19</v>
      </c>
      <c r="E39" s="4">
        <f t="shared" si="1"/>
        <v>0</v>
      </c>
      <c r="F39" s="4"/>
      <c r="G39" s="5"/>
      <c r="H39" s="29"/>
      <c r="I39" s="5"/>
      <c r="J39" s="4"/>
      <c r="K39" s="4"/>
      <c r="L39" s="4"/>
    </row>
    <row r="40" spans="1:12" ht="37.5" hidden="1" customHeight="1" x14ac:dyDescent="0.3">
      <c r="A40" s="83"/>
      <c r="B40" s="104"/>
      <c r="C40" s="85"/>
      <c r="D40" s="36" t="s">
        <v>13</v>
      </c>
      <c r="E40" s="4">
        <f t="shared" si="1"/>
        <v>0</v>
      </c>
      <c r="F40" s="4"/>
      <c r="G40" s="5"/>
      <c r="H40" s="5"/>
      <c r="I40" s="5"/>
      <c r="J40" s="4"/>
      <c r="K40" s="4"/>
      <c r="L40" s="4"/>
    </row>
    <row r="41" spans="1:12" ht="37.5" hidden="1" customHeight="1" x14ac:dyDescent="0.3">
      <c r="A41" s="83"/>
      <c r="B41" s="104" t="s">
        <v>28</v>
      </c>
      <c r="C41" s="85"/>
      <c r="D41" s="36" t="s">
        <v>19</v>
      </c>
      <c r="E41" s="4">
        <f t="shared" si="1"/>
        <v>0</v>
      </c>
      <c r="F41" s="4"/>
      <c r="G41" s="5"/>
      <c r="H41" s="5"/>
      <c r="I41" s="5"/>
      <c r="J41" s="4"/>
      <c r="K41" s="4"/>
      <c r="L41" s="4"/>
    </row>
    <row r="42" spans="1:12" ht="37.5" hidden="1" customHeight="1" x14ac:dyDescent="0.3">
      <c r="A42" s="83"/>
      <c r="B42" s="104"/>
      <c r="C42" s="85"/>
      <c r="D42" s="36" t="s">
        <v>13</v>
      </c>
      <c r="E42" s="4">
        <f t="shared" si="1"/>
        <v>0</v>
      </c>
      <c r="F42" s="4"/>
      <c r="G42" s="5"/>
      <c r="H42" s="5"/>
      <c r="I42" s="5"/>
      <c r="J42" s="4"/>
      <c r="K42" s="4"/>
      <c r="L42" s="4"/>
    </row>
    <row r="43" spans="1:12" ht="37.5" hidden="1" customHeight="1" x14ac:dyDescent="0.3">
      <c r="A43" s="83"/>
      <c r="B43" s="104" t="s">
        <v>29</v>
      </c>
      <c r="C43" s="85"/>
      <c r="D43" s="36" t="s">
        <v>19</v>
      </c>
      <c r="E43" s="4">
        <f t="shared" si="1"/>
        <v>0</v>
      </c>
      <c r="F43" s="4"/>
      <c r="G43" s="5"/>
      <c r="H43" s="5"/>
      <c r="I43" s="5"/>
      <c r="J43" s="4"/>
      <c r="K43" s="4"/>
      <c r="L43" s="4"/>
    </row>
    <row r="44" spans="1:12" ht="37.5" hidden="1" customHeight="1" x14ac:dyDescent="0.3">
      <c r="A44" s="83"/>
      <c r="B44" s="104"/>
      <c r="C44" s="85"/>
      <c r="D44" s="36" t="s">
        <v>13</v>
      </c>
      <c r="E44" s="4">
        <f t="shared" si="1"/>
        <v>0</v>
      </c>
      <c r="F44" s="4"/>
      <c r="G44" s="5"/>
      <c r="H44" s="5"/>
      <c r="I44" s="5"/>
      <c r="J44" s="4"/>
      <c r="K44" s="4"/>
      <c r="L44" s="4"/>
    </row>
    <row r="45" spans="1:12" ht="37.5" hidden="1" customHeight="1" x14ac:dyDescent="0.3">
      <c r="A45" s="83"/>
      <c r="B45" s="104" t="s">
        <v>30</v>
      </c>
      <c r="C45" s="85"/>
      <c r="D45" s="36" t="s">
        <v>19</v>
      </c>
      <c r="E45" s="4">
        <f t="shared" si="1"/>
        <v>0</v>
      </c>
      <c r="F45" s="4"/>
      <c r="G45" s="5"/>
      <c r="H45" s="5"/>
      <c r="I45" s="5"/>
      <c r="J45" s="4"/>
      <c r="K45" s="4"/>
      <c r="L45" s="4"/>
    </row>
    <row r="46" spans="1:12" ht="37.5" hidden="1" customHeight="1" x14ac:dyDescent="0.3">
      <c r="A46" s="83"/>
      <c r="B46" s="104"/>
      <c r="C46" s="85"/>
      <c r="D46" s="36" t="s">
        <v>13</v>
      </c>
      <c r="E46" s="4">
        <f t="shared" si="1"/>
        <v>0</v>
      </c>
      <c r="F46" s="4"/>
      <c r="G46" s="5"/>
      <c r="H46" s="5"/>
      <c r="I46" s="5"/>
      <c r="J46" s="4"/>
      <c r="K46" s="4"/>
      <c r="L46" s="4"/>
    </row>
    <row r="47" spans="1:12" ht="37.5" hidden="1" customHeight="1" x14ac:dyDescent="0.3">
      <c r="A47" s="83"/>
      <c r="B47" s="104" t="s">
        <v>31</v>
      </c>
      <c r="C47" s="85"/>
      <c r="D47" s="36" t="s">
        <v>19</v>
      </c>
      <c r="E47" s="4">
        <f t="shared" si="1"/>
        <v>0</v>
      </c>
      <c r="F47" s="4"/>
      <c r="G47" s="5"/>
      <c r="H47" s="5"/>
      <c r="I47" s="5"/>
      <c r="J47" s="4"/>
      <c r="K47" s="4"/>
      <c r="L47" s="4"/>
    </row>
    <row r="48" spans="1:12" ht="37.5" hidden="1" customHeight="1" x14ac:dyDescent="0.3">
      <c r="A48" s="83"/>
      <c r="B48" s="104"/>
      <c r="C48" s="85"/>
      <c r="D48" s="36" t="s">
        <v>13</v>
      </c>
      <c r="E48" s="4">
        <f t="shared" si="1"/>
        <v>0</v>
      </c>
      <c r="F48" s="4"/>
      <c r="G48" s="5"/>
      <c r="H48" s="5"/>
      <c r="I48" s="5"/>
      <c r="J48" s="4"/>
      <c r="K48" s="4"/>
      <c r="L48" s="4"/>
    </row>
    <row r="49" spans="1:12" ht="37.5" hidden="1" customHeight="1" x14ac:dyDescent="0.3">
      <c r="A49" s="83"/>
      <c r="B49" s="104" t="s">
        <v>32</v>
      </c>
      <c r="C49" s="85"/>
      <c r="D49" s="36" t="s">
        <v>19</v>
      </c>
      <c r="E49" s="4">
        <f t="shared" si="1"/>
        <v>0</v>
      </c>
      <c r="F49" s="4"/>
      <c r="G49" s="5"/>
      <c r="H49" s="5"/>
      <c r="I49" s="5"/>
      <c r="J49" s="4"/>
      <c r="K49" s="4"/>
      <c r="L49" s="4"/>
    </row>
    <row r="50" spans="1:12" ht="37.5" hidden="1" customHeight="1" x14ac:dyDescent="0.3">
      <c r="A50" s="83"/>
      <c r="B50" s="104"/>
      <c r="C50" s="85"/>
      <c r="D50" s="36" t="s">
        <v>13</v>
      </c>
      <c r="E50" s="4">
        <f t="shared" si="1"/>
        <v>0</v>
      </c>
      <c r="F50" s="4"/>
      <c r="G50" s="5"/>
      <c r="H50" s="5"/>
      <c r="I50" s="5"/>
      <c r="J50" s="4"/>
      <c r="K50" s="4"/>
      <c r="L50" s="4"/>
    </row>
    <row r="51" spans="1:12" ht="37.5" hidden="1" customHeight="1" x14ac:dyDescent="0.3">
      <c r="A51" s="83"/>
      <c r="B51" s="104" t="s">
        <v>33</v>
      </c>
      <c r="C51" s="85"/>
      <c r="D51" s="36" t="s">
        <v>19</v>
      </c>
      <c r="E51" s="4">
        <f t="shared" si="1"/>
        <v>0</v>
      </c>
      <c r="F51" s="4"/>
      <c r="G51" s="5"/>
      <c r="H51" s="5"/>
      <c r="I51" s="5"/>
      <c r="J51" s="4"/>
      <c r="K51" s="4"/>
      <c r="L51" s="4"/>
    </row>
    <row r="52" spans="1:12" ht="37.5" hidden="1" customHeight="1" x14ac:dyDescent="0.3">
      <c r="A52" s="83"/>
      <c r="B52" s="104"/>
      <c r="C52" s="85"/>
      <c r="D52" s="36" t="s">
        <v>13</v>
      </c>
      <c r="E52" s="4">
        <f t="shared" si="1"/>
        <v>0</v>
      </c>
      <c r="F52" s="4"/>
      <c r="G52" s="5"/>
      <c r="H52" s="5"/>
      <c r="I52" s="5"/>
      <c r="J52" s="4"/>
      <c r="K52" s="4"/>
      <c r="L52" s="4"/>
    </row>
    <row r="53" spans="1:12" ht="37.5" customHeight="1" x14ac:dyDescent="0.3">
      <c r="A53" s="83"/>
      <c r="B53" s="102" t="s">
        <v>34</v>
      </c>
      <c r="C53" s="85"/>
      <c r="D53" s="36" t="s">
        <v>19</v>
      </c>
      <c r="E53" s="4">
        <f t="shared" si="1"/>
        <v>19375.830000000002</v>
      </c>
      <c r="F53" s="4"/>
      <c r="G53" s="5"/>
      <c r="H53" s="5">
        <v>19375.830000000002</v>
      </c>
      <c r="I53" s="5"/>
      <c r="J53" s="4"/>
      <c r="K53" s="4"/>
      <c r="L53" s="4"/>
    </row>
    <row r="54" spans="1:12" ht="37.5" customHeight="1" x14ac:dyDescent="0.3">
      <c r="A54" s="83"/>
      <c r="B54" s="103"/>
      <c r="C54" s="85"/>
      <c r="D54" s="36" t="s">
        <v>13</v>
      </c>
      <c r="E54" s="4">
        <f t="shared" si="1"/>
        <v>3943.25</v>
      </c>
      <c r="F54" s="4"/>
      <c r="G54" s="5"/>
      <c r="H54" s="5">
        <f>1140.65+2802.6</f>
        <v>3943.25</v>
      </c>
      <c r="I54" s="5"/>
      <c r="J54" s="4"/>
      <c r="K54" s="4"/>
      <c r="L54" s="4"/>
    </row>
    <row r="55" spans="1:12" ht="37.5" customHeight="1" x14ac:dyDescent="0.3">
      <c r="A55" s="83"/>
      <c r="B55" s="104" t="s">
        <v>97</v>
      </c>
      <c r="C55" s="85"/>
      <c r="D55" s="36" t="s">
        <v>19</v>
      </c>
      <c r="E55" s="4">
        <f t="shared" si="1"/>
        <v>40949.769999999997</v>
      </c>
      <c r="F55" s="4"/>
      <c r="G55" s="5"/>
      <c r="H55" s="5">
        <v>40949.769999999997</v>
      </c>
      <c r="I55" s="5"/>
      <c r="J55" s="4"/>
      <c r="K55" s="4"/>
      <c r="L55" s="4"/>
    </row>
    <row r="56" spans="1:12" ht="37.5" customHeight="1" x14ac:dyDescent="0.3">
      <c r="A56" s="83"/>
      <c r="B56" s="104"/>
      <c r="C56" s="85"/>
      <c r="D56" s="36" t="s">
        <v>13</v>
      </c>
      <c r="E56" s="4">
        <f t="shared" si="1"/>
        <v>2155.25</v>
      </c>
      <c r="F56" s="4"/>
      <c r="G56" s="5"/>
      <c r="H56" s="5">
        <v>2155.25</v>
      </c>
      <c r="I56" s="5"/>
      <c r="J56" s="4"/>
      <c r="K56" s="4"/>
      <c r="L56" s="4"/>
    </row>
    <row r="57" spans="1:12" ht="37.5" hidden="1" customHeight="1" x14ac:dyDescent="0.3">
      <c r="A57" s="83"/>
      <c r="B57" s="104" t="s">
        <v>89</v>
      </c>
      <c r="C57" s="85"/>
      <c r="D57" s="36" t="s">
        <v>19</v>
      </c>
      <c r="E57" s="4">
        <f t="shared" si="1"/>
        <v>0</v>
      </c>
      <c r="F57" s="4"/>
      <c r="G57" s="5"/>
      <c r="H57" s="5"/>
      <c r="I57" s="5"/>
      <c r="J57" s="4"/>
      <c r="K57" s="4"/>
      <c r="L57" s="4"/>
    </row>
    <row r="58" spans="1:12" ht="37.5" hidden="1" customHeight="1" x14ac:dyDescent="0.3">
      <c r="A58" s="83"/>
      <c r="B58" s="104"/>
      <c r="C58" s="85"/>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3" t="s">
        <v>67</v>
      </c>
      <c r="B62" s="100" t="s">
        <v>100</v>
      </c>
      <c r="C62" s="84" t="s">
        <v>64</v>
      </c>
      <c r="D62" s="36" t="s">
        <v>5</v>
      </c>
      <c r="E62" s="4">
        <f t="shared" si="1"/>
        <v>0</v>
      </c>
      <c r="F62" s="5"/>
      <c r="G62" s="5"/>
      <c r="H62" s="5"/>
      <c r="I62" s="5"/>
      <c r="J62" s="4"/>
      <c r="K62" s="4"/>
      <c r="L62" s="4"/>
    </row>
    <row r="63" spans="1:12" ht="29.4" hidden="1" customHeight="1" x14ac:dyDescent="0.3">
      <c r="A63" s="83"/>
      <c r="B63" s="100"/>
      <c r="C63" s="84"/>
      <c r="D63" s="36" t="s">
        <v>13</v>
      </c>
      <c r="E63" s="4">
        <f t="shared" si="1"/>
        <v>0</v>
      </c>
      <c r="F63" s="5"/>
      <c r="G63" s="5"/>
      <c r="H63" s="5"/>
      <c r="I63" s="5"/>
      <c r="J63" s="4"/>
      <c r="K63" s="4"/>
      <c r="L63" s="4"/>
    </row>
    <row r="64" spans="1:12" ht="30" hidden="1" customHeight="1" x14ac:dyDescent="0.3">
      <c r="A64" s="83"/>
      <c r="B64" s="100"/>
      <c r="C64" s="84"/>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3" t="s">
        <v>90</v>
      </c>
      <c r="B67" s="100" t="s">
        <v>102</v>
      </c>
      <c r="C67" s="84"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3"/>
      <c r="B68" s="100"/>
      <c r="C68" s="84"/>
      <c r="D68" s="36" t="s">
        <v>13</v>
      </c>
      <c r="E68" s="4">
        <f t="shared" si="1"/>
        <v>0</v>
      </c>
      <c r="F68" s="5"/>
      <c r="G68" s="5"/>
      <c r="H68" s="5"/>
      <c r="I68" s="5"/>
      <c r="J68" s="4"/>
      <c r="K68" s="4"/>
      <c r="L68" s="4"/>
    </row>
    <row r="69" spans="1:12" ht="34.200000000000003" hidden="1" customHeight="1" x14ac:dyDescent="0.3">
      <c r="A69" s="83"/>
      <c r="B69" s="100"/>
      <c r="C69" s="84"/>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3" t="s">
        <v>71</v>
      </c>
      <c r="B76" s="100" t="s">
        <v>131</v>
      </c>
      <c r="C76" s="84"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3"/>
      <c r="B77" s="100"/>
      <c r="C77" s="84"/>
      <c r="D77" s="36" t="s">
        <v>19</v>
      </c>
      <c r="E77" s="4">
        <f t="shared" si="13"/>
        <v>115988.8</v>
      </c>
      <c r="F77" s="5"/>
      <c r="G77" s="5"/>
      <c r="H77" s="5"/>
      <c r="I77" s="5">
        <v>57994.400000000001</v>
      </c>
      <c r="J77" s="4">
        <v>57994.400000000001</v>
      </c>
      <c r="K77" s="4"/>
      <c r="L77" s="4"/>
    </row>
    <row r="78" spans="1:12" ht="31.2" customHeight="1" x14ac:dyDescent="0.3">
      <c r="A78" s="83"/>
      <c r="B78" s="100"/>
      <c r="C78" s="84"/>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88" t="s">
        <v>36</v>
      </c>
      <c r="B80" s="91" t="s">
        <v>133</v>
      </c>
      <c r="C80" s="94"/>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89"/>
      <c r="B81" s="92"/>
      <c r="C81" s="95"/>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90"/>
      <c r="B82" s="93"/>
      <c r="C82" s="95"/>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3"/>
      <c r="B93" s="83" t="s">
        <v>42</v>
      </c>
      <c r="C93" s="105"/>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3"/>
      <c r="B94" s="83"/>
      <c r="C94" s="105"/>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3"/>
      <c r="B95" s="83"/>
      <c r="C95" s="105"/>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3"/>
      <c r="B96" s="83"/>
      <c r="C96" s="105"/>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3"/>
      <c r="B97" s="83" t="s">
        <v>43</v>
      </c>
      <c r="C97" s="105"/>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3"/>
      <c r="B98" s="83"/>
      <c r="C98" s="105"/>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3"/>
      <c r="B99" s="83"/>
      <c r="C99" s="105"/>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3"/>
      <c r="B100" s="83"/>
      <c r="C100" s="105"/>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88"/>
      <c r="B101" s="94" t="s">
        <v>46</v>
      </c>
      <c r="C101" s="97"/>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89"/>
      <c r="B102" s="95"/>
      <c r="C102" s="98"/>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90"/>
      <c r="B103" s="96"/>
      <c r="C103" s="99"/>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3"/>
      <c r="B104" s="84" t="s">
        <v>47</v>
      </c>
      <c r="C104" s="85"/>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3"/>
      <c r="B105" s="101"/>
      <c r="C105" s="85"/>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3"/>
      <c r="B106" s="84" t="s">
        <v>48</v>
      </c>
      <c r="C106" s="85"/>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3"/>
      <c r="B107" s="84"/>
      <c r="C107" s="85"/>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3"/>
      <c r="B108" s="84"/>
      <c r="C108" s="85"/>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3"/>
      <c r="B109" s="84"/>
      <c r="C109" s="85"/>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86"/>
      <c r="H1" s="86"/>
      <c r="I1" s="86"/>
    </row>
    <row r="2" spans="1:12" ht="18.75" customHeight="1" x14ac:dyDescent="0.3">
      <c r="A2" s="87" t="s">
        <v>85</v>
      </c>
      <c r="B2" s="87"/>
      <c r="C2" s="87"/>
      <c r="D2" s="87"/>
      <c r="E2" s="87"/>
      <c r="F2" s="87"/>
      <c r="G2" s="87"/>
      <c r="H2" s="87"/>
      <c r="I2" s="87"/>
      <c r="J2" s="87"/>
      <c r="K2" s="87"/>
    </row>
    <row r="3" spans="1:12" ht="28.2" customHeight="1" x14ac:dyDescent="0.3"/>
    <row r="4" spans="1:12" ht="45" customHeight="1" x14ac:dyDescent="0.3">
      <c r="A4" s="85" t="s">
        <v>0</v>
      </c>
      <c r="B4" s="85" t="s">
        <v>1</v>
      </c>
      <c r="C4" s="85" t="s">
        <v>2</v>
      </c>
      <c r="D4" s="85" t="s">
        <v>3</v>
      </c>
      <c r="E4" s="108" t="s">
        <v>86</v>
      </c>
      <c r="F4" s="109"/>
      <c r="G4" s="109"/>
      <c r="H4" s="109"/>
      <c r="I4" s="109"/>
      <c r="J4" s="109"/>
      <c r="K4" s="109"/>
    </row>
    <row r="5" spans="1:12" ht="22.5" customHeight="1" x14ac:dyDescent="0.3">
      <c r="A5" s="85"/>
      <c r="B5" s="85"/>
      <c r="C5" s="85"/>
      <c r="D5" s="85"/>
      <c r="E5" s="85" t="s">
        <v>5</v>
      </c>
      <c r="F5" s="110" t="s">
        <v>84</v>
      </c>
      <c r="G5" s="111"/>
      <c r="H5" s="111"/>
      <c r="I5" s="112"/>
      <c r="J5" s="107" t="s">
        <v>79</v>
      </c>
      <c r="K5" s="107"/>
    </row>
    <row r="6" spans="1:12" ht="25.5" customHeight="1" x14ac:dyDescent="0.3">
      <c r="A6" s="85"/>
      <c r="B6" s="85"/>
      <c r="C6" s="85"/>
      <c r="D6" s="85"/>
      <c r="E6" s="106"/>
      <c r="F6" s="108"/>
      <c r="G6" s="109"/>
      <c r="H6" s="109"/>
      <c r="I6" s="113"/>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17" t="s">
        <v>9</v>
      </c>
      <c r="B8" s="117"/>
      <c r="C8" s="117"/>
      <c r="D8" s="117"/>
      <c r="E8" s="117"/>
      <c r="F8" s="117"/>
      <c r="G8" s="117"/>
      <c r="H8" s="117"/>
      <c r="I8" s="117"/>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17" t="s">
        <v>15</v>
      </c>
      <c r="B11" s="117"/>
      <c r="C11" s="117"/>
      <c r="D11" s="117"/>
      <c r="E11" s="117"/>
      <c r="F11" s="117"/>
      <c r="G11" s="117"/>
      <c r="H11" s="117"/>
      <c r="I11" s="117"/>
      <c r="J11" s="27"/>
      <c r="K11" s="28"/>
      <c r="L11" s="24"/>
    </row>
    <row r="12" spans="1:12" s="10" customFormat="1" ht="21.75" customHeight="1" x14ac:dyDescent="0.3">
      <c r="A12" s="118" t="s">
        <v>16</v>
      </c>
      <c r="B12" s="91" t="s">
        <v>73</v>
      </c>
      <c r="C12" s="97"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19"/>
      <c r="B13" s="92"/>
      <c r="C13" s="98"/>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19"/>
      <c r="B14" s="92"/>
      <c r="C14" s="98"/>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19"/>
      <c r="B15" s="92"/>
      <c r="C15" s="98"/>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18" t="s">
        <v>45</v>
      </c>
      <c r="B16" s="121" t="s">
        <v>58</v>
      </c>
      <c r="C16" s="98"/>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19"/>
      <c r="B17" s="122"/>
      <c r="C17" s="98"/>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20"/>
      <c r="B18" s="123"/>
      <c r="C18" s="98"/>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101"/>
      <c r="B19" s="91" t="s">
        <v>18</v>
      </c>
      <c r="C19" s="98"/>
      <c r="D19" s="19" t="s">
        <v>19</v>
      </c>
      <c r="E19" s="4">
        <f t="shared" si="1"/>
        <v>14187.8</v>
      </c>
      <c r="F19" s="4"/>
      <c r="G19" s="4"/>
      <c r="H19" s="4">
        <v>14187.8</v>
      </c>
      <c r="I19" s="4"/>
      <c r="J19" s="28"/>
      <c r="K19" s="28"/>
      <c r="L19" s="25"/>
    </row>
    <row r="20" spans="1:12" s="10" customFormat="1" x14ac:dyDescent="0.3">
      <c r="A20" s="101"/>
      <c r="B20" s="93"/>
      <c r="C20" s="98"/>
      <c r="D20" s="19" t="s">
        <v>13</v>
      </c>
      <c r="E20" s="4">
        <f t="shared" si="1"/>
        <v>746.8</v>
      </c>
      <c r="F20" s="4"/>
      <c r="G20" s="4"/>
      <c r="H20" s="4">
        <v>746.8</v>
      </c>
      <c r="I20" s="4"/>
      <c r="J20" s="28"/>
      <c r="K20" s="28"/>
      <c r="L20" s="25"/>
    </row>
    <row r="21" spans="1:12" s="10" customFormat="1" ht="36.75" customHeight="1" x14ac:dyDescent="0.3">
      <c r="A21" s="101"/>
      <c r="B21" s="100" t="s">
        <v>20</v>
      </c>
      <c r="C21" s="98"/>
      <c r="D21" s="19" t="s">
        <v>19</v>
      </c>
      <c r="E21" s="4">
        <f t="shared" si="1"/>
        <v>4643</v>
      </c>
      <c r="F21" s="4"/>
      <c r="G21" s="4">
        <v>4643</v>
      </c>
      <c r="H21" s="4"/>
      <c r="I21" s="4"/>
      <c r="J21" s="28"/>
      <c r="K21" s="28"/>
      <c r="L21" s="25"/>
    </row>
    <row r="22" spans="1:12" s="10" customFormat="1" ht="37.5" customHeight="1" x14ac:dyDescent="0.3">
      <c r="A22" s="101"/>
      <c r="B22" s="100"/>
      <c r="C22" s="98"/>
      <c r="D22" s="19" t="s">
        <v>13</v>
      </c>
      <c r="E22" s="4">
        <f t="shared" si="1"/>
        <v>244.4</v>
      </c>
      <c r="F22" s="4"/>
      <c r="G22" s="4">
        <v>244.4</v>
      </c>
      <c r="H22" s="4"/>
      <c r="I22" s="4"/>
      <c r="J22" s="28"/>
      <c r="K22" s="28"/>
      <c r="L22" s="25"/>
    </row>
    <row r="23" spans="1:12" s="10" customFormat="1" ht="37.5" customHeight="1" x14ac:dyDescent="0.3">
      <c r="A23" s="101"/>
      <c r="B23" s="100" t="s">
        <v>21</v>
      </c>
      <c r="C23" s="98"/>
      <c r="D23" s="19" t="s">
        <v>19</v>
      </c>
      <c r="E23" s="4">
        <f t="shared" si="1"/>
        <v>18120.89</v>
      </c>
      <c r="F23" s="4">
        <v>18120.89</v>
      </c>
      <c r="G23" s="4"/>
      <c r="H23" s="4"/>
      <c r="I23" s="4"/>
      <c r="J23" s="28"/>
      <c r="K23" s="28"/>
      <c r="L23" s="25"/>
    </row>
    <row r="24" spans="1:12" s="10" customFormat="1" ht="37.5" customHeight="1" x14ac:dyDescent="0.3">
      <c r="A24" s="101"/>
      <c r="B24" s="100"/>
      <c r="C24" s="98"/>
      <c r="D24" s="19" t="s">
        <v>13</v>
      </c>
      <c r="E24" s="4">
        <f t="shared" si="1"/>
        <v>953.74</v>
      </c>
      <c r="F24" s="4">
        <v>953.74</v>
      </c>
      <c r="G24" s="4"/>
      <c r="H24" s="4"/>
      <c r="I24" s="4"/>
      <c r="J24" s="28"/>
      <c r="K24" s="28"/>
      <c r="L24" s="25"/>
    </row>
    <row r="25" spans="1:12" s="10" customFormat="1" ht="37.5" customHeight="1" x14ac:dyDescent="0.3">
      <c r="A25" s="101"/>
      <c r="B25" s="100" t="s">
        <v>22</v>
      </c>
      <c r="C25" s="98"/>
      <c r="D25" s="19" t="s">
        <v>19</v>
      </c>
      <c r="E25" s="4">
        <f t="shared" si="1"/>
        <v>30028.15</v>
      </c>
      <c r="F25" s="4">
        <v>30028.15</v>
      </c>
      <c r="G25" s="4"/>
      <c r="H25" s="4"/>
      <c r="I25" s="4"/>
      <c r="J25" s="28"/>
      <c r="K25" s="28"/>
      <c r="L25" s="25"/>
    </row>
    <row r="26" spans="1:12" s="10" customFormat="1" ht="37.5" customHeight="1" x14ac:dyDescent="0.3">
      <c r="A26" s="101"/>
      <c r="B26" s="100"/>
      <c r="C26" s="98"/>
      <c r="D26" s="19" t="s">
        <v>13</v>
      </c>
      <c r="E26" s="4">
        <f t="shared" si="1"/>
        <v>1580.43</v>
      </c>
      <c r="F26" s="4">
        <v>1580.43</v>
      </c>
      <c r="G26" s="4"/>
      <c r="H26" s="4"/>
      <c r="I26" s="4"/>
      <c r="J26" s="28"/>
      <c r="K26" s="28"/>
      <c r="L26" s="25"/>
    </row>
    <row r="27" spans="1:12" s="10" customFormat="1" ht="37.5" customHeight="1" x14ac:dyDescent="0.3">
      <c r="A27" s="101"/>
      <c r="B27" s="100" t="s">
        <v>24</v>
      </c>
      <c r="C27" s="98"/>
      <c r="D27" s="19" t="s">
        <v>19</v>
      </c>
      <c r="E27" s="4">
        <f t="shared" si="1"/>
        <v>10882.78</v>
      </c>
      <c r="F27" s="4">
        <v>10882.78</v>
      </c>
      <c r="G27" s="4"/>
      <c r="H27" s="4"/>
      <c r="I27" s="4"/>
      <c r="J27" s="28"/>
      <c r="K27" s="28"/>
      <c r="L27" s="25"/>
    </row>
    <row r="28" spans="1:12" s="10" customFormat="1" ht="37.5" customHeight="1" x14ac:dyDescent="0.3">
      <c r="A28" s="101"/>
      <c r="B28" s="100"/>
      <c r="C28" s="98"/>
      <c r="D28" s="19" t="s">
        <v>13</v>
      </c>
      <c r="E28" s="4">
        <f t="shared" si="1"/>
        <v>572.78</v>
      </c>
      <c r="F28" s="4">
        <v>572.78</v>
      </c>
      <c r="G28" s="4"/>
      <c r="H28" s="4"/>
      <c r="I28" s="4"/>
      <c r="J28" s="28"/>
      <c r="K28" s="28"/>
      <c r="L28" s="25"/>
    </row>
    <row r="29" spans="1:12" ht="39.75" customHeight="1" x14ac:dyDescent="0.3">
      <c r="A29" s="83"/>
      <c r="B29" s="104" t="s">
        <v>59</v>
      </c>
      <c r="C29" s="98"/>
      <c r="D29" s="17" t="s">
        <v>19</v>
      </c>
      <c r="E29" s="4">
        <f t="shared" si="1"/>
        <v>15341.8</v>
      </c>
      <c r="F29" s="4"/>
      <c r="G29" s="5"/>
      <c r="H29" s="5">
        <v>15341.8</v>
      </c>
      <c r="I29" s="5"/>
      <c r="J29" s="27"/>
      <c r="K29" s="27"/>
      <c r="L29" s="24"/>
    </row>
    <row r="30" spans="1:12" ht="40.5" customHeight="1" x14ac:dyDescent="0.3">
      <c r="A30" s="83"/>
      <c r="B30" s="104"/>
      <c r="C30" s="98"/>
      <c r="D30" s="17" t="s">
        <v>13</v>
      </c>
      <c r="E30" s="4">
        <f t="shared" si="1"/>
        <v>807.5</v>
      </c>
      <c r="F30" s="4"/>
      <c r="G30" s="5"/>
      <c r="H30" s="5">
        <v>807.5</v>
      </c>
      <c r="I30" s="5"/>
      <c r="J30" s="27"/>
      <c r="K30" s="27"/>
      <c r="L30" s="24"/>
    </row>
    <row r="31" spans="1:12" ht="39" customHeight="1" x14ac:dyDescent="0.3">
      <c r="A31" s="83"/>
      <c r="B31" s="104" t="s">
        <v>60</v>
      </c>
      <c r="C31" s="98"/>
      <c r="D31" s="17" t="s">
        <v>19</v>
      </c>
      <c r="E31" s="4">
        <f t="shared" si="1"/>
        <v>22079.200000000001</v>
      </c>
      <c r="F31" s="4"/>
      <c r="G31" s="5"/>
      <c r="H31" s="5"/>
      <c r="I31" s="5">
        <v>22079.200000000001</v>
      </c>
      <c r="J31" s="27"/>
      <c r="K31" s="27"/>
      <c r="L31" s="24"/>
    </row>
    <row r="32" spans="1:12" ht="42.75" customHeight="1" x14ac:dyDescent="0.3">
      <c r="A32" s="83"/>
      <c r="B32" s="104" t="s">
        <v>23</v>
      </c>
      <c r="C32" s="98"/>
      <c r="D32" s="17" t="s">
        <v>13</v>
      </c>
      <c r="E32" s="4">
        <f t="shared" si="1"/>
        <v>1162.0999999999999</v>
      </c>
      <c r="F32" s="4"/>
      <c r="G32" s="5"/>
      <c r="H32" s="5"/>
      <c r="I32" s="5">
        <v>1162.0999999999999</v>
      </c>
      <c r="J32" s="27"/>
      <c r="K32" s="27"/>
      <c r="L32" s="24"/>
    </row>
    <row r="33" spans="1:12" ht="31.5" customHeight="1" x14ac:dyDescent="0.3">
      <c r="A33" s="83"/>
      <c r="B33" s="104" t="s">
        <v>61</v>
      </c>
      <c r="C33" s="98"/>
      <c r="D33" s="17" t="s">
        <v>19</v>
      </c>
      <c r="E33" s="4">
        <f t="shared" si="1"/>
        <v>16992.099999999999</v>
      </c>
      <c r="F33" s="4"/>
      <c r="G33" s="5"/>
      <c r="H33" s="5"/>
      <c r="I33" s="5">
        <v>16992.099999999999</v>
      </c>
      <c r="J33" s="27"/>
      <c r="K33" s="27"/>
      <c r="L33" s="24"/>
    </row>
    <row r="34" spans="1:12" ht="36.75" customHeight="1" x14ac:dyDescent="0.3">
      <c r="A34" s="83"/>
      <c r="B34" s="104"/>
      <c r="C34" s="98"/>
      <c r="D34" s="17" t="s">
        <v>13</v>
      </c>
      <c r="E34" s="4">
        <f t="shared" si="1"/>
        <v>894.3</v>
      </c>
      <c r="F34" s="4"/>
      <c r="G34" s="5"/>
      <c r="H34" s="5"/>
      <c r="I34" s="5">
        <v>894.3</v>
      </c>
      <c r="J34" s="27"/>
      <c r="K34" s="27"/>
      <c r="L34" s="24"/>
    </row>
    <row r="35" spans="1:12" ht="39.75" hidden="1" customHeight="1" x14ac:dyDescent="0.3">
      <c r="A35" s="83"/>
      <c r="B35" s="104" t="s">
        <v>25</v>
      </c>
      <c r="C35" s="98"/>
      <c r="D35" s="17" t="s">
        <v>19</v>
      </c>
      <c r="E35" s="4">
        <f t="shared" si="1"/>
        <v>0</v>
      </c>
      <c r="F35" s="4"/>
      <c r="G35" s="5"/>
      <c r="H35" s="5"/>
      <c r="I35" s="5"/>
      <c r="J35" s="27"/>
      <c r="K35" s="27"/>
      <c r="L35" s="24"/>
    </row>
    <row r="36" spans="1:12" ht="35.25" hidden="1" customHeight="1" x14ac:dyDescent="0.3">
      <c r="A36" s="83"/>
      <c r="B36" s="104"/>
      <c r="C36" s="98"/>
      <c r="D36" s="17" t="s">
        <v>13</v>
      </c>
      <c r="E36" s="4">
        <f t="shared" si="1"/>
        <v>0</v>
      </c>
      <c r="F36" s="4"/>
      <c r="G36" s="5"/>
      <c r="H36" s="5"/>
      <c r="I36" s="5"/>
      <c r="J36" s="27"/>
      <c r="K36" s="27"/>
      <c r="L36" s="24"/>
    </row>
    <row r="37" spans="1:12" ht="43.5" hidden="1" customHeight="1" x14ac:dyDescent="0.3">
      <c r="A37" s="83"/>
      <c r="B37" s="104" t="s">
        <v>26</v>
      </c>
      <c r="C37" s="98"/>
      <c r="D37" s="17" t="s">
        <v>19</v>
      </c>
      <c r="E37" s="4">
        <f t="shared" si="1"/>
        <v>0</v>
      </c>
      <c r="F37" s="4"/>
      <c r="G37" s="5"/>
      <c r="H37" s="5"/>
      <c r="I37" s="5"/>
      <c r="J37" s="27"/>
      <c r="K37" s="27"/>
      <c r="L37" s="24"/>
    </row>
    <row r="38" spans="1:12" ht="40.5" hidden="1" customHeight="1" x14ac:dyDescent="0.3">
      <c r="A38" s="83"/>
      <c r="B38" s="104"/>
      <c r="C38" s="98"/>
      <c r="D38" s="17" t="s">
        <v>13</v>
      </c>
      <c r="E38" s="4">
        <f t="shared" si="1"/>
        <v>0</v>
      </c>
      <c r="F38" s="4"/>
      <c r="G38" s="5"/>
      <c r="H38" s="5"/>
      <c r="I38" s="5"/>
      <c r="J38" s="27"/>
      <c r="K38" s="27"/>
      <c r="L38" s="24"/>
    </row>
    <row r="39" spans="1:12" ht="37.5" customHeight="1" x14ac:dyDescent="0.3">
      <c r="A39" s="83"/>
      <c r="B39" s="104" t="s">
        <v>27</v>
      </c>
      <c r="C39" s="98"/>
      <c r="D39" s="17" t="s">
        <v>19</v>
      </c>
      <c r="E39" s="4">
        <f t="shared" si="1"/>
        <v>3364.8</v>
      </c>
      <c r="F39" s="4"/>
      <c r="G39" s="5"/>
      <c r="H39" s="14">
        <v>3364.8</v>
      </c>
      <c r="I39" s="5"/>
      <c r="J39" s="27"/>
      <c r="K39" s="27"/>
      <c r="L39" s="24"/>
    </row>
    <row r="40" spans="1:12" ht="37.5" customHeight="1" x14ac:dyDescent="0.3">
      <c r="A40" s="83"/>
      <c r="B40" s="104"/>
      <c r="C40" s="98"/>
      <c r="D40" s="17" t="s">
        <v>13</v>
      </c>
      <c r="E40" s="4">
        <f t="shared" si="1"/>
        <v>177.1</v>
      </c>
      <c r="F40" s="4"/>
      <c r="G40" s="5"/>
      <c r="H40" s="5">
        <v>177.1</v>
      </c>
      <c r="I40" s="5"/>
      <c r="J40" s="27"/>
      <c r="K40" s="27"/>
      <c r="L40" s="24"/>
    </row>
    <row r="41" spans="1:12" ht="37.5" customHeight="1" x14ac:dyDescent="0.3">
      <c r="A41" s="83"/>
      <c r="B41" s="104" t="s">
        <v>28</v>
      </c>
      <c r="C41" s="98"/>
      <c r="D41" s="17" t="s">
        <v>19</v>
      </c>
      <c r="E41" s="4">
        <f t="shared" si="1"/>
        <v>4250.8999999999996</v>
      </c>
      <c r="F41" s="4"/>
      <c r="G41" s="5"/>
      <c r="H41" s="5">
        <v>4250.8999999999996</v>
      </c>
      <c r="I41" s="5"/>
      <c r="J41" s="27"/>
      <c r="K41" s="27"/>
      <c r="L41" s="24"/>
    </row>
    <row r="42" spans="1:12" ht="37.5" customHeight="1" x14ac:dyDescent="0.3">
      <c r="A42" s="83"/>
      <c r="B42" s="104"/>
      <c r="C42" s="98"/>
      <c r="D42" s="17" t="s">
        <v>13</v>
      </c>
      <c r="E42" s="4">
        <f t="shared" si="1"/>
        <v>223.7</v>
      </c>
      <c r="F42" s="4"/>
      <c r="G42" s="5"/>
      <c r="H42" s="5">
        <v>223.7</v>
      </c>
      <c r="I42" s="5"/>
      <c r="J42" s="27"/>
      <c r="K42" s="27"/>
      <c r="L42" s="24"/>
    </row>
    <row r="43" spans="1:12" ht="37.5" hidden="1" customHeight="1" x14ac:dyDescent="0.3">
      <c r="A43" s="83"/>
      <c r="B43" s="104" t="s">
        <v>29</v>
      </c>
      <c r="C43" s="98"/>
      <c r="D43" s="17" t="s">
        <v>19</v>
      </c>
      <c r="E43" s="4">
        <f t="shared" si="1"/>
        <v>0</v>
      </c>
      <c r="F43" s="4"/>
      <c r="G43" s="5"/>
      <c r="H43" s="5"/>
      <c r="I43" s="5"/>
      <c r="J43" s="27"/>
      <c r="K43" s="27"/>
      <c r="L43" s="24"/>
    </row>
    <row r="44" spans="1:12" ht="37.5" hidden="1" customHeight="1" x14ac:dyDescent="0.3">
      <c r="A44" s="83"/>
      <c r="B44" s="104"/>
      <c r="C44" s="98"/>
      <c r="D44" s="17" t="s">
        <v>13</v>
      </c>
      <c r="E44" s="4">
        <f t="shared" si="1"/>
        <v>0</v>
      </c>
      <c r="F44" s="4"/>
      <c r="G44" s="5"/>
      <c r="H44" s="5"/>
      <c r="I44" s="5"/>
      <c r="J44" s="27"/>
      <c r="K44" s="27"/>
      <c r="L44" s="24"/>
    </row>
    <row r="45" spans="1:12" ht="37.5" customHeight="1" x14ac:dyDescent="0.3">
      <c r="A45" s="83"/>
      <c r="B45" s="104" t="s">
        <v>30</v>
      </c>
      <c r="C45" s="98"/>
      <c r="D45" s="17" t="s">
        <v>19</v>
      </c>
      <c r="E45" s="4">
        <f t="shared" si="1"/>
        <v>11045.9</v>
      </c>
      <c r="F45" s="4"/>
      <c r="G45" s="5"/>
      <c r="H45" s="5"/>
      <c r="I45" s="5">
        <v>11045.9</v>
      </c>
      <c r="J45" s="27"/>
      <c r="K45" s="27"/>
      <c r="L45" s="24"/>
    </row>
    <row r="46" spans="1:12" ht="37.5" customHeight="1" x14ac:dyDescent="0.3">
      <c r="A46" s="83"/>
      <c r="B46" s="104"/>
      <c r="C46" s="98"/>
      <c r="D46" s="17" t="s">
        <v>13</v>
      </c>
      <c r="E46" s="4">
        <f t="shared" si="1"/>
        <v>581.4</v>
      </c>
      <c r="F46" s="4"/>
      <c r="G46" s="5"/>
      <c r="H46" s="5"/>
      <c r="I46" s="5">
        <v>581.4</v>
      </c>
      <c r="J46" s="27"/>
      <c r="K46" s="27"/>
      <c r="L46" s="24"/>
    </row>
    <row r="47" spans="1:12" ht="37.5" customHeight="1" x14ac:dyDescent="0.3">
      <c r="A47" s="83"/>
      <c r="B47" s="104" t="s">
        <v>31</v>
      </c>
      <c r="C47" s="98"/>
      <c r="D47" s="17" t="s">
        <v>19</v>
      </c>
      <c r="E47" s="4">
        <f t="shared" si="1"/>
        <v>11769.36</v>
      </c>
      <c r="F47" s="4">
        <v>4007.06</v>
      </c>
      <c r="G47" s="5"/>
      <c r="H47" s="5"/>
      <c r="I47" s="5">
        <v>7762.3</v>
      </c>
      <c r="J47" s="27"/>
      <c r="K47" s="27"/>
      <c r="L47" s="24"/>
    </row>
    <row r="48" spans="1:12" ht="37.5" customHeight="1" x14ac:dyDescent="0.3">
      <c r="A48" s="83"/>
      <c r="B48" s="104"/>
      <c r="C48" s="98"/>
      <c r="D48" s="17" t="s">
        <v>13</v>
      </c>
      <c r="E48" s="4">
        <f t="shared" si="1"/>
        <v>619.4</v>
      </c>
      <c r="F48" s="4">
        <v>210.9</v>
      </c>
      <c r="G48" s="5"/>
      <c r="H48" s="5"/>
      <c r="I48" s="5">
        <v>408.5</v>
      </c>
      <c r="J48" s="27"/>
      <c r="K48" s="27"/>
      <c r="L48" s="24"/>
    </row>
    <row r="49" spans="1:12" ht="37.5" hidden="1" customHeight="1" x14ac:dyDescent="0.3">
      <c r="A49" s="83"/>
      <c r="B49" s="104" t="s">
        <v>32</v>
      </c>
      <c r="C49" s="98"/>
      <c r="D49" s="17" t="s">
        <v>19</v>
      </c>
      <c r="E49" s="4">
        <f t="shared" si="1"/>
        <v>0</v>
      </c>
      <c r="F49" s="4"/>
      <c r="G49" s="5"/>
      <c r="H49" s="5"/>
      <c r="I49" s="5"/>
      <c r="J49" s="27"/>
      <c r="K49" s="27"/>
      <c r="L49" s="24"/>
    </row>
    <row r="50" spans="1:12" ht="37.5" hidden="1" customHeight="1" x14ac:dyDescent="0.3">
      <c r="A50" s="83"/>
      <c r="B50" s="104"/>
      <c r="C50" s="98"/>
      <c r="D50" s="17" t="s">
        <v>13</v>
      </c>
      <c r="E50" s="4">
        <f t="shared" si="1"/>
        <v>0</v>
      </c>
      <c r="F50" s="4"/>
      <c r="G50" s="5"/>
      <c r="H50" s="5"/>
      <c r="I50" s="5"/>
      <c r="J50" s="27"/>
      <c r="K50" s="27"/>
      <c r="L50" s="24"/>
    </row>
    <row r="51" spans="1:12" ht="37.5" customHeight="1" x14ac:dyDescent="0.3">
      <c r="A51" s="83"/>
      <c r="B51" s="104" t="s">
        <v>33</v>
      </c>
      <c r="C51" s="98"/>
      <c r="D51" s="17" t="s">
        <v>19</v>
      </c>
      <c r="E51" s="4">
        <f t="shared" si="1"/>
        <v>62195.040000000001</v>
      </c>
      <c r="F51" s="4">
        <v>20354.04</v>
      </c>
      <c r="G51" s="5">
        <v>19264.599999999999</v>
      </c>
      <c r="H51" s="5">
        <v>22576.400000000001</v>
      </c>
      <c r="I51" s="5"/>
      <c r="J51" s="27"/>
      <c r="K51" s="27"/>
      <c r="L51" s="24"/>
    </row>
    <row r="52" spans="1:12" ht="37.5" customHeight="1" x14ac:dyDescent="0.3">
      <c r="A52" s="83"/>
      <c r="B52" s="104"/>
      <c r="C52" s="98"/>
      <c r="D52" s="17" t="s">
        <v>13</v>
      </c>
      <c r="E52" s="4">
        <f t="shared" si="1"/>
        <v>3273.37</v>
      </c>
      <c r="F52" s="4">
        <v>1071.27</v>
      </c>
      <c r="G52" s="5">
        <v>1013.9</v>
      </c>
      <c r="H52" s="5">
        <v>1188.2</v>
      </c>
      <c r="I52" s="5"/>
      <c r="J52" s="27"/>
      <c r="K52" s="27"/>
      <c r="L52" s="24"/>
    </row>
    <row r="53" spans="1:12" ht="37.5" customHeight="1" x14ac:dyDescent="0.3">
      <c r="A53" s="83"/>
      <c r="B53" s="104" t="s">
        <v>34</v>
      </c>
      <c r="C53" s="98"/>
      <c r="D53" s="17" t="s">
        <v>19</v>
      </c>
      <c r="E53" s="4">
        <f t="shared" si="1"/>
        <v>22351.9</v>
      </c>
      <c r="F53" s="4"/>
      <c r="G53" s="5">
        <v>22351.9</v>
      </c>
      <c r="H53" s="5"/>
      <c r="I53" s="5"/>
      <c r="J53" s="27"/>
      <c r="K53" s="27"/>
      <c r="L53" s="24"/>
    </row>
    <row r="54" spans="1:12" ht="37.5" customHeight="1" x14ac:dyDescent="0.3">
      <c r="A54" s="83"/>
      <c r="B54" s="104"/>
      <c r="C54" s="98"/>
      <c r="D54" s="17" t="s">
        <v>13</v>
      </c>
      <c r="E54" s="4">
        <f t="shared" si="1"/>
        <v>1176.4000000000001</v>
      </c>
      <c r="F54" s="4"/>
      <c r="G54" s="5">
        <v>1176.4000000000001</v>
      </c>
      <c r="H54" s="5"/>
      <c r="I54" s="5"/>
      <c r="J54" s="27"/>
      <c r="K54" s="27"/>
      <c r="L54" s="24"/>
    </row>
    <row r="55" spans="1:12" ht="37.5" customHeight="1" x14ac:dyDescent="0.3">
      <c r="A55" s="83"/>
      <c r="B55" s="104" t="s">
        <v>35</v>
      </c>
      <c r="C55" s="98"/>
      <c r="D55" s="17" t="s">
        <v>19</v>
      </c>
      <c r="E55" s="4">
        <f t="shared" si="1"/>
        <v>25189.579999999998</v>
      </c>
      <c r="F55" s="4">
        <v>102.28</v>
      </c>
      <c r="G55" s="5">
        <v>25087.3</v>
      </c>
      <c r="H55" s="5"/>
      <c r="I55" s="5"/>
      <c r="J55" s="27"/>
      <c r="K55" s="27"/>
      <c r="L55" s="24"/>
    </row>
    <row r="56" spans="1:12" ht="37.5" customHeight="1" x14ac:dyDescent="0.3">
      <c r="A56" s="83"/>
      <c r="B56" s="104"/>
      <c r="C56" s="99"/>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88"/>
      <c r="B68" s="88" t="s">
        <v>42</v>
      </c>
      <c r="C68" s="114"/>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89"/>
      <c r="B69" s="89"/>
      <c r="C69" s="115"/>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89"/>
      <c r="B70" s="89"/>
      <c r="C70" s="115"/>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90"/>
      <c r="B71" s="90"/>
      <c r="C71" s="116"/>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88"/>
      <c r="B72" s="88" t="s">
        <v>43</v>
      </c>
      <c r="C72" s="114"/>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89"/>
      <c r="B73" s="89"/>
      <c r="C73" s="115"/>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89"/>
      <c r="B74" s="89"/>
      <c r="C74" s="115"/>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90"/>
      <c r="B75" s="90"/>
      <c r="C75" s="116"/>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5"/>
  <sheetViews>
    <sheetView tabSelected="1" view="pageBreakPreview" zoomScale="70" zoomScaleNormal="100" zoomScaleSheetLayoutView="70" workbookViewId="0">
      <pane xSplit="7" ySplit="10" topLeftCell="V247" activePane="bottomRight" state="frozen"/>
      <selection pane="topRight" activeCell="H1" sqref="H1"/>
      <selection pane="bottomLeft" activeCell="A11" sqref="A11"/>
      <selection pane="bottomRight" activeCell="G95" sqref="G95"/>
    </sheetView>
  </sheetViews>
  <sheetFormatPr defaultColWidth="9.109375" defaultRowHeight="16.8" x14ac:dyDescent="0.3"/>
  <cols>
    <col min="1" max="1" width="48" style="1" customWidth="1"/>
    <col min="2" max="7" width="13.33203125" style="1" customWidth="1"/>
    <col min="8" max="8" width="13.6640625" style="1" customWidth="1"/>
    <col min="9" max="9" width="11" style="10" customWidth="1"/>
    <col min="10" max="10" width="11.21875" style="1" customWidth="1"/>
    <col min="11" max="11" width="12.6640625" style="1" customWidth="1"/>
    <col min="12" max="12" width="11.21875" style="1" customWidth="1"/>
    <col min="13" max="13" width="9.109375" style="1" customWidth="1"/>
    <col min="14" max="14" width="11" style="1" customWidth="1"/>
    <col min="15" max="15" width="12.44140625" style="1" customWidth="1"/>
    <col min="16" max="16" width="12.33203125" style="1" customWidth="1"/>
    <col min="17" max="17" width="11.33203125" style="1" customWidth="1"/>
    <col min="18" max="18" width="12.21875" style="1" customWidth="1"/>
    <col min="19" max="19" width="9.109375" style="1" customWidth="1"/>
    <col min="20" max="20" width="13.33203125" style="1" customWidth="1"/>
    <col min="21" max="21" width="9.109375" style="1" customWidth="1"/>
    <col min="22" max="22" width="13" style="1" customWidth="1"/>
    <col min="23" max="23" width="9.109375" style="1" customWidth="1"/>
    <col min="24" max="24" width="11.33203125" style="1" customWidth="1"/>
    <col min="25" max="25" width="9.109375" style="1" customWidth="1"/>
    <col min="26" max="26" width="13.21875" style="1" customWidth="1"/>
    <col min="27" max="27" width="9.109375" style="1" customWidth="1"/>
    <col min="28" max="28" width="13.88671875" style="1" customWidth="1"/>
    <col min="29" max="29" width="9.1093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39"/>
      <c r="C1" s="139"/>
      <c r="D1" s="139"/>
      <c r="E1" s="139"/>
      <c r="F1" s="139"/>
      <c r="G1" s="139"/>
      <c r="H1" s="139"/>
      <c r="I1" s="139"/>
      <c r="J1" s="139"/>
      <c r="K1" s="139"/>
      <c r="L1" s="139"/>
      <c r="M1" s="139"/>
      <c r="N1" s="139"/>
      <c r="O1" s="139"/>
      <c r="P1" s="139"/>
      <c r="Q1" s="139"/>
      <c r="R1" s="139"/>
      <c r="S1" s="139"/>
      <c r="T1" s="139"/>
    </row>
    <row r="2" spans="1:32" x14ac:dyDescent="0.3">
      <c r="A2" s="47"/>
      <c r="B2" s="47"/>
      <c r="C2" s="47"/>
      <c r="D2" s="47"/>
      <c r="E2" s="47"/>
      <c r="F2" s="47"/>
      <c r="G2" s="47"/>
      <c r="H2" s="47"/>
    </row>
    <row r="3" spans="1:32" ht="56.4" customHeight="1" x14ac:dyDescent="0.3">
      <c r="A3" s="50" t="s">
        <v>148</v>
      </c>
      <c r="B3" s="139"/>
      <c r="C3" s="139"/>
      <c r="D3" s="139"/>
      <c r="E3" s="139"/>
      <c r="F3" s="139"/>
      <c r="G3" s="139"/>
      <c r="H3" s="139"/>
      <c r="I3" s="139"/>
      <c r="J3" s="139"/>
      <c r="K3" s="139"/>
      <c r="L3" s="139"/>
      <c r="M3" s="139"/>
      <c r="N3" s="139"/>
      <c r="O3" s="139"/>
      <c r="P3" s="139"/>
      <c r="Q3" s="139"/>
      <c r="R3" s="139"/>
      <c r="S3" s="139"/>
      <c r="T3" s="139"/>
    </row>
    <row r="4" spans="1:32" ht="18" customHeight="1" x14ac:dyDescent="0.3">
      <c r="B4" s="69"/>
      <c r="C4" s="69"/>
      <c r="D4" s="69"/>
      <c r="E4" s="69"/>
      <c r="F4" s="69"/>
      <c r="G4" s="69"/>
      <c r="H4" s="69"/>
    </row>
    <row r="5" spans="1:32" ht="82.2" customHeight="1" x14ac:dyDescent="0.3">
      <c r="A5" s="140" t="s">
        <v>210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1:32" ht="18.75" customHeight="1" x14ac:dyDescent="0.3">
      <c r="A6" s="77"/>
      <c r="B6" s="77"/>
      <c r="C6" s="77"/>
      <c r="D6" s="77"/>
      <c r="E6" s="77"/>
      <c r="F6" s="77"/>
      <c r="G6" s="77"/>
      <c r="H6" s="77"/>
      <c r="AF6" s="74" t="s">
        <v>197</v>
      </c>
    </row>
    <row r="7" spans="1:32" ht="63" customHeight="1" x14ac:dyDescent="0.3">
      <c r="A7" s="136" t="s">
        <v>149</v>
      </c>
      <c r="B7" s="136" t="s">
        <v>150</v>
      </c>
      <c r="C7" s="138" t="s">
        <v>211</v>
      </c>
      <c r="D7" s="138" t="s">
        <v>212</v>
      </c>
      <c r="E7" s="138" t="s">
        <v>213</v>
      </c>
      <c r="F7" s="138" t="s">
        <v>190</v>
      </c>
      <c r="G7" s="138"/>
      <c r="H7" s="138" t="s">
        <v>163</v>
      </c>
      <c r="I7" s="138"/>
      <c r="J7" s="138" t="s">
        <v>166</v>
      </c>
      <c r="K7" s="138"/>
      <c r="L7" s="138" t="s">
        <v>167</v>
      </c>
      <c r="M7" s="138"/>
      <c r="N7" s="138" t="s">
        <v>168</v>
      </c>
      <c r="O7" s="138"/>
      <c r="P7" s="138" t="s">
        <v>169</v>
      </c>
      <c r="Q7" s="138"/>
      <c r="R7" s="138" t="s">
        <v>170</v>
      </c>
      <c r="S7" s="138"/>
      <c r="T7" s="138" t="s">
        <v>171</v>
      </c>
      <c r="U7" s="138"/>
      <c r="V7" s="138" t="s">
        <v>172</v>
      </c>
      <c r="W7" s="138"/>
      <c r="X7" s="138" t="s">
        <v>173</v>
      </c>
      <c r="Y7" s="138"/>
      <c r="Z7" s="138" t="s">
        <v>174</v>
      </c>
      <c r="AA7" s="138"/>
      <c r="AB7" s="138" t="s">
        <v>175</v>
      </c>
      <c r="AC7" s="138"/>
      <c r="AD7" s="138" t="s">
        <v>176</v>
      </c>
      <c r="AE7" s="138"/>
      <c r="AF7" s="84" t="s">
        <v>189</v>
      </c>
    </row>
    <row r="8" spans="1:32" ht="52.2" x14ac:dyDescent="0.3">
      <c r="A8" s="136"/>
      <c r="B8" s="136"/>
      <c r="C8" s="138"/>
      <c r="D8" s="106"/>
      <c r="E8" s="138"/>
      <c r="F8" s="78" t="s">
        <v>191</v>
      </c>
      <c r="G8" s="78" t="s">
        <v>192</v>
      </c>
      <c r="H8" s="75" t="s">
        <v>164</v>
      </c>
      <c r="I8" s="75" t="s">
        <v>165</v>
      </c>
      <c r="J8" s="75" t="s">
        <v>164</v>
      </c>
      <c r="K8" s="75" t="s">
        <v>165</v>
      </c>
      <c r="L8" s="75" t="s">
        <v>164</v>
      </c>
      <c r="M8" s="75" t="s">
        <v>165</v>
      </c>
      <c r="N8" s="75" t="s">
        <v>164</v>
      </c>
      <c r="O8" s="75" t="s">
        <v>165</v>
      </c>
      <c r="P8" s="75" t="s">
        <v>164</v>
      </c>
      <c r="Q8" s="75" t="s">
        <v>165</v>
      </c>
      <c r="R8" s="75" t="s">
        <v>164</v>
      </c>
      <c r="S8" s="75" t="s">
        <v>165</v>
      </c>
      <c r="T8" s="75" t="s">
        <v>164</v>
      </c>
      <c r="U8" s="75" t="s">
        <v>165</v>
      </c>
      <c r="V8" s="75" t="s">
        <v>164</v>
      </c>
      <c r="W8" s="75" t="s">
        <v>165</v>
      </c>
      <c r="X8" s="75" t="s">
        <v>164</v>
      </c>
      <c r="Y8" s="75" t="s">
        <v>165</v>
      </c>
      <c r="Z8" s="75" t="s">
        <v>164</v>
      </c>
      <c r="AA8" s="75" t="s">
        <v>165</v>
      </c>
      <c r="AB8" s="75" t="s">
        <v>164</v>
      </c>
      <c r="AC8" s="75" t="s">
        <v>165</v>
      </c>
      <c r="AD8" s="75" t="s">
        <v>164</v>
      </c>
      <c r="AE8" s="75" t="s">
        <v>165</v>
      </c>
      <c r="AF8" s="84"/>
    </row>
    <row r="9" spans="1:32" ht="16.8" customHeight="1" x14ac:dyDescent="0.3">
      <c r="A9" s="136" t="s">
        <v>187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row>
    <row r="10" spans="1:32" x14ac:dyDescent="0.3">
      <c r="A10" s="137" t="s">
        <v>9</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row>
    <row r="11" spans="1:32" s="48" customFormat="1" ht="54" customHeight="1" x14ac:dyDescent="0.3">
      <c r="A11" s="52" t="s">
        <v>177</v>
      </c>
      <c r="B11" s="4">
        <f>B12</f>
        <v>18664.995269999999</v>
      </c>
      <c r="C11" s="4">
        <f t="shared" ref="C11:E11" si="0">C12</f>
        <v>8131.4152700000013</v>
      </c>
      <c r="D11" s="4">
        <f t="shared" si="0"/>
        <v>6285.45</v>
      </c>
      <c r="E11" s="4">
        <f t="shared" si="0"/>
        <v>6285.45</v>
      </c>
      <c r="F11" s="4">
        <f>E11/B11%</f>
        <v>33.675068807022527</v>
      </c>
      <c r="G11" s="4">
        <f>E11/C11%</f>
        <v>77.298352024763815</v>
      </c>
      <c r="H11" s="4">
        <f t="shared" ref="H11:AE11" si="1">H12</f>
        <v>1700.7547</v>
      </c>
      <c r="I11" s="4">
        <f t="shared" si="1"/>
        <v>1700.75</v>
      </c>
      <c r="J11" s="4">
        <f t="shared" si="1"/>
        <v>1610.6775700000001</v>
      </c>
      <c r="K11" s="4">
        <f t="shared" si="1"/>
        <v>766.35</v>
      </c>
      <c r="L11" s="4">
        <f t="shared" si="1"/>
        <v>1516.39</v>
      </c>
      <c r="M11" s="4">
        <f t="shared" si="1"/>
        <v>84.71</v>
      </c>
      <c r="N11" s="4">
        <f t="shared" si="1"/>
        <v>1678.89</v>
      </c>
      <c r="O11" s="4">
        <f t="shared" si="1"/>
        <v>1891.77</v>
      </c>
      <c r="P11" s="4">
        <f t="shared" si="1"/>
        <v>1624.703</v>
      </c>
      <c r="Q11" s="4">
        <f t="shared" si="1"/>
        <v>1841.87</v>
      </c>
      <c r="R11" s="4">
        <f t="shared" si="1"/>
        <v>1464.31</v>
      </c>
      <c r="S11" s="4">
        <f t="shared" si="1"/>
        <v>0</v>
      </c>
      <c r="T11" s="4">
        <f t="shared" si="1"/>
        <v>1428.6</v>
      </c>
      <c r="U11" s="4">
        <f t="shared" si="1"/>
        <v>0</v>
      </c>
      <c r="V11" s="4">
        <f t="shared" si="1"/>
        <v>1474.61</v>
      </c>
      <c r="W11" s="4">
        <f t="shared" si="1"/>
        <v>0</v>
      </c>
      <c r="X11" s="4">
        <f t="shared" si="1"/>
        <v>1475.86</v>
      </c>
      <c r="Y11" s="4">
        <f t="shared" si="1"/>
        <v>0</v>
      </c>
      <c r="Z11" s="4">
        <f t="shared" si="1"/>
        <v>1417.05</v>
      </c>
      <c r="AA11" s="4">
        <f t="shared" si="1"/>
        <v>0</v>
      </c>
      <c r="AB11" s="4">
        <f t="shared" si="1"/>
        <v>1581.98</v>
      </c>
      <c r="AC11" s="4">
        <f t="shared" si="1"/>
        <v>0</v>
      </c>
      <c r="AD11" s="4">
        <f t="shared" si="1"/>
        <v>1691.17</v>
      </c>
      <c r="AE11" s="4">
        <f t="shared" si="1"/>
        <v>0</v>
      </c>
      <c r="AF11" s="130" t="s">
        <v>202</v>
      </c>
    </row>
    <row r="12" spans="1:32" s="48" customFormat="1" x14ac:dyDescent="0.3">
      <c r="A12" s="52" t="s">
        <v>5</v>
      </c>
      <c r="B12" s="57">
        <f>B13+B14+B15+B17</f>
        <v>18664.995269999999</v>
      </c>
      <c r="C12" s="57">
        <f t="shared" ref="C12:E12" si="2">C13+C14+C15+C17</f>
        <v>8131.4152700000013</v>
      </c>
      <c r="D12" s="57">
        <f t="shared" si="2"/>
        <v>6285.45</v>
      </c>
      <c r="E12" s="57">
        <f t="shared" si="2"/>
        <v>6285.45</v>
      </c>
      <c r="F12" s="67">
        <f>E12/B12%</f>
        <v>33.675068807022527</v>
      </c>
      <c r="G12" s="67">
        <f>E12/C12%</f>
        <v>77.298352024763815</v>
      </c>
      <c r="H12" s="57">
        <f t="shared" ref="H12:AE12" si="3">H13+H14+H15+H17</f>
        <v>1700.7547</v>
      </c>
      <c r="I12" s="57">
        <f t="shared" si="3"/>
        <v>1700.75</v>
      </c>
      <c r="J12" s="57">
        <f t="shared" si="3"/>
        <v>1610.6775700000001</v>
      </c>
      <c r="K12" s="57">
        <f t="shared" si="3"/>
        <v>766.35</v>
      </c>
      <c r="L12" s="57">
        <f t="shared" si="3"/>
        <v>1516.39</v>
      </c>
      <c r="M12" s="57">
        <f t="shared" si="3"/>
        <v>84.71</v>
      </c>
      <c r="N12" s="57">
        <f t="shared" si="3"/>
        <v>1678.89</v>
      </c>
      <c r="O12" s="57">
        <f t="shared" si="3"/>
        <v>1891.77</v>
      </c>
      <c r="P12" s="57">
        <f t="shared" si="3"/>
        <v>1624.703</v>
      </c>
      <c r="Q12" s="57">
        <f t="shared" si="3"/>
        <v>1841.87</v>
      </c>
      <c r="R12" s="57">
        <f t="shared" si="3"/>
        <v>1464.31</v>
      </c>
      <c r="S12" s="57">
        <f t="shared" si="3"/>
        <v>0</v>
      </c>
      <c r="T12" s="57">
        <f t="shared" si="3"/>
        <v>1428.6</v>
      </c>
      <c r="U12" s="57">
        <f t="shared" si="3"/>
        <v>0</v>
      </c>
      <c r="V12" s="57">
        <f t="shared" si="3"/>
        <v>1474.61</v>
      </c>
      <c r="W12" s="57">
        <f t="shared" si="3"/>
        <v>0</v>
      </c>
      <c r="X12" s="57">
        <f t="shared" si="3"/>
        <v>1475.86</v>
      </c>
      <c r="Y12" s="57">
        <f t="shared" si="3"/>
        <v>0</v>
      </c>
      <c r="Z12" s="57">
        <f t="shared" si="3"/>
        <v>1417.05</v>
      </c>
      <c r="AA12" s="57">
        <f t="shared" si="3"/>
        <v>0</v>
      </c>
      <c r="AB12" s="57">
        <f t="shared" si="3"/>
        <v>1581.98</v>
      </c>
      <c r="AC12" s="58">
        <f t="shared" si="3"/>
        <v>0</v>
      </c>
      <c r="AD12" s="57">
        <f t="shared" si="3"/>
        <v>1691.17</v>
      </c>
      <c r="AE12" s="57">
        <f t="shared" si="3"/>
        <v>0</v>
      </c>
      <c r="AF12" s="131"/>
    </row>
    <row r="13" spans="1:32" s="48" customFormat="1" x14ac:dyDescent="0.3">
      <c r="A13" s="70" t="s">
        <v>138</v>
      </c>
      <c r="B13" s="49">
        <f>H13+J13+L13+N13+P13+R13+T13+V13+X13+Z13+AB13+AD13</f>
        <v>0</v>
      </c>
      <c r="C13" s="49">
        <f>H13+J13+L13+N13+P13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31"/>
    </row>
    <row r="14" spans="1:32" s="48" customFormat="1" ht="50.4" x14ac:dyDescent="0.3">
      <c r="A14" s="76" t="s">
        <v>49</v>
      </c>
      <c r="B14" s="49">
        <f t="shared" ref="B14:B17" si="4">H14+J14+L14+N14+P14+R14+T14+V14+X14+Z14+AB14+AD14</f>
        <v>0</v>
      </c>
      <c r="C14" s="49">
        <f t="shared" ref="C14:C17" si="5">H14+J14+L14+N14+P14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31"/>
    </row>
    <row r="15" spans="1:32" s="48" customFormat="1" x14ac:dyDescent="0.3">
      <c r="A15" s="76" t="s">
        <v>179</v>
      </c>
      <c r="B15" s="49">
        <f t="shared" si="4"/>
        <v>18664.995269999999</v>
      </c>
      <c r="C15" s="49">
        <f t="shared" si="5"/>
        <v>8131.4152700000013</v>
      </c>
      <c r="D15" s="49">
        <f t="shared" si="6"/>
        <v>6285.45</v>
      </c>
      <c r="E15" s="49">
        <f t="shared" si="7"/>
        <v>6285.45</v>
      </c>
      <c r="F15" s="49">
        <f>E15/B15%</f>
        <v>33.675068807022527</v>
      </c>
      <c r="G15" s="49">
        <f>E15/C15%</f>
        <v>77.298352024763815</v>
      </c>
      <c r="H15" s="4">
        <v>1700.7547</v>
      </c>
      <c r="I15" s="4">
        <v>1700.75</v>
      </c>
      <c r="J15" s="4">
        <v>1610.6775700000001</v>
      </c>
      <c r="K15" s="4">
        <v>766.35</v>
      </c>
      <c r="L15" s="4">
        <v>1516.39</v>
      </c>
      <c r="M15" s="4">
        <v>84.71</v>
      </c>
      <c r="N15" s="4">
        <v>1678.89</v>
      </c>
      <c r="O15" s="4">
        <v>1891.77</v>
      </c>
      <c r="P15" s="4">
        <v>1624.703</v>
      </c>
      <c r="Q15" s="4">
        <v>1841.87</v>
      </c>
      <c r="R15" s="4">
        <v>1464.31</v>
      </c>
      <c r="S15" s="4"/>
      <c r="T15" s="4">
        <v>1428.6</v>
      </c>
      <c r="U15" s="4"/>
      <c r="V15" s="4">
        <v>1474.61</v>
      </c>
      <c r="W15" s="4"/>
      <c r="X15" s="4">
        <v>1475.86</v>
      </c>
      <c r="Y15" s="4"/>
      <c r="Z15" s="4">
        <v>1417.05</v>
      </c>
      <c r="AA15" s="4"/>
      <c r="AB15" s="4">
        <v>1581.98</v>
      </c>
      <c r="AC15" s="4"/>
      <c r="AD15" s="4">
        <v>1691.17</v>
      </c>
      <c r="AE15" s="4"/>
      <c r="AF15" s="131"/>
    </row>
    <row r="16" spans="1:32" s="72" customFormat="1" ht="13.8" x14ac:dyDescent="0.25">
      <c r="A16" s="64" t="s">
        <v>178</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31"/>
    </row>
    <row r="17" spans="1:32" s="48" customFormat="1" x14ac:dyDescent="0.3">
      <c r="A17" s="76"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32"/>
    </row>
    <row r="18" spans="1:32" s="56" customFormat="1" x14ac:dyDescent="0.3">
      <c r="A18" s="53" t="s">
        <v>14</v>
      </c>
      <c r="B18" s="59">
        <f t="shared" ref="B18:AE18" si="8">B12</f>
        <v>18664.995269999999</v>
      </c>
      <c r="C18" s="59">
        <f t="shared" si="8"/>
        <v>8131.4152700000013</v>
      </c>
      <c r="D18" s="59">
        <f t="shared" si="8"/>
        <v>6285.45</v>
      </c>
      <c r="E18" s="59">
        <f t="shared" si="8"/>
        <v>6285.45</v>
      </c>
      <c r="F18" s="59">
        <f t="shared" ref="F18:F19" si="9">E18/B18%</f>
        <v>33.675068807022527</v>
      </c>
      <c r="G18" s="59">
        <f t="shared" ref="G18:G19" si="10">E18/C18%</f>
        <v>77.298352024763815</v>
      </c>
      <c r="H18" s="59">
        <f t="shared" si="8"/>
        <v>1700.7547</v>
      </c>
      <c r="I18" s="59">
        <f t="shared" si="8"/>
        <v>1700.75</v>
      </c>
      <c r="J18" s="59">
        <f t="shared" si="8"/>
        <v>1610.6775700000001</v>
      </c>
      <c r="K18" s="59">
        <f t="shared" si="8"/>
        <v>766.35</v>
      </c>
      <c r="L18" s="59">
        <f t="shared" si="8"/>
        <v>1516.39</v>
      </c>
      <c r="M18" s="59">
        <f t="shared" si="8"/>
        <v>84.71</v>
      </c>
      <c r="N18" s="59">
        <f t="shared" si="8"/>
        <v>1678.89</v>
      </c>
      <c r="O18" s="59">
        <f t="shared" si="8"/>
        <v>1891.77</v>
      </c>
      <c r="P18" s="59">
        <f t="shared" si="8"/>
        <v>1624.703</v>
      </c>
      <c r="Q18" s="59">
        <f t="shared" si="8"/>
        <v>1841.87</v>
      </c>
      <c r="R18" s="59">
        <f t="shared" si="8"/>
        <v>1464.31</v>
      </c>
      <c r="S18" s="59">
        <f t="shared" si="8"/>
        <v>0</v>
      </c>
      <c r="T18" s="59">
        <f t="shared" si="8"/>
        <v>1428.6</v>
      </c>
      <c r="U18" s="59">
        <f t="shared" si="8"/>
        <v>0</v>
      </c>
      <c r="V18" s="59">
        <f t="shared" si="8"/>
        <v>1474.61</v>
      </c>
      <c r="W18" s="59">
        <f t="shared" si="8"/>
        <v>0</v>
      </c>
      <c r="X18" s="59">
        <f t="shared" si="8"/>
        <v>1475.86</v>
      </c>
      <c r="Y18" s="59">
        <f t="shared" si="8"/>
        <v>0</v>
      </c>
      <c r="Z18" s="59">
        <f t="shared" si="8"/>
        <v>1417.05</v>
      </c>
      <c r="AA18" s="59">
        <f t="shared" si="8"/>
        <v>0</v>
      </c>
      <c r="AB18" s="59">
        <f t="shared" si="8"/>
        <v>1581.98</v>
      </c>
      <c r="AC18" s="59">
        <f t="shared" si="8"/>
        <v>0</v>
      </c>
      <c r="AD18" s="59">
        <f t="shared" si="8"/>
        <v>1691.17</v>
      </c>
      <c r="AE18" s="59">
        <f t="shared" si="8"/>
        <v>0</v>
      </c>
      <c r="AF18" s="124"/>
    </row>
    <row r="19" spans="1:32" s="48" customFormat="1" x14ac:dyDescent="0.3">
      <c r="A19" s="52" t="s">
        <v>5</v>
      </c>
      <c r="B19" s="49">
        <f t="shared" ref="B19:AE19" si="11">B18</f>
        <v>18664.995269999999</v>
      </c>
      <c r="C19" s="49">
        <f t="shared" ref="C19:C24" si="12">H19+J19+L19+N19+P19</f>
        <v>8131.4152700000013</v>
      </c>
      <c r="D19" s="49">
        <f t="shared" si="11"/>
        <v>6285.45</v>
      </c>
      <c r="E19" s="49">
        <f t="shared" si="11"/>
        <v>6285.45</v>
      </c>
      <c r="F19" s="49">
        <f t="shared" si="9"/>
        <v>33.675068807022527</v>
      </c>
      <c r="G19" s="49">
        <f t="shared" si="10"/>
        <v>77.298352024763815</v>
      </c>
      <c r="H19" s="49">
        <f t="shared" si="11"/>
        <v>1700.7547</v>
      </c>
      <c r="I19" s="49">
        <f t="shared" si="11"/>
        <v>1700.75</v>
      </c>
      <c r="J19" s="49">
        <f t="shared" si="11"/>
        <v>1610.6775700000001</v>
      </c>
      <c r="K19" s="49">
        <f t="shared" si="11"/>
        <v>766.35</v>
      </c>
      <c r="L19" s="49">
        <f t="shared" si="11"/>
        <v>1516.39</v>
      </c>
      <c r="M19" s="49">
        <f t="shared" si="11"/>
        <v>84.71</v>
      </c>
      <c r="N19" s="49">
        <f t="shared" si="11"/>
        <v>1678.89</v>
      </c>
      <c r="O19" s="49">
        <f t="shared" si="11"/>
        <v>1891.77</v>
      </c>
      <c r="P19" s="49">
        <f t="shared" si="11"/>
        <v>1624.703</v>
      </c>
      <c r="Q19" s="49">
        <f t="shared" si="11"/>
        <v>1841.87</v>
      </c>
      <c r="R19" s="49">
        <f t="shared" si="11"/>
        <v>1464.31</v>
      </c>
      <c r="S19" s="49">
        <f t="shared" si="11"/>
        <v>0</v>
      </c>
      <c r="T19" s="49">
        <f t="shared" si="11"/>
        <v>1428.6</v>
      </c>
      <c r="U19" s="49">
        <f t="shared" si="11"/>
        <v>0</v>
      </c>
      <c r="V19" s="49">
        <f t="shared" si="11"/>
        <v>1474.61</v>
      </c>
      <c r="W19" s="49">
        <f t="shared" si="11"/>
        <v>0</v>
      </c>
      <c r="X19" s="49">
        <f t="shared" si="11"/>
        <v>1475.86</v>
      </c>
      <c r="Y19" s="49">
        <f t="shared" si="11"/>
        <v>0</v>
      </c>
      <c r="Z19" s="49">
        <f t="shared" si="11"/>
        <v>1417.05</v>
      </c>
      <c r="AA19" s="49">
        <f t="shared" si="11"/>
        <v>0</v>
      </c>
      <c r="AB19" s="49">
        <f t="shared" si="11"/>
        <v>1581.98</v>
      </c>
      <c r="AC19" s="49">
        <f t="shared" si="11"/>
        <v>0</v>
      </c>
      <c r="AD19" s="49">
        <f t="shared" si="11"/>
        <v>1691.17</v>
      </c>
      <c r="AE19" s="49">
        <f t="shared" si="11"/>
        <v>0</v>
      </c>
      <c r="AF19" s="125"/>
    </row>
    <row r="20" spans="1:32" s="48" customFormat="1" x14ac:dyDescent="0.3">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25"/>
    </row>
    <row r="21" spans="1:32" s="48" customFormat="1" ht="50.4" x14ac:dyDescent="0.3">
      <c r="A21" s="76"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25"/>
    </row>
    <row r="22" spans="1:32" s="48" customFormat="1" x14ac:dyDescent="0.3">
      <c r="A22" s="76" t="s">
        <v>179</v>
      </c>
      <c r="B22" s="49">
        <f t="shared" si="13"/>
        <v>18664.995269999999</v>
      </c>
      <c r="C22" s="49">
        <f t="shared" si="12"/>
        <v>8131.4152700000013</v>
      </c>
      <c r="D22" s="49">
        <f t="shared" si="13"/>
        <v>6285.45</v>
      </c>
      <c r="E22" s="49">
        <f t="shared" si="13"/>
        <v>6285.45</v>
      </c>
      <c r="F22" s="49">
        <f>E22/B22%</f>
        <v>33.675068807022527</v>
      </c>
      <c r="G22" s="49">
        <f>E22/C22%</f>
        <v>77.298352024763815</v>
      </c>
      <c r="H22" s="49">
        <f t="shared" si="13"/>
        <v>1700.7547</v>
      </c>
      <c r="I22" s="49">
        <f t="shared" si="13"/>
        <v>1700.75</v>
      </c>
      <c r="J22" s="49">
        <f t="shared" si="13"/>
        <v>1610.6775700000001</v>
      </c>
      <c r="K22" s="49">
        <f t="shared" si="13"/>
        <v>766.35</v>
      </c>
      <c r="L22" s="49">
        <f t="shared" si="13"/>
        <v>1516.39</v>
      </c>
      <c r="M22" s="49">
        <f t="shared" si="13"/>
        <v>84.71</v>
      </c>
      <c r="N22" s="49">
        <f t="shared" si="13"/>
        <v>1678.89</v>
      </c>
      <c r="O22" s="49">
        <f t="shared" si="13"/>
        <v>1891.77</v>
      </c>
      <c r="P22" s="49">
        <f t="shared" si="13"/>
        <v>1624.703</v>
      </c>
      <c r="Q22" s="49">
        <f t="shared" si="13"/>
        <v>1841.87</v>
      </c>
      <c r="R22" s="49">
        <f t="shared" si="13"/>
        <v>1464.31</v>
      </c>
      <c r="S22" s="49">
        <f t="shared" si="13"/>
        <v>0</v>
      </c>
      <c r="T22" s="49">
        <f t="shared" si="13"/>
        <v>1428.6</v>
      </c>
      <c r="U22" s="49">
        <f t="shared" si="13"/>
        <v>0</v>
      </c>
      <c r="V22" s="49">
        <f t="shared" si="13"/>
        <v>1474.61</v>
      </c>
      <c r="W22" s="49">
        <f t="shared" si="13"/>
        <v>0</v>
      </c>
      <c r="X22" s="49">
        <f t="shared" si="13"/>
        <v>1475.86</v>
      </c>
      <c r="Y22" s="49">
        <f t="shared" si="13"/>
        <v>0</v>
      </c>
      <c r="Z22" s="49">
        <f t="shared" si="13"/>
        <v>1417.05</v>
      </c>
      <c r="AA22" s="49">
        <f t="shared" si="13"/>
        <v>0</v>
      </c>
      <c r="AB22" s="49">
        <f t="shared" si="13"/>
        <v>1581.98</v>
      </c>
      <c r="AC22" s="49">
        <f t="shared" si="13"/>
        <v>0</v>
      </c>
      <c r="AD22" s="49">
        <f t="shared" si="13"/>
        <v>1691.17</v>
      </c>
      <c r="AE22" s="49">
        <f t="shared" si="13"/>
        <v>0</v>
      </c>
      <c r="AF22" s="125"/>
    </row>
    <row r="23" spans="1:32" s="72" customFormat="1" ht="13.8" x14ac:dyDescent="0.25">
      <c r="A23" s="64" t="s">
        <v>178</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25"/>
    </row>
    <row r="24" spans="1:32" s="48" customFormat="1" x14ac:dyDescent="0.3">
      <c r="A24" s="76"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26"/>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24"/>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25"/>
    </row>
    <row r="27" spans="1:32" s="48" customFormat="1" ht="50.4" x14ac:dyDescent="0.3">
      <c r="A27" s="76"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25"/>
    </row>
    <row r="28" spans="1:32" s="48" customFormat="1" x14ac:dyDescent="0.3">
      <c r="A28" s="76" t="s">
        <v>179</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25"/>
    </row>
    <row r="29" spans="1:32" s="72" customFormat="1" ht="13.8" x14ac:dyDescent="0.25">
      <c r="A29" s="64" t="s">
        <v>178</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25"/>
    </row>
    <row r="30" spans="1:32" s="48" customFormat="1" x14ac:dyDescent="0.3">
      <c r="A30" s="76"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26"/>
    </row>
    <row r="31" spans="1:32" s="48" customFormat="1" ht="41.4" customHeight="1" x14ac:dyDescent="0.3">
      <c r="A31" s="142" t="s">
        <v>188</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x14ac:dyDescent="0.3">
      <c r="A32" s="135" t="s">
        <v>15</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row>
    <row r="33" spans="1:32" s="48" customFormat="1" ht="67.2" x14ac:dyDescent="0.3">
      <c r="A33" s="76" t="s">
        <v>152</v>
      </c>
      <c r="B33" s="4">
        <f t="shared" ref="B33:AE33" si="14">B35+B36+B37+B39</f>
        <v>68098.599000000002</v>
      </c>
      <c r="C33" s="4">
        <f t="shared" si="14"/>
        <v>140.76</v>
      </c>
      <c r="D33" s="4">
        <f t="shared" si="14"/>
        <v>138.88</v>
      </c>
      <c r="E33" s="4">
        <f t="shared" si="14"/>
        <v>138.88</v>
      </c>
      <c r="F33" s="4">
        <f>E33/B33%</f>
        <v>0.20393958471891616</v>
      </c>
      <c r="G33" s="4">
        <f>E33/C33%</f>
        <v>98.66439329354931</v>
      </c>
      <c r="H33" s="4">
        <f t="shared" si="14"/>
        <v>64.12</v>
      </c>
      <c r="I33" s="4">
        <f t="shared" si="14"/>
        <v>64.12</v>
      </c>
      <c r="J33" s="4">
        <f t="shared" si="14"/>
        <v>1.88</v>
      </c>
      <c r="K33" s="4">
        <f t="shared" si="14"/>
        <v>0</v>
      </c>
      <c r="L33" s="4">
        <f t="shared" si="14"/>
        <v>0</v>
      </c>
      <c r="M33" s="4">
        <f t="shared" si="14"/>
        <v>0</v>
      </c>
      <c r="N33" s="4">
        <f t="shared" si="14"/>
        <v>42.7</v>
      </c>
      <c r="O33" s="4">
        <f t="shared" si="14"/>
        <v>0</v>
      </c>
      <c r="P33" s="4">
        <f t="shared" si="14"/>
        <v>32.06</v>
      </c>
      <c r="Q33" s="4">
        <f t="shared" si="14"/>
        <v>74.760000000000005</v>
      </c>
      <c r="R33" s="4">
        <f t="shared" si="14"/>
        <v>0</v>
      </c>
      <c r="S33" s="4">
        <f t="shared" si="14"/>
        <v>0</v>
      </c>
      <c r="T33" s="4">
        <f t="shared" si="14"/>
        <v>4003</v>
      </c>
      <c r="U33" s="4">
        <f t="shared" si="14"/>
        <v>0</v>
      </c>
      <c r="V33" s="4">
        <f t="shared" si="14"/>
        <v>0</v>
      </c>
      <c r="W33" s="4">
        <f t="shared" si="14"/>
        <v>0</v>
      </c>
      <c r="X33" s="4">
        <f t="shared" si="14"/>
        <v>60669.2</v>
      </c>
      <c r="Y33" s="4">
        <f t="shared" si="14"/>
        <v>0</v>
      </c>
      <c r="Z33" s="4">
        <f t="shared" si="14"/>
        <v>0</v>
      </c>
      <c r="AA33" s="4">
        <f t="shared" si="14"/>
        <v>0</v>
      </c>
      <c r="AB33" s="4">
        <f t="shared" si="14"/>
        <v>432.5</v>
      </c>
      <c r="AC33" s="4">
        <f t="shared" si="14"/>
        <v>0</v>
      </c>
      <c r="AD33" s="4">
        <f t="shared" si="14"/>
        <v>2853.1390000000001</v>
      </c>
      <c r="AE33" s="4">
        <f t="shared" si="14"/>
        <v>0</v>
      </c>
      <c r="AF33" s="127"/>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28"/>
    </row>
    <row r="35" spans="1:32" s="48" customFormat="1" x14ac:dyDescent="0.3">
      <c r="A35" s="76" t="s">
        <v>138</v>
      </c>
      <c r="B35" s="49">
        <f t="shared" ref="B35:B39" si="15">H35+J35+L35+N35+P35+R35+T35+V35+X35+Z35+AB35+AD35</f>
        <v>0</v>
      </c>
      <c r="C35" s="49">
        <f>C42+C49+C56+C63+C70</f>
        <v>0</v>
      </c>
      <c r="D35" s="49">
        <f t="shared" ref="D35:E39" si="16">D42+D49+D56+D63+D70</f>
        <v>0</v>
      </c>
      <c r="E35" s="49">
        <f t="shared" si="16"/>
        <v>0</v>
      </c>
      <c r="F35" s="49"/>
      <c r="G35" s="49"/>
      <c r="H35" s="49">
        <f t="shared" ref="H35:AE39" si="17">H42+H49+H56+H63+H70</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28"/>
    </row>
    <row r="36" spans="1:32" s="48" customFormat="1" x14ac:dyDescent="0.3">
      <c r="A36" s="76" t="s">
        <v>19</v>
      </c>
      <c r="B36" s="49">
        <f t="shared" si="15"/>
        <v>54252.2</v>
      </c>
      <c r="C36" s="49">
        <f>C43+C50+C57+C64+C71</f>
        <v>0</v>
      </c>
      <c r="D36" s="49">
        <f t="shared" si="16"/>
        <v>0</v>
      </c>
      <c r="E36" s="49">
        <f t="shared" si="16"/>
        <v>0</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0</v>
      </c>
      <c r="U36" s="49">
        <f t="shared" si="17"/>
        <v>0</v>
      </c>
      <c r="V36" s="49">
        <f t="shared" si="17"/>
        <v>0</v>
      </c>
      <c r="W36" s="49">
        <f t="shared" si="17"/>
        <v>0</v>
      </c>
      <c r="X36" s="49">
        <f t="shared" si="17"/>
        <v>54252.2</v>
      </c>
      <c r="Y36" s="49">
        <f t="shared" si="17"/>
        <v>0</v>
      </c>
      <c r="Z36" s="49">
        <f t="shared" si="17"/>
        <v>0</v>
      </c>
      <c r="AA36" s="49">
        <f t="shared" si="17"/>
        <v>0</v>
      </c>
      <c r="AB36" s="49">
        <f t="shared" si="17"/>
        <v>0</v>
      </c>
      <c r="AC36" s="49">
        <f t="shared" si="17"/>
        <v>0</v>
      </c>
      <c r="AD36" s="49">
        <f t="shared" si="17"/>
        <v>0</v>
      </c>
      <c r="AE36" s="49">
        <f t="shared" si="17"/>
        <v>0</v>
      </c>
      <c r="AF36" s="128"/>
    </row>
    <row r="37" spans="1:32" s="48" customFormat="1" x14ac:dyDescent="0.3">
      <c r="A37" s="76" t="s">
        <v>13</v>
      </c>
      <c r="B37" s="49">
        <f t="shared" si="15"/>
        <v>13846.399000000001</v>
      </c>
      <c r="C37" s="49">
        <f>C44+C51+C58+C65+C72</f>
        <v>140.76</v>
      </c>
      <c r="D37" s="49">
        <f t="shared" si="16"/>
        <v>138.88</v>
      </c>
      <c r="E37" s="49">
        <f t="shared" si="16"/>
        <v>138.88</v>
      </c>
      <c r="F37" s="49">
        <f>E37/B37%</f>
        <v>1.0030044634709716</v>
      </c>
      <c r="G37" s="49">
        <f>E37/C37%</f>
        <v>98.66439329354931</v>
      </c>
      <c r="H37" s="49">
        <f t="shared" si="17"/>
        <v>64.12</v>
      </c>
      <c r="I37" s="49">
        <f t="shared" si="17"/>
        <v>64.12</v>
      </c>
      <c r="J37" s="49">
        <f t="shared" si="17"/>
        <v>1.88</v>
      </c>
      <c r="K37" s="49">
        <f t="shared" si="17"/>
        <v>0</v>
      </c>
      <c r="L37" s="49">
        <f t="shared" si="17"/>
        <v>0</v>
      </c>
      <c r="M37" s="49">
        <f t="shared" si="17"/>
        <v>0</v>
      </c>
      <c r="N37" s="49">
        <f t="shared" si="17"/>
        <v>42.7</v>
      </c>
      <c r="O37" s="49">
        <f t="shared" si="17"/>
        <v>0</v>
      </c>
      <c r="P37" s="49">
        <f t="shared" si="17"/>
        <v>32.06</v>
      </c>
      <c r="Q37" s="49">
        <f t="shared" si="17"/>
        <v>74.760000000000005</v>
      </c>
      <c r="R37" s="49">
        <f t="shared" si="17"/>
        <v>0</v>
      </c>
      <c r="S37" s="49">
        <f t="shared" si="17"/>
        <v>0</v>
      </c>
      <c r="T37" s="49">
        <f t="shared" si="17"/>
        <v>4003</v>
      </c>
      <c r="U37" s="49">
        <f t="shared" si="17"/>
        <v>0</v>
      </c>
      <c r="V37" s="49">
        <f t="shared" si="17"/>
        <v>0</v>
      </c>
      <c r="W37" s="49">
        <f t="shared" si="17"/>
        <v>0</v>
      </c>
      <c r="X37" s="49">
        <f t="shared" si="17"/>
        <v>6417</v>
      </c>
      <c r="Y37" s="49">
        <f t="shared" si="17"/>
        <v>0</v>
      </c>
      <c r="Z37" s="49">
        <f t="shared" si="17"/>
        <v>0</v>
      </c>
      <c r="AA37" s="49">
        <f t="shared" si="17"/>
        <v>0</v>
      </c>
      <c r="AB37" s="49">
        <f t="shared" si="17"/>
        <v>432.5</v>
      </c>
      <c r="AC37" s="49">
        <f t="shared" si="17"/>
        <v>0</v>
      </c>
      <c r="AD37" s="49">
        <f t="shared" si="17"/>
        <v>2853.1390000000001</v>
      </c>
      <c r="AE37" s="49">
        <f t="shared" si="17"/>
        <v>0</v>
      </c>
      <c r="AF37" s="128"/>
    </row>
    <row r="38" spans="1:32" s="72" customFormat="1" ht="13.8" x14ac:dyDescent="0.25">
      <c r="A38" s="64" t="s">
        <v>178</v>
      </c>
      <c r="B38" s="66">
        <f t="shared" si="15"/>
        <v>6028.1</v>
      </c>
      <c r="C38" s="66">
        <f>C45+C52+C59+C66+C73</f>
        <v>0</v>
      </c>
      <c r="D38" s="66">
        <f t="shared" si="16"/>
        <v>0</v>
      </c>
      <c r="E38" s="66">
        <f t="shared" si="16"/>
        <v>0</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0</v>
      </c>
      <c r="U38" s="66">
        <f t="shared" si="17"/>
        <v>0</v>
      </c>
      <c r="V38" s="66">
        <f t="shared" si="17"/>
        <v>0</v>
      </c>
      <c r="W38" s="66">
        <f t="shared" si="17"/>
        <v>0</v>
      </c>
      <c r="X38" s="66">
        <f t="shared" si="17"/>
        <v>6028.1</v>
      </c>
      <c r="Y38" s="66">
        <f t="shared" si="17"/>
        <v>0</v>
      </c>
      <c r="Z38" s="66">
        <f t="shared" si="17"/>
        <v>0</v>
      </c>
      <c r="AA38" s="66">
        <f t="shared" si="17"/>
        <v>0</v>
      </c>
      <c r="AB38" s="66">
        <f t="shared" si="17"/>
        <v>0</v>
      </c>
      <c r="AC38" s="66">
        <f t="shared" si="17"/>
        <v>0</v>
      </c>
      <c r="AD38" s="66">
        <f t="shared" si="17"/>
        <v>0</v>
      </c>
      <c r="AE38" s="66">
        <f t="shared" si="17"/>
        <v>0</v>
      </c>
      <c r="AF38" s="128"/>
    </row>
    <row r="39" spans="1:32" s="48" customFormat="1" x14ac:dyDescent="0.3">
      <c r="A39" s="76" t="s">
        <v>139</v>
      </c>
      <c r="B39" s="49">
        <f t="shared" si="15"/>
        <v>0</v>
      </c>
      <c r="C39" s="49">
        <f>C46+C53+C60+C67+C74</f>
        <v>0</v>
      </c>
      <c r="D39" s="49">
        <f t="shared" si="16"/>
        <v>0</v>
      </c>
      <c r="E39" s="49">
        <f t="shared" si="16"/>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29"/>
    </row>
    <row r="40" spans="1:32" s="48" customFormat="1" ht="110.4" customHeight="1" x14ac:dyDescent="0.3">
      <c r="A40" s="76" t="s">
        <v>153</v>
      </c>
      <c r="B40" s="4">
        <f t="shared" ref="B40:AE40" si="18">B42+B43+B44+B46</f>
        <v>60712.799999999996</v>
      </c>
      <c r="C40" s="4">
        <f t="shared" si="18"/>
        <v>0</v>
      </c>
      <c r="D40" s="4">
        <f t="shared" si="18"/>
        <v>0</v>
      </c>
      <c r="E40" s="4">
        <f t="shared" si="18"/>
        <v>0</v>
      </c>
      <c r="F40" s="4"/>
      <c r="G40" s="4"/>
      <c r="H40" s="4">
        <f t="shared" si="18"/>
        <v>0</v>
      </c>
      <c r="I40" s="4">
        <f t="shared" si="18"/>
        <v>0</v>
      </c>
      <c r="J40" s="4">
        <f t="shared" si="18"/>
        <v>0</v>
      </c>
      <c r="K40" s="4">
        <f t="shared" si="18"/>
        <v>0</v>
      </c>
      <c r="L40" s="4">
        <f t="shared" si="18"/>
        <v>0</v>
      </c>
      <c r="M40" s="4">
        <f t="shared" si="18"/>
        <v>0</v>
      </c>
      <c r="N40" s="4">
        <f t="shared" si="18"/>
        <v>0</v>
      </c>
      <c r="O40" s="4">
        <f t="shared" si="18"/>
        <v>0</v>
      </c>
      <c r="P40" s="4">
        <f t="shared" si="18"/>
        <v>0</v>
      </c>
      <c r="Q40" s="4">
        <f t="shared" si="18"/>
        <v>0</v>
      </c>
      <c r="R40" s="4">
        <f t="shared" si="18"/>
        <v>0</v>
      </c>
      <c r="S40" s="4">
        <f t="shared" si="18"/>
        <v>0</v>
      </c>
      <c r="T40" s="4">
        <f t="shared" si="18"/>
        <v>0</v>
      </c>
      <c r="U40" s="4">
        <f t="shared" si="18"/>
        <v>0</v>
      </c>
      <c r="V40" s="4">
        <f t="shared" si="18"/>
        <v>0</v>
      </c>
      <c r="W40" s="4">
        <f t="shared" si="18"/>
        <v>0</v>
      </c>
      <c r="X40" s="4">
        <f t="shared" si="18"/>
        <v>60280.299999999996</v>
      </c>
      <c r="Y40" s="4">
        <f t="shared" si="18"/>
        <v>0</v>
      </c>
      <c r="Z40" s="4">
        <f t="shared" si="18"/>
        <v>0</v>
      </c>
      <c r="AA40" s="4">
        <f t="shared" si="18"/>
        <v>0</v>
      </c>
      <c r="AB40" s="4">
        <f t="shared" si="18"/>
        <v>432.5</v>
      </c>
      <c r="AC40" s="4">
        <f t="shared" si="18"/>
        <v>0</v>
      </c>
      <c r="AD40" s="4">
        <f t="shared" si="18"/>
        <v>0</v>
      </c>
      <c r="AE40" s="4">
        <f t="shared" si="18"/>
        <v>0</v>
      </c>
      <c r="AF40" s="91" t="s">
        <v>217</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43"/>
    </row>
    <row r="42" spans="1:32" s="48" customFormat="1" x14ac:dyDescent="0.3">
      <c r="A42" s="76" t="s">
        <v>138</v>
      </c>
      <c r="B42" s="4">
        <f t="shared" ref="B42:B46" si="19">H42+J42+L42+N42+P42+R42+T42+V42+X42+Z42+AB42+AD42</f>
        <v>0</v>
      </c>
      <c r="C42" s="4">
        <f t="shared" ref="C42:C46" si="20">H42+J42+L42+N42+P42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43"/>
    </row>
    <row r="43" spans="1:32" s="48" customFormat="1" ht="59.4" customHeight="1" x14ac:dyDescent="0.3">
      <c r="A43" s="76" t="s">
        <v>19</v>
      </c>
      <c r="B43" s="4">
        <f t="shared" si="19"/>
        <v>54252.2</v>
      </c>
      <c r="C43" s="4">
        <f t="shared" si="20"/>
        <v>0</v>
      </c>
      <c r="D43" s="4">
        <f t="shared" ref="D43:D46" si="21">E43</f>
        <v>0</v>
      </c>
      <c r="E43" s="4">
        <f t="shared" ref="E43:E46" si="22">I43+K43+M43+O43+Q43+S43+U43+W43+Y43+AA43+AC43+AE43</f>
        <v>0</v>
      </c>
      <c r="F43" s="4">
        <f t="shared" ref="F43:F45" si="23">E43/B43%</f>
        <v>0</v>
      </c>
      <c r="G43" s="4" t="e">
        <f t="shared" ref="G43:G45" si="24">E43/C43%</f>
        <v>#DIV/0!</v>
      </c>
      <c r="H43" s="4"/>
      <c r="I43" s="4"/>
      <c r="J43" s="4"/>
      <c r="K43" s="4"/>
      <c r="L43" s="4"/>
      <c r="M43" s="4"/>
      <c r="N43" s="4"/>
      <c r="O43" s="4"/>
      <c r="P43" s="4"/>
      <c r="Q43" s="4"/>
      <c r="R43" s="4"/>
      <c r="S43" s="4"/>
      <c r="T43" s="4"/>
      <c r="U43" s="4"/>
      <c r="V43" s="4"/>
      <c r="W43" s="4"/>
      <c r="X43" s="4">
        <v>54252.2</v>
      </c>
      <c r="Y43" s="4"/>
      <c r="Z43" s="4"/>
      <c r="AA43" s="4"/>
      <c r="AB43" s="4"/>
      <c r="AC43" s="4"/>
      <c r="AD43" s="4"/>
      <c r="AE43" s="25"/>
      <c r="AF43" s="143"/>
    </row>
    <row r="44" spans="1:32" s="48" customFormat="1" ht="51" customHeight="1" x14ac:dyDescent="0.3">
      <c r="A44" s="76" t="s">
        <v>13</v>
      </c>
      <c r="B44" s="4">
        <f t="shared" si="19"/>
        <v>6460.6</v>
      </c>
      <c r="C44" s="4">
        <f t="shared" si="20"/>
        <v>0</v>
      </c>
      <c r="D44" s="4">
        <f t="shared" si="21"/>
        <v>0</v>
      </c>
      <c r="E44" s="4">
        <f t="shared" si="22"/>
        <v>0</v>
      </c>
      <c r="F44" s="4">
        <f t="shared" si="23"/>
        <v>0</v>
      </c>
      <c r="G44" s="4" t="e">
        <f t="shared" si="24"/>
        <v>#DIV/0!</v>
      </c>
      <c r="H44" s="4"/>
      <c r="I44" s="4"/>
      <c r="J44" s="4"/>
      <c r="K44" s="4"/>
      <c r="L44" s="4"/>
      <c r="M44" s="4"/>
      <c r="N44" s="4"/>
      <c r="O44" s="4"/>
      <c r="P44" s="4"/>
      <c r="Q44" s="4"/>
      <c r="R44" s="4"/>
      <c r="S44" s="4"/>
      <c r="T44" s="4"/>
      <c r="U44" s="4"/>
      <c r="V44" s="4"/>
      <c r="W44" s="4"/>
      <c r="X44" s="4">
        <v>6028.1</v>
      </c>
      <c r="Y44" s="4"/>
      <c r="Z44" s="4"/>
      <c r="AA44" s="4"/>
      <c r="AB44" s="4">
        <v>432.5</v>
      </c>
      <c r="AC44" s="4"/>
      <c r="AD44" s="4"/>
      <c r="AE44" s="25"/>
      <c r="AF44" s="143"/>
    </row>
    <row r="45" spans="1:32" s="72" customFormat="1" ht="43.2" customHeight="1" x14ac:dyDescent="0.25">
      <c r="A45" s="64" t="s">
        <v>178</v>
      </c>
      <c r="B45" s="66">
        <f t="shared" si="19"/>
        <v>6028.1</v>
      </c>
      <c r="C45" s="66">
        <f t="shared" si="20"/>
        <v>0</v>
      </c>
      <c r="D45" s="66">
        <f t="shared" si="21"/>
        <v>0</v>
      </c>
      <c r="E45" s="66">
        <f t="shared" si="22"/>
        <v>0</v>
      </c>
      <c r="F45" s="66">
        <f t="shared" si="23"/>
        <v>0</v>
      </c>
      <c r="G45" s="66" t="e">
        <f t="shared" si="24"/>
        <v>#DIV/0!</v>
      </c>
      <c r="H45" s="65"/>
      <c r="I45" s="73"/>
      <c r="J45" s="73"/>
      <c r="K45" s="73"/>
      <c r="L45" s="73"/>
      <c r="M45" s="73"/>
      <c r="N45" s="73"/>
      <c r="O45" s="73"/>
      <c r="P45" s="73"/>
      <c r="Q45" s="73"/>
      <c r="R45" s="73"/>
      <c r="S45" s="73"/>
      <c r="T45" s="73"/>
      <c r="U45" s="73"/>
      <c r="V45" s="73"/>
      <c r="W45" s="73"/>
      <c r="X45" s="73">
        <v>6028.1</v>
      </c>
      <c r="Y45" s="73"/>
      <c r="Z45" s="73"/>
      <c r="AA45" s="73"/>
      <c r="AB45" s="73"/>
      <c r="AC45" s="73"/>
      <c r="AD45" s="73"/>
      <c r="AE45" s="73"/>
      <c r="AF45" s="143"/>
    </row>
    <row r="46" spans="1:32" s="48" customFormat="1" ht="49.8" customHeight="1" x14ac:dyDescent="0.3">
      <c r="A46" s="76" t="s">
        <v>139</v>
      </c>
      <c r="B46" s="4">
        <f t="shared" si="19"/>
        <v>0</v>
      </c>
      <c r="C46" s="4">
        <f t="shared" si="20"/>
        <v>0</v>
      </c>
      <c r="D46" s="4">
        <f t="shared" si="21"/>
        <v>0</v>
      </c>
      <c r="E46" s="4">
        <f t="shared" si="22"/>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4"/>
    </row>
    <row r="47" spans="1:32" s="48" customFormat="1" ht="40.200000000000003" customHeight="1" x14ac:dyDescent="0.3">
      <c r="A47" s="76" t="s">
        <v>154</v>
      </c>
      <c r="B47" s="4">
        <f t="shared" ref="B47:AE47" si="25">B49+B50+B51+B53</f>
        <v>160.399</v>
      </c>
      <c r="C47" s="4">
        <f t="shared" si="25"/>
        <v>98.06</v>
      </c>
      <c r="D47" s="4">
        <f t="shared" si="25"/>
        <v>96.18</v>
      </c>
      <c r="E47" s="4">
        <f t="shared" si="25"/>
        <v>96.18</v>
      </c>
      <c r="F47" s="4">
        <f>E47/B47%</f>
        <v>59.962967350170516</v>
      </c>
      <c r="G47" s="4">
        <f>E47/C47%</f>
        <v>98.082806445033654</v>
      </c>
      <c r="H47" s="4">
        <f t="shared" si="25"/>
        <v>64.12</v>
      </c>
      <c r="I47" s="4">
        <f t="shared" si="25"/>
        <v>64.12</v>
      </c>
      <c r="J47" s="4">
        <f t="shared" si="25"/>
        <v>1.88</v>
      </c>
      <c r="K47" s="4">
        <f t="shared" si="25"/>
        <v>0</v>
      </c>
      <c r="L47" s="4">
        <f t="shared" si="25"/>
        <v>0</v>
      </c>
      <c r="M47" s="4">
        <f t="shared" si="25"/>
        <v>0</v>
      </c>
      <c r="N47" s="4">
        <f t="shared" si="25"/>
        <v>0</v>
      </c>
      <c r="O47" s="4">
        <f t="shared" si="25"/>
        <v>0</v>
      </c>
      <c r="P47" s="4">
        <f t="shared" si="25"/>
        <v>32.06</v>
      </c>
      <c r="Q47" s="4">
        <f t="shared" si="25"/>
        <v>32.06</v>
      </c>
      <c r="R47" s="4">
        <f t="shared" si="25"/>
        <v>0</v>
      </c>
      <c r="S47" s="4">
        <f t="shared" si="25"/>
        <v>0</v>
      </c>
      <c r="T47" s="4">
        <f t="shared" si="25"/>
        <v>33</v>
      </c>
      <c r="U47" s="4">
        <f t="shared" si="25"/>
        <v>0</v>
      </c>
      <c r="V47" s="4">
        <f t="shared" si="25"/>
        <v>0</v>
      </c>
      <c r="W47" s="4">
        <f t="shared" si="25"/>
        <v>0</v>
      </c>
      <c r="X47" s="4">
        <f t="shared" si="25"/>
        <v>0</v>
      </c>
      <c r="Y47" s="4">
        <f t="shared" si="25"/>
        <v>0</v>
      </c>
      <c r="Z47" s="4">
        <f t="shared" si="25"/>
        <v>0</v>
      </c>
      <c r="AA47" s="4">
        <f t="shared" si="25"/>
        <v>0</v>
      </c>
      <c r="AB47" s="4">
        <f t="shared" si="25"/>
        <v>0</v>
      </c>
      <c r="AC47" s="4">
        <f t="shared" si="25"/>
        <v>0</v>
      </c>
      <c r="AD47" s="4">
        <f t="shared" si="25"/>
        <v>29.338999999999999</v>
      </c>
      <c r="AE47" s="4">
        <f t="shared" si="25"/>
        <v>0</v>
      </c>
      <c r="AF47" s="91" t="s">
        <v>218</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43"/>
    </row>
    <row r="49" spans="1:32" s="48" customFormat="1" x14ac:dyDescent="0.3">
      <c r="A49" s="76" t="s">
        <v>138</v>
      </c>
      <c r="B49" s="4">
        <f t="shared" ref="B49:B53" si="26">H49+J49+L49+N49+P49+R49+T49+V49+X49+Z49+AB49+AD49</f>
        <v>0</v>
      </c>
      <c r="C49" s="4">
        <f t="shared" ref="C49:C53" si="27">H49+J49+L49+N49+P49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43"/>
    </row>
    <row r="50" spans="1:32" s="48" customFormat="1" x14ac:dyDescent="0.3">
      <c r="A50" s="76" t="s">
        <v>19</v>
      </c>
      <c r="B50" s="4">
        <f t="shared" si="26"/>
        <v>0</v>
      </c>
      <c r="C50" s="4">
        <f t="shared" si="27"/>
        <v>0</v>
      </c>
      <c r="D50" s="4">
        <f t="shared" ref="D50:D53" si="28">E50</f>
        <v>0</v>
      </c>
      <c r="E50" s="4">
        <f t="shared" ref="E50:E53" si="29">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3"/>
    </row>
    <row r="51" spans="1:32" s="48" customFormat="1" x14ac:dyDescent="0.3">
      <c r="A51" s="76" t="s">
        <v>13</v>
      </c>
      <c r="B51" s="4">
        <f t="shared" si="26"/>
        <v>160.399</v>
      </c>
      <c r="C51" s="4">
        <f t="shared" si="27"/>
        <v>98.06</v>
      </c>
      <c r="D51" s="4">
        <f t="shared" si="28"/>
        <v>96.18</v>
      </c>
      <c r="E51" s="4">
        <f t="shared" si="29"/>
        <v>96.18</v>
      </c>
      <c r="F51" s="4">
        <f>E51/B51%</f>
        <v>59.962967350170516</v>
      </c>
      <c r="G51" s="4">
        <f>E51/C51%</f>
        <v>98.082806445033654</v>
      </c>
      <c r="H51" s="4">
        <v>64.12</v>
      </c>
      <c r="I51" s="4">
        <v>64.12</v>
      </c>
      <c r="J51" s="4">
        <v>1.88</v>
      </c>
      <c r="K51" s="4"/>
      <c r="L51" s="4"/>
      <c r="M51" s="4"/>
      <c r="N51" s="4"/>
      <c r="O51" s="4"/>
      <c r="P51" s="4">
        <v>32.06</v>
      </c>
      <c r="Q51" s="4">
        <v>32.06</v>
      </c>
      <c r="R51" s="4"/>
      <c r="S51" s="4"/>
      <c r="T51" s="4">
        <v>33</v>
      </c>
      <c r="U51" s="4"/>
      <c r="V51" s="4"/>
      <c r="W51" s="4"/>
      <c r="X51" s="4"/>
      <c r="Y51" s="4"/>
      <c r="Z51" s="4"/>
      <c r="AA51" s="4"/>
      <c r="AB51" s="4"/>
      <c r="AC51" s="4"/>
      <c r="AD51" s="4">
        <v>29.338999999999999</v>
      </c>
      <c r="AE51" s="25"/>
      <c r="AF51" s="143"/>
    </row>
    <row r="52" spans="1:32" s="72" customFormat="1" ht="13.8" customHeight="1" x14ac:dyDescent="0.25">
      <c r="A52" s="64" t="s">
        <v>178</v>
      </c>
      <c r="B52" s="66">
        <f t="shared" si="26"/>
        <v>0</v>
      </c>
      <c r="C52" s="66">
        <f t="shared" si="27"/>
        <v>0</v>
      </c>
      <c r="D52" s="66">
        <f t="shared" si="28"/>
        <v>0</v>
      </c>
      <c r="E52" s="66">
        <f t="shared" si="29"/>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43"/>
    </row>
    <row r="53" spans="1:32" s="48" customFormat="1" x14ac:dyDescent="0.3">
      <c r="A53" s="76" t="s">
        <v>139</v>
      </c>
      <c r="B53" s="4">
        <f t="shared" si="26"/>
        <v>0</v>
      </c>
      <c r="C53" s="4">
        <f t="shared" si="27"/>
        <v>0</v>
      </c>
      <c r="D53" s="4">
        <f t="shared" si="28"/>
        <v>0</v>
      </c>
      <c r="E53" s="4">
        <f t="shared" si="29"/>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44"/>
    </row>
    <row r="54" spans="1:32" s="48" customFormat="1" ht="67.2" customHeight="1" x14ac:dyDescent="0.3">
      <c r="A54" s="76" t="s">
        <v>155</v>
      </c>
      <c r="B54" s="4">
        <f>B56+B57+B58+B60</f>
        <v>388.9</v>
      </c>
      <c r="C54" s="4">
        <f t="shared" ref="C54:E54" si="30">C56+C57+C58+C60</f>
        <v>0</v>
      </c>
      <c r="D54" s="4">
        <f t="shared" si="30"/>
        <v>0</v>
      </c>
      <c r="E54" s="4">
        <f t="shared" si="30"/>
        <v>0</v>
      </c>
      <c r="F54" s="4">
        <f>E54/B54%</f>
        <v>0</v>
      </c>
      <c r="G54" s="4" t="e">
        <f>E54/C54%</f>
        <v>#DIV/0!</v>
      </c>
      <c r="H54" s="4">
        <f t="shared" ref="H54:AE54" si="31">H56+H57+H58+H60</f>
        <v>0</v>
      </c>
      <c r="I54" s="4">
        <f t="shared" si="31"/>
        <v>0</v>
      </c>
      <c r="J54" s="4">
        <f t="shared" si="31"/>
        <v>0</v>
      </c>
      <c r="K54" s="4">
        <f t="shared" si="31"/>
        <v>0</v>
      </c>
      <c r="L54" s="4">
        <f t="shared" si="31"/>
        <v>0</v>
      </c>
      <c r="M54" s="4">
        <f t="shared" si="31"/>
        <v>0</v>
      </c>
      <c r="N54" s="4">
        <f t="shared" si="31"/>
        <v>0</v>
      </c>
      <c r="O54" s="4">
        <f t="shared" si="31"/>
        <v>0</v>
      </c>
      <c r="P54" s="4">
        <f t="shared" si="31"/>
        <v>0</v>
      </c>
      <c r="Q54" s="4">
        <f t="shared" si="31"/>
        <v>0</v>
      </c>
      <c r="R54" s="4">
        <f t="shared" si="31"/>
        <v>0</v>
      </c>
      <c r="S54" s="4">
        <f t="shared" si="31"/>
        <v>0</v>
      </c>
      <c r="T54" s="4">
        <f t="shared" si="31"/>
        <v>0</v>
      </c>
      <c r="U54" s="4">
        <f t="shared" si="31"/>
        <v>0</v>
      </c>
      <c r="V54" s="4">
        <f t="shared" si="31"/>
        <v>0</v>
      </c>
      <c r="W54" s="4">
        <f t="shared" si="31"/>
        <v>0</v>
      </c>
      <c r="X54" s="4">
        <f t="shared" si="31"/>
        <v>388.9</v>
      </c>
      <c r="Y54" s="4">
        <f t="shared" si="31"/>
        <v>0</v>
      </c>
      <c r="Z54" s="4">
        <f t="shared" si="31"/>
        <v>0</v>
      </c>
      <c r="AA54" s="4">
        <f t="shared" si="31"/>
        <v>0</v>
      </c>
      <c r="AB54" s="4">
        <f t="shared" si="31"/>
        <v>0</v>
      </c>
      <c r="AC54" s="4">
        <f t="shared" si="31"/>
        <v>0</v>
      </c>
      <c r="AD54" s="4">
        <f t="shared" si="31"/>
        <v>0</v>
      </c>
      <c r="AE54" s="4">
        <f t="shared" si="31"/>
        <v>0</v>
      </c>
      <c r="AF54" s="91" t="s">
        <v>207</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43"/>
    </row>
    <row r="56" spans="1:32" s="48" customFormat="1" x14ac:dyDescent="0.3">
      <c r="A56" s="76" t="s">
        <v>138</v>
      </c>
      <c r="B56" s="4">
        <f t="shared" ref="B56:B60" si="32">H56+J56+L56+N56+P56+R56+T56+V56+X56+Z56+AB56+AD56</f>
        <v>0</v>
      </c>
      <c r="C56" s="4">
        <f t="shared" ref="C56:C60" si="33">H56+J56+L56+N56+P56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43"/>
    </row>
    <row r="57" spans="1:32" s="48" customFormat="1" x14ac:dyDescent="0.3">
      <c r="A57" s="76" t="s">
        <v>19</v>
      </c>
      <c r="B57" s="4">
        <f t="shared" si="32"/>
        <v>0</v>
      </c>
      <c r="C57" s="4">
        <f t="shared" si="33"/>
        <v>0</v>
      </c>
      <c r="D57" s="4">
        <f t="shared" ref="D57:D60" si="34">E57</f>
        <v>0</v>
      </c>
      <c r="E57" s="4">
        <f t="shared" ref="E57:E60" si="35">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43"/>
    </row>
    <row r="58" spans="1:32" s="48" customFormat="1" x14ac:dyDescent="0.3">
      <c r="A58" s="76" t="s">
        <v>13</v>
      </c>
      <c r="B58" s="4">
        <f t="shared" si="32"/>
        <v>388.9</v>
      </c>
      <c r="C58" s="4">
        <f t="shared" si="33"/>
        <v>0</v>
      </c>
      <c r="D58" s="4">
        <f t="shared" si="34"/>
        <v>0</v>
      </c>
      <c r="E58" s="4">
        <f t="shared" si="35"/>
        <v>0</v>
      </c>
      <c r="F58" s="4">
        <f>E58/B58%</f>
        <v>0</v>
      </c>
      <c r="G58" s="4" t="e">
        <f>E58/C58%</f>
        <v>#DIV/0!</v>
      </c>
      <c r="H58" s="4"/>
      <c r="I58" s="4"/>
      <c r="J58" s="4"/>
      <c r="K58" s="4"/>
      <c r="L58" s="4"/>
      <c r="M58" s="4"/>
      <c r="N58" s="4"/>
      <c r="O58" s="4"/>
      <c r="P58" s="4"/>
      <c r="Q58" s="4"/>
      <c r="R58" s="4"/>
      <c r="S58" s="4"/>
      <c r="T58" s="4"/>
      <c r="U58" s="4"/>
      <c r="V58" s="4"/>
      <c r="W58" s="4"/>
      <c r="X58" s="4">
        <v>388.9</v>
      </c>
      <c r="Y58" s="4"/>
      <c r="Z58" s="4"/>
      <c r="AA58" s="4"/>
      <c r="AB58" s="4"/>
      <c r="AC58" s="4"/>
      <c r="AD58" s="4"/>
      <c r="AE58" s="25"/>
      <c r="AF58" s="143"/>
    </row>
    <row r="59" spans="1:32" s="72" customFormat="1" ht="13.8" customHeight="1" x14ac:dyDescent="0.25">
      <c r="A59" s="64" t="s">
        <v>178</v>
      </c>
      <c r="B59" s="66">
        <f t="shared" si="32"/>
        <v>0</v>
      </c>
      <c r="C59" s="66">
        <f t="shared" si="33"/>
        <v>0</v>
      </c>
      <c r="D59" s="66">
        <f t="shared" si="34"/>
        <v>0</v>
      </c>
      <c r="E59" s="66">
        <f t="shared" si="35"/>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43"/>
    </row>
    <row r="60" spans="1:32" s="48" customFormat="1" x14ac:dyDescent="0.3">
      <c r="A60" s="76" t="s">
        <v>139</v>
      </c>
      <c r="B60" s="4">
        <f t="shared" si="32"/>
        <v>0</v>
      </c>
      <c r="C60" s="4">
        <f t="shared" si="33"/>
        <v>0</v>
      </c>
      <c r="D60" s="4">
        <f t="shared" si="34"/>
        <v>0</v>
      </c>
      <c r="E60" s="4">
        <f t="shared" si="35"/>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44"/>
    </row>
    <row r="61" spans="1:32" s="48" customFormat="1" ht="118.8" customHeight="1" x14ac:dyDescent="0.3">
      <c r="A61" s="76" t="s">
        <v>196</v>
      </c>
      <c r="B61" s="4">
        <f>B63+B64+B65+B67</f>
        <v>4012.7</v>
      </c>
      <c r="C61" s="4">
        <f t="shared" ref="C61:E61" si="36">C63+C64+C65+C67</f>
        <v>42.7</v>
      </c>
      <c r="D61" s="4">
        <f t="shared" si="36"/>
        <v>42.7</v>
      </c>
      <c r="E61" s="4">
        <f t="shared" si="36"/>
        <v>42.7</v>
      </c>
      <c r="F61" s="4">
        <f>E61/B61%</f>
        <v>1.0641214145089344</v>
      </c>
      <c r="G61" s="4">
        <f>E61/C61%</f>
        <v>100</v>
      </c>
      <c r="H61" s="4">
        <f t="shared" ref="H61:AE61" si="37">H63+H64+H65+H67</f>
        <v>0</v>
      </c>
      <c r="I61" s="4">
        <f t="shared" si="37"/>
        <v>0</v>
      </c>
      <c r="J61" s="4">
        <f t="shared" si="37"/>
        <v>0</v>
      </c>
      <c r="K61" s="4">
        <f t="shared" si="37"/>
        <v>0</v>
      </c>
      <c r="L61" s="4">
        <f t="shared" si="37"/>
        <v>0</v>
      </c>
      <c r="M61" s="4">
        <f t="shared" si="37"/>
        <v>0</v>
      </c>
      <c r="N61" s="4">
        <f t="shared" si="37"/>
        <v>42.7</v>
      </c>
      <c r="O61" s="4">
        <f t="shared" si="37"/>
        <v>0</v>
      </c>
      <c r="P61" s="4">
        <f t="shared" si="37"/>
        <v>0</v>
      </c>
      <c r="Q61" s="4">
        <f t="shared" si="37"/>
        <v>42.7</v>
      </c>
      <c r="R61" s="4">
        <f t="shared" si="37"/>
        <v>0</v>
      </c>
      <c r="S61" s="4">
        <f t="shared" si="37"/>
        <v>0</v>
      </c>
      <c r="T61" s="4">
        <f t="shared" si="37"/>
        <v>3970</v>
      </c>
      <c r="U61" s="4">
        <f t="shared" si="37"/>
        <v>0</v>
      </c>
      <c r="V61" s="4">
        <f t="shared" si="37"/>
        <v>0</v>
      </c>
      <c r="W61" s="4">
        <f t="shared" si="37"/>
        <v>0</v>
      </c>
      <c r="X61" s="4">
        <f t="shared" si="37"/>
        <v>0</v>
      </c>
      <c r="Y61" s="4">
        <f t="shared" si="37"/>
        <v>0</v>
      </c>
      <c r="Z61" s="4">
        <f t="shared" si="37"/>
        <v>0</v>
      </c>
      <c r="AA61" s="4">
        <f t="shared" si="37"/>
        <v>0</v>
      </c>
      <c r="AB61" s="4">
        <f t="shared" si="37"/>
        <v>0</v>
      </c>
      <c r="AC61" s="4">
        <f t="shared" si="37"/>
        <v>0</v>
      </c>
      <c r="AD61" s="4">
        <f t="shared" si="37"/>
        <v>0</v>
      </c>
      <c r="AE61" s="4">
        <f t="shared" si="37"/>
        <v>0</v>
      </c>
      <c r="AF61" s="130" t="s">
        <v>219</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33"/>
    </row>
    <row r="63" spans="1:32" s="48" customFormat="1" ht="26.4" customHeight="1" x14ac:dyDescent="0.3">
      <c r="A63" s="76" t="s">
        <v>138</v>
      </c>
      <c r="B63" s="4">
        <f t="shared" ref="B63:B67" si="38">H63+J63+L63+N63+P63+R63+T63+V63+X63+Z63+AB63+AD63</f>
        <v>0</v>
      </c>
      <c r="C63" s="4">
        <f t="shared" ref="C63:C67" si="39">H63+J63+L63+N63+P63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33"/>
    </row>
    <row r="64" spans="1:32" s="48" customFormat="1" ht="32.4" customHeight="1" x14ac:dyDescent="0.3">
      <c r="A64" s="76" t="s">
        <v>19</v>
      </c>
      <c r="B64" s="4">
        <f t="shared" si="38"/>
        <v>0</v>
      </c>
      <c r="C64" s="4">
        <f t="shared" si="39"/>
        <v>0</v>
      </c>
      <c r="D64" s="4">
        <f t="shared" ref="D64:D67" si="40">E64</f>
        <v>0</v>
      </c>
      <c r="E64" s="4">
        <f t="shared" ref="E64:E67" si="41">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33"/>
    </row>
    <row r="65" spans="1:32" s="48" customFormat="1" ht="27.6" customHeight="1" x14ac:dyDescent="0.3">
      <c r="A65" s="76" t="s">
        <v>13</v>
      </c>
      <c r="B65" s="4">
        <f t="shared" si="38"/>
        <v>4012.7</v>
      </c>
      <c r="C65" s="4">
        <f t="shared" si="39"/>
        <v>42.7</v>
      </c>
      <c r="D65" s="4">
        <f t="shared" si="40"/>
        <v>42.7</v>
      </c>
      <c r="E65" s="4">
        <f t="shared" si="41"/>
        <v>42.7</v>
      </c>
      <c r="F65" s="4">
        <f>E65/B65%</f>
        <v>1.0641214145089344</v>
      </c>
      <c r="G65" s="4">
        <f>E65/C65%</f>
        <v>100</v>
      </c>
      <c r="H65" s="4"/>
      <c r="I65" s="4"/>
      <c r="J65" s="4"/>
      <c r="K65" s="4"/>
      <c r="L65" s="4"/>
      <c r="M65" s="4"/>
      <c r="N65" s="4">
        <v>42.7</v>
      </c>
      <c r="O65" s="4"/>
      <c r="P65" s="4"/>
      <c r="Q65" s="4">
        <v>42.7</v>
      </c>
      <c r="R65" s="4"/>
      <c r="S65" s="4"/>
      <c r="T65" s="4">
        <v>3970</v>
      </c>
      <c r="U65" s="4"/>
      <c r="V65" s="4"/>
      <c r="W65" s="4"/>
      <c r="X65" s="4"/>
      <c r="Y65" s="4"/>
      <c r="Z65" s="4"/>
      <c r="AA65" s="4"/>
      <c r="AB65" s="4"/>
      <c r="AC65" s="4"/>
      <c r="AD65" s="4"/>
      <c r="AE65" s="25"/>
      <c r="AF65" s="133"/>
    </row>
    <row r="66" spans="1:32" s="72" customFormat="1" ht="13.8" customHeight="1" x14ac:dyDescent="0.25">
      <c r="A66" s="64" t="s">
        <v>178</v>
      </c>
      <c r="B66" s="66">
        <f t="shared" si="38"/>
        <v>0</v>
      </c>
      <c r="C66" s="66">
        <f t="shared" si="39"/>
        <v>0</v>
      </c>
      <c r="D66" s="66">
        <f t="shared" si="40"/>
        <v>0</v>
      </c>
      <c r="E66" s="66">
        <f t="shared" si="41"/>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33"/>
    </row>
    <row r="67" spans="1:32" s="48" customFormat="1" ht="29.4" customHeight="1" x14ac:dyDescent="0.3">
      <c r="A67" s="76" t="s">
        <v>139</v>
      </c>
      <c r="B67" s="4">
        <f t="shared" si="38"/>
        <v>0</v>
      </c>
      <c r="C67" s="4">
        <f t="shared" si="39"/>
        <v>0</v>
      </c>
      <c r="D67" s="4">
        <f t="shared" si="40"/>
        <v>0</v>
      </c>
      <c r="E67" s="4">
        <f t="shared" si="41"/>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4"/>
    </row>
    <row r="68" spans="1:32" s="48" customFormat="1" ht="57" customHeight="1" x14ac:dyDescent="0.3">
      <c r="A68" s="76" t="s">
        <v>204</v>
      </c>
      <c r="B68" s="4">
        <f>B70+B71+B72+B74</f>
        <v>2823.8</v>
      </c>
      <c r="C68" s="4">
        <f t="shared" ref="C68:E68" si="42">C70+C71+C72+C74</f>
        <v>0</v>
      </c>
      <c r="D68" s="4">
        <f t="shared" si="42"/>
        <v>0</v>
      </c>
      <c r="E68" s="4">
        <f t="shared" si="42"/>
        <v>0</v>
      </c>
      <c r="F68" s="4">
        <f>E68/B68%</f>
        <v>0</v>
      </c>
      <c r="G68" s="4" t="e">
        <f>E68/C68%</f>
        <v>#DIV/0!</v>
      </c>
      <c r="H68" s="4">
        <f t="shared" ref="H68:AE68" si="43">H70+H71+H72+H74</f>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0</v>
      </c>
      <c r="Y68" s="4">
        <f t="shared" si="43"/>
        <v>0</v>
      </c>
      <c r="Z68" s="4">
        <f t="shared" si="43"/>
        <v>0</v>
      </c>
      <c r="AA68" s="4">
        <f t="shared" si="43"/>
        <v>0</v>
      </c>
      <c r="AB68" s="4">
        <f t="shared" si="43"/>
        <v>0</v>
      </c>
      <c r="AC68" s="4">
        <f t="shared" si="43"/>
        <v>0</v>
      </c>
      <c r="AD68" s="4">
        <f t="shared" si="43"/>
        <v>2823.8</v>
      </c>
      <c r="AE68" s="4">
        <f t="shared" si="43"/>
        <v>0</v>
      </c>
      <c r="AF68" s="130" t="s">
        <v>221</v>
      </c>
    </row>
    <row r="69" spans="1:32" s="48"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33"/>
    </row>
    <row r="70" spans="1:32" s="48" customFormat="1" ht="22.8" customHeight="1" x14ac:dyDescent="0.3">
      <c r="A70" s="76" t="s">
        <v>138</v>
      </c>
      <c r="B70" s="4">
        <f t="shared" ref="B70:B74" si="44">H70+J70+L70+N70+P70+R70+T70+V70+X70+Z70+AB70+AD70</f>
        <v>0</v>
      </c>
      <c r="C70" s="4">
        <f t="shared" ref="C70:C74" si="45">H70+J70+L70+N70+P70</f>
        <v>0</v>
      </c>
      <c r="D70" s="4">
        <f>E70</f>
        <v>0</v>
      </c>
      <c r="E70" s="4">
        <f>I70+K70+M70+O70+Q70+S70+U70+W70+Y70+AA70+AC70+AE70</f>
        <v>0</v>
      </c>
      <c r="F70" s="4"/>
      <c r="G70" s="4"/>
      <c r="H70" s="4"/>
      <c r="I70" s="4"/>
      <c r="J70" s="4"/>
      <c r="K70" s="4"/>
      <c r="L70" s="4"/>
      <c r="M70" s="4"/>
      <c r="N70" s="4"/>
      <c r="O70" s="4"/>
      <c r="P70" s="4"/>
      <c r="Q70" s="4"/>
      <c r="R70" s="4"/>
      <c r="S70" s="4"/>
      <c r="T70" s="4"/>
      <c r="U70" s="4"/>
      <c r="V70" s="4"/>
      <c r="W70" s="4"/>
      <c r="X70" s="4"/>
      <c r="Y70" s="4"/>
      <c r="Z70" s="4"/>
      <c r="AA70" s="4"/>
      <c r="AB70" s="4"/>
      <c r="AC70" s="4"/>
      <c r="AD70" s="4"/>
      <c r="AE70" s="25"/>
      <c r="AF70" s="133"/>
    </row>
    <row r="71" spans="1:32" s="48" customFormat="1" ht="20.399999999999999" customHeight="1" x14ac:dyDescent="0.3">
      <c r="A71" s="76" t="s">
        <v>19</v>
      </c>
      <c r="B71" s="4">
        <f t="shared" si="44"/>
        <v>0</v>
      </c>
      <c r="C71" s="4">
        <f t="shared" si="45"/>
        <v>0</v>
      </c>
      <c r="D71" s="4">
        <f t="shared" ref="D71:D74" si="46">E71</f>
        <v>0</v>
      </c>
      <c r="E71" s="4">
        <f t="shared" ref="E71:E74" si="47">I71+K71+M71+O71+Q71+S71+U71+W71+Y71+AA71+AC71+AE71</f>
        <v>0</v>
      </c>
      <c r="F71" s="4"/>
      <c r="G71" s="4"/>
      <c r="H71" s="4"/>
      <c r="I71" s="4"/>
      <c r="J71" s="4"/>
      <c r="K71" s="4"/>
      <c r="L71" s="4"/>
      <c r="M71" s="4"/>
      <c r="N71" s="4"/>
      <c r="O71" s="4"/>
      <c r="P71" s="4"/>
      <c r="Q71" s="4"/>
      <c r="R71" s="4"/>
      <c r="S71" s="4"/>
      <c r="T71" s="4"/>
      <c r="U71" s="4"/>
      <c r="V71" s="4"/>
      <c r="W71" s="4"/>
      <c r="X71" s="4"/>
      <c r="Y71" s="4"/>
      <c r="Z71" s="4"/>
      <c r="AA71" s="4"/>
      <c r="AB71" s="4"/>
      <c r="AC71" s="4"/>
      <c r="AD71" s="4"/>
      <c r="AE71" s="25"/>
      <c r="AF71" s="133"/>
    </row>
    <row r="72" spans="1:32" s="48" customFormat="1" ht="22.2" customHeight="1" x14ac:dyDescent="0.3">
      <c r="A72" s="76" t="s">
        <v>13</v>
      </c>
      <c r="B72" s="4">
        <f t="shared" si="44"/>
        <v>2823.8</v>
      </c>
      <c r="C72" s="4">
        <f t="shared" si="45"/>
        <v>0</v>
      </c>
      <c r="D72" s="4">
        <f t="shared" si="46"/>
        <v>0</v>
      </c>
      <c r="E72" s="4">
        <f t="shared" si="47"/>
        <v>0</v>
      </c>
      <c r="F72" s="4">
        <f>E72/B72%</f>
        <v>0</v>
      </c>
      <c r="G72" s="4" t="e">
        <f>E72/C72%</f>
        <v>#DIV/0!</v>
      </c>
      <c r="H72" s="4"/>
      <c r="I72" s="4"/>
      <c r="J72" s="4"/>
      <c r="K72" s="4"/>
      <c r="L72" s="4"/>
      <c r="M72" s="4"/>
      <c r="N72" s="4"/>
      <c r="O72" s="4"/>
      <c r="P72" s="4"/>
      <c r="Q72" s="4"/>
      <c r="R72" s="4"/>
      <c r="S72" s="4"/>
      <c r="T72" s="4"/>
      <c r="U72" s="4"/>
      <c r="V72" s="4"/>
      <c r="W72" s="4"/>
      <c r="X72" s="4"/>
      <c r="Y72" s="4"/>
      <c r="Z72" s="4"/>
      <c r="AA72" s="4"/>
      <c r="AB72" s="4"/>
      <c r="AC72" s="4"/>
      <c r="AD72" s="4">
        <v>2823.8</v>
      </c>
      <c r="AE72" s="25"/>
      <c r="AF72" s="133"/>
    </row>
    <row r="73" spans="1:32" s="72" customFormat="1" ht="13.8" customHeight="1" x14ac:dyDescent="0.25">
      <c r="A73" s="64" t="s">
        <v>178</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33"/>
    </row>
    <row r="74" spans="1:32" s="48" customFormat="1" ht="24" customHeight="1" x14ac:dyDescent="0.3">
      <c r="A74" s="76" t="s">
        <v>139</v>
      </c>
      <c r="B74" s="4">
        <f t="shared" si="44"/>
        <v>0</v>
      </c>
      <c r="C74" s="4">
        <f t="shared" si="45"/>
        <v>0</v>
      </c>
      <c r="D74" s="4">
        <f t="shared" si="46"/>
        <v>0</v>
      </c>
      <c r="E74" s="4">
        <f t="shared" si="47"/>
        <v>0</v>
      </c>
      <c r="F74" s="4"/>
      <c r="G74" s="4"/>
      <c r="H74" s="4"/>
      <c r="I74" s="4"/>
      <c r="J74" s="4"/>
      <c r="K74" s="4"/>
      <c r="L74" s="4"/>
      <c r="M74" s="4"/>
      <c r="N74" s="4"/>
      <c r="O74" s="4"/>
      <c r="P74" s="4"/>
      <c r="Q74" s="4"/>
      <c r="R74" s="4"/>
      <c r="S74" s="4"/>
      <c r="T74" s="4"/>
      <c r="U74" s="4"/>
      <c r="V74" s="4"/>
      <c r="W74" s="4"/>
      <c r="X74" s="4"/>
      <c r="Y74" s="4"/>
      <c r="Z74" s="4"/>
      <c r="AA74" s="4"/>
      <c r="AB74" s="4"/>
      <c r="AC74" s="4"/>
      <c r="AD74" s="4"/>
      <c r="AE74" s="25"/>
      <c r="AF74" s="134"/>
    </row>
    <row r="75" spans="1:32" s="10" customFormat="1" ht="74.400000000000006" customHeight="1" x14ac:dyDescent="0.3">
      <c r="A75" s="76" t="s">
        <v>156</v>
      </c>
      <c r="B75" s="4">
        <f t="shared" ref="B75:AE75" si="48">B77+B78+B79+B81</f>
        <v>11202</v>
      </c>
      <c r="C75" s="4">
        <f t="shared" si="48"/>
        <v>0</v>
      </c>
      <c r="D75" s="4">
        <f t="shared" si="48"/>
        <v>0</v>
      </c>
      <c r="E75" s="4">
        <f t="shared" si="48"/>
        <v>0</v>
      </c>
      <c r="F75" s="4">
        <f>E75/B75%</f>
        <v>0</v>
      </c>
      <c r="G75" s="4" t="e">
        <f>E75/C75%</f>
        <v>#DIV/0!</v>
      </c>
      <c r="H75" s="4">
        <f t="shared" si="48"/>
        <v>0</v>
      </c>
      <c r="I75" s="4">
        <f t="shared" si="48"/>
        <v>0</v>
      </c>
      <c r="J75" s="4">
        <f t="shared" si="48"/>
        <v>0</v>
      </c>
      <c r="K75" s="4">
        <f t="shared" si="48"/>
        <v>0</v>
      </c>
      <c r="L75" s="4">
        <f t="shared" si="48"/>
        <v>0</v>
      </c>
      <c r="M75" s="4">
        <f t="shared" si="48"/>
        <v>0</v>
      </c>
      <c r="N75" s="4">
        <f t="shared" si="48"/>
        <v>0</v>
      </c>
      <c r="O75" s="4">
        <f t="shared" si="48"/>
        <v>0</v>
      </c>
      <c r="P75" s="4">
        <f t="shared" si="48"/>
        <v>0</v>
      </c>
      <c r="Q75" s="4">
        <f t="shared" si="48"/>
        <v>0</v>
      </c>
      <c r="R75" s="4">
        <f t="shared" si="48"/>
        <v>0</v>
      </c>
      <c r="S75" s="4">
        <f t="shared" si="48"/>
        <v>0</v>
      </c>
      <c r="T75" s="4">
        <f t="shared" si="48"/>
        <v>0</v>
      </c>
      <c r="U75" s="4">
        <f t="shared" si="48"/>
        <v>0</v>
      </c>
      <c r="V75" s="4">
        <f t="shared" si="48"/>
        <v>0</v>
      </c>
      <c r="W75" s="4">
        <f t="shared" si="48"/>
        <v>0</v>
      </c>
      <c r="X75" s="4">
        <f t="shared" si="48"/>
        <v>2618.4</v>
      </c>
      <c r="Y75" s="4">
        <f t="shared" si="48"/>
        <v>0</v>
      </c>
      <c r="Z75" s="4">
        <f t="shared" si="48"/>
        <v>8583.6</v>
      </c>
      <c r="AA75" s="4">
        <f t="shared" si="48"/>
        <v>0</v>
      </c>
      <c r="AB75" s="4">
        <f t="shared" si="48"/>
        <v>0</v>
      </c>
      <c r="AC75" s="4">
        <f t="shared" si="48"/>
        <v>0</v>
      </c>
      <c r="AD75" s="4">
        <f t="shared" si="48"/>
        <v>0</v>
      </c>
      <c r="AE75" s="4">
        <f t="shared" si="48"/>
        <v>0</v>
      </c>
      <c r="AF75" s="130" t="s">
        <v>220</v>
      </c>
    </row>
    <row r="76" spans="1:32" s="10" customFormat="1"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33"/>
    </row>
    <row r="77" spans="1:32" s="10" customFormat="1" x14ac:dyDescent="0.3">
      <c r="A77" s="76" t="s">
        <v>138</v>
      </c>
      <c r="B77" s="4">
        <f t="shared" ref="B77:B81" si="49">H77+J77+L77+N77+P77+R77+T77+V77+X77+Z77+AB77+AD77</f>
        <v>0</v>
      </c>
      <c r="C77" s="4">
        <f t="shared" ref="C77:C81" si="50">H77+J77+L77+N77+P77</f>
        <v>0</v>
      </c>
      <c r="D77" s="4">
        <f>E77</f>
        <v>0</v>
      </c>
      <c r="E77" s="4">
        <f>I77+K77+M77+O77+Q77+S77+U77+W77+Y77+AA77+AC77+AE77</f>
        <v>0</v>
      </c>
      <c r="F77" s="4"/>
      <c r="G77" s="4"/>
      <c r="H77" s="4"/>
      <c r="I77" s="25"/>
      <c r="J77" s="25"/>
      <c r="K77" s="25"/>
      <c r="L77" s="25"/>
      <c r="M77" s="25"/>
      <c r="N77" s="25"/>
      <c r="O77" s="25"/>
      <c r="P77" s="25"/>
      <c r="Q77" s="25"/>
      <c r="R77" s="25"/>
      <c r="S77" s="25"/>
      <c r="T77" s="25"/>
      <c r="U77" s="25"/>
      <c r="V77" s="25"/>
      <c r="W77" s="25"/>
      <c r="X77" s="25"/>
      <c r="Y77" s="25"/>
      <c r="Z77" s="25"/>
      <c r="AA77" s="25"/>
      <c r="AB77" s="25"/>
      <c r="AC77" s="25"/>
      <c r="AD77" s="25"/>
      <c r="AE77" s="25"/>
      <c r="AF77" s="133"/>
    </row>
    <row r="78" spans="1:32" s="10" customFormat="1" x14ac:dyDescent="0.3">
      <c r="A78" s="76" t="s">
        <v>19</v>
      </c>
      <c r="B78" s="4">
        <f t="shared" si="49"/>
        <v>0</v>
      </c>
      <c r="C78" s="4">
        <f t="shared" si="50"/>
        <v>0</v>
      </c>
      <c r="D78" s="4">
        <f t="shared" ref="D78:D81" si="51">E78</f>
        <v>0</v>
      </c>
      <c r="E78" s="4">
        <f t="shared" ref="E78:E81" si="52">I78+K78+M78+O78+Q78+S78+U78+W78+Y78+AA78+AC78+AE78</f>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33"/>
    </row>
    <row r="79" spans="1:32" s="10" customFormat="1" x14ac:dyDescent="0.3">
      <c r="A79" s="76" t="s">
        <v>13</v>
      </c>
      <c r="B79" s="4">
        <f t="shared" si="49"/>
        <v>11202</v>
      </c>
      <c r="C79" s="4">
        <f t="shared" si="50"/>
        <v>0</v>
      </c>
      <c r="D79" s="4">
        <f t="shared" si="51"/>
        <v>0</v>
      </c>
      <c r="E79" s="4">
        <f t="shared" si="52"/>
        <v>0</v>
      </c>
      <c r="F79" s="4">
        <f>E79/B79%</f>
        <v>0</v>
      </c>
      <c r="G79" s="4" t="e">
        <f>E79/C79%</f>
        <v>#DIV/0!</v>
      </c>
      <c r="H79" s="4"/>
      <c r="I79" s="25"/>
      <c r="J79" s="25"/>
      <c r="K79" s="25"/>
      <c r="L79" s="25"/>
      <c r="M79" s="25"/>
      <c r="N79" s="25"/>
      <c r="O79" s="25"/>
      <c r="P79" s="25"/>
      <c r="Q79" s="25"/>
      <c r="R79" s="25"/>
      <c r="S79" s="25"/>
      <c r="T79" s="25"/>
      <c r="U79" s="25"/>
      <c r="V79" s="25"/>
      <c r="W79" s="25"/>
      <c r="X79" s="25">
        <v>2618.4</v>
      </c>
      <c r="Y79" s="25"/>
      <c r="Z79" s="25">
        <v>8583.6</v>
      </c>
      <c r="AA79" s="25"/>
      <c r="AB79" s="25"/>
      <c r="AC79" s="25"/>
      <c r="AD79" s="25"/>
      <c r="AE79" s="25"/>
      <c r="AF79" s="133"/>
    </row>
    <row r="80" spans="1:32" s="72" customFormat="1" ht="19.2" customHeight="1" x14ac:dyDescent="0.25">
      <c r="A80" s="64" t="s">
        <v>178</v>
      </c>
      <c r="B80" s="66">
        <f t="shared" si="49"/>
        <v>0</v>
      </c>
      <c r="C80" s="66">
        <f t="shared" si="50"/>
        <v>0</v>
      </c>
      <c r="D80" s="66">
        <f t="shared" si="51"/>
        <v>0</v>
      </c>
      <c r="E80" s="66">
        <f t="shared" si="52"/>
        <v>0</v>
      </c>
      <c r="F80" s="66"/>
      <c r="G80" s="66"/>
      <c r="H80" s="65"/>
      <c r="I80" s="73"/>
      <c r="J80" s="73"/>
      <c r="K80" s="73"/>
      <c r="L80" s="73"/>
      <c r="M80" s="73"/>
      <c r="N80" s="73"/>
      <c r="O80" s="73"/>
      <c r="P80" s="73"/>
      <c r="Q80" s="73"/>
      <c r="R80" s="73"/>
      <c r="S80" s="73"/>
      <c r="T80" s="73"/>
      <c r="U80" s="73"/>
      <c r="V80" s="73"/>
      <c r="W80" s="73"/>
      <c r="X80" s="73"/>
      <c r="Y80" s="73"/>
      <c r="Z80" s="73"/>
      <c r="AA80" s="73"/>
      <c r="AB80" s="73"/>
      <c r="AC80" s="73"/>
      <c r="AD80" s="73"/>
      <c r="AE80" s="73"/>
      <c r="AF80" s="133"/>
    </row>
    <row r="81" spans="1:32" s="10" customFormat="1" ht="23.4" customHeight="1" x14ac:dyDescent="0.3">
      <c r="A81" s="76" t="s">
        <v>139</v>
      </c>
      <c r="B81" s="4">
        <f t="shared" si="49"/>
        <v>0</v>
      </c>
      <c r="C81" s="4">
        <f t="shared" si="50"/>
        <v>0</v>
      </c>
      <c r="D81" s="4">
        <f t="shared" si="51"/>
        <v>0</v>
      </c>
      <c r="E81" s="4">
        <f t="shared" si="52"/>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34"/>
    </row>
    <row r="82" spans="1:32" ht="50.4" customHeight="1" x14ac:dyDescent="0.3">
      <c r="A82" s="76" t="s">
        <v>157</v>
      </c>
      <c r="B82" s="4">
        <f t="shared" ref="B82:AE82" si="53">B86+B88</f>
        <v>173471.598</v>
      </c>
      <c r="C82" s="4">
        <f t="shared" si="53"/>
        <v>64547.687000000005</v>
      </c>
      <c r="D82" s="4">
        <f t="shared" si="53"/>
        <v>63692.577000000005</v>
      </c>
      <c r="E82" s="4">
        <f t="shared" si="53"/>
        <v>52280.43</v>
      </c>
      <c r="F82" s="4">
        <f>E82/B82%</f>
        <v>30.137746237859641</v>
      </c>
      <c r="G82" s="4">
        <f>E82/C82%</f>
        <v>80.995047893815297</v>
      </c>
      <c r="H82" s="4">
        <f t="shared" si="53"/>
        <v>8920.84</v>
      </c>
      <c r="I82" s="4">
        <f t="shared" si="53"/>
        <v>5324.72</v>
      </c>
      <c r="J82" s="4">
        <f t="shared" si="53"/>
        <v>10808.03</v>
      </c>
      <c r="K82" s="4">
        <f t="shared" si="53"/>
        <v>11348.380000000001</v>
      </c>
      <c r="L82" s="4">
        <f t="shared" si="53"/>
        <v>10732.24</v>
      </c>
      <c r="M82" s="4">
        <f t="shared" si="53"/>
        <v>9427.16</v>
      </c>
      <c r="N82" s="4">
        <f t="shared" si="53"/>
        <v>18926.817000000003</v>
      </c>
      <c r="O82" s="4">
        <f t="shared" si="53"/>
        <v>15176.84</v>
      </c>
      <c r="P82" s="4">
        <f t="shared" si="53"/>
        <v>15159.76</v>
      </c>
      <c r="Q82" s="4">
        <f t="shared" si="53"/>
        <v>11003.33</v>
      </c>
      <c r="R82" s="4">
        <f t="shared" si="53"/>
        <v>20802.030000000002</v>
      </c>
      <c r="S82" s="4">
        <f t="shared" si="53"/>
        <v>0</v>
      </c>
      <c r="T82" s="4">
        <f t="shared" si="53"/>
        <v>32893.83</v>
      </c>
      <c r="U82" s="4">
        <f t="shared" si="53"/>
        <v>0</v>
      </c>
      <c r="V82" s="4">
        <f t="shared" si="53"/>
        <v>7441.15</v>
      </c>
      <c r="W82" s="4">
        <f t="shared" si="53"/>
        <v>0</v>
      </c>
      <c r="X82" s="4">
        <f t="shared" si="53"/>
        <v>6730.41</v>
      </c>
      <c r="Y82" s="4">
        <f t="shared" si="53"/>
        <v>0</v>
      </c>
      <c r="Z82" s="4">
        <f t="shared" si="53"/>
        <v>16635.900999999998</v>
      </c>
      <c r="AA82" s="4">
        <f t="shared" si="53"/>
        <v>0</v>
      </c>
      <c r="AB82" s="4">
        <f t="shared" si="53"/>
        <v>10526.06</v>
      </c>
      <c r="AC82" s="4">
        <f t="shared" si="53"/>
        <v>0</v>
      </c>
      <c r="AD82" s="4">
        <f t="shared" si="53"/>
        <v>13894.529999999999</v>
      </c>
      <c r="AE82" s="4">
        <f t="shared" si="53"/>
        <v>0</v>
      </c>
      <c r="AF82" s="127"/>
    </row>
    <row r="83" spans="1:32"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28"/>
    </row>
    <row r="84" spans="1:32" x14ac:dyDescent="0.3">
      <c r="A84" s="76" t="s">
        <v>138</v>
      </c>
      <c r="B84" s="4">
        <f t="shared" ref="B84:B88" si="54">H84+J84+L84+N84+P84+R84+T84+V84+X84+Z84+AB84+AD84</f>
        <v>0</v>
      </c>
      <c r="C84" s="4">
        <f>C91+C112+C119+C126+C133+C140+C147</f>
        <v>0</v>
      </c>
      <c r="D84" s="4">
        <f t="shared" ref="D84:E84" si="55">D91+D112+D119+D126+D133+D140+D147</f>
        <v>0</v>
      </c>
      <c r="E84" s="4">
        <f t="shared" si="55"/>
        <v>0</v>
      </c>
      <c r="F84" s="4"/>
      <c r="G84" s="4"/>
      <c r="H84" s="4">
        <f t="shared" ref="H84:K88" si="56">H91+H112+H119+H126+H133+H140</f>
        <v>0</v>
      </c>
      <c r="I84" s="4">
        <f t="shared" si="56"/>
        <v>0</v>
      </c>
      <c r="J84" s="4">
        <f t="shared" si="56"/>
        <v>0</v>
      </c>
      <c r="K84" s="4">
        <f t="shared" si="56"/>
        <v>0</v>
      </c>
      <c r="L84" s="4">
        <f>L91+L112+L119+L126+L133+L140+L147</f>
        <v>0</v>
      </c>
      <c r="M84" s="4">
        <f t="shared" ref="M84:AE84" si="57">M91+M112+M119+M126+M133+M140+M147</f>
        <v>0</v>
      </c>
      <c r="N84" s="4">
        <f t="shared" si="57"/>
        <v>0</v>
      </c>
      <c r="O84" s="4">
        <f t="shared" si="57"/>
        <v>0</v>
      </c>
      <c r="P84" s="4">
        <f t="shared" si="57"/>
        <v>0</v>
      </c>
      <c r="Q84" s="4">
        <f t="shared" si="57"/>
        <v>0</v>
      </c>
      <c r="R84" s="4">
        <f t="shared" si="57"/>
        <v>0</v>
      </c>
      <c r="S84" s="4">
        <f t="shared" si="57"/>
        <v>0</v>
      </c>
      <c r="T84" s="4">
        <f t="shared" si="57"/>
        <v>0</v>
      </c>
      <c r="U84" s="4">
        <f t="shared" si="57"/>
        <v>0</v>
      </c>
      <c r="V84" s="4">
        <f t="shared" si="57"/>
        <v>0</v>
      </c>
      <c r="W84" s="4">
        <f t="shared" si="57"/>
        <v>0</v>
      </c>
      <c r="X84" s="4">
        <f t="shared" si="57"/>
        <v>0</v>
      </c>
      <c r="Y84" s="4">
        <f t="shared" si="57"/>
        <v>0</v>
      </c>
      <c r="Z84" s="4">
        <f t="shared" si="57"/>
        <v>0</v>
      </c>
      <c r="AA84" s="4">
        <f t="shared" si="57"/>
        <v>0</v>
      </c>
      <c r="AB84" s="4">
        <f t="shared" si="57"/>
        <v>0</v>
      </c>
      <c r="AC84" s="4">
        <f t="shared" si="57"/>
        <v>0</v>
      </c>
      <c r="AD84" s="4">
        <f t="shared" si="57"/>
        <v>0</v>
      </c>
      <c r="AE84" s="4">
        <f t="shared" si="57"/>
        <v>0</v>
      </c>
      <c r="AF84" s="128"/>
    </row>
    <row r="85" spans="1:32" x14ac:dyDescent="0.3">
      <c r="A85" s="76" t="s">
        <v>19</v>
      </c>
      <c r="B85" s="4">
        <f t="shared" si="54"/>
        <v>0</v>
      </c>
      <c r="C85" s="4">
        <f>C92+C113+C120+C127+C134+C141+C148</f>
        <v>0</v>
      </c>
      <c r="D85" s="4">
        <f t="shared" ref="D85:E85" si="58">D92+D113+D120+D127+D134+D141+D148</f>
        <v>0</v>
      </c>
      <c r="E85" s="4">
        <f t="shared" si="58"/>
        <v>0</v>
      </c>
      <c r="F85" s="4"/>
      <c r="G85" s="4"/>
      <c r="H85" s="4">
        <f t="shared" si="56"/>
        <v>0</v>
      </c>
      <c r="I85" s="4">
        <f t="shared" si="56"/>
        <v>0</v>
      </c>
      <c r="J85" s="4">
        <f t="shared" si="56"/>
        <v>0</v>
      </c>
      <c r="K85" s="4">
        <f t="shared" si="56"/>
        <v>0</v>
      </c>
      <c r="L85" s="4">
        <f>L92+L113+L120+L127+L134+L141+L148</f>
        <v>0</v>
      </c>
      <c r="M85" s="4">
        <f t="shared" ref="M85:AE85" si="59">M92+M113+M120+M127+M134+M141+M148</f>
        <v>0</v>
      </c>
      <c r="N85" s="4">
        <f t="shared" si="59"/>
        <v>0</v>
      </c>
      <c r="O85" s="4">
        <f t="shared" si="59"/>
        <v>0</v>
      </c>
      <c r="P85" s="4">
        <f t="shared" si="59"/>
        <v>0</v>
      </c>
      <c r="Q85" s="4">
        <f t="shared" si="59"/>
        <v>0</v>
      </c>
      <c r="R85" s="4">
        <f t="shared" si="59"/>
        <v>0</v>
      </c>
      <c r="S85" s="4">
        <f t="shared" si="59"/>
        <v>0</v>
      </c>
      <c r="T85" s="4">
        <f t="shared" si="59"/>
        <v>0</v>
      </c>
      <c r="U85" s="4">
        <f t="shared" si="59"/>
        <v>0</v>
      </c>
      <c r="V85" s="4">
        <f t="shared" si="59"/>
        <v>0</v>
      </c>
      <c r="W85" s="4">
        <f t="shared" si="59"/>
        <v>0</v>
      </c>
      <c r="X85" s="4">
        <f t="shared" si="59"/>
        <v>0</v>
      </c>
      <c r="Y85" s="4">
        <f t="shared" si="59"/>
        <v>0</v>
      </c>
      <c r="Z85" s="4">
        <f t="shared" si="59"/>
        <v>0</v>
      </c>
      <c r="AA85" s="4">
        <f t="shared" si="59"/>
        <v>0</v>
      </c>
      <c r="AB85" s="4">
        <f t="shared" si="59"/>
        <v>0</v>
      </c>
      <c r="AC85" s="4">
        <f t="shared" si="59"/>
        <v>0</v>
      </c>
      <c r="AD85" s="4">
        <f t="shared" si="59"/>
        <v>0</v>
      </c>
      <c r="AE85" s="4">
        <f t="shared" si="59"/>
        <v>0</v>
      </c>
      <c r="AF85" s="128"/>
    </row>
    <row r="86" spans="1:32" x14ac:dyDescent="0.3">
      <c r="A86" s="76" t="s">
        <v>13</v>
      </c>
      <c r="B86" s="4">
        <f t="shared" si="54"/>
        <v>153471.598</v>
      </c>
      <c r="C86" s="4">
        <f>C93+C114+C121+C128+C135+C142+C149</f>
        <v>64547.687000000005</v>
      </c>
      <c r="D86" s="4">
        <f t="shared" ref="D86:E86" si="60">D93+D114+D121+D128+D135+D142+D149</f>
        <v>63692.577000000005</v>
      </c>
      <c r="E86" s="4">
        <f t="shared" si="60"/>
        <v>52280.43</v>
      </c>
      <c r="F86" s="4">
        <f>E86/B86%</f>
        <v>34.065215115568158</v>
      </c>
      <c r="G86" s="4">
        <f>E86/C86%</f>
        <v>80.995047893815297</v>
      </c>
      <c r="H86" s="4">
        <f t="shared" si="56"/>
        <v>8920.84</v>
      </c>
      <c r="I86" s="4">
        <f t="shared" si="56"/>
        <v>5324.72</v>
      </c>
      <c r="J86" s="4">
        <f t="shared" si="56"/>
        <v>10808.03</v>
      </c>
      <c r="K86" s="4">
        <f t="shared" si="56"/>
        <v>11348.380000000001</v>
      </c>
      <c r="L86" s="4">
        <f>L93+L114+L121+L128+L135+L142+L149</f>
        <v>10732.24</v>
      </c>
      <c r="M86" s="4">
        <f t="shared" ref="M86:AE86" si="61">M93+M114+M121+M128+M135+M142+M149</f>
        <v>9427.16</v>
      </c>
      <c r="N86" s="4">
        <f t="shared" si="61"/>
        <v>18926.817000000003</v>
      </c>
      <c r="O86" s="4">
        <f t="shared" si="61"/>
        <v>15176.84</v>
      </c>
      <c r="P86" s="4">
        <f t="shared" si="61"/>
        <v>15159.76</v>
      </c>
      <c r="Q86" s="4">
        <f t="shared" si="61"/>
        <v>11003.33</v>
      </c>
      <c r="R86" s="4">
        <f t="shared" si="61"/>
        <v>20802.030000000002</v>
      </c>
      <c r="S86" s="4">
        <f t="shared" si="61"/>
        <v>0</v>
      </c>
      <c r="T86" s="4">
        <f t="shared" si="61"/>
        <v>12893.83</v>
      </c>
      <c r="U86" s="4">
        <f t="shared" si="61"/>
        <v>0</v>
      </c>
      <c r="V86" s="4">
        <f t="shared" si="61"/>
        <v>7441.15</v>
      </c>
      <c r="W86" s="4">
        <f t="shared" si="61"/>
        <v>0</v>
      </c>
      <c r="X86" s="4">
        <f t="shared" si="61"/>
        <v>6730.41</v>
      </c>
      <c r="Y86" s="4">
        <f t="shared" si="61"/>
        <v>0</v>
      </c>
      <c r="Z86" s="4">
        <f t="shared" si="61"/>
        <v>16635.900999999998</v>
      </c>
      <c r="AA86" s="4">
        <f t="shared" si="61"/>
        <v>0</v>
      </c>
      <c r="AB86" s="4">
        <f t="shared" si="61"/>
        <v>10526.06</v>
      </c>
      <c r="AC86" s="4">
        <f t="shared" si="61"/>
        <v>0</v>
      </c>
      <c r="AD86" s="4">
        <f t="shared" si="61"/>
        <v>13894.529999999999</v>
      </c>
      <c r="AE86" s="4">
        <f t="shared" si="61"/>
        <v>0</v>
      </c>
      <c r="AF86" s="128"/>
    </row>
    <row r="87" spans="1:32" s="72" customFormat="1" ht="13.8" x14ac:dyDescent="0.25">
      <c r="A87" s="64" t="s">
        <v>178</v>
      </c>
      <c r="B87" s="66">
        <f t="shared" si="54"/>
        <v>0</v>
      </c>
      <c r="C87" s="65">
        <f>C94+C115+C122+C129+C136+C143+C150</f>
        <v>0</v>
      </c>
      <c r="D87" s="65">
        <f t="shared" ref="D87:E87" si="62">D94+D115+D122+D129+D136+D143+D150</f>
        <v>0</v>
      </c>
      <c r="E87" s="65">
        <f t="shared" si="62"/>
        <v>0</v>
      </c>
      <c r="F87" s="66"/>
      <c r="G87" s="66"/>
      <c r="H87" s="65">
        <f t="shared" si="56"/>
        <v>0</v>
      </c>
      <c r="I87" s="65">
        <f t="shared" si="56"/>
        <v>0</v>
      </c>
      <c r="J87" s="65">
        <f t="shared" si="56"/>
        <v>0</v>
      </c>
      <c r="K87" s="65">
        <f t="shared" si="56"/>
        <v>0</v>
      </c>
      <c r="L87" s="65">
        <f>L94+L115+L122+L129+L136+L143+L150</f>
        <v>0</v>
      </c>
      <c r="M87" s="65">
        <f t="shared" ref="M87:AE87" si="63">M94+M115+M122+M129+M136+M143+M150</f>
        <v>0</v>
      </c>
      <c r="N87" s="65">
        <f t="shared" si="63"/>
        <v>0</v>
      </c>
      <c r="O87" s="65">
        <f t="shared" si="63"/>
        <v>0</v>
      </c>
      <c r="P87" s="65">
        <f t="shared" si="63"/>
        <v>0</v>
      </c>
      <c r="Q87" s="65">
        <f t="shared" si="63"/>
        <v>0</v>
      </c>
      <c r="R87" s="65">
        <f t="shared" si="63"/>
        <v>0</v>
      </c>
      <c r="S87" s="65">
        <f t="shared" si="63"/>
        <v>0</v>
      </c>
      <c r="T87" s="65">
        <f t="shared" si="63"/>
        <v>0</v>
      </c>
      <c r="U87" s="65">
        <f t="shared" si="63"/>
        <v>0</v>
      </c>
      <c r="V87" s="65">
        <f t="shared" si="63"/>
        <v>0</v>
      </c>
      <c r="W87" s="65">
        <f t="shared" si="63"/>
        <v>0</v>
      </c>
      <c r="X87" s="65">
        <f t="shared" si="63"/>
        <v>0</v>
      </c>
      <c r="Y87" s="65">
        <f t="shared" si="63"/>
        <v>0</v>
      </c>
      <c r="Z87" s="65">
        <f t="shared" si="63"/>
        <v>0</v>
      </c>
      <c r="AA87" s="65">
        <f t="shared" si="63"/>
        <v>0</v>
      </c>
      <c r="AB87" s="65">
        <f t="shared" si="63"/>
        <v>0</v>
      </c>
      <c r="AC87" s="65">
        <f t="shared" si="63"/>
        <v>0</v>
      </c>
      <c r="AD87" s="65">
        <f t="shared" si="63"/>
        <v>0</v>
      </c>
      <c r="AE87" s="65">
        <f t="shared" si="63"/>
        <v>0</v>
      </c>
      <c r="AF87" s="128"/>
    </row>
    <row r="88" spans="1:32" x14ac:dyDescent="0.3">
      <c r="A88" s="76" t="s">
        <v>139</v>
      </c>
      <c r="B88" s="4">
        <f t="shared" si="54"/>
        <v>20000</v>
      </c>
      <c r="C88" s="4">
        <f>C95+C116+C123+C130+C137+C144+C151</f>
        <v>0</v>
      </c>
      <c r="D88" s="4">
        <f t="shared" ref="D88:E88" si="64">D95+D116+D123+D130+D137+D144+D151</f>
        <v>0</v>
      </c>
      <c r="E88" s="4">
        <f t="shared" si="64"/>
        <v>0</v>
      </c>
      <c r="F88" s="4"/>
      <c r="G88" s="4"/>
      <c r="H88" s="4">
        <f t="shared" si="56"/>
        <v>0</v>
      </c>
      <c r="I88" s="4">
        <f t="shared" si="56"/>
        <v>0</v>
      </c>
      <c r="J88" s="4">
        <f t="shared" si="56"/>
        <v>0</v>
      </c>
      <c r="K88" s="4">
        <f t="shared" si="56"/>
        <v>0</v>
      </c>
      <c r="L88" s="4">
        <f>L95+L116+L123+L130+L137+L144+L151</f>
        <v>0</v>
      </c>
      <c r="M88" s="4">
        <f t="shared" ref="M88:AE88" si="65">M95+M116+M123+M130+M137+M144+M151</f>
        <v>0</v>
      </c>
      <c r="N88" s="4">
        <f t="shared" si="65"/>
        <v>0</v>
      </c>
      <c r="O88" s="4">
        <f t="shared" si="65"/>
        <v>0</v>
      </c>
      <c r="P88" s="4">
        <f t="shared" si="65"/>
        <v>0</v>
      </c>
      <c r="Q88" s="4">
        <f t="shared" si="65"/>
        <v>0</v>
      </c>
      <c r="R88" s="4">
        <f t="shared" si="65"/>
        <v>0</v>
      </c>
      <c r="S88" s="4">
        <f t="shared" si="65"/>
        <v>0</v>
      </c>
      <c r="T88" s="4">
        <f t="shared" si="65"/>
        <v>20000</v>
      </c>
      <c r="U88" s="4">
        <f t="shared" si="65"/>
        <v>0</v>
      </c>
      <c r="V88" s="4">
        <f t="shared" si="65"/>
        <v>0</v>
      </c>
      <c r="W88" s="4">
        <f t="shared" si="65"/>
        <v>0</v>
      </c>
      <c r="X88" s="4">
        <f t="shared" si="65"/>
        <v>0</v>
      </c>
      <c r="Y88" s="4">
        <f t="shared" si="65"/>
        <v>0</v>
      </c>
      <c r="Z88" s="4">
        <f t="shared" si="65"/>
        <v>0</v>
      </c>
      <c r="AA88" s="4">
        <f t="shared" si="65"/>
        <v>0</v>
      </c>
      <c r="AB88" s="4">
        <f t="shared" si="65"/>
        <v>0</v>
      </c>
      <c r="AC88" s="4">
        <f t="shared" si="65"/>
        <v>0</v>
      </c>
      <c r="AD88" s="4">
        <f t="shared" si="65"/>
        <v>0</v>
      </c>
      <c r="AE88" s="4">
        <f t="shared" si="65"/>
        <v>0</v>
      </c>
      <c r="AF88" s="129"/>
    </row>
    <row r="89" spans="1:32" ht="67.2" customHeight="1" x14ac:dyDescent="0.3">
      <c r="A89" s="76" t="s">
        <v>158</v>
      </c>
      <c r="B89" s="4">
        <f t="shared" ref="B89:AE89" si="66">B93</f>
        <v>136713.89799999999</v>
      </c>
      <c r="C89" s="4">
        <f t="shared" si="66"/>
        <v>62245.157000000007</v>
      </c>
      <c r="D89" s="4">
        <f t="shared" si="66"/>
        <v>62245.157000000007</v>
      </c>
      <c r="E89" s="4">
        <f t="shared" si="66"/>
        <v>50833.01</v>
      </c>
      <c r="F89" s="4">
        <f>E89/B89%</f>
        <v>37.182035435782836</v>
      </c>
      <c r="G89" s="4">
        <f>E89/C89%</f>
        <v>81.665807349477802</v>
      </c>
      <c r="H89" s="4">
        <f t="shared" si="66"/>
        <v>8533.24</v>
      </c>
      <c r="I89" s="4">
        <f t="shared" si="66"/>
        <v>4956.42</v>
      </c>
      <c r="J89" s="4">
        <f t="shared" si="66"/>
        <v>10331.16</v>
      </c>
      <c r="K89" s="4">
        <f t="shared" si="66"/>
        <v>11115.43</v>
      </c>
      <c r="L89" s="4">
        <f t="shared" si="66"/>
        <v>10253.34</v>
      </c>
      <c r="M89" s="4">
        <f t="shared" si="66"/>
        <v>9287.73</v>
      </c>
      <c r="N89" s="4">
        <f t="shared" si="66"/>
        <v>18447.577000000001</v>
      </c>
      <c r="O89" s="4">
        <f t="shared" si="66"/>
        <v>15021.61</v>
      </c>
      <c r="P89" s="4">
        <f t="shared" si="66"/>
        <v>14679.84</v>
      </c>
      <c r="Q89" s="4">
        <f t="shared" si="66"/>
        <v>10451.82</v>
      </c>
      <c r="R89" s="4">
        <f t="shared" si="66"/>
        <v>20322.79</v>
      </c>
      <c r="S89" s="4">
        <f t="shared" si="66"/>
        <v>0</v>
      </c>
      <c r="T89" s="4">
        <f t="shared" si="66"/>
        <v>12413.91</v>
      </c>
      <c r="U89" s="4">
        <f t="shared" si="66"/>
        <v>0</v>
      </c>
      <c r="V89" s="4">
        <f t="shared" si="66"/>
        <v>6960.73</v>
      </c>
      <c r="W89" s="4">
        <f t="shared" si="66"/>
        <v>0</v>
      </c>
      <c r="X89" s="4">
        <f t="shared" si="66"/>
        <v>6251.17</v>
      </c>
      <c r="Y89" s="4">
        <f t="shared" si="66"/>
        <v>0</v>
      </c>
      <c r="Z89" s="4">
        <f t="shared" si="66"/>
        <v>7476.8810000000003</v>
      </c>
      <c r="AA89" s="4">
        <f t="shared" si="66"/>
        <v>0</v>
      </c>
      <c r="AB89" s="4">
        <f t="shared" si="66"/>
        <v>7630.62</v>
      </c>
      <c r="AC89" s="4">
        <f t="shared" si="66"/>
        <v>0</v>
      </c>
      <c r="AD89" s="4">
        <f t="shared" si="66"/>
        <v>13412.64</v>
      </c>
      <c r="AE89" s="4">
        <f t="shared" si="66"/>
        <v>0</v>
      </c>
      <c r="AF89" s="145" t="s">
        <v>209</v>
      </c>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46"/>
    </row>
    <row r="91" spans="1:32" x14ac:dyDescent="0.3">
      <c r="A91" s="76" t="s">
        <v>138</v>
      </c>
      <c r="B91" s="4">
        <f t="shared" ref="B91:B95" si="67">H91+J91+L91+N91+P91+R91+T91+V91+X91+Z91+AB91+AD91</f>
        <v>0</v>
      </c>
      <c r="C91" s="4">
        <f>C98+C105</f>
        <v>0</v>
      </c>
      <c r="D91" s="4">
        <f t="shared" ref="D91:E91" si="68">D98+D105</f>
        <v>0</v>
      </c>
      <c r="E91" s="4">
        <f t="shared" si="68"/>
        <v>0</v>
      </c>
      <c r="F91" s="4"/>
      <c r="G91" s="4"/>
      <c r="H91" s="4">
        <f>H98+H105</f>
        <v>0</v>
      </c>
      <c r="I91" s="4">
        <f t="shared" ref="I91:AE95" si="69">I98+I105</f>
        <v>0</v>
      </c>
      <c r="J91" s="4">
        <f t="shared" si="69"/>
        <v>0</v>
      </c>
      <c r="K91" s="4">
        <f t="shared" si="69"/>
        <v>0</v>
      </c>
      <c r="L91" s="4">
        <f t="shared" si="69"/>
        <v>0</v>
      </c>
      <c r="M91" s="4">
        <f t="shared" si="69"/>
        <v>0</v>
      </c>
      <c r="N91" s="4">
        <f t="shared" si="69"/>
        <v>0</v>
      </c>
      <c r="O91" s="4">
        <f t="shared" si="69"/>
        <v>0</v>
      </c>
      <c r="P91" s="4">
        <f t="shared" si="69"/>
        <v>0</v>
      </c>
      <c r="Q91" s="4">
        <f t="shared" si="69"/>
        <v>0</v>
      </c>
      <c r="R91" s="4">
        <f t="shared" si="69"/>
        <v>0</v>
      </c>
      <c r="S91" s="4">
        <f t="shared" si="69"/>
        <v>0</v>
      </c>
      <c r="T91" s="4">
        <f t="shared" si="69"/>
        <v>0</v>
      </c>
      <c r="U91" s="4">
        <f t="shared" si="69"/>
        <v>0</v>
      </c>
      <c r="V91" s="4">
        <f t="shared" si="69"/>
        <v>0</v>
      </c>
      <c r="W91" s="4">
        <f t="shared" si="69"/>
        <v>0</v>
      </c>
      <c r="X91" s="4">
        <f t="shared" si="69"/>
        <v>0</v>
      </c>
      <c r="Y91" s="4">
        <f t="shared" si="69"/>
        <v>0</v>
      </c>
      <c r="Z91" s="4">
        <f t="shared" si="69"/>
        <v>0</v>
      </c>
      <c r="AA91" s="4">
        <f t="shared" si="69"/>
        <v>0</v>
      </c>
      <c r="AB91" s="4">
        <f t="shared" si="69"/>
        <v>0</v>
      </c>
      <c r="AC91" s="4">
        <f t="shared" si="69"/>
        <v>0</v>
      </c>
      <c r="AD91" s="4">
        <f t="shared" si="69"/>
        <v>0</v>
      </c>
      <c r="AE91" s="4">
        <f t="shared" si="69"/>
        <v>0</v>
      </c>
      <c r="AF91" s="146"/>
    </row>
    <row r="92" spans="1:32" x14ac:dyDescent="0.3">
      <c r="A92" s="76" t="s">
        <v>19</v>
      </c>
      <c r="B92" s="4">
        <f t="shared" si="67"/>
        <v>0</v>
      </c>
      <c r="C92" s="4">
        <f t="shared" ref="C92:E95" si="70">C99+C106</f>
        <v>0</v>
      </c>
      <c r="D92" s="4">
        <f t="shared" si="70"/>
        <v>0</v>
      </c>
      <c r="E92" s="4">
        <f t="shared" si="70"/>
        <v>0</v>
      </c>
      <c r="F92" s="4"/>
      <c r="G92" s="4"/>
      <c r="H92" s="4">
        <f t="shared" ref="H92:W95" si="71">H99+H106</f>
        <v>0</v>
      </c>
      <c r="I92" s="4">
        <f t="shared" si="71"/>
        <v>0</v>
      </c>
      <c r="J92" s="4">
        <f t="shared" si="71"/>
        <v>0</v>
      </c>
      <c r="K92" s="4">
        <f t="shared" si="71"/>
        <v>0</v>
      </c>
      <c r="L92" s="4">
        <f t="shared" si="71"/>
        <v>0</v>
      </c>
      <c r="M92" s="4">
        <f t="shared" si="71"/>
        <v>0</v>
      </c>
      <c r="N92" s="4">
        <f t="shared" si="71"/>
        <v>0</v>
      </c>
      <c r="O92" s="4">
        <f t="shared" si="71"/>
        <v>0</v>
      </c>
      <c r="P92" s="4">
        <f t="shared" si="71"/>
        <v>0</v>
      </c>
      <c r="Q92" s="4">
        <f t="shared" si="71"/>
        <v>0</v>
      </c>
      <c r="R92" s="4">
        <f t="shared" si="71"/>
        <v>0</v>
      </c>
      <c r="S92" s="4">
        <f t="shared" si="71"/>
        <v>0</v>
      </c>
      <c r="T92" s="4">
        <f t="shared" si="71"/>
        <v>0</v>
      </c>
      <c r="U92" s="4">
        <f t="shared" si="71"/>
        <v>0</v>
      </c>
      <c r="V92" s="4">
        <f t="shared" si="71"/>
        <v>0</v>
      </c>
      <c r="W92" s="4">
        <f t="shared" si="71"/>
        <v>0</v>
      </c>
      <c r="X92" s="4">
        <f t="shared" si="69"/>
        <v>0</v>
      </c>
      <c r="Y92" s="4">
        <f t="shared" si="69"/>
        <v>0</v>
      </c>
      <c r="Z92" s="4">
        <f t="shared" si="69"/>
        <v>0</v>
      </c>
      <c r="AA92" s="4">
        <f t="shared" si="69"/>
        <v>0</v>
      </c>
      <c r="AB92" s="4">
        <f t="shared" si="69"/>
        <v>0</v>
      </c>
      <c r="AC92" s="4">
        <f t="shared" si="69"/>
        <v>0</v>
      </c>
      <c r="AD92" s="4">
        <f t="shared" si="69"/>
        <v>0</v>
      </c>
      <c r="AE92" s="4">
        <f t="shared" si="69"/>
        <v>0</v>
      </c>
      <c r="AF92" s="146"/>
    </row>
    <row r="93" spans="1:32" x14ac:dyDescent="0.3">
      <c r="A93" s="76" t="s">
        <v>13</v>
      </c>
      <c r="B93" s="4">
        <f t="shared" si="67"/>
        <v>136713.89799999999</v>
      </c>
      <c r="C93" s="4">
        <f t="shared" si="70"/>
        <v>62245.157000000007</v>
      </c>
      <c r="D93" s="4">
        <f t="shared" si="70"/>
        <v>62245.157000000007</v>
      </c>
      <c r="E93" s="4">
        <f t="shared" si="70"/>
        <v>50833.01</v>
      </c>
      <c r="F93" s="4">
        <f>E93/B93%</f>
        <v>37.182035435782836</v>
      </c>
      <c r="G93" s="4">
        <f>E93/C93%</f>
        <v>81.665807349477802</v>
      </c>
      <c r="H93" s="4">
        <f t="shared" si="71"/>
        <v>8533.24</v>
      </c>
      <c r="I93" s="4">
        <f t="shared" si="69"/>
        <v>4956.42</v>
      </c>
      <c r="J93" s="4">
        <f t="shared" si="69"/>
        <v>10331.16</v>
      </c>
      <c r="K93" s="4">
        <f t="shared" si="69"/>
        <v>11115.43</v>
      </c>
      <c r="L93" s="4">
        <f t="shared" si="69"/>
        <v>10253.34</v>
      </c>
      <c r="M93" s="4">
        <f t="shared" si="69"/>
        <v>9287.73</v>
      </c>
      <c r="N93" s="4">
        <f t="shared" si="69"/>
        <v>18447.577000000001</v>
      </c>
      <c r="O93" s="4">
        <f t="shared" si="69"/>
        <v>15021.61</v>
      </c>
      <c r="P93" s="4">
        <f t="shared" si="69"/>
        <v>14679.84</v>
      </c>
      <c r="Q93" s="4">
        <f t="shared" si="69"/>
        <v>10451.82</v>
      </c>
      <c r="R93" s="4">
        <f t="shared" si="69"/>
        <v>20322.79</v>
      </c>
      <c r="S93" s="4">
        <f t="shared" si="69"/>
        <v>0</v>
      </c>
      <c r="T93" s="4">
        <f t="shared" si="69"/>
        <v>12413.91</v>
      </c>
      <c r="U93" s="4">
        <f t="shared" si="69"/>
        <v>0</v>
      </c>
      <c r="V93" s="4">
        <f t="shared" si="69"/>
        <v>6960.73</v>
      </c>
      <c r="W93" s="4">
        <f t="shared" si="69"/>
        <v>0</v>
      </c>
      <c r="X93" s="4">
        <f t="shared" si="69"/>
        <v>6251.17</v>
      </c>
      <c r="Y93" s="4">
        <f t="shared" si="69"/>
        <v>0</v>
      </c>
      <c r="Z93" s="4">
        <f t="shared" si="69"/>
        <v>7476.8810000000003</v>
      </c>
      <c r="AA93" s="4">
        <f t="shared" si="69"/>
        <v>0</v>
      </c>
      <c r="AB93" s="4">
        <f t="shared" si="69"/>
        <v>7630.62</v>
      </c>
      <c r="AC93" s="4">
        <f t="shared" si="69"/>
        <v>0</v>
      </c>
      <c r="AD93" s="4">
        <f t="shared" si="69"/>
        <v>13412.64</v>
      </c>
      <c r="AE93" s="4">
        <f t="shared" si="69"/>
        <v>0</v>
      </c>
      <c r="AF93" s="146"/>
    </row>
    <row r="94" spans="1:32" s="72" customFormat="1" ht="13.8" customHeight="1" x14ac:dyDescent="0.25">
      <c r="A94" s="64" t="s">
        <v>178</v>
      </c>
      <c r="B94" s="66">
        <f t="shared" si="67"/>
        <v>0</v>
      </c>
      <c r="C94" s="65">
        <f t="shared" si="70"/>
        <v>0</v>
      </c>
      <c r="D94" s="65">
        <f t="shared" si="70"/>
        <v>0</v>
      </c>
      <c r="E94" s="65">
        <f t="shared" si="70"/>
        <v>0</v>
      </c>
      <c r="F94" s="66"/>
      <c r="G94" s="66"/>
      <c r="H94" s="65">
        <f t="shared" si="71"/>
        <v>0</v>
      </c>
      <c r="I94" s="73">
        <f t="shared" si="69"/>
        <v>0</v>
      </c>
      <c r="J94" s="73">
        <f t="shared" si="69"/>
        <v>0</v>
      </c>
      <c r="K94" s="73">
        <f t="shared" si="69"/>
        <v>0</v>
      </c>
      <c r="L94" s="73">
        <f t="shared" si="69"/>
        <v>0</v>
      </c>
      <c r="M94" s="73">
        <f t="shared" si="69"/>
        <v>0</v>
      </c>
      <c r="N94" s="73">
        <f t="shared" si="69"/>
        <v>0</v>
      </c>
      <c r="O94" s="73">
        <f t="shared" si="69"/>
        <v>0</v>
      </c>
      <c r="P94" s="73">
        <f t="shared" si="69"/>
        <v>0</v>
      </c>
      <c r="Q94" s="73">
        <f t="shared" si="69"/>
        <v>0</v>
      </c>
      <c r="R94" s="73">
        <f t="shared" si="69"/>
        <v>0</v>
      </c>
      <c r="S94" s="73">
        <f t="shared" si="69"/>
        <v>0</v>
      </c>
      <c r="T94" s="73">
        <f t="shared" si="69"/>
        <v>0</v>
      </c>
      <c r="U94" s="73">
        <f t="shared" si="69"/>
        <v>0</v>
      </c>
      <c r="V94" s="73">
        <f t="shared" si="69"/>
        <v>0</v>
      </c>
      <c r="W94" s="73">
        <f t="shared" si="69"/>
        <v>0</v>
      </c>
      <c r="X94" s="73">
        <f t="shared" si="69"/>
        <v>0</v>
      </c>
      <c r="Y94" s="73">
        <f t="shared" si="69"/>
        <v>0</v>
      </c>
      <c r="Z94" s="73">
        <f t="shared" si="69"/>
        <v>0</v>
      </c>
      <c r="AA94" s="73">
        <f t="shared" si="69"/>
        <v>0</v>
      </c>
      <c r="AB94" s="73">
        <f t="shared" si="69"/>
        <v>0</v>
      </c>
      <c r="AC94" s="73">
        <f t="shared" si="69"/>
        <v>0</v>
      </c>
      <c r="AD94" s="73">
        <f t="shared" si="69"/>
        <v>0</v>
      </c>
      <c r="AE94" s="73">
        <f t="shared" si="69"/>
        <v>0</v>
      </c>
      <c r="AF94" s="146"/>
    </row>
    <row r="95" spans="1:32" x14ac:dyDescent="0.3">
      <c r="A95" s="76" t="s">
        <v>139</v>
      </c>
      <c r="B95" s="4">
        <f t="shared" si="67"/>
        <v>0</v>
      </c>
      <c r="C95" s="4">
        <f t="shared" si="70"/>
        <v>0</v>
      </c>
      <c r="D95" s="4">
        <f t="shared" si="70"/>
        <v>0</v>
      </c>
      <c r="E95" s="4">
        <f t="shared" si="70"/>
        <v>0</v>
      </c>
      <c r="F95" s="4"/>
      <c r="G95" s="4"/>
      <c r="H95" s="4">
        <f t="shared" si="71"/>
        <v>0</v>
      </c>
      <c r="I95" s="4">
        <f t="shared" si="69"/>
        <v>0</v>
      </c>
      <c r="J95" s="4">
        <f t="shared" si="69"/>
        <v>0</v>
      </c>
      <c r="K95" s="4">
        <f t="shared" si="69"/>
        <v>0</v>
      </c>
      <c r="L95" s="4">
        <f t="shared" si="69"/>
        <v>0</v>
      </c>
      <c r="M95" s="4">
        <f t="shared" si="69"/>
        <v>0</v>
      </c>
      <c r="N95" s="4">
        <f t="shared" si="69"/>
        <v>0</v>
      </c>
      <c r="O95" s="4">
        <f t="shared" si="69"/>
        <v>0</v>
      </c>
      <c r="P95" s="4">
        <f t="shared" si="69"/>
        <v>0</v>
      </c>
      <c r="Q95" s="4">
        <f t="shared" si="69"/>
        <v>0</v>
      </c>
      <c r="R95" s="4">
        <f t="shared" si="69"/>
        <v>0</v>
      </c>
      <c r="S95" s="4">
        <f t="shared" si="69"/>
        <v>0</v>
      </c>
      <c r="T95" s="4">
        <f t="shared" si="69"/>
        <v>0</v>
      </c>
      <c r="U95" s="4">
        <f t="shared" si="69"/>
        <v>0</v>
      </c>
      <c r="V95" s="4">
        <f t="shared" si="69"/>
        <v>0</v>
      </c>
      <c r="W95" s="4">
        <f t="shared" si="69"/>
        <v>0</v>
      </c>
      <c r="X95" s="4">
        <f t="shared" si="69"/>
        <v>0</v>
      </c>
      <c r="Y95" s="4">
        <f t="shared" si="69"/>
        <v>0</v>
      </c>
      <c r="Z95" s="4">
        <f t="shared" si="69"/>
        <v>0</v>
      </c>
      <c r="AA95" s="4">
        <f t="shared" si="69"/>
        <v>0</v>
      </c>
      <c r="AB95" s="4">
        <f t="shared" si="69"/>
        <v>0</v>
      </c>
      <c r="AC95" s="4">
        <f t="shared" si="69"/>
        <v>0</v>
      </c>
      <c r="AD95" s="4">
        <f t="shared" si="69"/>
        <v>0</v>
      </c>
      <c r="AE95" s="4">
        <f t="shared" si="69"/>
        <v>0</v>
      </c>
      <c r="AF95" s="146"/>
    </row>
    <row r="96" spans="1:32" ht="115.8" customHeight="1" x14ac:dyDescent="0.3">
      <c r="A96" s="76" t="s">
        <v>159</v>
      </c>
      <c r="B96" s="4">
        <f t="shared" ref="B96:AE96" si="72">B98+B99+B100+B102</f>
        <v>116076.798</v>
      </c>
      <c r="C96" s="4">
        <f t="shared" si="72"/>
        <v>61650.147000000004</v>
      </c>
      <c r="D96" s="4">
        <f t="shared" si="72"/>
        <v>61650.147000000004</v>
      </c>
      <c r="E96" s="4">
        <f t="shared" si="72"/>
        <v>50238</v>
      </c>
      <c r="F96" s="4">
        <f>E96/B96%</f>
        <v>43.279967112807512</v>
      </c>
      <c r="G96" s="4">
        <f>E96/C96%</f>
        <v>81.488856790560448</v>
      </c>
      <c r="H96" s="4">
        <f t="shared" si="72"/>
        <v>8414.24</v>
      </c>
      <c r="I96" s="4">
        <f t="shared" si="72"/>
        <v>4837.42</v>
      </c>
      <c r="J96" s="4">
        <f t="shared" si="72"/>
        <v>10212.16</v>
      </c>
      <c r="K96" s="4">
        <f t="shared" si="72"/>
        <v>10996.43</v>
      </c>
      <c r="L96" s="4">
        <f t="shared" si="72"/>
        <v>10134.34</v>
      </c>
      <c r="M96" s="4">
        <f t="shared" si="72"/>
        <v>9168.73</v>
      </c>
      <c r="N96" s="4">
        <f t="shared" si="72"/>
        <v>18328.577000000001</v>
      </c>
      <c r="O96" s="4">
        <f t="shared" si="72"/>
        <v>14902.61</v>
      </c>
      <c r="P96" s="4">
        <f t="shared" si="72"/>
        <v>14560.83</v>
      </c>
      <c r="Q96" s="4">
        <f t="shared" si="72"/>
        <v>10332.81</v>
      </c>
      <c r="R96" s="4">
        <f t="shared" si="72"/>
        <v>9945.6</v>
      </c>
      <c r="S96" s="4">
        <f t="shared" si="72"/>
        <v>0</v>
      </c>
      <c r="T96" s="4">
        <f t="shared" si="72"/>
        <v>11480.83</v>
      </c>
      <c r="U96" s="4">
        <f t="shared" si="72"/>
        <v>0</v>
      </c>
      <c r="V96" s="4">
        <f t="shared" si="72"/>
        <v>6027.65</v>
      </c>
      <c r="W96" s="4">
        <f t="shared" si="72"/>
        <v>0</v>
      </c>
      <c r="X96" s="4">
        <f t="shared" si="72"/>
        <v>5318.09</v>
      </c>
      <c r="Y96" s="4">
        <f t="shared" si="72"/>
        <v>0</v>
      </c>
      <c r="Z96" s="4">
        <f t="shared" si="72"/>
        <v>6543.8010000000004</v>
      </c>
      <c r="AA96" s="4">
        <f t="shared" si="72"/>
        <v>0</v>
      </c>
      <c r="AB96" s="4">
        <f t="shared" si="72"/>
        <v>6697.54</v>
      </c>
      <c r="AC96" s="4">
        <f t="shared" si="72"/>
        <v>0</v>
      </c>
      <c r="AD96" s="4">
        <f t="shared" si="72"/>
        <v>8413.14</v>
      </c>
      <c r="AE96" s="4">
        <f t="shared" si="72"/>
        <v>0</v>
      </c>
      <c r="AF96" s="146"/>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46"/>
    </row>
    <row r="98" spans="1:32" ht="31.2" customHeight="1" x14ac:dyDescent="0.3">
      <c r="A98" s="76" t="s">
        <v>138</v>
      </c>
      <c r="B98" s="4">
        <f t="shared" ref="B98:B102" si="73">H98+J98+L98+N98+P98+R98+T98+V98+X98+Z98+AB98+AD98</f>
        <v>0</v>
      </c>
      <c r="C98" s="4">
        <f t="shared" ref="C98:C102" si="74">H98+J98+L98+N98+P98</f>
        <v>0</v>
      </c>
      <c r="D98" s="4">
        <f>C98</f>
        <v>0</v>
      </c>
      <c r="E98" s="4">
        <f>I98+K98+M98+O98+Q98+S98+U98+W98+Y98+AA98+AC98+AE98</f>
        <v>0</v>
      </c>
      <c r="F98" s="4"/>
      <c r="G98" s="4"/>
      <c r="H98" s="4"/>
      <c r="I98" s="25"/>
      <c r="J98" s="25"/>
      <c r="K98" s="25"/>
      <c r="L98" s="25"/>
      <c r="M98" s="25"/>
      <c r="N98" s="25"/>
      <c r="O98" s="25"/>
      <c r="P98" s="25"/>
      <c r="Q98" s="25"/>
      <c r="R98" s="25"/>
      <c r="S98" s="25"/>
      <c r="T98" s="25"/>
      <c r="U98" s="25"/>
      <c r="V98" s="25"/>
      <c r="W98" s="25"/>
      <c r="X98" s="25"/>
      <c r="Y98" s="25"/>
      <c r="Z98" s="25"/>
      <c r="AA98" s="25"/>
      <c r="AB98" s="25"/>
      <c r="AC98" s="25"/>
      <c r="AD98" s="25"/>
      <c r="AE98" s="25"/>
      <c r="AF98" s="146"/>
    </row>
    <row r="99" spans="1:32" ht="79.2" customHeight="1" x14ac:dyDescent="0.3">
      <c r="A99" s="76" t="s">
        <v>19</v>
      </c>
      <c r="B99" s="4">
        <f t="shared" si="73"/>
        <v>0</v>
      </c>
      <c r="C99" s="4">
        <f t="shared" si="74"/>
        <v>0</v>
      </c>
      <c r="D99" s="4">
        <f t="shared" ref="D99:D102" si="75">C99</f>
        <v>0</v>
      </c>
      <c r="E99" s="4">
        <f t="shared" ref="E99:E102" si="76">I99+K99+M99+O99+Q99+S99+U99+W99+Y99+AA99+AC99+AE99</f>
        <v>0</v>
      </c>
      <c r="F99" s="4"/>
      <c r="G99" s="4"/>
      <c r="H99" s="4"/>
      <c r="I99" s="25"/>
      <c r="J99" s="25"/>
      <c r="K99" s="25"/>
      <c r="L99" s="25"/>
      <c r="M99" s="25"/>
      <c r="N99" s="25"/>
      <c r="O99" s="25"/>
      <c r="P99" s="25"/>
      <c r="Q99" s="25"/>
      <c r="R99" s="25"/>
      <c r="S99" s="25"/>
      <c r="T99" s="25"/>
      <c r="U99" s="25"/>
      <c r="V99" s="25"/>
      <c r="W99" s="25"/>
      <c r="X99" s="25"/>
      <c r="Y99" s="25"/>
      <c r="Z99" s="25"/>
      <c r="AA99" s="25"/>
      <c r="AB99" s="25"/>
      <c r="AC99" s="25"/>
      <c r="AD99" s="25"/>
      <c r="AE99" s="25"/>
      <c r="AF99" s="146"/>
    </row>
    <row r="100" spans="1:32" ht="68.400000000000006" customHeight="1" x14ac:dyDescent="0.3">
      <c r="A100" s="76" t="s">
        <v>13</v>
      </c>
      <c r="B100" s="4">
        <f t="shared" si="73"/>
        <v>116076.798</v>
      </c>
      <c r="C100" s="4">
        <f t="shared" si="74"/>
        <v>61650.147000000004</v>
      </c>
      <c r="D100" s="4">
        <f t="shared" si="75"/>
        <v>61650.147000000004</v>
      </c>
      <c r="E100" s="4">
        <f t="shared" si="76"/>
        <v>50238</v>
      </c>
      <c r="F100" s="4">
        <f>E100/B100%</f>
        <v>43.279967112807512</v>
      </c>
      <c r="G100" s="4">
        <f>E100/C100%</f>
        <v>81.488856790560448</v>
      </c>
      <c r="H100" s="4">
        <v>8414.24</v>
      </c>
      <c r="I100" s="4">
        <v>4837.42</v>
      </c>
      <c r="J100" s="4">
        <v>10212.16</v>
      </c>
      <c r="K100" s="4">
        <v>10996.43</v>
      </c>
      <c r="L100" s="4">
        <v>10134.34</v>
      </c>
      <c r="M100" s="4">
        <v>9168.73</v>
      </c>
      <c r="N100" s="4">
        <v>18328.577000000001</v>
      </c>
      <c r="O100" s="4">
        <v>14902.61</v>
      </c>
      <c r="P100" s="4">
        <v>14560.83</v>
      </c>
      <c r="Q100" s="4">
        <v>10332.81</v>
      </c>
      <c r="R100" s="4">
        <v>9945.6</v>
      </c>
      <c r="S100" s="4"/>
      <c r="T100" s="4">
        <v>11480.83</v>
      </c>
      <c r="U100" s="4"/>
      <c r="V100" s="4">
        <v>6027.65</v>
      </c>
      <c r="W100" s="4"/>
      <c r="X100" s="4">
        <v>5318.09</v>
      </c>
      <c r="Y100" s="4"/>
      <c r="Z100" s="4">
        <v>6543.8010000000004</v>
      </c>
      <c r="AA100" s="4"/>
      <c r="AB100" s="4">
        <v>6697.54</v>
      </c>
      <c r="AC100" s="4"/>
      <c r="AD100" s="4">
        <v>8413.14</v>
      </c>
      <c r="AE100" s="4"/>
      <c r="AF100" s="146"/>
    </row>
    <row r="101" spans="1:32" s="72" customFormat="1" ht="33" customHeight="1" x14ac:dyDescent="0.25">
      <c r="A101" s="64" t="s">
        <v>178</v>
      </c>
      <c r="B101" s="66">
        <f t="shared" si="73"/>
        <v>0</v>
      </c>
      <c r="C101" s="66">
        <f t="shared" si="74"/>
        <v>0</v>
      </c>
      <c r="D101" s="66">
        <f t="shared" si="75"/>
        <v>0</v>
      </c>
      <c r="E101" s="66">
        <f t="shared" si="76"/>
        <v>0</v>
      </c>
      <c r="F101" s="66"/>
      <c r="G101" s="66"/>
      <c r="H101" s="6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146"/>
    </row>
    <row r="102" spans="1:32" ht="72.599999999999994" customHeight="1" x14ac:dyDescent="0.3">
      <c r="A102" s="76" t="s">
        <v>139</v>
      </c>
      <c r="B102" s="4">
        <f t="shared" si="73"/>
        <v>0</v>
      </c>
      <c r="C102" s="4">
        <f t="shared" si="74"/>
        <v>0</v>
      </c>
      <c r="D102" s="4">
        <f t="shared" si="75"/>
        <v>0</v>
      </c>
      <c r="E102" s="4">
        <f t="shared" si="76"/>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147"/>
    </row>
    <row r="103" spans="1:32" ht="84" x14ac:dyDescent="0.3">
      <c r="A103" s="76" t="s">
        <v>160</v>
      </c>
      <c r="B103" s="4">
        <f t="shared" ref="B103:AE103" si="77">B105+B106+B107+B109</f>
        <v>20637.099999999999</v>
      </c>
      <c r="C103" s="4">
        <f t="shared" si="77"/>
        <v>595.01</v>
      </c>
      <c r="D103" s="4">
        <f t="shared" si="77"/>
        <v>595.01</v>
      </c>
      <c r="E103" s="4">
        <f t="shared" si="77"/>
        <v>595.01</v>
      </c>
      <c r="F103" s="4">
        <f>E103/B103%</f>
        <v>2.883205489143339</v>
      </c>
      <c r="G103" s="4">
        <f>E103/C103%</f>
        <v>100</v>
      </c>
      <c r="H103" s="4">
        <f t="shared" si="77"/>
        <v>119</v>
      </c>
      <c r="I103" s="4">
        <f t="shared" si="77"/>
        <v>119</v>
      </c>
      <c r="J103" s="4">
        <f t="shared" si="77"/>
        <v>119</v>
      </c>
      <c r="K103" s="4">
        <f t="shared" si="77"/>
        <v>119</v>
      </c>
      <c r="L103" s="4">
        <f t="shared" si="77"/>
        <v>119</v>
      </c>
      <c r="M103" s="4">
        <f t="shared" si="77"/>
        <v>119</v>
      </c>
      <c r="N103" s="4">
        <f t="shared" si="77"/>
        <v>119</v>
      </c>
      <c r="O103" s="4">
        <f t="shared" si="77"/>
        <v>119</v>
      </c>
      <c r="P103" s="4">
        <f t="shared" si="77"/>
        <v>119.01</v>
      </c>
      <c r="Q103" s="4">
        <f t="shared" si="77"/>
        <v>119.01</v>
      </c>
      <c r="R103" s="4">
        <f t="shared" si="77"/>
        <v>10377.19</v>
      </c>
      <c r="S103" s="4">
        <f t="shared" si="77"/>
        <v>0</v>
      </c>
      <c r="T103" s="4">
        <f t="shared" si="77"/>
        <v>933.08</v>
      </c>
      <c r="U103" s="4">
        <f t="shared" si="77"/>
        <v>0</v>
      </c>
      <c r="V103" s="4">
        <f t="shared" si="77"/>
        <v>933.08</v>
      </c>
      <c r="W103" s="4">
        <f t="shared" si="77"/>
        <v>0</v>
      </c>
      <c r="X103" s="4">
        <f t="shared" si="77"/>
        <v>933.08</v>
      </c>
      <c r="Y103" s="4">
        <f t="shared" si="77"/>
        <v>0</v>
      </c>
      <c r="Z103" s="4">
        <f t="shared" si="77"/>
        <v>933.08</v>
      </c>
      <c r="AA103" s="4">
        <f t="shared" si="77"/>
        <v>0</v>
      </c>
      <c r="AB103" s="4">
        <f t="shared" si="77"/>
        <v>933.08</v>
      </c>
      <c r="AC103" s="4">
        <f t="shared" si="77"/>
        <v>0</v>
      </c>
      <c r="AD103" s="4">
        <f t="shared" si="77"/>
        <v>4999.5</v>
      </c>
      <c r="AE103" s="4">
        <f t="shared" si="77"/>
        <v>0</v>
      </c>
      <c r="AF103" s="127"/>
    </row>
    <row r="104" spans="1:32"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28"/>
    </row>
    <row r="105" spans="1:32" x14ac:dyDescent="0.3">
      <c r="A105" s="76" t="s">
        <v>138</v>
      </c>
      <c r="B105" s="4">
        <f t="shared" ref="B105:B109" si="78">H105+J105+L105+N105+P105+R105+T105+V105+X105+Z105+AB105+AD105</f>
        <v>0</v>
      </c>
      <c r="C105" s="4">
        <f t="shared" ref="C105:C109" si="79">H105+J105+L105+N105+P105</f>
        <v>0</v>
      </c>
      <c r="D105" s="4">
        <f t="shared" ref="D105:D109" si="80">C105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28"/>
    </row>
    <row r="106" spans="1:32" x14ac:dyDescent="0.3">
      <c r="A106" s="76" t="s">
        <v>19</v>
      </c>
      <c r="B106" s="4">
        <f t="shared" si="78"/>
        <v>0</v>
      </c>
      <c r="C106" s="4">
        <f t="shared" si="79"/>
        <v>0</v>
      </c>
      <c r="D106" s="4">
        <f t="shared" si="80"/>
        <v>0</v>
      </c>
      <c r="E106" s="4">
        <f t="shared" ref="E106:E109" si="81">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28"/>
    </row>
    <row r="107" spans="1:32" x14ac:dyDescent="0.3">
      <c r="A107" s="76" t="s">
        <v>13</v>
      </c>
      <c r="B107" s="4">
        <f t="shared" si="78"/>
        <v>20637.099999999999</v>
      </c>
      <c r="C107" s="4">
        <f t="shared" si="79"/>
        <v>595.01</v>
      </c>
      <c r="D107" s="4">
        <f t="shared" si="80"/>
        <v>595.01</v>
      </c>
      <c r="E107" s="4">
        <f t="shared" si="81"/>
        <v>595.01</v>
      </c>
      <c r="F107" s="4">
        <f>E107/B107%</f>
        <v>2.883205489143339</v>
      </c>
      <c r="G107" s="4">
        <f>E107/C107%</f>
        <v>100</v>
      </c>
      <c r="H107" s="4">
        <v>119</v>
      </c>
      <c r="I107" s="4">
        <v>119</v>
      </c>
      <c r="J107" s="4">
        <v>119</v>
      </c>
      <c r="K107" s="4">
        <v>119</v>
      </c>
      <c r="L107" s="4">
        <v>119</v>
      </c>
      <c r="M107" s="4">
        <v>119</v>
      </c>
      <c r="N107" s="4">
        <v>119</v>
      </c>
      <c r="O107" s="4">
        <v>119</v>
      </c>
      <c r="P107" s="4">
        <v>119.01</v>
      </c>
      <c r="Q107" s="4">
        <v>119.01</v>
      </c>
      <c r="R107" s="4">
        <v>10377.19</v>
      </c>
      <c r="S107" s="4"/>
      <c r="T107" s="4">
        <v>933.08</v>
      </c>
      <c r="U107" s="4"/>
      <c r="V107" s="4">
        <v>933.08</v>
      </c>
      <c r="W107" s="4"/>
      <c r="X107" s="4">
        <v>933.08</v>
      </c>
      <c r="Y107" s="4"/>
      <c r="Z107" s="4">
        <v>933.08</v>
      </c>
      <c r="AA107" s="4"/>
      <c r="AB107" s="4">
        <v>933.08</v>
      </c>
      <c r="AC107" s="4"/>
      <c r="AD107" s="4">
        <v>4999.5</v>
      </c>
      <c r="AE107" s="4"/>
      <c r="AF107" s="128"/>
    </row>
    <row r="108" spans="1:32" s="72" customFormat="1" ht="13.8" x14ac:dyDescent="0.25">
      <c r="A108" s="64" t="s">
        <v>178</v>
      </c>
      <c r="B108" s="66">
        <f t="shared" si="78"/>
        <v>0</v>
      </c>
      <c r="C108" s="66">
        <f t="shared" si="79"/>
        <v>0</v>
      </c>
      <c r="D108" s="66">
        <f t="shared" si="80"/>
        <v>0</v>
      </c>
      <c r="E108" s="66">
        <f t="shared" si="81"/>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28"/>
    </row>
    <row r="109" spans="1:32" x14ac:dyDescent="0.3">
      <c r="A109" s="76" t="s">
        <v>139</v>
      </c>
      <c r="B109" s="4">
        <f t="shared" si="78"/>
        <v>0</v>
      </c>
      <c r="C109" s="4">
        <f t="shared" si="79"/>
        <v>0</v>
      </c>
      <c r="D109" s="4">
        <f t="shared" si="80"/>
        <v>0</v>
      </c>
      <c r="E109" s="4">
        <f t="shared" si="81"/>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29"/>
    </row>
    <row r="110" spans="1:32" s="48" customFormat="1" ht="120" customHeight="1" x14ac:dyDescent="0.3">
      <c r="A110" s="76" t="s">
        <v>161</v>
      </c>
      <c r="B110" s="4">
        <f t="shared" ref="B110:AE110" si="82">B112+B113+B114+B116</f>
        <v>5662.4</v>
      </c>
      <c r="C110" s="4">
        <f t="shared" si="82"/>
        <v>2302.5299999999997</v>
      </c>
      <c r="D110" s="4">
        <f t="shared" si="82"/>
        <v>1447.42</v>
      </c>
      <c r="E110" s="4">
        <f t="shared" si="82"/>
        <v>1447.42</v>
      </c>
      <c r="F110" s="4"/>
      <c r="G110" s="4"/>
      <c r="H110" s="4">
        <f t="shared" si="82"/>
        <v>387.6</v>
      </c>
      <c r="I110" s="4">
        <f t="shared" si="82"/>
        <v>368.3</v>
      </c>
      <c r="J110" s="4">
        <f t="shared" si="82"/>
        <v>476.87</v>
      </c>
      <c r="K110" s="4">
        <f t="shared" si="82"/>
        <v>232.95</v>
      </c>
      <c r="L110" s="4">
        <f t="shared" si="82"/>
        <v>478.9</v>
      </c>
      <c r="M110" s="4">
        <f t="shared" si="82"/>
        <v>139.43</v>
      </c>
      <c r="N110" s="4">
        <f t="shared" si="82"/>
        <v>479.24</v>
      </c>
      <c r="O110" s="4">
        <f t="shared" si="82"/>
        <v>155.22999999999999</v>
      </c>
      <c r="P110" s="4">
        <f t="shared" si="82"/>
        <v>479.92</v>
      </c>
      <c r="Q110" s="4">
        <f t="shared" si="82"/>
        <v>551.51</v>
      </c>
      <c r="R110" s="4">
        <f t="shared" si="82"/>
        <v>479.24</v>
      </c>
      <c r="S110" s="4">
        <f t="shared" si="82"/>
        <v>0</v>
      </c>
      <c r="T110" s="4">
        <f t="shared" si="82"/>
        <v>479.92</v>
      </c>
      <c r="U110" s="4">
        <f t="shared" si="82"/>
        <v>0</v>
      </c>
      <c r="V110" s="4">
        <f t="shared" si="82"/>
        <v>480.42</v>
      </c>
      <c r="W110" s="4">
        <f t="shared" si="82"/>
        <v>0</v>
      </c>
      <c r="X110" s="4">
        <f t="shared" si="82"/>
        <v>479.24</v>
      </c>
      <c r="Y110" s="4">
        <f t="shared" si="82"/>
        <v>0</v>
      </c>
      <c r="Z110" s="4">
        <f t="shared" si="82"/>
        <v>479.92</v>
      </c>
      <c r="AA110" s="4">
        <f t="shared" si="82"/>
        <v>0</v>
      </c>
      <c r="AB110" s="4">
        <f t="shared" si="82"/>
        <v>479.24</v>
      </c>
      <c r="AC110" s="4">
        <f t="shared" si="82"/>
        <v>0</v>
      </c>
      <c r="AD110" s="4">
        <f t="shared" si="82"/>
        <v>481.89</v>
      </c>
      <c r="AE110" s="4">
        <f t="shared" si="82"/>
        <v>0</v>
      </c>
      <c r="AF110" s="130" t="s">
        <v>205</v>
      </c>
    </row>
    <row r="111" spans="1:32" s="48" customFormat="1" ht="22.8" customHeight="1"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31"/>
    </row>
    <row r="112" spans="1:32" s="48" customFormat="1" x14ac:dyDescent="0.3">
      <c r="A112" s="76" t="s">
        <v>138</v>
      </c>
      <c r="B112" s="4">
        <f t="shared" ref="B112:B116" si="83">H112+J112+L112+N112+P112+R112+T112+V112+X112+Z112+AB112+AD112</f>
        <v>0</v>
      </c>
      <c r="C112" s="4">
        <f t="shared" ref="C112:C116" si="84">H112+J112+L112+N112+P112</f>
        <v>0</v>
      </c>
      <c r="D112" s="4">
        <f>E112</f>
        <v>0</v>
      </c>
      <c r="E112" s="4">
        <f>I112+K112+M112+O112+Q112+S112+U112+W112+Y112+AA112+AC112+AE112</f>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31"/>
    </row>
    <row r="113" spans="1:32" s="48" customFormat="1" ht="25.2" customHeight="1" x14ac:dyDescent="0.3">
      <c r="A113" s="76" t="s">
        <v>19</v>
      </c>
      <c r="B113" s="4">
        <f t="shared" si="83"/>
        <v>0</v>
      </c>
      <c r="C113" s="4">
        <f t="shared" si="84"/>
        <v>0</v>
      </c>
      <c r="D113" s="4">
        <f t="shared" ref="D113:D116" si="85">E113</f>
        <v>0</v>
      </c>
      <c r="E113" s="4">
        <f t="shared" ref="E113:E116" si="86">I113+K113+M113+O113+Q113+S113+U113+W113+Y113+AA113+AC113+AE113</f>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31"/>
    </row>
    <row r="114" spans="1:32" s="48" customFormat="1" ht="52.8" customHeight="1" x14ac:dyDescent="0.3">
      <c r="A114" s="76" t="s">
        <v>13</v>
      </c>
      <c r="B114" s="4">
        <f t="shared" si="83"/>
        <v>5662.4</v>
      </c>
      <c r="C114" s="4">
        <f t="shared" si="84"/>
        <v>2302.5299999999997</v>
      </c>
      <c r="D114" s="4">
        <f t="shared" si="85"/>
        <v>1447.42</v>
      </c>
      <c r="E114" s="4">
        <f t="shared" si="86"/>
        <v>1447.42</v>
      </c>
      <c r="F114" s="4">
        <f>E114/B114%</f>
        <v>25.561952528962987</v>
      </c>
      <c r="G114" s="4">
        <f>E114/C114%</f>
        <v>62.862155976252218</v>
      </c>
      <c r="H114" s="4">
        <v>387.6</v>
      </c>
      <c r="I114" s="4">
        <v>368.3</v>
      </c>
      <c r="J114" s="4">
        <v>476.87</v>
      </c>
      <c r="K114" s="4">
        <v>232.95</v>
      </c>
      <c r="L114" s="4">
        <v>478.9</v>
      </c>
      <c r="M114" s="4">
        <v>139.43</v>
      </c>
      <c r="N114" s="4">
        <v>479.24</v>
      </c>
      <c r="O114" s="4">
        <v>155.22999999999999</v>
      </c>
      <c r="P114" s="4">
        <v>479.92</v>
      </c>
      <c r="Q114" s="4">
        <v>551.51</v>
      </c>
      <c r="R114" s="4">
        <v>479.24</v>
      </c>
      <c r="S114" s="4"/>
      <c r="T114" s="4">
        <v>479.92</v>
      </c>
      <c r="U114" s="4"/>
      <c r="V114" s="4">
        <v>480.42</v>
      </c>
      <c r="W114" s="4"/>
      <c r="X114" s="4">
        <v>479.24</v>
      </c>
      <c r="Y114" s="4"/>
      <c r="Z114" s="4">
        <v>479.92</v>
      </c>
      <c r="AA114" s="4"/>
      <c r="AB114" s="4">
        <v>479.24</v>
      </c>
      <c r="AC114" s="4"/>
      <c r="AD114" s="4">
        <v>481.89</v>
      </c>
      <c r="AE114" s="4"/>
      <c r="AF114" s="131"/>
    </row>
    <row r="115" spans="1:32" s="72" customFormat="1" ht="22.2" customHeight="1" x14ac:dyDescent="0.25">
      <c r="A115" s="64" t="s">
        <v>178</v>
      </c>
      <c r="B115" s="66">
        <f t="shared" si="83"/>
        <v>0</v>
      </c>
      <c r="C115" s="66">
        <f t="shared" si="84"/>
        <v>0</v>
      </c>
      <c r="D115" s="66">
        <f t="shared" si="85"/>
        <v>0</v>
      </c>
      <c r="E115" s="66">
        <f t="shared" si="86"/>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31"/>
    </row>
    <row r="116" spans="1:32" s="48" customFormat="1" ht="38.4" customHeight="1" x14ac:dyDescent="0.3">
      <c r="A116" s="76" t="s">
        <v>139</v>
      </c>
      <c r="B116" s="4">
        <f t="shared" si="83"/>
        <v>0</v>
      </c>
      <c r="C116" s="4">
        <f t="shared" si="84"/>
        <v>0</v>
      </c>
      <c r="D116" s="4">
        <f t="shared" si="85"/>
        <v>0</v>
      </c>
      <c r="E116" s="4">
        <f t="shared" si="86"/>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32"/>
    </row>
    <row r="117" spans="1:32" ht="33.6" customHeight="1" x14ac:dyDescent="0.3">
      <c r="A117" s="76" t="s">
        <v>162</v>
      </c>
      <c r="B117" s="4">
        <f t="shared" ref="B117:AE117" si="87">B119+B120+B121+B123</f>
        <v>2416.1999999999998</v>
      </c>
      <c r="C117" s="4">
        <f t="shared" si="87"/>
        <v>0</v>
      </c>
      <c r="D117" s="4">
        <f t="shared" si="87"/>
        <v>0</v>
      </c>
      <c r="E117" s="4">
        <f t="shared" si="87"/>
        <v>0</v>
      </c>
      <c r="F117" s="4">
        <f>E117/B117%</f>
        <v>0</v>
      </c>
      <c r="G117" s="4" t="e">
        <f>E117/C117%</f>
        <v>#DIV/0!</v>
      </c>
      <c r="H117" s="4">
        <f t="shared" si="87"/>
        <v>0</v>
      </c>
      <c r="I117" s="4">
        <f t="shared" si="87"/>
        <v>0</v>
      </c>
      <c r="J117" s="4">
        <f t="shared" si="87"/>
        <v>0</v>
      </c>
      <c r="K117" s="4">
        <f t="shared" si="87"/>
        <v>0</v>
      </c>
      <c r="L117" s="4">
        <f t="shared" si="87"/>
        <v>0</v>
      </c>
      <c r="M117" s="4">
        <f t="shared" si="87"/>
        <v>0</v>
      </c>
      <c r="N117" s="4">
        <f t="shared" si="87"/>
        <v>0</v>
      </c>
      <c r="O117" s="4">
        <f t="shared" si="87"/>
        <v>0</v>
      </c>
      <c r="P117" s="4">
        <f t="shared" si="87"/>
        <v>0</v>
      </c>
      <c r="Q117" s="4">
        <f t="shared" si="87"/>
        <v>0</v>
      </c>
      <c r="R117" s="4">
        <f t="shared" si="87"/>
        <v>0</v>
      </c>
      <c r="S117" s="4">
        <f t="shared" si="87"/>
        <v>0</v>
      </c>
      <c r="T117" s="4">
        <f t="shared" si="87"/>
        <v>0</v>
      </c>
      <c r="U117" s="4">
        <f t="shared" si="87"/>
        <v>0</v>
      </c>
      <c r="V117" s="4">
        <f t="shared" si="87"/>
        <v>0</v>
      </c>
      <c r="W117" s="4">
        <f t="shared" si="87"/>
        <v>0</v>
      </c>
      <c r="X117" s="4">
        <f t="shared" si="87"/>
        <v>0</v>
      </c>
      <c r="Y117" s="4">
        <f t="shared" si="87"/>
        <v>0</v>
      </c>
      <c r="Z117" s="4">
        <f t="shared" si="87"/>
        <v>0</v>
      </c>
      <c r="AA117" s="4">
        <f t="shared" si="87"/>
        <v>0</v>
      </c>
      <c r="AB117" s="4">
        <f t="shared" si="87"/>
        <v>2416.1999999999998</v>
      </c>
      <c r="AC117" s="4">
        <f t="shared" si="87"/>
        <v>0</v>
      </c>
      <c r="AD117" s="4">
        <f t="shared" si="87"/>
        <v>0</v>
      </c>
      <c r="AE117" s="4">
        <f t="shared" si="87"/>
        <v>0</v>
      </c>
      <c r="AF117" s="130" t="s">
        <v>215</v>
      </c>
    </row>
    <row r="118" spans="1:32"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31"/>
    </row>
    <row r="119" spans="1:32" x14ac:dyDescent="0.3">
      <c r="A119" s="76" t="s">
        <v>138</v>
      </c>
      <c r="B119" s="4">
        <f t="shared" ref="B119:B123" si="88">H119+J119+L119+N119+P119+R119+T119+V119+X119+Z119+AB119+AD119</f>
        <v>0</v>
      </c>
      <c r="C119" s="4">
        <f t="shared" ref="C119:C123" si="89">H119+J119+L119+N119+P119</f>
        <v>0</v>
      </c>
      <c r="D119" s="4">
        <f>E119</f>
        <v>0</v>
      </c>
      <c r="E119" s="4">
        <f>I119+K119+M119+O119+Q119+S119+U119+W119+Y119+AA119+AC119+AE119</f>
        <v>0</v>
      </c>
      <c r="F119" s="4"/>
      <c r="G119" s="4"/>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31"/>
    </row>
    <row r="120" spans="1:32" x14ac:dyDescent="0.3">
      <c r="A120" s="76" t="s">
        <v>19</v>
      </c>
      <c r="B120" s="4">
        <f t="shared" si="88"/>
        <v>0</v>
      </c>
      <c r="C120" s="4">
        <f t="shared" si="89"/>
        <v>0</v>
      </c>
      <c r="D120" s="4">
        <f t="shared" ref="D120:D123" si="90">E120</f>
        <v>0</v>
      </c>
      <c r="E120" s="4">
        <f t="shared" ref="E120:E123" si="91">I120+K120+M120+O120+Q120+S120+U120+W120+Y120+AA120+AC120+AE120</f>
        <v>0</v>
      </c>
      <c r="F120" s="4"/>
      <c r="G120" s="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31"/>
    </row>
    <row r="121" spans="1:32" x14ac:dyDescent="0.3">
      <c r="A121" s="76" t="s">
        <v>13</v>
      </c>
      <c r="B121" s="4">
        <f t="shared" si="88"/>
        <v>2416.1999999999998</v>
      </c>
      <c r="C121" s="4">
        <f t="shared" si="89"/>
        <v>0</v>
      </c>
      <c r="D121" s="4">
        <f t="shared" si="90"/>
        <v>0</v>
      </c>
      <c r="E121" s="4">
        <f t="shared" si="91"/>
        <v>0</v>
      </c>
      <c r="F121" s="4">
        <f>E121/B121%</f>
        <v>0</v>
      </c>
      <c r="G121" s="4" t="e">
        <f>E121/C121%</f>
        <v>#DIV/0!</v>
      </c>
      <c r="H121" s="4"/>
      <c r="I121" s="4"/>
      <c r="J121" s="4"/>
      <c r="K121" s="4"/>
      <c r="L121" s="4"/>
      <c r="M121" s="4"/>
      <c r="N121" s="4"/>
      <c r="O121" s="4"/>
      <c r="P121" s="4"/>
      <c r="Q121" s="4"/>
      <c r="R121" s="4"/>
      <c r="S121" s="4"/>
      <c r="T121" s="4"/>
      <c r="U121" s="4"/>
      <c r="V121" s="4"/>
      <c r="W121" s="4"/>
      <c r="X121" s="4"/>
      <c r="Y121" s="4"/>
      <c r="Z121" s="4"/>
      <c r="AA121" s="4"/>
      <c r="AB121" s="4">
        <v>2416.1999999999998</v>
      </c>
      <c r="AC121" s="4"/>
      <c r="AD121" s="4"/>
      <c r="AE121" s="4"/>
      <c r="AF121" s="131"/>
    </row>
    <row r="122" spans="1:32" s="72" customFormat="1" ht="13.8" x14ac:dyDescent="0.25">
      <c r="A122" s="64" t="s">
        <v>178</v>
      </c>
      <c r="B122" s="66">
        <f t="shared" si="88"/>
        <v>0</v>
      </c>
      <c r="C122" s="66">
        <f t="shared" si="89"/>
        <v>0</v>
      </c>
      <c r="D122" s="66">
        <f t="shared" si="90"/>
        <v>0</v>
      </c>
      <c r="E122" s="66">
        <f t="shared" si="91"/>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31"/>
    </row>
    <row r="123" spans="1:32" x14ac:dyDescent="0.3">
      <c r="A123" s="76" t="s">
        <v>139</v>
      </c>
      <c r="B123" s="4">
        <f t="shared" si="88"/>
        <v>0</v>
      </c>
      <c r="C123" s="4">
        <f t="shared" si="89"/>
        <v>0</v>
      </c>
      <c r="D123" s="4">
        <f t="shared" si="90"/>
        <v>0</v>
      </c>
      <c r="E123" s="4">
        <f t="shared" si="91"/>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32"/>
    </row>
    <row r="124" spans="1:32" ht="52.8" customHeight="1" x14ac:dyDescent="0.3">
      <c r="A124" s="76" t="s">
        <v>193</v>
      </c>
      <c r="B124" s="4">
        <f t="shared" ref="B124:E124" si="92">B126+B127+B128+B130</f>
        <v>0</v>
      </c>
      <c r="C124" s="4">
        <f t="shared" si="92"/>
        <v>0</v>
      </c>
      <c r="D124" s="4">
        <f t="shared" si="92"/>
        <v>0</v>
      </c>
      <c r="E124" s="4">
        <f t="shared" si="92"/>
        <v>0</v>
      </c>
      <c r="F124" s="4" t="e">
        <f>E124/B124%</f>
        <v>#DIV/0!</v>
      </c>
      <c r="G124" s="4" t="e">
        <f>E124/C124%</f>
        <v>#DIV/0!</v>
      </c>
      <c r="H124" s="4">
        <f t="shared" ref="H124:AE124" si="93">H126+H127+H128+H130</f>
        <v>0</v>
      </c>
      <c r="I124" s="4">
        <f t="shared" si="93"/>
        <v>0</v>
      </c>
      <c r="J124" s="4">
        <f t="shared" si="93"/>
        <v>0</v>
      </c>
      <c r="K124" s="4">
        <f t="shared" si="93"/>
        <v>0</v>
      </c>
      <c r="L124" s="4">
        <f t="shared" si="93"/>
        <v>0</v>
      </c>
      <c r="M124" s="4">
        <f t="shared" si="93"/>
        <v>0</v>
      </c>
      <c r="N124" s="4">
        <f t="shared" si="93"/>
        <v>0</v>
      </c>
      <c r="O124" s="4">
        <f t="shared" si="93"/>
        <v>0</v>
      </c>
      <c r="P124" s="4">
        <f t="shared" si="93"/>
        <v>0</v>
      </c>
      <c r="Q124" s="4">
        <f t="shared" si="93"/>
        <v>0</v>
      </c>
      <c r="R124" s="4">
        <f t="shared" si="93"/>
        <v>0</v>
      </c>
      <c r="S124" s="4">
        <f t="shared" si="93"/>
        <v>0</v>
      </c>
      <c r="T124" s="4">
        <f t="shared" si="93"/>
        <v>0</v>
      </c>
      <c r="U124" s="4">
        <f t="shared" si="93"/>
        <v>0</v>
      </c>
      <c r="V124" s="4">
        <f t="shared" si="93"/>
        <v>0</v>
      </c>
      <c r="W124" s="4">
        <f t="shared" si="93"/>
        <v>0</v>
      </c>
      <c r="X124" s="4">
        <f t="shared" si="93"/>
        <v>0</v>
      </c>
      <c r="Y124" s="4">
        <f t="shared" si="93"/>
        <v>0</v>
      </c>
      <c r="Z124" s="4">
        <f t="shared" si="93"/>
        <v>0</v>
      </c>
      <c r="AA124" s="4">
        <f t="shared" si="93"/>
        <v>0</v>
      </c>
      <c r="AB124" s="4">
        <f t="shared" si="93"/>
        <v>0</v>
      </c>
      <c r="AC124" s="4">
        <f t="shared" si="93"/>
        <v>0</v>
      </c>
      <c r="AD124" s="4">
        <f t="shared" si="93"/>
        <v>0</v>
      </c>
      <c r="AE124" s="4">
        <f t="shared" si="93"/>
        <v>0</v>
      </c>
      <c r="AF124" s="127"/>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28"/>
    </row>
    <row r="126" spans="1:32" x14ac:dyDescent="0.3">
      <c r="A126" s="76" t="s">
        <v>138</v>
      </c>
      <c r="B126" s="4">
        <f t="shared" ref="B126:B130" si="94">H126+J126+L126+N126+P126+R126+T126+V126+X126+Z126+AB126+AD126</f>
        <v>0</v>
      </c>
      <c r="C126" s="4">
        <f t="shared" ref="C126:C130" si="95">H126+J126+L126+N126+P126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28"/>
    </row>
    <row r="127" spans="1:32" x14ac:dyDescent="0.3">
      <c r="A127" s="76" t="s">
        <v>19</v>
      </c>
      <c r="B127" s="4">
        <f t="shared" si="94"/>
        <v>0</v>
      </c>
      <c r="C127" s="4">
        <f t="shared" si="95"/>
        <v>0</v>
      </c>
      <c r="D127" s="4">
        <f t="shared" ref="D127:D130" si="96">E127</f>
        <v>0</v>
      </c>
      <c r="E127" s="4">
        <f t="shared" ref="E127:E130" si="97">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28"/>
    </row>
    <row r="128" spans="1:32" x14ac:dyDescent="0.3">
      <c r="A128" s="76" t="s">
        <v>13</v>
      </c>
      <c r="B128" s="4">
        <f t="shared" si="94"/>
        <v>0</v>
      </c>
      <c r="C128" s="4">
        <f t="shared" si="95"/>
        <v>0</v>
      </c>
      <c r="D128" s="4">
        <f t="shared" si="96"/>
        <v>0</v>
      </c>
      <c r="E128" s="4">
        <f t="shared" si="97"/>
        <v>0</v>
      </c>
      <c r="F128" s="4" t="e">
        <f>E128/B128%</f>
        <v>#DIV/0!</v>
      </c>
      <c r="G128" s="4" t="e">
        <f>E128/C128%</f>
        <v>#DIV/0!</v>
      </c>
      <c r="H128" s="25"/>
      <c r="I128" s="25"/>
      <c r="J128" s="25"/>
      <c r="K128" s="25"/>
      <c r="L128" s="25"/>
      <c r="M128" s="25"/>
      <c r="N128" s="25"/>
      <c r="O128" s="25"/>
      <c r="P128" s="25"/>
      <c r="Q128" s="25"/>
      <c r="R128" s="25"/>
      <c r="S128" s="25"/>
      <c r="T128" s="25"/>
      <c r="U128" s="25"/>
      <c r="V128" s="25"/>
      <c r="W128" s="25"/>
      <c r="X128" s="25"/>
      <c r="Y128" s="25"/>
      <c r="Z128" s="4"/>
      <c r="AA128" s="25"/>
      <c r="AB128" s="25"/>
      <c r="AC128" s="25"/>
      <c r="AD128" s="25"/>
      <c r="AE128" s="25"/>
      <c r="AF128" s="128"/>
    </row>
    <row r="129" spans="1:32" s="72" customFormat="1" ht="13.8" x14ac:dyDescent="0.25">
      <c r="A129" s="64" t="s">
        <v>178</v>
      </c>
      <c r="B129" s="66">
        <f t="shared" si="94"/>
        <v>0</v>
      </c>
      <c r="C129" s="66">
        <f t="shared" si="95"/>
        <v>0</v>
      </c>
      <c r="D129" s="66">
        <f t="shared" si="96"/>
        <v>0</v>
      </c>
      <c r="E129" s="66">
        <f t="shared" si="97"/>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28"/>
    </row>
    <row r="130" spans="1:32" x14ac:dyDescent="0.3">
      <c r="A130" s="76" t="s">
        <v>139</v>
      </c>
      <c r="B130" s="4">
        <f t="shared" si="94"/>
        <v>0</v>
      </c>
      <c r="C130" s="4">
        <f t="shared" si="95"/>
        <v>0</v>
      </c>
      <c r="D130" s="4">
        <f t="shared" si="96"/>
        <v>0</v>
      </c>
      <c r="E130" s="4">
        <f t="shared" si="97"/>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29"/>
    </row>
    <row r="131" spans="1:32" ht="33.6" customHeight="1" x14ac:dyDescent="0.3">
      <c r="A131" s="76" t="s">
        <v>194</v>
      </c>
      <c r="B131" s="4">
        <f t="shared" ref="B131:E131" si="98">B133+B134+B135+B137</f>
        <v>1500</v>
      </c>
      <c r="C131" s="4">
        <f t="shared" si="98"/>
        <v>0</v>
      </c>
      <c r="D131" s="4">
        <f t="shared" si="98"/>
        <v>0</v>
      </c>
      <c r="E131" s="4">
        <f t="shared" si="98"/>
        <v>0</v>
      </c>
      <c r="F131" s="4">
        <f>E131/B131%</f>
        <v>0</v>
      </c>
      <c r="G131" s="4" t="e">
        <f>E131/C131%</f>
        <v>#DIV/0!</v>
      </c>
      <c r="H131" s="4">
        <f t="shared" ref="H131:AE131" si="99">H133+H134+H135+H137</f>
        <v>0</v>
      </c>
      <c r="I131" s="4">
        <f t="shared" si="99"/>
        <v>0</v>
      </c>
      <c r="J131" s="4">
        <f t="shared" si="99"/>
        <v>0</v>
      </c>
      <c r="K131" s="4">
        <f t="shared" si="99"/>
        <v>0</v>
      </c>
      <c r="L131" s="4">
        <f t="shared" si="99"/>
        <v>0</v>
      </c>
      <c r="M131" s="4">
        <f t="shared" si="99"/>
        <v>0</v>
      </c>
      <c r="N131" s="4">
        <f t="shared" si="99"/>
        <v>0</v>
      </c>
      <c r="O131" s="4">
        <f t="shared" si="99"/>
        <v>0</v>
      </c>
      <c r="P131" s="4">
        <f t="shared" si="99"/>
        <v>0</v>
      </c>
      <c r="Q131" s="4">
        <f t="shared" si="99"/>
        <v>0</v>
      </c>
      <c r="R131" s="4">
        <f t="shared" si="99"/>
        <v>0</v>
      </c>
      <c r="S131" s="4">
        <f t="shared" si="99"/>
        <v>0</v>
      </c>
      <c r="T131" s="4">
        <f t="shared" si="99"/>
        <v>0</v>
      </c>
      <c r="U131" s="4">
        <f t="shared" si="99"/>
        <v>0</v>
      </c>
      <c r="V131" s="4">
        <f t="shared" si="99"/>
        <v>0</v>
      </c>
      <c r="W131" s="4">
        <f t="shared" si="99"/>
        <v>0</v>
      </c>
      <c r="X131" s="4">
        <f t="shared" si="99"/>
        <v>0</v>
      </c>
      <c r="Y131" s="4">
        <f t="shared" si="99"/>
        <v>0</v>
      </c>
      <c r="Z131" s="4">
        <f t="shared" si="99"/>
        <v>1500</v>
      </c>
      <c r="AA131" s="4">
        <f t="shared" si="99"/>
        <v>0</v>
      </c>
      <c r="AB131" s="4">
        <f t="shared" si="99"/>
        <v>0</v>
      </c>
      <c r="AC131" s="4">
        <f t="shared" si="99"/>
        <v>0</v>
      </c>
      <c r="AD131" s="4">
        <f t="shared" si="99"/>
        <v>0</v>
      </c>
      <c r="AE131" s="4">
        <f t="shared" si="99"/>
        <v>0</v>
      </c>
      <c r="AF131" s="130" t="s">
        <v>216</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131"/>
    </row>
    <row r="133" spans="1:32" x14ac:dyDescent="0.3">
      <c r="A133" s="76" t="s">
        <v>138</v>
      </c>
      <c r="B133" s="4">
        <f t="shared" ref="B133:B137" si="100">H133+J133+L133+N133+P133+R133+T133+V133+X133+Z133+AB133+AD133</f>
        <v>0</v>
      </c>
      <c r="C133" s="4">
        <f t="shared" ref="C133:C137" si="101">H133+J133+L133+N133+P133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131"/>
    </row>
    <row r="134" spans="1:32" x14ac:dyDescent="0.3">
      <c r="A134" s="76" t="s">
        <v>19</v>
      </c>
      <c r="B134" s="4">
        <f t="shared" si="100"/>
        <v>0</v>
      </c>
      <c r="C134" s="4">
        <f t="shared" si="101"/>
        <v>0</v>
      </c>
      <c r="D134" s="4">
        <f t="shared" ref="D134:D137" si="102">E134</f>
        <v>0</v>
      </c>
      <c r="E134" s="4">
        <f t="shared" ref="E134:E137" si="103">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131"/>
    </row>
    <row r="135" spans="1:32" x14ac:dyDescent="0.3">
      <c r="A135" s="76" t="s">
        <v>13</v>
      </c>
      <c r="B135" s="4">
        <f t="shared" si="100"/>
        <v>1500</v>
      </c>
      <c r="C135" s="4">
        <f t="shared" si="101"/>
        <v>0</v>
      </c>
      <c r="D135" s="4">
        <f t="shared" si="102"/>
        <v>0</v>
      </c>
      <c r="E135" s="4">
        <f t="shared" si="103"/>
        <v>0</v>
      </c>
      <c r="F135" s="4">
        <f>E135/B135%</f>
        <v>0</v>
      </c>
      <c r="G135" s="4" t="e">
        <f>E135/C135%</f>
        <v>#DIV/0!</v>
      </c>
      <c r="H135" s="25"/>
      <c r="I135" s="25"/>
      <c r="J135" s="25"/>
      <c r="K135" s="25"/>
      <c r="L135" s="25"/>
      <c r="M135" s="25"/>
      <c r="N135" s="25"/>
      <c r="O135" s="25"/>
      <c r="P135" s="25"/>
      <c r="Q135" s="25"/>
      <c r="R135" s="25"/>
      <c r="S135" s="25"/>
      <c r="T135" s="25"/>
      <c r="U135" s="25"/>
      <c r="V135" s="25"/>
      <c r="W135" s="25"/>
      <c r="X135" s="25"/>
      <c r="Y135" s="25"/>
      <c r="Z135" s="4">
        <v>1500</v>
      </c>
      <c r="AA135" s="25"/>
      <c r="AB135" s="25"/>
      <c r="AC135" s="25"/>
      <c r="AD135" s="25"/>
      <c r="AE135" s="25"/>
      <c r="AF135" s="131"/>
    </row>
    <row r="136" spans="1:32" s="72" customFormat="1" ht="13.8" customHeight="1" x14ac:dyDescent="0.25">
      <c r="A136" s="64" t="s">
        <v>178</v>
      </c>
      <c r="B136" s="66">
        <f t="shared" si="100"/>
        <v>0</v>
      </c>
      <c r="C136" s="66">
        <f t="shared" si="101"/>
        <v>0</v>
      </c>
      <c r="D136" s="66">
        <f t="shared" si="102"/>
        <v>0</v>
      </c>
      <c r="E136" s="66">
        <f t="shared" si="103"/>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131"/>
    </row>
    <row r="137" spans="1:32" x14ac:dyDescent="0.3">
      <c r="A137" s="76" t="s">
        <v>139</v>
      </c>
      <c r="B137" s="4">
        <f t="shared" si="100"/>
        <v>0</v>
      </c>
      <c r="C137" s="4">
        <f t="shared" si="101"/>
        <v>0</v>
      </c>
      <c r="D137" s="4">
        <f t="shared" si="102"/>
        <v>0</v>
      </c>
      <c r="E137" s="4">
        <f t="shared" si="103"/>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32"/>
    </row>
    <row r="138" spans="1:32" ht="39.6" customHeight="1" x14ac:dyDescent="0.3">
      <c r="A138" s="76" t="s">
        <v>195</v>
      </c>
      <c r="B138" s="4">
        <f t="shared" ref="B138:E138" si="104">B140+B141+B142+B144</f>
        <v>7179.1</v>
      </c>
      <c r="C138" s="4">
        <f t="shared" si="104"/>
        <v>0</v>
      </c>
      <c r="D138" s="4">
        <f t="shared" si="104"/>
        <v>0</v>
      </c>
      <c r="E138" s="4">
        <f t="shared" si="104"/>
        <v>0</v>
      </c>
      <c r="F138" s="4">
        <f>E138/B138%</f>
        <v>0</v>
      </c>
      <c r="G138" s="4" t="e">
        <f>E138/C138%</f>
        <v>#DIV/0!</v>
      </c>
      <c r="H138" s="4">
        <f t="shared" ref="H138:AE138" si="105">H140+H141+H142+H144</f>
        <v>0</v>
      </c>
      <c r="I138" s="4">
        <f t="shared" si="105"/>
        <v>0</v>
      </c>
      <c r="J138" s="4">
        <f t="shared" si="105"/>
        <v>0</v>
      </c>
      <c r="K138" s="4">
        <f t="shared" si="105"/>
        <v>0</v>
      </c>
      <c r="L138" s="4">
        <f t="shared" si="105"/>
        <v>0</v>
      </c>
      <c r="M138" s="4">
        <f t="shared" si="105"/>
        <v>0</v>
      </c>
      <c r="N138" s="4">
        <f t="shared" si="105"/>
        <v>0</v>
      </c>
      <c r="O138" s="4">
        <f t="shared" si="105"/>
        <v>0</v>
      </c>
      <c r="P138" s="4">
        <f t="shared" si="105"/>
        <v>0</v>
      </c>
      <c r="Q138" s="4">
        <f t="shared" si="105"/>
        <v>0</v>
      </c>
      <c r="R138" s="4">
        <f t="shared" si="105"/>
        <v>0</v>
      </c>
      <c r="S138" s="4">
        <f t="shared" si="105"/>
        <v>0</v>
      </c>
      <c r="T138" s="4">
        <f t="shared" si="105"/>
        <v>0</v>
      </c>
      <c r="U138" s="4">
        <f t="shared" si="105"/>
        <v>0</v>
      </c>
      <c r="V138" s="4">
        <f t="shared" si="105"/>
        <v>0</v>
      </c>
      <c r="W138" s="4">
        <f t="shared" si="105"/>
        <v>0</v>
      </c>
      <c r="X138" s="4">
        <f t="shared" si="105"/>
        <v>0</v>
      </c>
      <c r="Y138" s="4">
        <f t="shared" si="105"/>
        <v>0</v>
      </c>
      <c r="Z138" s="4">
        <f t="shared" si="105"/>
        <v>7179.1</v>
      </c>
      <c r="AA138" s="4">
        <f t="shared" si="105"/>
        <v>0</v>
      </c>
      <c r="AB138" s="4">
        <f t="shared" si="105"/>
        <v>0</v>
      </c>
      <c r="AC138" s="4">
        <f t="shared" si="105"/>
        <v>0</v>
      </c>
      <c r="AD138" s="4">
        <f t="shared" si="105"/>
        <v>0</v>
      </c>
      <c r="AE138" s="4">
        <f t="shared" si="105"/>
        <v>0</v>
      </c>
      <c r="AF138" s="130" t="s">
        <v>206</v>
      </c>
    </row>
    <row r="139" spans="1:32" x14ac:dyDescent="0.3">
      <c r="A139" s="60" t="s">
        <v>151</v>
      </c>
      <c r="B139" s="60"/>
      <c r="C139" s="60"/>
      <c r="D139" s="60"/>
      <c r="E139" s="60"/>
      <c r="F139" s="60"/>
      <c r="G139" s="60"/>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55"/>
      <c r="AF139" s="131"/>
    </row>
    <row r="140" spans="1:32" x14ac:dyDescent="0.3">
      <c r="A140" s="76" t="s">
        <v>138</v>
      </c>
      <c r="B140" s="4">
        <f t="shared" ref="B140:B144" si="106">H140+J140+L140+N140+P140+R140+T140+V140+X140+Z140+AB140+AD140</f>
        <v>0</v>
      </c>
      <c r="C140" s="4">
        <f t="shared" ref="C140:C144" si="107">H140+J140+L140+N140+P140</f>
        <v>0</v>
      </c>
      <c r="D140" s="4">
        <f>E140</f>
        <v>0</v>
      </c>
      <c r="E140" s="4">
        <f>I140+K140+M140+O140+Q140+S140+U140+W140+Y140+AA140+AC140+AE140</f>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55"/>
      <c r="AF140" s="131"/>
    </row>
    <row r="141" spans="1:32" x14ac:dyDescent="0.3">
      <c r="A141" s="76" t="s">
        <v>19</v>
      </c>
      <c r="B141" s="4">
        <f t="shared" si="106"/>
        <v>0</v>
      </c>
      <c r="C141" s="4">
        <f t="shared" si="107"/>
        <v>0</v>
      </c>
      <c r="D141" s="4">
        <f t="shared" ref="D141:D144" si="108">E141</f>
        <v>0</v>
      </c>
      <c r="E141" s="4">
        <f t="shared" ref="E141:E144" si="109">I141+K141+M141+O141+Q141+S141+U141+W141+Y141+AA141+AC141+AE141</f>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55"/>
      <c r="AF141" s="131"/>
    </row>
    <row r="142" spans="1:32" x14ac:dyDescent="0.3">
      <c r="A142" s="76" t="s">
        <v>13</v>
      </c>
      <c r="B142" s="4">
        <f t="shared" si="106"/>
        <v>7179.1</v>
      </c>
      <c r="C142" s="4">
        <f t="shared" si="107"/>
        <v>0</v>
      </c>
      <c r="D142" s="4">
        <f t="shared" si="108"/>
        <v>0</v>
      </c>
      <c r="E142" s="4">
        <f t="shared" si="109"/>
        <v>0</v>
      </c>
      <c r="F142" s="4">
        <f>E142/B142%</f>
        <v>0</v>
      </c>
      <c r="G142" s="4" t="e">
        <f>E142/C142%</f>
        <v>#DIV/0!</v>
      </c>
      <c r="H142" s="25"/>
      <c r="I142" s="25"/>
      <c r="J142" s="25"/>
      <c r="K142" s="25"/>
      <c r="L142" s="25"/>
      <c r="M142" s="25"/>
      <c r="N142" s="25"/>
      <c r="O142" s="25"/>
      <c r="P142" s="25"/>
      <c r="Q142" s="25"/>
      <c r="R142" s="25"/>
      <c r="S142" s="25"/>
      <c r="T142" s="25"/>
      <c r="U142" s="25"/>
      <c r="V142" s="25"/>
      <c r="W142" s="25"/>
      <c r="X142" s="25"/>
      <c r="Y142" s="25"/>
      <c r="Z142" s="4">
        <v>7179.1</v>
      </c>
      <c r="AA142" s="25"/>
      <c r="AB142" s="25"/>
      <c r="AC142" s="25"/>
      <c r="AD142" s="25"/>
      <c r="AE142" s="55"/>
      <c r="AF142" s="131"/>
    </row>
    <row r="143" spans="1:32" s="72" customFormat="1" ht="13.8" customHeight="1" x14ac:dyDescent="0.25">
      <c r="A143" s="64" t="s">
        <v>178</v>
      </c>
      <c r="B143" s="66">
        <f t="shared" si="106"/>
        <v>0</v>
      </c>
      <c r="C143" s="66">
        <f t="shared" si="107"/>
        <v>0</v>
      </c>
      <c r="D143" s="66">
        <f t="shared" si="108"/>
        <v>0</v>
      </c>
      <c r="E143" s="66">
        <f t="shared" si="109"/>
        <v>0</v>
      </c>
      <c r="F143" s="66"/>
      <c r="G143" s="66"/>
      <c r="H143" s="65"/>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1"/>
      <c r="AF143" s="131"/>
    </row>
    <row r="144" spans="1:32" x14ac:dyDescent="0.3">
      <c r="A144" s="76" t="s">
        <v>139</v>
      </c>
      <c r="B144" s="4">
        <f t="shared" si="106"/>
        <v>0</v>
      </c>
      <c r="C144" s="4">
        <f t="shared" si="107"/>
        <v>0</v>
      </c>
      <c r="D144" s="4">
        <f t="shared" si="108"/>
        <v>0</v>
      </c>
      <c r="E144" s="4">
        <f t="shared" si="109"/>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55"/>
      <c r="AF144" s="132"/>
    </row>
    <row r="145" spans="1:32" ht="39.6" customHeight="1" x14ac:dyDescent="0.3">
      <c r="A145" s="79" t="s">
        <v>214</v>
      </c>
      <c r="B145" s="4">
        <f t="shared" ref="B145:E145" si="110">B147+B148+B149+B151</f>
        <v>20000</v>
      </c>
      <c r="C145" s="4">
        <f t="shared" si="110"/>
        <v>0</v>
      </c>
      <c r="D145" s="4">
        <f t="shared" si="110"/>
        <v>0</v>
      </c>
      <c r="E145" s="4">
        <f t="shared" si="110"/>
        <v>0</v>
      </c>
      <c r="F145" s="4">
        <f>E145/B145%</f>
        <v>0</v>
      </c>
      <c r="G145" s="4" t="e">
        <f>E145/C145%</f>
        <v>#DIV/0!</v>
      </c>
      <c r="H145" s="4">
        <f t="shared" ref="H145:AE145" si="111">H147+H148+H149+H151</f>
        <v>0</v>
      </c>
      <c r="I145" s="4">
        <f t="shared" si="111"/>
        <v>0</v>
      </c>
      <c r="J145" s="4">
        <f t="shared" si="111"/>
        <v>0</v>
      </c>
      <c r="K145" s="4">
        <f t="shared" si="111"/>
        <v>0</v>
      </c>
      <c r="L145" s="4">
        <f t="shared" si="111"/>
        <v>0</v>
      </c>
      <c r="M145" s="4">
        <f t="shared" si="111"/>
        <v>0</v>
      </c>
      <c r="N145" s="4">
        <f t="shared" si="111"/>
        <v>0</v>
      </c>
      <c r="O145" s="4">
        <f t="shared" si="111"/>
        <v>0</v>
      </c>
      <c r="P145" s="4">
        <f t="shared" si="111"/>
        <v>0</v>
      </c>
      <c r="Q145" s="4">
        <f t="shared" si="111"/>
        <v>0</v>
      </c>
      <c r="R145" s="4">
        <f t="shared" si="111"/>
        <v>0</v>
      </c>
      <c r="S145" s="4">
        <f t="shared" si="111"/>
        <v>0</v>
      </c>
      <c r="T145" s="4">
        <f t="shared" si="111"/>
        <v>20000</v>
      </c>
      <c r="U145" s="4">
        <f t="shared" si="111"/>
        <v>0</v>
      </c>
      <c r="V145" s="4">
        <f t="shared" si="111"/>
        <v>0</v>
      </c>
      <c r="W145" s="4">
        <f t="shared" si="111"/>
        <v>0</v>
      </c>
      <c r="X145" s="4">
        <f t="shared" si="111"/>
        <v>0</v>
      </c>
      <c r="Y145" s="4">
        <f t="shared" si="111"/>
        <v>0</v>
      </c>
      <c r="Z145" s="4">
        <f t="shared" si="111"/>
        <v>0</v>
      </c>
      <c r="AA145" s="4">
        <f t="shared" si="111"/>
        <v>0</v>
      </c>
      <c r="AB145" s="4">
        <f t="shared" si="111"/>
        <v>0</v>
      </c>
      <c r="AC145" s="4">
        <f t="shared" si="111"/>
        <v>0</v>
      </c>
      <c r="AD145" s="4">
        <f t="shared" si="111"/>
        <v>0</v>
      </c>
      <c r="AE145" s="4">
        <f t="shared" si="111"/>
        <v>0</v>
      </c>
      <c r="AF145" s="130"/>
    </row>
    <row r="146" spans="1:32" x14ac:dyDescent="0.3">
      <c r="A146" s="60" t="s">
        <v>151</v>
      </c>
      <c r="B146" s="60"/>
      <c r="C146" s="60"/>
      <c r="D146" s="60"/>
      <c r="E146" s="60"/>
      <c r="F146" s="60"/>
      <c r="G146" s="60"/>
      <c r="H146" s="4"/>
      <c r="I146" s="25"/>
      <c r="J146" s="25"/>
      <c r="K146" s="25"/>
      <c r="L146" s="25"/>
      <c r="M146" s="25"/>
      <c r="N146" s="25"/>
      <c r="O146" s="25"/>
      <c r="P146" s="25"/>
      <c r="Q146" s="25"/>
      <c r="R146" s="25"/>
      <c r="S146" s="25"/>
      <c r="T146" s="25"/>
      <c r="U146" s="25"/>
      <c r="V146" s="25"/>
      <c r="W146" s="25"/>
      <c r="X146" s="25"/>
      <c r="Y146" s="25"/>
      <c r="Z146" s="25"/>
      <c r="AA146" s="25"/>
      <c r="AB146" s="25"/>
      <c r="AC146" s="25"/>
      <c r="AD146" s="25"/>
      <c r="AE146" s="55"/>
      <c r="AF146" s="131"/>
    </row>
    <row r="147" spans="1:32" x14ac:dyDescent="0.3">
      <c r="A147" s="79" t="s">
        <v>138</v>
      </c>
      <c r="B147" s="4">
        <f t="shared" ref="B147:B151" si="112">H147+J147+L147+N147+P147+R147+T147+V147+X147+Z147+AB147+AD147</f>
        <v>0</v>
      </c>
      <c r="C147" s="4">
        <f t="shared" ref="C147:C151" si="113">H147+J147+L147+N147+P147</f>
        <v>0</v>
      </c>
      <c r="D147" s="4">
        <f>E147</f>
        <v>0</v>
      </c>
      <c r="E147" s="4">
        <f>I147+K147+M147+O147+Q147+S147+U147+W147+Y147+AA147+AC147+AE147</f>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5"/>
      <c r="AF147" s="131"/>
    </row>
    <row r="148" spans="1:32" x14ac:dyDescent="0.3">
      <c r="A148" s="79" t="s">
        <v>19</v>
      </c>
      <c r="B148" s="4">
        <f t="shared" si="112"/>
        <v>0</v>
      </c>
      <c r="C148" s="4">
        <f t="shared" si="113"/>
        <v>0</v>
      </c>
      <c r="D148" s="4">
        <f t="shared" ref="D148:D151" si="114">E148</f>
        <v>0</v>
      </c>
      <c r="E148" s="4">
        <f t="shared" ref="E148:E151" si="115">I148+K148+M148+O148+Q148+S148+U148+W148+Y148+AA148+AC148+AE148</f>
        <v>0</v>
      </c>
      <c r="F148" s="4"/>
      <c r="G148" s="4"/>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55"/>
      <c r="AF148" s="131"/>
    </row>
    <row r="149" spans="1:32" x14ac:dyDescent="0.3">
      <c r="A149" s="79" t="s">
        <v>13</v>
      </c>
      <c r="B149" s="4">
        <f t="shared" si="112"/>
        <v>0</v>
      </c>
      <c r="C149" s="4">
        <f t="shared" si="113"/>
        <v>0</v>
      </c>
      <c r="D149" s="4">
        <f t="shared" si="114"/>
        <v>0</v>
      </c>
      <c r="E149" s="4">
        <f t="shared" si="115"/>
        <v>0</v>
      </c>
      <c r="F149" s="4" t="e">
        <f>E149/B149%</f>
        <v>#DIV/0!</v>
      </c>
      <c r="G149" s="4" t="e">
        <f>E149/C149%</f>
        <v>#DIV/0!</v>
      </c>
      <c r="H149" s="25"/>
      <c r="I149" s="25"/>
      <c r="J149" s="25"/>
      <c r="K149" s="25"/>
      <c r="L149" s="25"/>
      <c r="M149" s="25"/>
      <c r="N149" s="25"/>
      <c r="O149" s="25"/>
      <c r="P149" s="25"/>
      <c r="Q149" s="25"/>
      <c r="R149" s="25"/>
      <c r="S149" s="25"/>
      <c r="T149" s="25"/>
      <c r="U149" s="25"/>
      <c r="V149" s="25"/>
      <c r="W149" s="25"/>
      <c r="X149" s="25"/>
      <c r="Y149" s="25"/>
      <c r="Z149" s="4"/>
      <c r="AA149" s="25"/>
      <c r="AB149" s="25"/>
      <c r="AC149" s="25"/>
      <c r="AD149" s="25"/>
      <c r="AE149" s="55"/>
      <c r="AF149" s="131"/>
    </row>
    <row r="150" spans="1:32" s="72" customFormat="1" ht="13.8" customHeight="1" x14ac:dyDescent="0.25">
      <c r="A150" s="64" t="s">
        <v>178</v>
      </c>
      <c r="B150" s="66">
        <f t="shared" si="112"/>
        <v>0</v>
      </c>
      <c r="C150" s="66">
        <f t="shared" si="113"/>
        <v>0</v>
      </c>
      <c r="D150" s="66">
        <f t="shared" si="114"/>
        <v>0</v>
      </c>
      <c r="E150" s="66">
        <f t="shared" si="115"/>
        <v>0</v>
      </c>
      <c r="F150" s="66"/>
      <c r="G150" s="66"/>
      <c r="H150" s="65"/>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1"/>
      <c r="AF150" s="131"/>
    </row>
    <row r="151" spans="1:32" x14ac:dyDescent="0.3">
      <c r="A151" s="79" t="s">
        <v>139</v>
      </c>
      <c r="B151" s="4">
        <f t="shared" si="112"/>
        <v>20000</v>
      </c>
      <c r="C151" s="4">
        <f t="shared" si="113"/>
        <v>0</v>
      </c>
      <c r="D151" s="4">
        <f t="shared" si="114"/>
        <v>0</v>
      </c>
      <c r="E151" s="4">
        <f t="shared" si="115"/>
        <v>0</v>
      </c>
      <c r="F151" s="4"/>
      <c r="G151" s="4"/>
      <c r="H151" s="25"/>
      <c r="I151" s="25"/>
      <c r="J151" s="25"/>
      <c r="K151" s="25"/>
      <c r="L151" s="25"/>
      <c r="M151" s="25"/>
      <c r="N151" s="25"/>
      <c r="O151" s="25"/>
      <c r="P151" s="25"/>
      <c r="Q151" s="25"/>
      <c r="R151" s="25"/>
      <c r="S151" s="25"/>
      <c r="T151" s="25">
        <v>20000</v>
      </c>
      <c r="U151" s="25"/>
      <c r="V151" s="25"/>
      <c r="W151" s="25"/>
      <c r="X151" s="25"/>
      <c r="Y151" s="25"/>
      <c r="Z151" s="25"/>
      <c r="AA151" s="25"/>
      <c r="AB151" s="25"/>
      <c r="AC151" s="25"/>
      <c r="AD151" s="25"/>
      <c r="AE151" s="55"/>
      <c r="AF151" s="132"/>
    </row>
    <row r="152" spans="1:32" s="54" customFormat="1" x14ac:dyDescent="0.3">
      <c r="A152" s="53" t="s">
        <v>42</v>
      </c>
      <c r="B152" s="67">
        <f>B33+B75+B82</f>
        <v>252772.19699999999</v>
      </c>
      <c r="C152" s="67">
        <f>C33+C75+C82</f>
        <v>64688.447000000007</v>
      </c>
      <c r="D152" s="67">
        <f>D33+D75+D82</f>
        <v>63831.457000000002</v>
      </c>
      <c r="E152" s="67">
        <f>E33+E75+E82</f>
        <v>52419.31</v>
      </c>
      <c r="F152" s="67">
        <f t="shared" ref="F152:F153" si="116">E152/B152%</f>
        <v>20.737767294873809</v>
      </c>
      <c r="G152" s="67">
        <f t="shared" ref="G152:G153" si="117">E152/C152%</f>
        <v>81.03349582654225</v>
      </c>
      <c r="H152" s="67">
        <f t="shared" ref="H152:AE152" si="118">H33+H75+H82</f>
        <v>8984.9600000000009</v>
      </c>
      <c r="I152" s="67">
        <f t="shared" si="118"/>
        <v>5388.84</v>
      </c>
      <c r="J152" s="67">
        <f t="shared" si="118"/>
        <v>10809.91</v>
      </c>
      <c r="K152" s="67">
        <f t="shared" si="118"/>
        <v>11348.380000000001</v>
      </c>
      <c r="L152" s="67">
        <f t="shared" si="118"/>
        <v>10732.24</v>
      </c>
      <c r="M152" s="67">
        <f t="shared" si="118"/>
        <v>9427.16</v>
      </c>
      <c r="N152" s="67">
        <f t="shared" si="118"/>
        <v>18969.517000000003</v>
      </c>
      <c r="O152" s="67">
        <f t="shared" si="118"/>
        <v>15176.84</v>
      </c>
      <c r="P152" s="67">
        <f t="shared" si="118"/>
        <v>15191.82</v>
      </c>
      <c r="Q152" s="67">
        <f t="shared" si="118"/>
        <v>11078.09</v>
      </c>
      <c r="R152" s="67">
        <f t="shared" si="118"/>
        <v>20802.030000000002</v>
      </c>
      <c r="S152" s="67">
        <f t="shared" si="118"/>
        <v>0</v>
      </c>
      <c r="T152" s="67">
        <f t="shared" si="118"/>
        <v>36896.83</v>
      </c>
      <c r="U152" s="67">
        <f t="shared" si="118"/>
        <v>0</v>
      </c>
      <c r="V152" s="67">
        <f t="shared" si="118"/>
        <v>7441.15</v>
      </c>
      <c r="W152" s="67">
        <f t="shared" si="118"/>
        <v>0</v>
      </c>
      <c r="X152" s="67">
        <f t="shared" si="118"/>
        <v>70018.009999999995</v>
      </c>
      <c r="Y152" s="67">
        <f t="shared" si="118"/>
        <v>0</v>
      </c>
      <c r="Z152" s="67">
        <f t="shared" si="118"/>
        <v>25219.500999999997</v>
      </c>
      <c r="AA152" s="67">
        <f t="shared" si="118"/>
        <v>0</v>
      </c>
      <c r="AB152" s="67">
        <f t="shared" si="118"/>
        <v>10958.56</v>
      </c>
      <c r="AC152" s="67">
        <f t="shared" si="118"/>
        <v>0</v>
      </c>
      <c r="AD152" s="67">
        <f t="shared" si="118"/>
        <v>16747.668999999998</v>
      </c>
      <c r="AE152" s="67">
        <f t="shared" si="118"/>
        <v>0</v>
      </c>
      <c r="AF152" s="124"/>
    </row>
    <row r="153" spans="1:32" s="54" customFormat="1" x14ac:dyDescent="0.3">
      <c r="A153" s="52" t="s">
        <v>5</v>
      </c>
      <c r="B153" s="67">
        <f>B152</f>
        <v>252772.19699999999</v>
      </c>
      <c r="C153" s="67">
        <f t="shared" ref="C153:E153" si="119">C152</f>
        <v>64688.447000000007</v>
      </c>
      <c r="D153" s="67">
        <f t="shared" si="119"/>
        <v>63831.457000000002</v>
      </c>
      <c r="E153" s="67">
        <f t="shared" si="119"/>
        <v>52419.31</v>
      </c>
      <c r="F153" s="67">
        <f t="shared" si="116"/>
        <v>20.737767294873809</v>
      </c>
      <c r="G153" s="67">
        <f t="shared" si="117"/>
        <v>81.03349582654225</v>
      </c>
      <c r="H153" s="67">
        <f>H152</f>
        <v>8984.9600000000009</v>
      </c>
      <c r="I153" s="67">
        <f t="shared" ref="I153:AE153" si="120">I152</f>
        <v>5388.84</v>
      </c>
      <c r="J153" s="67">
        <f t="shared" si="120"/>
        <v>10809.91</v>
      </c>
      <c r="K153" s="67">
        <f t="shared" si="120"/>
        <v>11348.380000000001</v>
      </c>
      <c r="L153" s="67">
        <f t="shared" si="120"/>
        <v>10732.24</v>
      </c>
      <c r="M153" s="67">
        <f t="shared" si="120"/>
        <v>9427.16</v>
      </c>
      <c r="N153" s="67">
        <f t="shared" si="120"/>
        <v>18969.517000000003</v>
      </c>
      <c r="O153" s="67">
        <f t="shared" si="120"/>
        <v>15176.84</v>
      </c>
      <c r="P153" s="67">
        <f t="shared" si="120"/>
        <v>15191.82</v>
      </c>
      <c r="Q153" s="67">
        <f t="shared" si="120"/>
        <v>11078.09</v>
      </c>
      <c r="R153" s="67">
        <f t="shared" si="120"/>
        <v>20802.030000000002</v>
      </c>
      <c r="S153" s="67">
        <f t="shared" si="120"/>
        <v>0</v>
      </c>
      <c r="T153" s="67">
        <f t="shared" si="120"/>
        <v>36896.83</v>
      </c>
      <c r="U153" s="67">
        <f t="shared" si="120"/>
        <v>0</v>
      </c>
      <c r="V153" s="67">
        <f t="shared" si="120"/>
        <v>7441.15</v>
      </c>
      <c r="W153" s="67">
        <f t="shared" si="120"/>
        <v>0</v>
      </c>
      <c r="X153" s="67">
        <f t="shared" si="120"/>
        <v>70018.009999999995</v>
      </c>
      <c r="Y153" s="67">
        <f t="shared" si="120"/>
        <v>0</v>
      </c>
      <c r="Z153" s="67">
        <f t="shared" si="120"/>
        <v>25219.500999999997</v>
      </c>
      <c r="AA153" s="67">
        <f t="shared" si="120"/>
        <v>0</v>
      </c>
      <c r="AB153" s="67">
        <f t="shared" si="120"/>
        <v>10958.56</v>
      </c>
      <c r="AC153" s="67">
        <f t="shared" si="120"/>
        <v>0</v>
      </c>
      <c r="AD153" s="67">
        <f t="shared" si="120"/>
        <v>16747.668999999998</v>
      </c>
      <c r="AE153" s="67">
        <f t="shared" si="120"/>
        <v>0</v>
      </c>
      <c r="AF153" s="125"/>
    </row>
    <row r="154" spans="1:32" x14ac:dyDescent="0.3">
      <c r="A154" s="70" t="s">
        <v>138</v>
      </c>
      <c r="B154" s="4">
        <f t="shared" ref="B154:B158" si="121">H154+J154+L154+N154+P154+R154+T154+V154+X154+Z154+AB154+AD154</f>
        <v>0</v>
      </c>
      <c r="C154" s="4">
        <f t="shared" ref="C154:E158" si="122">C35+C77+C84</f>
        <v>0</v>
      </c>
      <c r="D154" s="4">
        <f t="shared" si="122"/>
        <v>0</v>
      </c>
      <c r="E154" s="4">
        <f t="shared" si="122"/>
        <v>0</v>
      </c>
      <c r="F154" s="4"/>
      <c r="G154" s="4"/>
      <c r="H154" s="4">
        <f t="shared" ref="H154:AE154" si="123">H35+H77+H84</f>
        <v>0</v>
      </c>
      <c r="I154" s="4">
        <f t="shared" si="123"/>
        <v>0</v>
      </c>
      <c r="J154" s="4">
        <f t="shared" si="123"/>
        <v>0</v>
      </c>
      <c r="K154" s="4">
        <f t="shared" si="123"/>
        <v>0</v>
      </c>
      <c r="L154" s="4">
        <f t="shared" si="123"/>
        <v>0</v>
      </c>
      <c r="M154" s="4">
        <f t="shared" si="123"/>
        <v>0</v>
      </c>
      <c r="N154" s="4">
        <f t="shared" si="123"/>
        <v>0</v>
      </c>
      <c r="O154" s="4">
        <f t="shared" si="123"/>
        <v>0</v>
      </c>
      <c r="P154" s="4">
        <f t="shared" si="123"/>
        <v>0</v>
      </c>
      <c r="Q154" s="4">
        <f t="shared" si="123"/>
        <v>0</v>
      </c>
      <c r="R154" s="4">
        <f t="shared" si="123"/>
        <v>0</v>
      </c>
      <c r="S154" s="4">
        <f t="shared" si="123"/>
        <v>0</v>
      </c>
      <c r="T154" s="4">
        <f t="shared" si="123"/>
        <v>0</v>
      </c>
      <c r="U154" s="4">
        <f t="shared" si="123"/>
        <v>0</v>
      </c>
      <c r="V154" s="4">
        <f t="shared" si="123"/>
        <v>0</v>
      </c>
      <c r="W154" s="4">
        <f t="shared" si="123"/>
        <v>0</v>
      </c>
      <c r="X154" s="4">
        <f t="shared" si="123"/>
        <v>0</v>
      </c>
      <c r="Y154" s="4">
        <f t="shared" si="123"/>
        <v>0</v>
      </c>
      <c r="Z154" s="4">
        <f t="shared" si="123"/>
        <v>0</v>
      </c>
      <c r="AA154" s="4">
        <f t="shared" si="123"/>
        <v>0</v>
      </c>
      <c r="AB154" s="4">
        <f t="shared" si="123"/>
        <v>0</v>
      </c>
      <c r="AC154" s="4">
        <f t="shared" si="123"/>
        <v>0</v>
      </c>
      <c r="AD154" s="4">
        <f t="shared" si="123"/>
        <v>0</v>
      </c>
      <c r="AE154" s="4">
        <f t="shared" si="123"/>
        <v>0</v>
      </c>
      <c r="AF154" s="125"/>
    </row>
    <row r="155" spans="1:32" ht="50.4" x14ac:dyDescent="0.3">
      <c r="A155" s="76" t="s">
        <v>49</v>
      </c>
      <c r="B155" s="4">
        <f t="shared" si="121"/>
        <v>54252.2</v>
      </c>
      <c r="C155" s="4">
        <f t="shared" si="122"/>
        <v>0</v>
      </c>
      <c r="D155" s="4">
        <f t="shared" si="122"/>
        <v>0</v>
      </c>
      <c r="E155" s="4">
        <f t="shared" si="122"/>
        <v>0</v>
      </c>
      <c r="F155" s="4">
        <f t="shared" ref="F155:F157" si="124">E155/B155%</f>
        <v>0</v>
      </c>
      <c r="G155" s="4" t="e">
        <f t="shared" ref="G155:G157" si="125">E155/C155%</f>
        <v>#DIV/0!</v>
      </c>
      <c r="H155" s="4">
        <f t="shared" ref="H155:AE155" si="126">H36+H78+H85</f>
        <v>0</v>
      </c>
      <c r="I155" s="4">
        <f t="shared" si="126"/>
        <v>0</v>
      </c>
      <c r="J155" s="4">
        <f t="shared" si="126"/>
        <v>0</v>
      </c>
      <c r="K155" s="4">
        <f t="shared" si="126"/>
        <v>0</v>
      </c>
      <c r="L155" s="4">
        <f t="shared" si="126"/>
        <v>0</v>
      </c>
      <c r="M155" s="4">
        <f t="shared" si="126"/>
        <v>0</v>
      </c>
      <c r="N155" s="4">
        <f t="shared" si="126"/>
        <v>0</v>
      </c>
      <c r="O155" s="4">
        <f t="shared" si="126"/>
        <v>0</v>
      </c>
      <c r="P155" s="4">
        <f t="shared" si="126"/>
        <v>0</v>
      </c>
      <c r="Q155" s="4">
        <f t="shared" si="126"/>
        <v>0</v>
      </c>
      <c r="R155" s="4">
        <f t="shared" si="126"/>
        <v>0</v>
      </c>
      <c r="S155" s="4">
        <f t="shared" si="126"/>
        <v>0</v>
      </c>
      <c r="T155" s="4">
        <f t="shared" si="126"/>
        <v>0</v>
      </c>
      <c r="U155" s="4">
        <f t="shared" si="126"/>
        <v>0</v>
      </c>
      <c r="V155" s="4">
        <f t="shared" si="126"/>
        <v>0</v>
      </c>
      <c r="W155" s="4">
        <f t="shared" si="126"/>
        <v>0</v>
      </c>
      <c r="X155" s="4">
        <f t="shared" si="126"/>
        <v>54252.2</v>
      </c>
      <c r="Y155" s="4">
        <f t="shared" si="126"/>
        <v>0</v>
      </c>
      <c r="Z155" s="4">
        <f t="shared" si="126"/>
        <v>0</v>
      </c>
      <c r="AA155" s="4">
        <f t="shared" si="126"/>
        <v>0</v>
      </c>
      <c r="AB155" s="4">
        <f t="shared" si="126"/>
        <v>0</v>
      </c>
      <c r="AC155" s="4">
        <f t="shared" si="126"/>
        <v>0</v>
      </c>
      <c r="AD155" s="4">
        <f t="shared" si="126"/>
        <v>0</v>
      </c>
      <c r="AE155" s="4">
        <f t="shared" si="126"/>
        <v>0</v>
      </c>
      <c r="AF155" s="125"/>
    </row>
    <row r="156" spans="1:32" x14ac:dyDescent="0.3">
      <c r="A156" s="76" t="s">
        <v>179</v>
      </c>
      <c r="B156" s="4">
        <f t="shared" si="121"/>
        <v>178519.997</v>
      </c>
      <c r="C156" s="4">
        <f t="shared" si="122"/>
        <v>64688.447000000007</v>
      </c>
      <c r="D156" s="4">
        <f t="shared" si="122"/>
        <v>63831.457000000002</v>
      </c>
      <c r="E156" s="4">
        <f t="shared" si="122"/>
        <v>52419.31</v>
      </c>
      <c r="F156" s="4">
        <f t="shared" si="124"/>
        <v>29.363270715268943</v>
      </c>
      <c r="G156" s="4">
        <f t="shared" si="125"/>
        <v>81.03349582654225</v>
      </c>
      <c r="H156" s="4">
        <f t="shared" ref="H156:AE156" si="127">H37+H79+H86</f>
        <v>8984.9600000000009</v>
      </c>
      <c r="I156" s="4">
        <f t="shared" si="127"/>
        <v>5388.84</v>
      </c>
      <c r="J156" s="4">
        <f t="shared" si="127"/>
        <v>10809.91</v>
      </c>
      <c r="K156" s="4">
        <f t="shared" si="127"/>
        <v>11348.380000000001</v>
      </c>
      <c r="L156" s="4">
        <f t="shared" si="127"/>
        <v>10732.24</v>
      </c>
      <c r="M156" s="4">
        <f t="shared" si="127"/>
        <v>9427.16</v>
      </c>
      <c r="N156" s="4">
        <f t="shared" si="127"/>
        <v>18969.517000000003</v>
      </c>
      <c r="O156" s="4">
        <f t="shared" si="127"/>
        <v>15176.84</v>
      </c>
      <c r="P156" s="4">
        <f t="shared" si="127"/>
        <v>15191.82</v>
      </c>
      <c r="Q156" s="4">
        <f t="shared" si="127"/>
        <v>11078.09</v>
      </c>
      <c r="R156" s="4">
        <f t="shared" si="127"/>
        <v>20802.030000000002</v>
      </c>
      <c r="S156" s="4">
        <f t="shared" si="127"/>
        <v>0</v>
      </c>
      <c r="T156" s="4">
        <f t="shared" si="127"/>
        <v>16896.830000000002</v>
      </c>
      <c r="U156" s="4">
        <f t="shared" si="127"/>
        <v>0</v>
      </c>
      <c r="V156" s="4">
        <f t="shared" si="127"/>
        <v>7441.15</v>
      </c>
      <c r="W156" s="4">
        <f t="shared" si="127"/>
        <v>0</v>
      </c>
      <c r="X156" s="4">
        <f t="shared" si="127"/>
        <v>15765.81</v>
      </c>
      <c r="Y156" s="4">
        <f t="shared" si="127"/>
        <v>0</v>
      </c>
      <c r="Z156" s="4">
        <f t="shared" si="127"/>
        <v>25219.500999999997</v>
      </c>
      <c r="AA156" s="4">
        <f t="shared" si="127"/>
        <v>0</v>
      </c>
      <c r="AB156" s="4">
        <f t="shared" si="127"/>
        <v>10958.56</v>
      </c>
      <c r="AC156" s="4">
        <f t="shared" si="127"/>
        <v>0</v>
      </c>
      <c r="AD156" s="4">
        <f t="shared" si="127"/>
        <v>16747.668999999998</v>
      </c>
      <c r="AE156" s="4">
        <f t="shared" si="127"/>
        <v>0</v>
      </c>
      <c r="AF156" s="125"/>
    </row>
    <row r="157" spans="1:32" s="72" customFormat="1" ht="13.8" x14ac:dyDescent="0.25">
      <c r="A157" s="64" t="s">
        <v>178</v>
      </c>
      <c r="B157" s="66">
        <f t="shared" si="121"/>
        <v>6028.1</v>
      </c>
      <c r="C157" s="65">
        <f t="shared" si="122"/>
        <v>0</v>
      </c>
      <c r="D157" s="65">
        <f t="shared" si="122"/>
        <v>0</v>
      </c>
      <c r="E157" s="65">
        <f t="shared" si="122"/>
        <v>0</v>
      </c>
      <c r="F157" s="66">
        <f t="shared" si="124"/>
        <v>0</v>
      </c>
      <c r="G157" s="66" t="e">
        <f t="shared" si="125"/>
        <v>#DIV/0!</v>
      </c>
      <c r="H157" s="65">
        <f t="shared" ref="H157:AE157" si="128">H38+H80+H87</f>
        <v>0</v>
      </c>
      <c r="I157" s="65">
        <f t="shared" si="128"/>
        <v>0</v>
      </c>
      <c r="J157" s="65">
        <f t="shared" si="128"/>
        <v>0</v>
      </c>
      <c r="K157" s="65">
        <f t="shared" si="128"/>
        <v>0</v>
      </c>
      <c r="L157" s="65">
        <f t="shared" si="128"/>
        <v>0</v>
      </c>
      <c r="M157" s="65">
        <f t="shared" si="128"/>
        <v>0</v>
      </c>
      <c r="N157" s="65">
        <f t="shared" si="128"/>
        <v>0</v>
      </c>
      <c r="O157" s="65">
        <f t="shared" si="128"/>
        <v>0</v>
      </c>
      <c r="P157" s="65">
        <f t="shared" si="128"/>
        <v>0</v>
      </c>
      <c r="Q157" s="65">
        <f t="shared" si="128"/>
        <v>0</v>
      </c>
      <c r="R157" s="65">
        <f t="shared" si="128"/>
        <v>0</v>
      </c>
      <c r="S157" s="65">
        <f t="shared" si="128"/>
        <v>0</v>
      </c>
      <c r="T157" s="65">
        <f t="shared" si="128"/>
        <v>0</v>
      </c>
      <c r="U157" s="65">
        <f t="shared" si="128"/>
        <v>0</v>
      </c>
      <c r="V157" s="65">
        <f t="shared" si="128"/>
        <v>0</v>
      </c>
      <c r="W157" s="65">
        <f t="shared" si="128"/>
        <v>0</v>
      </c>
      <c r="X157" s="65">
        <f t="shared" si="128"/>
        <v>6028.1</v>
      </c>
      <c r="Y157" s="65">
        <f t="shared" si="128"/>
        <v>0</v>
      </c>
      <c r="Z157" s="65">
        <f t="shared" si="128"/>
        <v>0</v>
      </c>
      <c r="AA157" s="65">
        <f t="shared" si="128"/>
        <v>0</v>
      </c>
      <c r="AB157" s="65">
        <f t="shared" si="128"/>
        <v>0</v>
      </c>
      <c r="AC157" s="65">
        <f t="shared" si="128"/>
        <v>0</v>
      </c>
      <c r="AD157" s="65">
        <f t="shared" si="128"/>
        <v>0</v>
      </c>
      <c r="AE157" s="65">
        <f t="shared" si="128"/>
        <v>0</v>
      </c>
      <c r="AF157" s="125"/>
    </row>
    <row r="158" spans="1:32" x14ac:dyDescent="0.3">
      <c r="A158" s="76" t="s">
        <v>139</v>
      </c>
      <c r="B158" s="4">
        <f t="shared" si="121"/>
        <v>20000</v>
      </c>
      <c r="C158" s="4">
        <f t="shared" si="122"/>
        <v>0</v>
      </c>
      <c r="D158" s="4">
        <f t="shared" si="122"/>
        <v>0</v>
      </c>
      <c r="E158" s="4">
        <f t="shared" si="122"/>
        <v>0</v>
      </c>
      <c r="F158" s="4"/>
      <c r="G158" s="4"/>
      <c r="H158" s="4">
        <f t="shared" ref="H158:AE158" si="129">H39+H81+H88</f>
        <v>0</v>
      </c>
      <c r="I158" s="4">
        <f t="shared" si="129"/>
        <v>0</v>
      </c>
      <c r="J158" s="4">
        <f t="shared" si="129"/>
        <v>0</v>
      </c>
      <c r="K158" s="4">
        <f t="shared" si="129"/>
        <v>0</v>
      </c>
      <c r="L158" s="4">
        <f t="shared" si="129"/>
        <v>0</v>
      </c>
      <c r="M158" s="4">
        <f t="shared" si="129"/>
        <v>0</v>
      </c>
      <c r="N158" s="4">
        <f t="shared" si="129"/>
        <v>0</v>
      </c>
      <c r="O158" s="4">
        <f t="shared" si="129"/>
        <v>0</v>
      </c>
      <c r="P158" s="4">
        <f t="shared" si="129"/>
        <v>0</v>
      </c>
      <c r="Q158" s="4">
        <f t="shared" si="129"/>
        <v>0</v>
      </c>
      <c r="R158" s="4">
        <f t="shared" si="129"/>
        <v>0</v>
      </c>
      <c r="S158" s="4">
        <f t="shared" si="129"/>
        <v>0</v>
      </c>
      <c r="T158" s="4">
        <f t="shared" si="129"/>
        <v>20000</v>
      </c>
      <c r="U158" s="4">
        <f t="shared" si="129"/>
        <v>0</v>
      </c>
      <c r="V158" s="4">
        <f t="shared" si="129"/>
        <v>0</v>
      </c>
      <c r="W158" s="4">
        <f t="shared" si="129"/>
        <v>0</v>
      </c>
      <c r="X158" s="4">
        <f t="shared" si="129"/>
        <v>0</v>
      </c>
      <c r="Y158" s="4">
        <f t="shared" si="129"/>
        <v>0</v>
      </c>
      <c r="Z158" s="4">
        <f t="shared" si="129"/>
        <v>0</v>
      </c>
      <c r="AA158" s="4">
        <f t="shared" si="129"/>
        <v>0</v>
      </c>
      <c r="AB158" s="4">
        <f t="shared" si="129"/>
        <v>0</v>
      </c>
      <c r="AC158" s="4">
        <f t="shared" si="129"/>
        <v>0</v>
      </c>
      <c r="AD158" s="4">
        <f t="shared" si="129"/>
        <v>0</v>
      </c>
      <c r="AE158" s="4">
        <f t="shared" si="129"/>
        <v>0</v>
      </c>
      <c r="AF158" s="126"/>
    </row>
    <row r="159" spans="1:32" ht="84" x14ac:dyDescent="0.3">
      <c r="A159" s="53" t="s">
        <v>140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55"/>
    </row>
    <row r="160" spans="1:32" x14ac:dyDescent="0.3">
      <c r="A160" s="70" t="s">
        <v>138</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55"/>
    </row>
    <row r="161" spans="1:32" ht="50.4" x14ac:dyDescent="0.3">
      <c r="A161" s="76" t="s">
        <v>49</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55"/>
    </row>
    <row r="162" spans="1:32" x14ac:dyDescent="0.3">
      <c r="A162" s="76" t="s">
        <v>179</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55"/>
    </row>
    <row r="163" spans="1:32" x14ac:dyDescent="0.3">
      <c r="A163" s="51" t="s">
        <v>178</v>
      </c>
      <c r="B163" s="66">
        <v>0</v>
      </c>
      <c r="C163" s="66">
        <v>0</v>
      </c>
      <c r="D163" s="66">
        <v>0</v>
      </c>
      <c r="E163" s="66">
        <v>0</v>
      </c>
      <c r="F163" s="66">
        <v>0</v>
      </c>
      <c r="G163" s="66">
        <v>0</v>
      </c>
      <c r="H163" s="66">
        <v>0</v>
      </c>
      <c r="I163" s="66">
        <v>0</v>
      </c>
      <c r="J163" s="66">
        <v>0</v>
      </c>
      <c r="K163" s="66">
        <v>0</v>
      </c>
      <c r="L163" s="66">
        <v>0</v>
      </c>
      <c r="M163" s="66">
        <v>0</v>
      </c>
      <c r="N163" s="66">
        <v>0</v>
      </c>
      <c r="O163" s="66">
        <v>0</v>
      </c>
      <c r="P163" s="66">
        <v>0</v>
      </c>
      <c r="Q163" s="66">
        <v>0</v>
      </c>
      <c r="R163" s="66">
        <v>0</v>
      </c>
      <c r="S163" s="66">
        <v>0</v>
      </c>
      <c r="T163" s="66">
        <v>0</v>
      </c>
      <c r="U163" s="66">
        <v>0</v>
      </c>
      <c r="V163" s="66">
        <v>0</v>
      </c>
      <c r="W163" s="66">
        <v>0</v>
      </c>
      <c r="X163" s="66">
        <v>0</v>
      </c>
      <c r="Y163" s="66">
        <v>0</v>
      </c>
      <c r="Z163" s="66">
        <v>0</v>
      </c>
      <c r="AA163" s="66">
        <v>0</v>
      </c>
      <c r="AB163" s="66">
        <v>0</v>
      </c>
      <c r="AC163" s="66">
        <v>0</v>
      </c>
      <c r="AD163" s="66">
        <v>0</v>
      </c>
      <c r="AE163" s="66">
        <v>0</v>
      </c>
      <c r="AF163" s="55"/>
    </row>
    <row r="164" spans="1:32" x14ac:dyDescent="0.3">
      <c r="A164" s="76" t="s">
        <v>139</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55"/>
    </row>
    <row r="165" spans="1:32" x14ac:dyDescent="0.3">
      <c r="A165" s="137" t="s">
        <v>9</v>
      </c>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row>
    <row r="166" spans="1:32" s="48" customFormat="1" ht="84" x14ac:dyDescent="0.3">
      <c r="A166" s="76" t="s">
        <v>198</v>
      </c>
      <c r="B166" s="4">
        <f t="shared" ref="B166:E166" si="130">B168+B169+B170+B172</f>
        <v>21107.997000000003</v>
      </c>
      <c r="C166" s="4">
        <f t="shared" si="130"/>
        <v>3968.5360000000001</v>
      </c>
      <c r="D166" s="4">
        <f t="shared" si="130"/>
        <v>3547.4560000000001</v>
      </c>
      <c r="E166" s="4">
        <f t="shared" si="130"/>
        <v>3547.4560000000001</v>
      </c>
      <c r="F166" s="4">
        <f>E166/B166%</f>
        <v>16.806218041437088</v>
      </c>
      <c r="G166" s="4">
        <f>E166/C166%</f>
        <v>89.389538106747679</v>
      </c>
      <c r="H166" s="4">
        <f t="shared" ref="H166:AE166" si="131">H168+H169+H170+H172</f>
        <v>242.86500000000001</v>
      </c>
      <c r="I166" s="4">
        <f t="shared" si="131"/>
        <v>0</v>
      </c>
      <c r="J166" s="4">
        <f t="shared" si="131"/>
        <v>433.899</v>
      </c>
      <c r="K166" s="4">
        <f t="shared" si="131"/>
        <v>0</v>
      </c>
      <c r="L166" s="4">
        <f t="shared" si="131"/>
        <v>382.32400000000001</v>
      </c>
      <c r="M166" s="4">
        <f t="shared" si="131"/>
        <v>0</v>
      </c>
      <c r="N166" s="4">
        <f t="shared" si="131"/>
        <v>2166.5239999999999</v>
      </c>
      <c r="O166" s="4">
        <f t="shared" si="131"/>
        <v>3167.3589999999999</v>
      </c>
      <c r="P166" s="4">
        <f t="shared" si="131"/>
        <v>742.92399999999998</v>
      </c>
      <c r="Q166" s="4">
        <f t="shared" si="131"/>
        <v>380.09699999999998</v>
      </c>
      <c r="R166" s="4">
        <f t="shared" si="131"/>
        <v>2214.1239999999998</v>
      </c>
      <c r="S166" s="4">
        <f t="shared" si="131"/>
        <v>0</v>
      </c>
      <c r="T166" s="4">
        <f t="shared" si="131"/>
        <v>382.32400000000001</v>
      </c>
      <c r="U166" s="4">
        <f t="shared" si="131"/>
        <v>0</v>
      </c>
      <c r="V166" s="4">
        <f t="shared" si="131"/>
        <v>12925.824000000001</v>
      </c>
      <c r="W166" s="4">
        <f t="shared" si="131"/>
        <v>0</v>
      </c>
      <c r="X166" s="4">
        <f t="shared" si="131"/>
        <v>382.32400000000001</v>
      </c>
      <c r="Y166" s="4">
        <f t="shared" si="131"/>
        <v>0</v>
      </c>
      <c r="Z166" s="4">
        <f t="shared" si="131"/>
        <v>382.32400000000001</v>
      </c>
      <c r="AA166" s="4">
        <f t="shared" si="131"/>
        <v>0</v>
      </c>
      <c r="AB166" s="4">
        <f t="shared" si="131"/>
        <v>382.32400000000001</v>
      </c>
      <c r="AC166" s="4">
        <f t="shared" si="131"/>
        <v>0</v>
      </c>
      <c r="AD166" s="4">
        <f t="shared" si="131"/>
        <v>470.21699999999998</v>
      </c>
      <c r="AE166" s="4">
        <f t="shared" si="131"/>
        <v>0</v>
      </c>
      <c r="AF166" s="127"/>
    </row>
    <row r="167" spans="1:32" s="48" customFormat="1" x14ac:dyDescent="0.3">
      <c r="A167" s="60" t="s">
        <v>151</v>
      </c>
      <c r="B167" s="60"/>
      <c r="C167" s="60"/>
      <c r="D167" s="60"/>
      <c r="E167" s="60"/>
      <c r="F167" s="60"/>
      <c r="G167" s="60"/>
      <c r="H167" s="4"/>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128"/>
    </row>
    <row r="168" spans="1:32" s="48" customFormat="1" x14ac:dyDescent="0.3">
      <c r="A168" s="76" t="s">
        <v>138</v>
      </c>
      <c r="B168" s="49">
        <f t="shared" ref="B168:B172" si="132">H168+J168+L168+N168+P168+R168+T168+V168+X168+Z168+AB168+AD168</f>
        <v>0</v>
      </c>
      <c r="C168" s="49">
        <f t="shared" ref="C168:E172" si="133">C175+C182</f>
        <v>0</v>
      </c>
      <c r="D168" s="49">
        <f t="shared" si="133"/>
        <v>0</v>
      </c>
      <c r="E168" s="49">
        <f t="shared" si="133"/>
        <v>0</v>
      </c>
      <c r="F168" s="49"/>
      <c r="G168" s="49"/>
      <c r="H168" s="49">
        <f>H175+H182</f>
        <v>0</v>
      </c>
      <c r="I168" s="49">
        <f t="shared" ref="I168:AE172" si="134">I175+I182</f>
        <v>0</v>
      </c>
      <c r="J168" s="49">
        <f t="shared" si="134"/>
        <v>0</v>
      </c>
      <c r="K168" s="49">
        <f t="shared" si="134"/>
        <v>0</v>
      </c>
      <c r="L168" s="49">
        <f t="shared" si="134"/>
        <v>0</v>
      </c>
      <c r="M168" s="49">
        <f t="shared" si="134"/>
        <v>0</v>
      </c>
      <c r="N168" s="49">
        <f t="shared" si="134"/>
        <v>0</v>
      </c>
      <c r="O168" s="49">
        <f t="shared" si="134"/>
        <v>0</v>
      </c>
      <c r="P168" s="49">
        <f t="shared" si="134"/>
        <v>0</v>
      </c>
      <c r="Q168" s="49">
        <f t="shared" si="134"/>
        <v>0</v>
      </c>
      <c r="R168" s="49">
        <f t="shared" si="134"/>
        <v>0</v>
      </c>
      <c r="S168" s="49">
        <f t="shared" si="134"/>
        <v>0</v>
      </c>
      <c r="T168" s="49">
        <f t="shared" si="134"/>
        <v>0</v>
      </c>
      <c r="U168" s="49">
        <f t="shared" si="134"/>
        <v>0</v>
      </c>
      <c r="V168" s="49">
        <f t="shared" si="134"/>
        <v>0</v>
      </c>
      <c r="W168" s="49">
        <f t="shared" si="134"/>
        <v>0</v>
      </c>
      <c r="X168" s="49">
        <f t="shared" si="134"/>
        <v>0</v>
      </c>
      <c r="Y168" s="49">
        <f t="shared" si="134"/>
        <v>0</v>
      </c>
      <c r="Z168" s="49">
        <f t="shared" si="134"/>
        <v>0</v>
      </c>
      <c r="AA168" s="49">
        <f t="shared" si="134"/>
        <v>0</v>
      </c>
      <c r="AB168" s="49">
        <f t="shared" si="134"/>
        <v>0</v>
      </c>
      <c r="AC168" s="49">
        <f t="shared" si="134"/>
        <v>0</v>
      </c>
      <c r="AD168" s="49">
        <f t="shared" si="134"/>
        <v>0</v>
      </c>
      <c r="AE168" s="49">
        <f t="shared" si="134"/>
        <v>0</v>
      </c>
      <c r="AF168" s="128"/>
    </row>
    <row r="169" spans="1:32" s="48" customFormat="1" x14ac:dyDescent="0.3">
      <c r="A169" s="76" t="s">
        <v>19</v>
      </c>
      <c r="B169" s="49">
        <f t="shared" si="132"/>
        <v>1970.3</v>
      </c>
      <c r="C169" s="49">
        <f t="shared" si="133"/>
        <v>162.30000000000001</v>
      </c>
      <c r="D169" s="49">
        <f t="shared" si="133"/>
        <v>0</v>
      </c>
      <c r="E169" s="49">
        <f t="shared" si="133"/>
        <v>0</v>
      </c>
      <c r="F169" s="49"/>
      <c r="G169" s="49"/>
      <c r="H169" s="49">
        <f>H176+H183</f>
        <v>0</v>
      </c>
      <c r="I169" s="49">
        <f t="shared" si="134"/>
        <v>0</v>
      </c>
      <c r="J169" s="49">
        <f t="shared" si="134"/>
        <v>0</v>
      </c>
      <c r="K169" s="49">
        <f t="shared" si="134"/>
        <v>0</v>
      </c>
      <c r="L169" s="49">
        <f t="shared" si="134"/>
        <v>0</v>
      </c>
      <c r="M169" s="49">
        <f t="shared" si="134"/>
        <v>0</v>
      </c>
      <c r="N169" s="49">
        <f t="shared" si="134"/>
        <v>0</v>
      </c>
      <c r="O169" s="49">
        <f t="shared" si="134"/>
        <v>0</v>
      </c>
      <c r="P169" s="49">
        <f t="shared" si="134"/>
        <v>162.30000000000001</v>
      </c>
      <c r="Q169" s="49">
        <f t="shared" si="134"/>
        <v>0</v>
      </c>
      <c r="R169" s="49">
        <f t="shared" si="134"/>
        <v>1808</v>
      </c>
      <c r="S169" s="49">
        <f t="shared" si="134"/>
        <v>0</v>
      </c>
      <c r="T169" s="49">
        <f t="shared" si="134"/>
        <v>0</v>
      </c>
      <c r="U169" s="49">
        <f t="shared" si="134"/>
        <v>0</v>
      </c>
      <c r="V169" s="49">
        <f t="shared" si="134"/>
        <v>0</v>
      </c>
      <c r="W169" s="49">
        <f t="shared" si="134"/>
        <v>0</v>
      </c>
      <c r="X169" s="49">
        <f t="shared" si="134"/>
        <v>0</v>
      </c>
      <c r="Y169" s="49">
        <f t="shared" si="134"/>
        <v>0</v>
      </c>
      <c r="Z169" s="49">
        <f t="shared" si="134"/>
        <v>0</v>
      </c>
      <c r="AA169" s="49">
        <f t="shared" si="134"/>
        <v>0</v>
      </c>
      <c r="AB169" s="49">
        <f t="shared" si="134"/>
        <v>0</v>
      </c>
      <c r="AC169" s="49">
        <f t="shared" si="134"/>
        <v>0</v>
      </c>
      <c r="AD169" s="49">
        <f t="shared" si="134"/>
        <v>0</v>
      </c>
      <c r="AE169" s="49">
        <f t="shared" si="134"/>
        <v>0</v>
      </c>
      <c r="AF169" s="128"/>
    </row>
    <row r="170" spans="1:32" s="48" customFormat="1" x14ac:dyDescent="0.3">
      <c r="A170" s="76" t="s">
        <v>13</v>
      </c>
      <c r="B170" s="49">
        <f t="shared" si="132"/>
        <v>19137.697000000004</v>
      </c>
      <c r="C170" s="49">
        <f t="shared" si="133"/>
        <v>3806.2359999999999</v>
      </c>
      <c r="D170" s="49">
        <f t="shared" si="133"/>
        <v>3547.4560000000001</v>
      </c>
      <c r="E170" s="49">
        <f t="shared" si="133"/>
        <v>3547.4560000000001</v>
      </c>
      <c r="F170" s="49">
        <f>E170/B170%</f>
        <v>18.536483256057402</v>
      </c>
      <c r="G170" s="49">
        <f>E170/C170%</f>
        <v>93.201157258772184</v>
      </c>
      <c r="H170" s="49">
        <f>H177+H184</f>
        <v>242.86500000000001</v>
      </c>
      <c r="I170" s="49">
        <f t="shared" si="134"/>
        <v>0</v>
      </c>
      <c r="J170" s="49">
        <f t="shared" si="134"/>
        <v>433.899</v>
      </c>
      <c r="K170" s="49">
        <f t="shared" si="134"/>
        <v>0</v>
      </c>
      <c r="L170" s="49">
        <f t="shared" si="134"/>
        <v>382.32400000000001</v>
      </c>
      <c r="M170" s="49">
        <f t="shared" si="134"/>
        <v>0</v>
      </c>
      <c r="N170" s="49">
        <f t="shared" si="134"/>
        <v>2166.5239999999999</v>
      </c>
      <c r="O170" s="49">
        <f t="shared" si="134"/>
        <v>3167.3589999999999</v>
      </c>
      <c r="P170" s="49">
        <f t="shared" si="134"/>
        <v>580.62400000000002</v>
      </c>
      <c r="Q170" s="49">
        <f t="shared" si="134"/>
        <v>380.09699999999998</v>
      </c>
      <c r="R170" s="49">
        <f t="shared" si="134"/>
        <v>406.12400000000002</v>
      </c>
      <c r="S170" s="49">
        <f t="shared" si="134"/>
        <v>0</v>
      </c>
      <c r="T170" s="49">
        <f t="shared" si="134"/>
        <v>382.32400000000001</v>
      </c>
      <c r="U170" s="49">
        <f t="shared" si="134"/>
        <v>0</v>
      </c>
      <c r="V170" s="49">
        <f t="shared" si="134"/>
        <v>12925.824000000001</v>
      </c>
      <c r="W170" s="49">
        <f t="shared" si="134"/>
        <v>0</v>
      </c>
      <c r="X170" s="49">
        <f t="shared" si="134"/>
        <v>382.32400000000001</v>
      </c>
      <c r="Y170" s="49">
        <f t="shared" si="134"/>
        <v>0</v>
      </c>
      <c r="Z170" s="49">
        <f t="shared" si="134"/>
        <v>382.32400000000001</v>
      </c>
      <c r="AA170" s="49">
        <f t="shared" si="134"/>
        <v>0</v>
      </c>
      <c r="AB170" s="49">
        <f t="shared" si="134"/>
        <v>382.32400000000001</v>
      </c>
      <c r="AC170" s="49">
        <f t="shared" si="134"/>
        <v>0</v>
      </c>
      <c r="AD170" s="49">
        <f t="shared" si="134"/>
        <v>470.21699999999998</v>
      </c>
      <c r="AE170" s="49">
        <f t="shared" si="134"/>
        <v>0</v>
      </c>
      <c r="AF170" s="128"/>
    </row>
    <row r="171" spans="1:32" s="72" customFormat="1" ht="13.8" x14ac:dyDescent="0.25">
      <c r="A171" s="64" t="s">
        <v>178</v>
      </c>
      <c r="B171" s="66">
        <f t="shared" si="132"/>
        <v>2607.5239999999999</v>
      </c>
      <c r="C171" s="66">
        <f t="shared" si="133"/>
        <v>1946.5</v>
      </c>
      <c r="D171" s="66">
        <f t="shared" si="133"/>
        <v>1754.2</v>
      </c>
      <c r="E171" s="66">
        <f t="shared" si="133"/>
        <v>1754.2</v>
      </c>
      <c r="F171" s="66"/>
      <c r="G171" s="66"/>
      <c r="H171" s="66">
        <f>H178+H185</f>
        <v>0</v>
      </c>
      <c r="I171" s="66">
        <f t="shared" si="134"/>
        <v>0</v>
      </c>
      <c r="J171" s="66">
        <f t="shared" si="134"/>
        <v>0</v>
      </c>
      <c r="K171" s="66">
        <f t="shared" si="134"/>
        <v>0</v>
      </c>
      <c r="L171" s="66">
        <f t="shared" si="134"/>
        <v>0</v>
      </c>
      <c r="M171" s="66">
        <f t="shared" si="134"/>
        <v>0</v>
      </c>
      <c r="N171" s="66">
        <f t="shared" si="134"/>
        <v>1784.2</v>
      </c>
      <c r="O171" s="66">
        <f t="shared" si="134"/>
        <v>1754.2</v>
      </c>
      <c r="P171" s="66">
        <f t="shared" si="134"/>
        <v>162.30000000000001</v>
      </c>
      <c r="Q171" s="66">
        <f t="shared" si="134"/>
        <v>0</v>
      </c>
      <c r="R171" s="66">
        <f t="shared" si="134"/>
        <v>23.8</v>
      </c>
      <c r="S171" s="66">
        <f t="shared" si="134"/>
        <v>0</v>
      </c>
      <c r="T171" s="66">
        <f t="shared" si="134"/>
        <v>0</v>
      </c>
      <c r="U171" s="66">
        <f t="shared" si="134"/>
        <v>0</v>
      </c>
      <c r="V171" s="66">
        <f t="shared" si="134"/>
        <v>0</v>
      </c>
      <c r="W171" s="66">
        <f t="shared" si="134"/>
        <v>0</v>
      </c>
      <c r="X171" s="66">
        <f t="shared" si="134"/>
        <v>382.32400000000001</v>
      </c>
      <c r="Y171" s="66">
        <f t="shared" si="134"/>
        <v>0</v>
      </c>
      <c r="Z171" s="66">
        <f t="shared" si="134"/>
        <v>254.9</v>
      </c>
      <c r="AA171" s="66">
        <f t="shared" si="134"/>
        <v>0</v>
      </c>
      <c r="AB171" s="66">
        <f t="shared" si="134"/>
        <v>0</v>
      </c>
      <c r="AC171" s="66">
        <f t="shared" si="134"/>
        <v>0</v>
      </c>
      <c r="AD171" s="66">
        <f t="shared" si="134"/>
        <v>0</v>
      </c>
      <c r="AE171" s="66">
        <f t="shared" si="134"/>
        <v>0</v>
      </c>
      <c r="AF171" s="128"/>
    </row>
    <row r="172" spans="1:32" s="48" customFormat="1" x14ac:dyDescent="0.3">
      <c r="A172" s="76" t="s">
        <v>139</v>
      </c>
      <c r="B172" s="49">
        <f t="shared" si="132"/>
        <v>0</v>
      </c>
      <c r="C172" s="49">
        <f t="shared" si="133"/>
        <v>0</v>
      </c>
      <c r="D172" s="49">
        <f t="shared" si="133"/>
        <v>0</v>
      </c>
      <c r="E172" s="49">
        <f t="shared" si="133"/>
        <v>0</v>
      </c>
      <c r="F172" s="49"/>
      <c r="G172" s="49"/>
      <c r="H172" s="49">
        <f>H179+H186</f>
        <v>0</v>
      </c>
      <c r="I172" s="49">
        <f t="shared" si="134"/>
        <v>0</v>
      </c>
      <c r="J172" s="49">
        <f t="shared" si="134"/>
        <v>0</v>
      </c>
      <c r="K172" s="49">
        <f t="shared" si="134"/>
        <v>0</v>
      </c>
      <c r="L172" s="49">
        <f t="shared" si="134"/>
        <v>0</v>
      </c>
      <c r="M172" s="49">
        <f t="shared" si="134"/>
        <v>0</v>
      </c>
      <c r="N172" s="49">
        <f t="shared" si="134"/>
        <v>0</v>
      </c>
      <c r="O172" s="49">
        <f t="shared" si="134"/>
        <v>0</v>
      </c>
      <c r="P172" s="49">
        <f t="shared" si="134"/>
        <v>0</v>
      </c>
      <c r="Q172" s="49">
        <f t="shared" si="134"/>
        <v>0</v>
      </c>
      <c r="R172" s="49">
        <f t="shared" si="134"/>
        <v>0</v>
      </c>
      <c r="S172" s="49">
        <f t="shared" si="134"/>
        <v>0</v>
      </c>
      <c r="T172" s="49">
        <f t="shared" si="134"/>
        <v>0</v>
      </c>
      <c r="U172" s="49">
        <f t="shared" si="134"/>
        <v>0</v>
      </c>
      <c r="V172" s="49">
        <f t="shared" si="134"/>
        <v>0</v>
      </c>
      <c r="W172" s="49">
        <f t="shared" si="134"/>
        <v>0</v>
      </c>
      <c r="X172" s="49">
        <f t="shared" si="134"/>
        <v>0</v>
      </c>
      <c r="Y172" s="49">
        <f t="shared" si="134"/>
        <v>0</v>
      </c>
      <c r="Z172" s="49">
        <f t="shared" si="134"/>
        <v>0</v>
      </c>
      <c r="AA172" s="49">
        <f t="shared" si="134"/>
        <v>0</v>
      </c>
      <c r="AB172" s="49">
        <f t="shared" si="134"/>
        <v>0</v>
      </c>
      <c r="AC172" s="49">
        <f t="shared" si="134"/>
        <v>0</v>
      </c>
      <c r="AD172" s="49">
        <f t="shared" si="134"/>
        <v>0</v>
      </c>
      <c r="AE172" s="49">
        <f t="shared" si="134"/>
        <v>0</v>
      </c>
      <c r="AF172" s="129"/>
    </row>
    <row r="173" spans="1:32" s="48" customFormat="1" ht="100.8" x14ac:dyDescent="0.3">
      <c r="A173" s="76" t="s">
        <v>199</v>
      </c>
      <c r="B173" s="4">
        <f t="shared" ref="B173:E173" si="135">B175+B176+B177+B179</f>
        <v>12543.5</v>
      </c>
      <c r="C173" s="4">
        <f t="shared" si="135"/>
        <v>0</v>
      </c>
      <c r="D173" s="4">
        <f t="shared" si="135"/>
        <v>0</v>
      </c>
      <c r="E173" s="4">
        <f t="shared" si="135"/>
        <v>0</v>
      </c>
      <c r="F173" s="4"/>
      <c r="G173" s="4"/>
      <c r="H173" s="4">
        <f t="shared" ref="H173:AE173" si="136">H175+H176+H177+H179</f>
        <v>0</v>
      </c>
      <c r="I173" s="4">
        <f t="shared" si="136"/>
        <v>0</v>
      </c>
      <c r="J173" s="4">
        <f t="shared" si="136"/>
        <v>0</v>
      </c>
      <c r="K173" s="4">
        <f t="shared" si="136"/>
        <v>0</v>
      </c>
      <c r="L173" s="4">
        <f t="shared" si="136"/>
        <v>0</v>
      </c>
      <c r="M173" s="4">
        <f t="shared" si="136"/>
        <v>0</v>
      </c>
      <c r="N173" s="4">
        <f t="shared" si="136"/>
        <v>0</v>
      </c>
      <c r="O173" s="4">
        <f t="shared" si="136"/>
        <v>0</v>
      </c>
      <c r="P173" s="4">
        <f t="shared" si="136"/>
        <v>0</v>
      </c>
      <c r="Q173" s="4">
        <f t="shared" si="136"/>
        <v>0</v>
      </c>
      <c r="R173" s="4">
        <f t="shared" si="136"/>
        <v>0</v>
      </c>
      <c r="S173" s="4">
        <f t="shared" si="136"/>
        <v>0</v>
      </c>
      <c r="T173" s="4">
        <f t="shared" si="136"/>
        <v>0</v>
      </c>
      <c r="U173" s="4">
        <f t="shared" si="136"/>
        <v>0</v>
      </c>
      <c r="V173" s="4">
        <f t="shared" si="136"/>
        <v>12543.5</v>
      </c>
      <c r="W173" s="4">
        <f t="shared" si="136"/>
        <v>0</v>
      </c>
      <c r="X173" s="4">
        <f t="shared" si="136"/>
        <v>0</v>
      </c>
      <c r="Y173" s="4">
        <f t="shared" si="136"/>
        <v>0</v>
      </c>
      <c r="Z173" s="4">
        <f t="shared" si="136"/>
        <v>0</v>
      </c>
      <c r="AA173" s="4">
        <f t="shared" si="136"/>
        <v>0</v>
      </c>
      <c r="AB173" s="4">
        <f t="shared" si="136"/>
        <v>0</v>
      </c>
      <c r="AC173" s="4">
        <f t="shared" si="136"/>
        <v>0</v>
      </c>
      <c r="AD173" s="4">
        <f t="shared" si="136"/>
        <v>0</v>
      </c>
      <c r="AE173" s="4">
        <f t="shared" si="136"/>
        <v>0</v>
      </c>
      <c r="AF173" s="91" t="s">
        <v>208</v>
      </c>
    </row>
    <row r="174" spans="1:32" s="48" customFormat="1" x14ac:dyDescent="0.3">
      <c r="A174" s="60" t="s">
        <v>151</v>
      </c>
      <c r="B174" s="60"/>
      <c r="C174" s="60"/>
      <c r="D174" s="60"/>
      <c r="E174" s="60"/>
      <c r="F174" s="60"/>
      <c r="G174" s="60"/>
      <c r="H174" s="4"/>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143"/>
    </row>
    <row r="175" spans="1:32" s="48" customFormat="1" x14ac:dyDescent="0.3">
      <c r="A175" s="76" t="s">
        <v>138</v>
      </c>
      <c r="B175" s="4">
        <f t="shared" ref="B175:B179" si="137">H175+J175+L175+N175+P175+R175+T175+V175+X175+Z175+AB175+AD175</f>
        <v>0</v>
      </c>
      <c r="C175" s="4">
        <f t="shared" ref="C175:C179" si="138">H175+J175+L175+N175+P175</f>
        <v>0</v>
      </c>
      <c r="D175" s="4">
        <f>E175</f>
        <v>0</v>
      </c>
      <c r="E175" s="4">
        <f>I175+K175+M175+O175+Q175+S175+U175+W175+Y175+AA175+AC175+AE175</f>
        <v>0</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25"/>
      <c r="AF175" s="143"/>
    </row>
    <row r="176" spans="1:32" s="48" customFormat="1" x14ac:dyDescent="0.3">
      <c r="A176" s="76" t="s">
        <v>19</v>
      </c>
      <c r="B176" s="4">
        <f t="shared" si="137"/>
        <v>0</v>
      </c>
      <c r="C176" s="4">
        <f t="shared" si="138"/>
        <v>0</v>
      </c>
      <c r="D176" s="4">
        <f t="shared" ref="D176:D179" si="139">E176</f>
        <v>0</v>
      </c>
      <c r="E176" s="4">
        <f t="shared" ref="E176:E179" si="140">I176+K176+M176+O176+Q176+S176+U176+W176+Y176+AA176+AC176+AE176</f>
        <v>0</v>
      </c>
      <c r="F176" s="4" t="e">
        <f t="shared" ref="F176:F178" si="141">E176/B176%</f>
        <v>#DIV/0!</v>
      </c>
      <c r="G176" s="4" t="e">
        <f t="shared" ref="G176:G178" si="142">E176/C176%</f>
        <v>#DIV/0!</v>
      </c>
      <c r="H176" s="4"/>
      <c r="I176" s="4"/>
      <c r="J176" s="4"/>
      <c r="K176" s="4"/>
      <c r="L176" s="4"/>
      <c r="M176" s="4"/>
      <c r="N176" s="4"/>
      <c r="O176" s="4"/>
      <c r="P176" s="4"/>
      <c r="Q176" s="4"/>
      <c r="R176" s="4"/>
      <c r="S176" s="4"/>
      <c r="T176" s="4"/>
      <c r="U176" s="4"/>
      <c r="V176" s="4"/>
      <c r="W176" s="4"/>
      <c r="X176" s="4"/>
      <c r="Y176" s="4"/>
      <c r="Z176" s="4"/>
      <c r="AA176" s="4"/>
      <c r="AB176" s="4"/>
      <c r="AC176" s="4"/>
      <c r="AD176" s="4"/>
      <c r="AE176" s="25"/>
      <c r="AF176" s="143"/>
    </row>
    <row r="177" spans="1:32" s="48" customFormat="1" x14ac:dyDescent="0.3">
      <c r="A177" s="76" t="s">
        <v>13</v>
      </c>
      <c r="B177" s="4">
        <f t="shared" si="137"/>
        <v>12543.5</v>
      </c>
      <c r="C177" s="4">
        <f t="shared" si="138"/>
        <v>0</v>
      </c>
      <c r="D177" s="4">
        <f t="shared" si="139"/>
        <v>0</v>
      </c>
      <c r="E177" s="4">
        <f t="shared" si="140"/>
        <v>0</v>
      </c>
      <c r="F177" s="4">
        <f t="shared" si="141"/>
        <v>0</v>
      </c>
      <c r="G177" s="4" t="e">
        <f t="shared" si="142"/>
        <v>#DIV/0!</v>
      </c>
      <c r="H177" s="4"/>
      <c r="I177" s="4"/>
      <c r="J177" s="4"/>
      <c r="K177" s="4"/>
      <c r="L177" s="4"/>
      <c r="M177" s="4"/>
      <c r="N177" s="4"/>
      <c r="O177" s="4"/>
      <c r="P177" s="4"/>
      <c r="Q177" s="4"/>
      <c r="R177" s="4"/>
      <c r="S177" s="4"/>
      <c r="T177" s="4"/>
      <c r="U177" s="4"/>
      <c r="V177" s="4">
        <v>12543.5</v>
      </c>
      <c r="W177" s="4"/>
      <c r="X177" s="4"/>
      <c r="Y177" s="4"/>
      <c r="Z177" s="4"/>
      <c r="AA177" s="4"/>
      <c r="AB177" s="4"/>
      <c r="AC177" s="4"/>
      <c r="AD177" s="4"/>
      <c r="AE177" s="25"/>
      <c r="AF177" s="143"/>
    </row>
    <row r="178" spans="1:32" s="72" customFormat="1" ht="13.8" x14ac:dyDescent="0.25">
      <c r="A178" s="64" t="s">
        <v>178</v>
      </c>
      <c r="B178" s="66">
        <f t="shared" si="137"/>
        <v>0</v>
      </c>
      <c r="C178" s="66">
        <f t="shared" si="138"/>
        <v>0</v>
      </c>
      <c r="D178" s="66">
        <f t="shared" si="139"/>
        <v>0</v>
      </c>
      <c r="E178" s="66">
        <f t="shared" si="140"/>
        <v>0</v>
      </c>
      <c r="F178" s="66" t="e">
        <f t="shared" si="141"/>
        <v>#DIV/0!</v>
      </c>
      <c r="G178" s="66" t="e">
        <f t="shared" si="142"/>
        <v>#DIV/0!</v>
      </c>
      <c r="H178" s="65"/>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143"/>
    </row>
    <row r="179" spans="1:32" s="48" customFormat="1" x14ac:dyDescent="0.3">
      <c r="A179" s="76" t="s">
        <v>139</v>
      </c>
      <c r="B179" s="4">
        <f t="shared" si="137"/>
        <v>0</v>
      </c>
      <c r="C179" s="4">
        <f t="shared" si="138"/>
        <v>0</v>
      </c>
      <c r="D179" s="4">
        <f t="shared" si="139"/>
        <v>0</v>
      </c>
      <c r="E179" s="4">
        <f t="shared" si="140"/>
        <v>0</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25"/>
      <c r="AF179" s="144"/>
    </row>
    <row r="180" spans="1:32" s="48" customFormat="1" ht="121.2" customHeight="1" x14ac:dyDescent="0.3">
      <c r="A180" s="76" t="s">
        <v>200</v>
      </c>
      <c r="B180" s="4">
        <f t="shared" ref="B180:E180" si="143">B182+B183+B184+B186</f>
        <v>8564.4969999999976</v>
      </c>
      <c r="C180" s="4">
        <f t="shared" si="143"/>
        <v>3968.5360000000001</v>
      </c>
      <c r="D180" s="4">
        <f t="shared" si="143"/>
        <v>3547.4560000000001</v>
      </c>
      <c r="E180" s="4">
        <f t="shared" si="143"/>
        <v>3547.4560000000001</v>
      </c>
      <c r="F180" s="4"/>
      <c r="G180" s="4"/>
      <c r="H180" s="4">
        <f t="shared" ref="H180:AE180" si="144">H182+H183+H184+H186</f>
        <v>242.86500000000001</v>
      </c>
      <c r="I180" s="4">
        <f t="shared" si="144"/>
        <v>0</v>
      </c>
      <c r="J180" s="4">
        <f t="shared" si="144"/>
        <v>433.899</v>
      </c>
      <c r="K180" s="4">
        <f t="shared" si="144"/>
        <v>0</v>
      </c>
      <c r="L180" s="4">
        <f t="shared" si="144"/>
        <v>382.32400000000001</v>
      </c>
      <c r="M180" s="4">
        <f t="shared" si="144"/>
        <v>0</v>
      </c>
      <c r="N180" s="4">
        <f t="shared" si="144"/>
        <v>2166.5239999999999</v>
      </c>
      <c r="O180" s="4">
        <f t="shared" si="144"/>
        <v>3167.3589999999999</v>
      </c>
      <c r="P180" s="4">
        <f t="shared" si="144"/>
        <v>742.92399999999998</v>
      </c>
      <c r="Q180" s="4">
        <f t="shared" si="144"/>
        <v>380.09699999999998</v>
      </c>
      <c r="R180" s="4">
        <f t="shared" si="144"/>
        <v>2214.1239999999998</v>
      </c>
      <c r="S180" s="4">
        <f t="shared" si="144"/>
        <v>0</v>
      </c>
      <c r="T180" s="4">
        <f t="shared" si="144"/>
        <v>382.32400000000001</v>
      </c>
      <c r="U180" s="4">
        <f t="shared" si="144"/>
        <v>0</v>
      </c>
      <c r="V180" s="4">
        <f t="shared" si="144"/>
        <v>382.32400000000001</v>
      </c>
      <c r="W180" s="4">
        <f t="shared" si="144"/>
        <v>0</v>
      </c>
      <c r="X180" s="4">
        <f t="shared" si="144"/>
        <v>382.32400000000001</v>
      </c>
      <c r="Y180" s="4">
        <f t="shared" si="144"/>
        <v>0</v>
      </c>
      <c r="Z180" s="4">
        <f t="shared" si="144"/>
        <v>382.32400000000001</v>
      </c>
      <c r="AA180" s="4">
        <f t="shared" si="144"/>
        <v>0</v>
      </c>
      <c r="AB180" s="4">
        <f t="shared" si="144"/>
        <v>382.32400000000001</v>
      </c>
      <c r="AC180" s="4">
        <f t="shared" si="144"/>
        <v>0</v>
      </c>
      <c r="AD180" s="4">
        <f t="shared" si="144"/>
        <v>470.21699999999998</v>
      </c>
      <c r="AE180" s="4">
        <f t="shared" si="144"/>
        <v>0</v>
      </c>
      <c r="AF180" s="91" t="s">
        <v>203</v>
      </c>
    </row>
    <row r="181" spans="1:32" s="48" customFormat="1" x14ac:dyDescent="0.3">
      <c r="A181" s="60" t="s">
        <v>151</v>
      </c>
      <c r="B181" s="60"/>
      <c r="C181" s="60"/>
      <c r="D181" s="60"/>
      <c r="E181" s="60"/>
      <c r="F181" s="60"/>
      <c r="G181" s="60"/>
      <c r="H181" s="4"/>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143"/>
    </row>
    <row r="182" spans="1:32" s="48" customFormat="1" ht="33" customHeight="1" x14ac:dyDescent="0.3">
      <c r="A182" s="76" t="s">
        <v>138</v>
      </c>
      <c r="B182" s="4">
        <f t="shared" ref="B182:B186" si="145">H182+J182+L182+N182+P182+R182+T182+V182+X182+Z182+AB182+AD182</f>
        <v>0</v>
      </c>
      <c r="C182" s="4">
        <f t="shared" ref="C182:C186" si="146">H182+J182+L182+N182+P182</f>
        <v>0</v>
      </c>
      <c r="D182" s="4">
        <f>E182</f>
        <v>0</v>
      </c>
      <c r="E182" s="4">
        <f>I182+K182+M182+O182+Q182+S182+U182+W182+Y182+AA182+AC182+AE182</f>
        <v>0</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25"/>
      <c r="AF182" s="143"/>
    </row>
    <row r="183" spans="1:32" s="48" customFormat="1" ht="31.2" customHeight="1" x14ac:dyDescent="0.3">
      <c r="A183" s="76" t="s">
        <v>19</v>
      </c>
      <c r="B183" s="4">
        <f t="shared" si="145"/>
        <v>1970.3</v>
      </c>
      <c r="C183" s="4">
        <f t="shared" si="146"/>
        <v>162.30000000000001</v>
      </c>
      <c r="D183" s="4">
        <f t="shared" ref="D183:D186" si="147">E183</f>
        <v>0</v>
      </c>
      <c r="E183" s="4">
        <f t="shared" ref="E183:E186" si="148">I183+K183+M183+O183+Q183+S183+U183+W183+Y183+AA183+AC183+AE183</f>
        <v>0</v>
      </c>
      <c r="F183" s="4">
        <f t="shared" ref="F183:F185" si="149">E183/B183%</f>
        <v>0</v>
      </c>
      <c r="G183" s="4">
        <f t="shared" ref="G183:G185" si="150">E183/C183%</f>
        <v>0</v>
      </c>
      <c r="H183" s="4"/>
      <c r="I183" s="4"/>
      <c r="J183" s="4"/>
      <c r="K183" s="4"/>
      <c r="L183" s="4"/>
      <c r="M183" s="4"/>
      <c r="N183" s="4"/>
      <c r="O183" s="4"/>
      <c r="P183" s="4">
        <v>162.30000000000001</v>
      </c>
      <c r="Q183" s="4"/>
      <c r="R183" s="4">
        <v>1808</v>
      </c>
      <c r="S183" s="4"/>
      <c r="T183" s="4"/>
      <c r="U183" s="4"/>
      <c r="V183" s="4"/>
      <c r="W183" s="4"/>
      <c r="X183" s="4"/>
      <c r="Y183" s="4"/>
      <c r="Z183" s="4"/>
      <c r="AA183" s="4"/>
      <c r="AB183" s="4"/>
      <c r="AC183" s="4"/>
      <c r="AD183" s="4"/>
      <c r="AE183" s="25"/>
      <c r="AF183" s="143"/>
    </row>
    <row r="184" spans="1:32" s="48" customFormat="1" ht="22.8" customHeight="1" x14ac:dyDescent="0.3">
      <c r="A184" s="76" t="s">
        <v>13</v>
      </c>
      <c r="B184" s="4">
        <f t="shared" si="145"/>
        <v>6594.1969999999974</v>
      </c>
      <c r="C184" s="4">
        <f t="shared" si="146"/>
        <v>3806.2359999999999</v>
      </c>
      <c r="D184" s="4">
        <f t="shared" si="147"/>
        <v>3547.4560000000001</v>
      </c>
      <c r="E184" s="4">
        <f t="shared" si="148"/>
        <v>3547.4560000000001</v>
      </c>
      <c r="F184" s="4">
        <f t="shared" si="149"/>
        <v>53.796633615889874</v>
      </c>
      <c r="G184" s="4">
        <f t="shared" si="150"/>
        <v>93.201157258772184</v>
      </c>
      <c r="H184" s="4">
        <v>242.86500000000001</v>
      </c>
      <c r="I184" s="4"/>
      <c r="J184" s="4">
        <v>433.899</v>
      </c>
      <c r="K184" s="4"/>
      <c r="L184" s="4">
        <v>382.32400000000001</v>
      </c>
      <c r="M184" s="4"/>
      <c r="N184" s="4">
        <v>2166.5239999999999</v>
      </c>
      <c r="O184" s="4">
        <v>3167.3589999999999</v>
      </c>
      <c r="P184" s="4">
        <v>580.62400000000002</v>
      </c>
      <c r="Q184" s="4">
        <v>380.09699999999998</v>
      </c>
      <c r="R184" s="4">
        <v>406.12400000000002</v>
      </c>
      <c r="S184" s="4"/>
      <c r="T184" s="4">
        <v>382.32400000000001</v>
      </c>
      <c r="U184" s="4"/>
      <c r="V184" s="4">
        <v>382.32400000000001</v>
      </c>
      <c r="W184" s="4"/>
      <c r="X184" s="4">
        <v>382.32400000000001</v>
      </c>
      <c r="Y184" s="4"/>
      <c r="Z184" s="4">
        <v>382.32400000000001</v>
      </c>
      <c r="AA184" s="4"/>
      <c r="AB184" s="4">
        <v>382.32400000000001</v>
      </c>
      <c r="AC184" s="4"/>
      <c r="AD184" s="4">
        <v>470.21699999999998</v>
      </c>
      <c r="AE184" s="25"/>
      <c r="AF184" s="143"/>
    </row>
    <row r="185" spans="1:32" s="72" customFormat="1" ht="17.399999999999999" customHeight="1" x14ac:dyDescent="0.25">
      <c r="A185" s="64" t="s">
        <v>178</v>
      </c>
      <c r="B185" s="66">
        <f t="shared" si="145"/>
        <v>2607.5239999999999</v>
      </c>
      <c r="C185" s="66">
        <f t="shared" si="146"/>
        <v>1946.5</v>
      </c>
      <c r="D185" s="66">
        <f t="shared" si="147"/>
        <v>1754.2</v>
      </c>
      <c r="E185" s="66">
        <f t="shared" si="148"/>
        <v>1754.2</v>
      </c>
      <c r="F185" s="66">
        <f t="shared" si="149"/>
        <v>67.274548575583594</v>
      </c>
      <c r="G185" s="66">
        <f t="shared" si="150"/>
        <v>90.120729514513229</v>
      </c>
      <c r="H185" s="65"/>
      <c r="I185" s="73"/>
      <c r="J185" s="73"/>
      <c r="K185" s="73"/>
      <c r="L185" s="73"/>
      <c r="M185" s="73"/>
      <c r="N185" s="73">
        <v>1784.2</v>
      </c>
      <c r="O185" s="73">
        <v>1754.2</v>
      </c>
      <c r="P185" s="73">
        <v>162.30000000000001</v>
      </c>
      <c r="Q185" s="73"/>
      <c r="R185" s="73">
        <v>23.8</v>
      </c>
      <c r="S185" s="73"/>
      <c r="T185" s="73"/>
      <c r="U185" s="73"/>
      <c r="V185" s="73"/>
      <c r="W185" s="73"/>
      <c r="X185" s="73">
        <v>382.32400000000001</v>
      </c>
      <c r="Y185" s="73"/>
      <c r="Z185" s="73">
        <v>254.9</v>
      </c>
      <c r="AA185" s="73"/>
      <c r="AB185" s="73"/>
      <c r="AC185" s="73"/>
      <c r="AD185" s="73"/>
      <c r="AE185" s="73"/>
      <c r="AF185" s="143"/>
    </row>
    <row r="186" spans="1:32" s="48" customFormat="1" ht="30.6" customHeight="1" x14ac:dyDescent="0.3">
      <c r="A186" s="76" t="s">
        <v>139</v>
      </c>
      <c r="B186" s="4">
        <f t="shared" si="145"/>
        <v>0</v>
      </c>
      <c r="C186" s="4">
        <f t="shared" si="146"/>
        <v>0</v>
      </c>
      <c r="D186" s="4">
        <f t="shared" si="147"/>
        <v>0</v>
      </c>
      <c r="E186" s="4">
        <f t="shared" si="148"/>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44"/>
    </row>
    <row r="187" spans="1:32" s="54" customFormat="1" x14ac:dyDescent="0.3">
      <c r="A187" s="53" t="s">
        <v>201</v>
      </c>
      <c r="B187" s="67">
        <f t="shared" ref="B187:E187" si="151">B188+B189+B190+B192</f>
        <v>21107.997000000003</v>
      </c>
      <c r="C187" s="67">
        <f t="shared" si="151"/>
        <v>3968.5360000000001</v>
      </c>
      <c r="D187" s="67">
        <f t="shared" si="151"/>
        <v>3547.4560000000001</v>
      </c>
      <c r="E187" s="67">
        <f t="shared" si="151"/>
        <v>3547.4560000000001</v>
      </c>
      <c r="F187" s="67">
        <f t="shared" ref="F187" si="152">E187/B187%</f>
        <v>16.806218041437088</v>
      </c>
      <c r="G187" s="67">
        <f t="shared" ref="G187" si="153">E187/C187%</f>
        <v>89.389538106747679</v>
      </c>
      <c r="H187" s="67">
        <f>H188+H189+H190+H192</f>
        <v>242.86500000000001</v>
      </c>
      <c r="I187" s="67">
        <f t="shared" ref="I187:AE187" si="154">I188+I189+I190+I192</f>
        <v>0</v>
      </c>
      <c r="J187" s="67">
        <f t="shared" si="154"/>
        <v>433.899</v>
      </c>
      <c r="K187" s="67">
        <f t="shared" si="154"/>
        <v>0</v>
      </c>
      <c r="L187" s="67">
        <f t="shared" si="154"/>
        <v>382.32400000000001</v>
      </c>
      <c r="M187" s="67">
        <f t="shared" si="154"/>
        <v>0</v>
      </c>
      <c r="N187" s="67">
        <f t="shared" si="154"/>
        <v>2166.5239999999999</v>
      </c>
      <c r="O187" s="67">
        <f t="shared" si="154"/>
        <v>3167.3589999999999</v>
      </c>
      <c r="P187" s="67">
        <f t="shared" si="154"/>
        <v>742.92399999999998</v>
      </c>
      <c r="Q187" s="67">
        <f t="shared" si="154"/>
        <v>380.09699999999998</v>
      </c>
      <c r="R187" s="67">
        <f t="shared" si="154"/>
        <v>2214.1239999999998</v>
      </c>
      <c r="S187" s="67">
        <f t="shared" si="154"/>
        <v>0</v>
      </c>
      <c r="T187" s="67">
        <f t="shared" si="154"/>
        <v>382.32400000000001</v>
      </c>
      <c r="U187" s="67">
        <f t="shared" si="154"/>
        <v>0</v>
      </c>
      <c r="V187" s="67">
        <f t="shared" si="154"/>
        <v>12925.824000000001</v>
      </c>
      <c r="W187" s="67">
        <f t="shared" si="154"/>
        <v>0</v>
      </c>
      <c r="X187" s="67">
        <f t="shared" si="154"/>
        <v>382.32400000000001</v>
      </c>
      <c r="Y187" s="67">
        <f t="shared" si="154"/>
        <v>0</v>
      </c>
      <c r="Z187" s="67">
        <f t="shared" si="154"/>
        <v>382.32400000000001</v>
      </c>
      <c r="AA187" s="67">
        <f t="shared" si="154"/>
        <v>0</v>
      </c>
      <c r="AB187" s="67">
        <f t="shared" si="154"/>
        <v>382.32400000000001</v>
      </c>
      <c r="AC187" s="67">
        <f t="shared" si="154"/>
        <v>0</v>
      </c>
      <c r="AD187" s="67">
        <f t="shared" si="154"/>
        <v>470.21699999999998</v>
      </c>
      <c r="AE187" s="67">
        <f t="shared" si="154"/>
        <v>0</v>
      </c>
      <c r="AF187" s="124"/>
    </row>
    <row r="188" spans="1:32" x14ac:dyDescent="0.3">
      <c r="A188" s="70" t="s">
        <v>138</v>
      </c>
      <c r="B188" s="4">
        <f t="shared" ref="B188:B192" si="155">H188+J188+L188+N188+P188+R188+T188+V188+X188+Z188+AB188+AD188</f>
        <v>0</v>
      </c>
      <c r="C188" s="4">
        <f t="shared" ref="C188:E192" si="156">C168</f>
        <v>0</v>
      </c>
      <c r="D188" s="4">
        <f t="shared" si="156"/>
        <v>0</v>
      </c>
      <c r="E188" s="4">
        <f t="shared" si="156"/>
        <v>0</v>
      </c>
      <c r="F188" s="4"/>
      <c r="G188" s="4"/>
      <c r="H188" s="4">
        <f>H168</f>
        <v>0</v>
      </c>
      <c r="I188" s="4">
        <f t="shared" ref="I188:AE192" si="157">I168</f>
        <v>0</v>
      </c>
      <c r="J188" s="4">
        <f t="shared" si="157"/>
        <v>0</v>
      </c>
      <c r="K188" s="4">
        <f t="shared" si="157"/>
        <v>0</v>
      </c>
      <c r="L188" s="4">
        <f t="shared" si="157"/>
        <v>0</v>
      </c>
      <c r="M188" s="4">
        <f t="shared" si="157"/>
        <v>0</v>
      </c>
      <c r="N188" s="4">
        <f t="shared" si="157"/>
        <v>0</v>
      </c>
      <c r="O188" s="4">
        <f t="shared" si="157"/>
        <v>0</v>
      </c>
      <c r="P188" s="4">
        <f t="shared" si="157"/>
        <v>0</v>
      </c>
      <c r="Q188" s="4">
        <f t="shared" si="157"/>
        <v>0</v>
      </c>
      <c r="R188" s="4">
        <f t="shared" si="157"/>
        <v>0</v>
      </c>
      <c r="S188" s="4">
        <f t="shared" si="157"/>
        <v>0</v>
      </c>
      <c r="T188" s="4">
        <f t="shared" si="157"/>
        <v>0</v>
      </c>
      <c r="U188" s="4">
        <f t="shared" si="157"/>
        <v>0</v>
      </c>
      <c r="V188" s="4">
        <f t="shared" si="157"/>
        <v>0</v>
      </c>
      <c r="W188" s="4">
        <f t="shared" si="157"/>
        <v>0</v>
      </c>
      <c r="X188" s="4">
        <f t="shared" si="157"/>
        <v>0</v>
      </c>
      <c r="Y188" s="4">
        <f t="shared" si="157"/>
        <v>0</v>
      </c>
      <c r="Z188" s="4">
        <f t="shared" si="157"/>
        <v>0</v>
      </c>
      <c r="AA188" s="4">
        <f t="shared" si="157"/>
        <v>0</v>
      </c>
      <c r="AB188" s="4">
        <f t="shared" si="157"/>
        <v>0</v>
      </c>
      <c r="AC188" s="4">
        <f t="shared" si="157"/>
        <v>0</v>
      </c>
      <c r="AD188" s="4">
        <f t="shared" si="157"/>
        <v>0</v>
      </c>
      <c r="AE188" s="4">
        <f t="shared" si="157"/>
        <v>0</v>
      </c>
      <c r="AF188" s="125"/>
    </row>
    <row r="189" spans="1:32" ht="50.4" x14ac:dyDescent="0.3">
      <c r="A189" s="76" t="s">
        <v>49</v>
      </c>
      <c r="B189" s="4">
        <f t="shared" si="155"/>
        <v>1970.3</v>
      </c>
      <c r="C189" s="4">
        <f t="shared" si="156"/>
        <v>162.30000000000001</v>
      </c>
      <c r="D189" s="4">
        <f t="shared" si="156"/>
        <v>0</v>
      </c>
      <c r="E189" s="4">
        <f t="shared" si="156"/>
        <v>0</v>
      </c>
      <c r="F189" s="4">
        <f t="shared" ref="F189:F191" si="158">E189/B189%</f>
        <v>0</v>
      </c>
      <c r="G189" s="4">
        <f t="shared" ref="G189:G191" si="159">E189/C189%</f>
        <v>0</v>
      </c>
      <c r="H189" s="4">
        <f t="shared" ref="H189:W192" si="160">H169</f>
        <v>0</v>
      </c>
      <c r="I189" s="4">
        <f t="shared" si="160"/>
        <v>0</v>
      </c>
      <c r="J189" s="4">
        <f t="shared" si="160"/>
        <v>0</v>
      </c>
      <c r="K189" s="4">
        <f t="shared" si="160"/>
        <v>0</v>
      </c>
      <c r="L189" s="4">
        <f t="shared" si="160"/>
        <v>0</v>
      </c>
      <c r="M189" s="4">
        <f t="shared" si="160"/>
        <v>0</v>
      </c>
      <c r="N189" s="4">
        <f t="shared" si="160"/>
        <v>0</v>
      </c>
      <c r="O189" s="4">
        <f t="shared" si="160"/>
        <v>0</v>
      </c>
      <c r="P189" s="4">
        <f t="shared" si="160"/>
        <v>162.30000000000001</v>
      </c>
      <c r="Q189" s="4">
        <f t="shared" si="160"/>
        <v>0</v>
      </c>
      <c r="R189" s="4">
        <f t="shared" si="160"/>
        <v>1808</v>
      </c>
      <c r="S189" s="4">
        <f t="shared" si="160"/>
        <v>0</v>
      </c>
      <c r="T189" s="4">
        <f t="shared" si="160"/>
        <v>0</v>
      </c>
      <c r="U189" s="4">
        <f t="shared" si="160"/>
        <v>0</v>
      </c>
      <c r="V189" s="4">
        <f t="shared" si="160"/>
        <v>0</v>
      </c>
      <c r="W189" s="4">
        <f t="shared" si="160"/>
        <v>0</v>
      </c>
      <c r="X189" s="4">
        <f t="shared" si="157"/>
        <v>0</v>
      </c>
      <c r="Y189" s="4">
        <f t="shared" si="157"/>
        <v>0</v>
      </c>
      <c r="Z189" s="4">
        <f t="shared" si="157"/>
        <v>0</v>
      </c>
      <c r="AA189" s="4">
        <f t="shared" si="157"/>
        <v>0</v>
      </c>
      <c r="AB189" s="4">
        <f t="shared" si="157"/>
        <v>0</v>
      </c>
      <c r="AC189" s="4">
        <f t="shared" si="157"/>
        <v>0</v>
      </c>
      <c r="AD189" s="4">
        <f t="shared" si="157"/>
        <v>0</v>
      </c>
      <c r="AE189" s="4">
        <f t="shared" si="157"/>
        <v>0</v>
      </c>
      <c r="AF189" s="125"/>
    </row>
    <row r="190" spans="1:32" x14ac:dyDescent="0.3">
      <c r="A190" s="76" t="s">
        <v>179</v>
      </c>
      <c r="B190" s="4">
        <f t="shared" si="155"/>
        <v>19137.697000000004</v>
      </c>
      <c r="C190" s="4">
        <f t="shared" si="156"/>
        <v>3806.2359999999999</v>
      </c>
      <c r="D190" s="4">
        <f t="shared" si="156"/>
        <v>3547.4560000000001</v>
      </c>
      <c r="E190" s="4">
        <f t="shared" si="156"/>
        <v>3547.4560000000001</v>
      </c>
      <c r="F190" s="4">
        <f t="shared" si="158"/>
        <v>18.536483256057402</v>
      </c>
      <c r="G190" s="4">
        <f t="shared" si="159"/>
        <v>93.201157258772184</v>
      </c>
      <c r="H190" s="4">
        <f t="shared" si="160"/>
        <v>242.86500000000001</v>
      </c>
      <c r="I190" s="4">
        <f t="shared" si="157"/>
        <v>0</v>
      </c>
      <c r="J190" s="4">
        <f t="shared" si="157"/>
        <v>433.899</v>
      </c>
      <c r="K190" s="4">
        <f t="shared" si="157"/>
        <v>0</v>
      </c>
      <c r="L190" s="4">
        <f t="shared" si="157"/>
        <v>382.32400000000001</v>
      </c>
      <c r="M190" s="4">
        <f t="shared" si="157"/>
        <v>0</v>
      </c>
      <c r="N190" s="4">
        <f t="shared" si="157"/>
        <v>2166.5239999999999</v>
      </c>
      <c r="O190" s="4">
        <f t="shared" si="157"/>
        <v>3167.3589999999999</v>
      </c>
      <c r="P190" s="4">
        <f t="shared" si="157"/>
        <v>580.62400000000002</v>
      </c>
      <c r="Q190" s="4">
        <f t="shared" si="157"/>
        <v>380.09699999999998</v>
      </c>
      <c r="R190" s="4">
        <f t="shared" si="157"/>
        <v>406.12400000000002</v>
      </c>
      <c r="S190" s="4">
        <f t="shared" si="157"/>
        <v>0</v>
      </c>
      <c r="T190" s="4">
        <f t="shared" si="157"/>
        <v>382.32400000000001</v>
      </c>
      <c r="U190" s="4">
        <f t="shared" si="157"/>
        <v>0</v>
      </c>
      <c r="V190" s="4">
        <f t="shared" si="157"/>
        <v>12925.824000000001</v>
      </c>
      <c r="W190" s="4">
        <f t="shared" si="157"/>
        <v>0</v>
      </c>
      <c r="X190" s="4">
        <f t="shared" si="157"/>
        <v>382.32400000000001</v>
      </c>
      <c r="Y190" s="4">
        <f t="shared" si="157"/>
        <v>0</v>
      </c>
      <c r="Z190" s="4">
        <f t="shared" si="157"/>
        <v>382.32400000000001</v>
      </c>
      <c r="AA190" s="4">
        <f t="shared" si="157"/>
        <v>0</v>
      </c>
      <c r="AB190" s="4">
        <f t="shared" si="157"/>
        <v>382.32400000000001</v>
      </c>
      <c r="AC190" s="4">
        <f t="shared" si="157"/>
        <v>0</v>
      </c>
      <c r="AD190" s="4">
        <f t="shared" si="157"/>
        <v>470.21699999999998</v>
      </c>
      <c r="AE190" s="4">
        <f t="shared" si="157"/>
        <v>0</v>
      </c>
      <c r="AF190" s="125"/>
    </row>
    <row r="191" spans="1:32" s="72" customFormat="1" ht="13.8" x14ac:dyDescent="0.25">
      <c r="A191" s="64" t="s">
        <v>178</v>
      </c>
      <c r="B191" s="66">
        <f t="shared" si="155"/>
        <v>2607.5239999999999</v>
      </c>
      <c r="C191" s="65">
        <f t="shared" si="156"/>
        <v>1946.5</v>
      </c>
      <c r="D191" s="65">
        <f t="shared" si="156"/>
        <v>1754.2</v>
      </c>
      <c r="E191" s="65">
        <f t="shared" si="156"/>
        <v>1754.2</v>
      </c>
      <c r="F191" s="66">
        <f t="shared" si="158"/>
        <v>67.274548575583594</v>
      </c>
      <c r="G191" s="66">
        <f t="shared" si="159"/>
        <v>90.120729514513229</v>
      </c>
      <c r="H191" s="65">
        <f>H171</f>
        <v>0</v>
      </c>
      <c r="I191" s="65">
        <f t="shared" si="157"/>
        <v>0</v>
      </c>
      <c r="J191" s="65">
        <f t="shared" si="157"/>
        <v>0</v>
      </c>
      <c r="K191" s="65">
        <f t="shared" si="157"/>
        <v>0</v>
      </c>
      <c r="L191" s="65">
        <f t="shared" si="157"/>
        <v>0</v>
      </c>
      <c r="M191" s="65">
        <f t="shared" si="157"/>
        <v>0</v>
      </c>
      <c r="N191" s="65">
        <f t="shared" si="157"/>
        <v>1784.2</v>
      </c>
      <c r="O191" s="65">
        <f t="shared" si="157"/>
        <v>1754.2</v>
      </c>
      <c r="P191" s="65">
        <f t="shared" si="157"/>
        <v>162.30000000000001</v>
      </c>
      <c r="Q191" s="65">
        <f t="shared" si="157"/>
        <v>0</v>
      </c>
      <c r="R191" s="65">
        <f t="shared" si="157"/>
        <v>23.8</v>
      </c>
      <c r="S191" s="65">
        <f t="shared" si="157"/>
        <v>0</v>
      </c>
      <c r="T191" s="65">
        <f t="shared" si="157"/>
        <v>0</v>
      </c>
      <c r="U191" s="65">
        <f t="shared" si="157"/>
        <v>0</v>
      </c>
      <c r="V191" s="65">
        <f t="shared" si="157"/>
        <v>0</v>
      </c>
      <c r="W191" s="65">
        <f t="shared" si="157"/>
        <v>0</v>
      </c>
      <c r="X191" s="65">
        <f t="shared" si="157"/>
        <v>382.32400000000001</v>
      </c>
      <c r="Y191" s="65">
        <f t="shared" si="157"/>
        <v>0</v>
      </c>
      <c r="Z191" s="65">
        <f t="shared" si="157"/>
        <v>254.9</v>
      </c>
      <c r="AA191" s="65">
        <f t="shared" si="157"/>
        <v>0</v>
      </c>
      <c r="AB191" s="65">
        <f t="shared" si="157"/>
        <v>0</v>
      </c>
      <c r="AC191" s="65">
        <f t="shared" si="157"/>
        <v>0</v>
      </c>
      <c r="AD191" s="65">
        <f t="shared" si="157"/>
        <v>0</v>
      </c>
      <c r="AE191" s="65">
        <f t="shared" si="157"/>
        <v>0</v>
      </c>
      <c r="AF191" s="125"/>
    </row>
    <row r="192" spans="1:32" x14ac:dyDescent="0.3">
      <c r="A192" s="76" t="s">
        <v>139</v>
      </c>
      <c r="B192" s="4">
        <f t="shared" si="155"/>
        <v>0</v>
      </c>
      <c r="C192" s="4">
        <f t="shared" si="156"/>
        <v>0</v>
      </c>
      <c r="D192" s="4">
        <f t="shared" si="156"/>
        <v>0</v>
      </c>
      <c r="E192" s="4">
        <f t="shared" si="156"/>
        <v>0</v>
      </c>
      <c r="F192" s="4"/>
      <c r="G192" s="4"/>
      <c r="H192" s="4">
        <f t="shared" si="160"/>
        <v>0</v>
      </c>
      <c r="I192" s="4">
        <f t="shared" si="157"/>
        <v>0</v>
      </c>
      <c r="J192" s="4">
        <f t="shared" si="157"/>
        <v>0</v>
      </c>
      <c r="K192" s="4">
        <f t="shared" si="157"/>
        <v>0</v>
      </c>
      <c r="L192" s="4">
        <f t="shared" si="157"/>
        <v>0</v>
      </c>
      <c r="M192" s="4">
        <f t="shared" si="157"/>
        <v>0</v>
      </c>
      <c r="N192" s="4">
        <f t="shared" si="157"/>
        <v>0</v>
      </c>
      <c r="O192" s="4">
        <f t="shared" si="157"/>
        <v>0</v>
      </c>
      <c r="P192" s="4">
        <f t="shared" si="157"/>
        <v>0</v>
      </c>
      <c r="Q192" s="4">
        <f t="shared" si="157"/>
        <v>0</v>
      </c>
      <c r="R192" s="4">
        <f t="shared" si="157"/>
        <v>0</v>
      </c>
      <c r="S192" s="4">
        <f t="shared" si="157"/>
        <v>0</v>
      </c>
      <c r="T192" s="4">
        <f t="shared" si="157"/>
        <v>0</v>
      </c>
      <c r="U192" s="4">
        <f t="shared" si="157"/>
        <v>0</v>
      </c>
      <c r="V192" s="4">
        <f t="shared" si="157"/>
        <v>0</v>
      </c>
      <c r="W192" s="4">
        <f t="shared" si="157"/>
        <v>0</v>
      </c>
      <c r="X192" s="4">
        <f t="shared" si="157"/>
        <v>0</v>
      </c>
      <c r="Y192" s="4">
        <f t="shared" si="157"/>
        <v>0</v>
      </c>
      <c r="Z192" s="4">
        <f t="shared" si="157"/>
        <v>0</v>
      </c>
      <c r="AA192" s="4">
        <f t="shared" si="157"/>
        <v>0</v>
      </c>
      <c r="AB192" s="4">
        <f t="shared" si="157"/>
        <v>0</v>
      </c>
      <c r="AC192" s="4">
        <f t="shared" si="157"/>
        <v>0</v>
      </c>
      <c r="AD192" s="4">
        <f t="shared" si="157"/>
        <v>0</v>
      </c>
      <c r="AE192" s="4">
        <f t="shared" si="157"/>
        <v>0</v>
      </c>
      <c r="AF192" s="126"/>
    </row>
    <row r="193" spans="1:32" ht="84" x14ac:dyDescent="0.3">
      <c r="A193" s="53" t="s">
        <v>140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c r="AA193" s="4">
        <v>0</v>
      </c>
      <c r="AB193" s="4">
        <v>0</v>
      </c>
      <c r="AC193" s="4">
        <v>0</v>
      </c>
      <c r="AD193" s="4">
        <v>0</v>
      </c>
      <c r="AE193" s="4">
        <v>0</v>
      </c>
      <c r="AF193" s="55"/>
    </row>
    <row r="194" spans="1:32" x14ac:dyDescent="0.3">
      <c r="A194" s="70" t="s">
        <v>138</v>
      </c>
      <c r="B194" s="4">
        <v>0</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0</v>
      </c>
      <c r="AD194" s="4">
        <v>0</v>
      </c>
      <c r="AE194" s="4">
        <v>0</v>
      </c>
      <c r="AF194" s="55"/>
    </row>
    <row r="195" spans="1:32" ht="50.4" x14ac:dyDescent="0.3">
      <c r="A195" s="76" t="s">
        <v>49</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c r="AE195" s="4">
        <v>0</v>
      </c>
      <c r="AF195" s="55"/>
    </row>
    <row r="196" spans="1:32" x14ac:dyDescent="0.3">
      <c r="A196" s="76" t="s">
        <v>179</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c r="AE196" s="4">
        <v>0</v>
      </c>
      <c r="AF196" s="55"/>
    </row>
    <row r="197" spans="1:32" x14ac:dyDescent="0.3">
      <c r="A197" s="51" t="s">
        <v>178</v>
      </c>
      <c r="B197" s="66">
        <v>0</v>
      </c>
      <c r="C197" s="66">
        <v>0</v>
      </c>
      <c r="D197" s="66">
        <v>0</v>
      </c>
      <c r="E197" s="66">
        <v>0</v>
      </c>
      <c r="F197" s="66">
        <v>0</v>
      </c>
      <c r="G197" s="66">
        <v>0</v>
      </c>
      <c r="H197" s="66">
        <v>0</v>
      </c>
      <c r="I197" s="66">
        <v>0</v>
      </c>
      <c r="J197" s="66">
        <v>0</v>
      </c>
      <c r="K197" s="66">
        <v>0</v>
      </c>
      <c r="L197" s="66">
        <v>0</v>
      </c>
      <c r="M197" s="66">
        <v>0</v>
      </c>
      <c r="N197" s="66">
        <v>0</v>
      </c>
      <c r="O197" s="66">
        <v>0</v>
      </c>
      <c r="P197" s="66">
        <v>0</v>
      </c>
      <c r="Q197" s="66">
        <v>0</v>
      </c>
      <c r="R197" s="66">
        <v>0</v>
      </c>
      <c r="S197" s="66">
        <v>0</v>
      </c>
      <c r="T197" s="66">
        <v>0</v>
      </c>
      <c r="U197" s="66">
        <v>0</v>
      </c>
      <c r="V197" s="66">
        <v>0</v>
      </c>
      <c r="W197" s="66">
        <v>0</v>
      </c>
      <c r="X197" s="66">
        <v>0</v>
      </c>
      <c r="Y197" s="66">
        <v>0</v>
      </c>
      <c r="Z197" s="66">
        <v>0</v>
      </c>
      <c r="AA197" s="66">
        <v>0</v>
      </c>
      <c r="AB197" s="66">
        <v>0</v>
      </c>
      <c r="AC197" s="66">
        <v>0</v>
      </c>
      <c r="AD197" s="66">
        <v>0</v>
      </c>
      <c r="AE197" s="66">
        <v>0</v>
      </c>
      <c r="AF197" s="55"/>
    </row>
    <row r="198" spans="1:32" x14ac:dyDescent="0.3">
      <c r="A198" s="76" t="s">
        <v>139</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c r="AE198" s="4">
        <v>0</v>
      </c>
      <c r="AF198" s="55"/>
    </row>
    <row r="199" spans="1:32" s="54" customFormat="1" x14ac:dyDescent="0.3">
      <c r="A199" s="53" t="s">
        <v>141</v>
      </c>
      <c r="B199" s="67">
        <f>B201+B202+B203+B205</f>
        <v>292545.18927000003</v>
      </c>
      <c r="C199" s="67">
        <f t="shared" ref="C199:E199" si="161">C201+C202+C203+C205</f>
        <v>72819.862270000012</v>
      </c>
      <c r="D199" s="67">
        <f t="shared" si="161"/>
        <v>70116.907000000007</v>
      </c>
      <c r="E199" s="67">
        <f t="shared" si="161"/>
        <v>58704.759999999995</v>
      </c>
      <c r="F199" s="67">
        <f>E199/B199%</f>
        <v>20.066903218093717</v>
      </c>
      <c r="G199" s="67">
        <f>E199/C199%</f>
        <v>80.616411745377491</v>
      </c>
      <c r="H199" s="67">
        <f t="shared" ref="H199:AE199" si="162">H201+H202+H203+H205</f>
        <v>10928.5797</v>
      </c>
      <c r="I199" s="67">
        <f t="shared" si="162"/>
        <v>7089.59</v>
      </c>
      <c r="J199" s="67">
        <f t="shared" si="162"/>
        <v>12854.486569999999</v>
      </c>
      <c r="K199" s="67">
        <f t="shared" si="162"/>
        <v>12114.730000000001</v>
      </c>
      <c r="L199" s="67">
        <f t="shared" si="162"/>
        <v>12630.954</v>
      </c>
      <c r="M199" s="67">
        <f t="shared" si="162"/>
        <v>9511.869999999999</v>
      </c>
      <c r="N199" s="67">
        <f t="shared" si="162"/>
        <v>22814.931000000004</v>
      </c>
      <c r="O199" s="67">
        <f t="shared" si="162"/>
        <v>20235.969000000001</v>
      </c>
      <c r="P199" s="67">
        <f t="shared" si="162"/>
        <v>17559.447</v>
      </c>
      <c r="Q199" s="67">
        <f t="shared" si="162"/>
        <v>13300.056999999999</v>
      </c>
      <c r="R199" s="67">
        <f t="shared" si="162"/>
        <v>24480.464000000004</v>
      </c>
      <c r="S199" s="67">
        <f t="shared" si="162"/>
        <v>0</v>
      </c>
      <c r="T199" s="67">
        <f t="shared" si="162"/>
        <v>38707.754000000001</v>
      </c>
      <c r="U199" s="67">
        <f t="shared" si="162"/>
        <v>0</v>
      </c>
      <c r="V199" s="67">
        <f t="shared" si="162"/>
        <v>21841.584000000003</v>
      </c>
      <c r="W199" s="67">
        <f t="shared" si="162"/>
        <v>0</v>
      </c>
      <c r="X199" s="67">
        <f t="shared" si="162"/>
        <v>71876.193999999989</v>
      </c>
      <c r="Y199" s="67">
        <f t="shared" si="162"/>
        <v>0</v>
      </c>
      <c r="Z199" s="67">
        <f t="shared" si="162"/>
        <v>27018.874999999996</v>
      </c>
      <c r="AA199" s="67">
        <f t="shared" si="162"/>
        <v>0</v>
      </c>
      <c r="AB199" s="67">
        <f t="shared" si="162"/>
        <v>12922.864</v>
      </c>
      <c r="AC199" s="67">
        <f t="shared" si="162"/>
        <v>0</v>
      </c>
      <c r="AD199" s="67">
        <f t="shared" si="162"/>
        <v>18909.056</v>
      </c>
      <c r="AE199" s="67">
        <f t="shared" si="162"/>
        <v>0</v>
      </c>
      <c r="AF199" s="124"/>
    </row>
    <row r="200" spans="1:32" x14ac:dyDescent="0.3">
      <c r="A200" s="60" t="s">
        <v>151</v>
      </c>
      <c r="B200" s="60"/>
      <c r="C200" s="60"/>
      <c r="D200" s="60"/>
      <c r="E200" s="60"/>
      <c r="F200" s="60"/>
      <c r="G200" s="60"/>
      <c r="H200" s="4"/>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125"/>
    </row>
    <row r="201" spans="1:32" x14ac:dyDescent="0.3">
      <c r="A201" s="76" t="s">
        <v>138</v>
      </c>
      <c r="B201" s="4">
        <f t="shared" ref="B201:B205" si="163">H201+J201+L201+N201+P201+R201+T201+V201+X201+Z201+AB201+AD201</f>
        <v>0</v>
      </c>
      <c r="C201" s="4">
        <f t="shared" ref="C201:E205" si="164">C154+C20+C194</f>
        <v>0</v>
      </c>
      <c r="D201" s="4">
        <f t="shared" si="164"/>
        <v>0</v>
      </c>
      <c r="E201" s="4">
        <f t="shared" si="164"/>
        <v>0</v>
      </c>
      <c r="F201" s="4"/>
      <c r="G201" s="4"/>
      <c r="H201" s="4">
        <f t="shared" ref="H201:AE201" si="165">H154+H20+H188</f>
        <v>0</v>
      </c>
      <c r="I201" s="4">
        <f t="shared" si="165"/>
        <v>0</v>
      </c>
      <c r="J201" s="4">
        <f t="shared" si="165"/>
        <v>0</v>
      </c>
      <c r="K201" s="4">
        <f t="shared" si="165"/>
        <v>0</v>
      </c>
      <c r="L201" s="4">
        <f t="shared" si="165"/>
        <v>0</v>
      </c>
      <c r="M201" s="4">
        <f t="shared" si="165"/>
        <v>0</v>
      </c>
      <c r="N201" s="4">
        <f t="shared" si="165"/>
        <v>0</v>
      </c>
      <c r="O201" s="4">
        <f t="shared" si="165"/>
        <v>0</v>
      </c>
      <c r="P201" s="4">
        <f t="shared" si="165"/>
        <v>0</v>
      </c>
      <c r="Q201" s="4">
        <f t="shared" si="165"/>
        <v>0</v>
      </c>
      <c r="R201" s="4">
        <f t="shared" si="165"/>
        <v>0</v>
      </c>
      <c r="S201" s="4">
        <f t="shared" si="165"/>
        <v>0</v>
      </c>
      <c r="T201" s="4">
        <f t="shared" si="165"/>
        <v>0</v>
      </c>
      <c r="U201" s="4">
        <f t="shared" si="165"/>
        <v>0</v>
      </c>
      <c r="V201" s="4">
        <f t="shared" si="165"/>
        <v>0</v>
      </c>
      <c r="W201" s="4">
        <f t="shared" si="165"/>
        <v>0</v>
      </c>
      <c r="X201" s="4">
        <f t="shared" si="165"/>
        <v>0</v>
      </c>
      <c r="Y201" s="4">
        <f t="shared" si="165"/>
        <v>0</v>
      </c>
      <c r="Z201" s="4">
        <f t="shared" si="165"/>
        <v>0</v>
      </c>
      <c r="AA201" s="4">
        <f t="shared" si="165"/>
        <v>0</v>
      </c>
      <c r="AB201" s="4">
        <f t="shared" si="165"/>
        <v>0</v>
      </c>
      <c r="AC201" s="4">
        <f t="shared" si="165"/>
        <v>0</v>
      </c>
      <c r="AD201" s="4">
        <f t="shared" si="165"/>
        <v>0</v>
      </c>
      <c r="AE201" s="4">
        <f t="shared" si="165"/>
        <v>0</v>
      </c>
      <c r="AF201" s="125"/>
    </row>
    <row r="202" spans="1:32" x14ac:dyDescent="0.3">
      <c r="A202" s="76" t="s">
        <v>19</v>
      </c>
      <c r="B202" s="4">
        <f t="shared" si="163"/>
        <v>56222.5</v>
      </c>
      <c r="C202" s="4">
        <f t="shared" si="164"/>
        <v>0</v>
      </c>
      <c r="D202" s="4">
        <f t="shared" si="164"/>
        <v>0</v>
      </c>
      <c r="E202" s="4">
        <f t="shared" si="164"/>
        <v>0</v>
      </c>
      <c r="F202" s="4">
        <f t="shared" ref="F202:F204" si="166">E202/B202%</f>
        <v>0</v>
      </c>
      <c r="G202" s="4" t="e">
        <f t="shared" ref="G202:G204" si="167">E202/C202%</f>
        <v>#DIV/0!</v>
      </c>
      <c r="H202" s="4">
        <f t="shared" ref="H202:AE202" si="168">H155+H21+H189</f>
        <v>0</v>
      </c>
      <c r="I202" s="4">
        <f t="shared" si="168"/>
        <v>0</v>
      </c>
      <c r="J202" s="4">
        <f t="shared" si="168"/>
        <v>0</v>
      </c>
      <c r="K202" s="4">
        <f t="shared" si="168"/>
        <v>0</v>
      </c>
      <c r="L202" s="4">
        <f t="shared" si="168"/>
        <v>0</v>
      </c>
      <c r="M202" s="4">
        <f t="shared" si="168"/>
        <v>0</v>
      </c>
      <c r="N202" s="4">
        <f t="shared" si="168"/>
        <v>0</v>
      </c>
      <c r="O202" s="4">
        <f t="shared" si="168"/>
        <v>0</v>
      </c>
      <c r="P202" s="4">
        <f t="shared" si="168"/>
        <v>162.30000000000001</v>
      </c>
      <c r="Q202" s="4">
        <f t="shared" si="168"/>
        <v>0</v>
      </c>
      <c r="R202" s="4">
        <f t="shared" si="168"/>
        <v>1808</v>
      </c>
      <c r="S202" s="4">
        <f t="shared" si="168"/>
        <v>0</v>
      </c>
      <c r="T202" s="4">
        <f t="shared" si="168"/>
        <v>0</v>
      </c>
      <c r="U202" s="4">
        <f t="shared" si="168"/>
        <v>0</v>
      </c>
      <c r="V202" s="4">
        <f t="shared" si="168"/>
        <v>0</v>
      </c>
      <c r="W202" s="4">
        <f t="shared" si="168"/>
        <v>0</v>
      </c>
      <c r="X202" s="4">
        <f t="shared" si="168"/>
        <v>54252.2</v>
      </c>
      <c r="Y202" s="4">
        <f t="shared" si="168"/>
        <v>0</v>
      </c>
      <c r="Z202" s="4">
        <f t="shared" si="168"/>
        <v>0</v>
      </c>
      <c r="AA202" s="4">
        <f t="shared" si="168"/>
        <v>0</v>
      </c>
      <c r="AB202" s="4">
        <f t="shared" si="168"/>
        <v>0</v>
      </c>
      <c r="AC202" s="4">
        <f t="shared" si="168"/>
        <v>0</v>
      </c>
      <c r="AD202" s="4">
        <f t="shared" si="168"/>
        <v>0</v>
      </c>
      <c r="AE202" s="4">
        <f t="shared" si="168"/>
        <v>0</v>
      </c>
      <c r="AF202" s="125"/>
    </row>
    <row r="203" spans="1:32" x14ac:dyDescent="0.3">
      <c r="A203" s="76" t="s">
        <v>13</v>
      </c>
      <c r="B203" s="4">
        <f t="shared" si="163"/>
        <v>216322.68927000003</v>
      </c>
      <c r="C203" s="4">
        <f t="shared" si="164"/>
        <v>72819.862270000012</v>
      </c>
      <c r="D203" s="4">
        <f t="shared" si="164"/>
        <v>70116.907000000007</v>
      </c>
      <c r="E203" s="4">
        <f t="shared" si="164"/>
        <v>58704.759999999995</v>
      </c>
      <c r="F203" s="4">
        <f t="shared" si="166"/>
        <v>27.137587923904039</v>
      </c>
      <c r="G203" s="4">
        <f t="shared" si="167"/>
        <v>80.616411745377491</v>
      </c>
      <c r="H203" s="4">
        <f t="shared" ref="H203:AE203" si="169">H156+H22+H190</f>
        <v>10928.5797</v>
      </c>
      <c r="I203" s="4">
        <f t="shared" si="169"/>
        <v>7089.59</v>
      </c>
      <c r="J203" s="4">
        <f t="shared" si="169"/>
        <v>12854.486569999999</v>
      </c>
      <c r="K203" s="4">
        <f t="shared" si="169"/>
        <v>12114.730000000001</v>
      </c>
      <c r="L203" s="4">
        <f t="shared" si="169"/>
        <v>12630.954</v>
      </c>
      <c r="M203" s="4">
        <f t="shared" si="169"/>
        <v>9511.869999999999</v>
      </c>
      <c r="N203" s="4">
        <f t="shared" si="169"/>
        <v>22814.931000000004</v>
      </c>
      <c r="O203" s="4">
        <f t="shared" si="169"/>
        <v>20235.969000000001</v>
      </c>
      <c r="P203" s="4">
        <f t="shared" si="169"/>
        <v>17397.147000000001</v>
      </c>
      <c r="Q203" s="4">
        <f t="shared" si="169"/>
        <v>13300.056999999999</v>
      </c>
      <c r="R203" s="4">
        <f t="shared" si="169"/>
        <v>22672.464000000004</v>
      </c>
      <c r="S203" s="4">
        <f t="shared" si="169"/>
        <v>0</v>
      </c>
      <c r="T203" s="4">
        <f t="shared" si="169"/>
        <v>18707.754000000001</v>
      </c>
      <c r="U203" s="4">
        <f t="shared" si="169"/>
        <v>0</v>
      </c>
      <c r="V203" s="4">
        <f t="shared" si="169"/>
        <v>21841.584000000003</v>
      </c>
      <c r="W203" s="4">
        <f t="shared" si="169"/>
        <v>0</v>
      </c>
      <c r="X203" s="4">
        <f t="shared" si="169"/>
        <v>17623.993999999999</v>
      </c>
      <c r="Y203" s="4">
        <f t="shared" si="169"/>
        <v>0</v>
      </c>
      <c r="Z203" s="4">
        <f t="shared" si="169"/>
        <v>27018.874999999996</v>
      </c>
      <c r="AA203" s="4">
        <f t="shared" si="169"/>
        <v>0</v>
      </c>
      <c r="AB203" s="4">
        <f t="shared" si="169"/>
        <v>12922.864</v>
      </c>
      <c r="AC203" s="4">
        <f t="shared" si="169"/>
        <v>0</v>
      </c>
      <c r="AD203" s="4">
        <f t="shared" si="169"/>
        <v>18909.056</v>
      </c>
      <c r="AE203" s="4">
        <f t="shared" si="169"/>
        <v>0</v>
      </c>
      <c r="AF203" s="125"/>
    </row>
    <row r="204" spans="1:32" s="72" customFormat="1" ht="13.8" x14ac:dyDescent="0.25">
      <c r="A204" s="64" t="s">
        <v>178</v>
      </c>
      <c r="B204" s="66">
        <f t="shared" si="163"/>
        <v>8635.6239999999998</v>
      </c>
      <c r="C204" s="65">
        <f t="shared" si="164"/>
        <v>0</v>
      </c>
      <c r="D204" s="65">
        <f t="shared" si="164"/>
        <v>0</v>
      </c>
      <c r="E204" s="65">
        <f t="shared" si="164"/>
        <v>0</v>
      </c>
      <c r="F204" s="66">
        <f t="shared" si="166"/>
        <v>0</v>
      </c>
      <c r="G204" s="66" t="e">
        <f t="shared" si="167"/>
        <v>#DIV/0!</v>
      </c>
      <c r="H204" s="65">
        <f t="shared" ref="H204:AE204" si="170">H157+H23+H191</f>
        <v>0</v>
      </c>
      <c r="I204" s="65">
        <f t="shared" si="170"/>
        <v>0</v>
      </c>
      <c r="J204" s="65">
        <f t="shared" si="170"/>
        <v>0</v>
      </c>
      <c r="K204" s="65">
        <f t="shared" si="170"/>
        <v>0</v>
      </c>
      <c r="L204" s="65">
        <f t="shared" si="170"/>
        <v>0</v>
      </c>
      <c r="M204" s="65">
        <f t="shared" si="170"/>
        <v>0</v>
      </c>
      <c r="N204" s="65">
        <f t="shared" si="170"/>
        <v>1784.2</v>
      </c>
      <c r="O204" s="65">
        <f t="shared" si="170"/>
        <v>1754.2</v>
      </c>
      <c r="P204" s="65">
        <f t="shared" si="170"/>
        <v>162.30000000000001</v>
      </c>
      <c r="Q204" s="65">
        <f t="shared" si="170"/>
        <v>0</v>
      </c>
      <c r="R204" s="65">
        <f t="shared" si="170"/>
        <v>23.8</v>
      </c>
      <c r="S204" s="65">
        <f t="shared" si="170"/>
        <v>0</v>
      </c>
      <c r="T204" s="65">
        <f t="shared" si="170"/>
        <v>0</v>
      </c>
      <c r="U204" s="65">
        <f t="shared" si="170"/>
        <v>0</v>
      </c>
      <c r="V204" s="65">
        <f t="shared" si="170"/>
        <v>0</v>
      </c>
      <c r="W204" s="65">
        <f t="shared" si="170"/>
        <v>0</v>
      </c>
      <c r="X204" s="65">
        <f t="shared" si="170"/>
        <v>6410.424</v>
      </c>
      <c r="Y204" s="65">
        <f t="shared" si="170"/>
        <v>0</v>
      </c>
      <c r="Z204" s="65">
        <f t="shared" si="170"/>
        <v>254.9</v>
      </c>
      <c r="AA204" s="65">
        <f t="shared" si="170"/>
        <v>0</v>
      </c>
      <c r="AB204" s="65">
        <f t="shared" si="170"/>
        <v>0</v>
      </c>
      <c r="AC204" s="65">
        <f t="shared" si="170"/>
        <v>0</v>
      </c>
      <c r="AD204" s="65">
        <f t="shared" si="170"/>
        <v>0</v>
      </c>
      <c r="AE204" s="65">
        <f t="shared" si="170"/>
        <v>0</v>
      </c>
      <c r="AF204" s="125"/>
    </row>
    <row r="205" spans="1:32" x14ac:dyDescent="0.3">
      <c r="A205" s="76" t="s">
        <v>139</v>
      </c>
      <c r="B205" s="4">
        <f t="shared" si="163"/>
        <v>20000</v>
      </c>
      <c r="C205" s="4">
        <f t="shared" si="164"/>
        <v>0</v>
      </c>
      <c r="D205" s="4">
        <f t="shared" si="164"/>
        <v>0</v>
      </c>
      <c r="E205" s="4">
        <f t="shared" si="164"/>
        <v>0</v>
      </c>
      <c r="F205" s="4"/>
      <c r="G205" s="4"/>
      <c r="H205" s="4">
        <f t="shared" ref="H205:AE205" si="171">H158+H24+H192</f>
        <v>0</v>
      </c>
      <c r="I205" s="4">
        <f t="shared" si="171"/>
        <v>0</v>
      </c>
      <c r="J205" s="4">
        <f t="shared" si="171"/>
        <v>0</v>
      </c>
      <c r="K205" s="4">
        <f t="shared" si="171"/>
        <v>0</v>
      </c>
      <c r="L205" s="4">
        <f t="shared" si="171"/>
        <v>0</v>
      </c>
      <c r="M205" s="4">
        <f t="shared" si="171"/>
        <v>0</v>
      </c>
      <c r="N205" s="4">
        <f t="shared" si="171"/>
        <v>0</v>
      </c>
      <c r="O205" s="4">
        <f t="shared" si="171"/>
        <v>0</v>
      </c>
      <c r="P205" s="4">
        <f t="shared" si="171"/>
        <v>0</v>
      </c>
      <c r="Q205" s="4">
        <f t="shared" si="171"/>
        <v>0</v>
      </c>
      <c r="R205" s="4">
        <f t="shared" si="171"/>
        <v>0</v>
      </c>
      <c r="S205" s="4">
        <f t="shared" si="171"/>
        <v>0</v>
      </c>
      <c r="T205" s="4">
        <f t="shared" si="171"/>
        <v>20000</v>
      </c>
      <c r="U205" s="4">
        <f t="shared" si="171"/>
        <v>0</v>
      </c>
      <c r="V205" s="4">
        <f t="shared" si="171"/>
        <v>0</v>
      </c>
      <c r="W205" s="4">
        <f t="shared" si="171"/>
        <v>0</v>
      </c>
      <c r="X205" s="4">
        <f t="shared" si="171"/>
        <v>0</v>
      </c>
      <c r="Y205" s="4">
        <f t="shared" si="171"/>
        <v>0</v>
      </c>
      <c r="Z205" s="4">
        <f t="shared" si="171"/>
        <v>0</v>
      </c>
      <c r="AA205" s="4">
        <f t="shared" si="171"/>
        <v>0</v>
      </c>
      <c r="AB205" s="4">
        <f t="shared" si="171"/>
        <v>0</v>
      </c>
      <c r="AC205" s="4">
        <f t="shared" si="171"/>
        <v>0</v>
      </c>
      <c r="AD205" s="4">
        <f t="shared" si="171"/>
        <v>0</v>
      </c>
      <c r="AE205" s="4">
        <f t="shared" si="171"/>
        <v>0</v>
      </c>
      <c r="AF205" s="126"/>
    </row>
    <row r="206" spans="1:32" s="54" customFormat="1" ht="42.6" customHeight="1" x14ac:dyDescent="0.3">
      <c r="A206" s="63" t="s">
        <v>142</v>
      </c>
      <c r="B206" s="67">
        <f>B208+B209+B210+B212</f>
        <v>11202</v>
      </c>
      <c r="C206" s="67">
        <f t="shared" ref="C206:E206" si="172">C208+C209+C210+C212</f>
        <v>0</v>
      </c>
      <c r="D206" s="67">
        <f t="shared" si="172"/>
        <v>0</v>
      </c>
      <c r="E206" s="67">
        <f t="shared" si="172"/>
        <v>0</v>
      </c>
      <c r="F206" s="67">
        <f>E206/B206%</f>
        <v>0</v>
      </c>
      <c r="G206" s="67" t="e">
        <f>E206/C206%</f>
        <v>#DIV/0!</v>
      </c>
      <c r="H206" s="67">
        <f t="shared" ref="H206:AE206" si="173">H208+H209+H210+H212</f>
        <v>0</v>
      </c>
      <c r="I206" s="67">
        <f t="shared" si="173"/>
        <v>0</v>
      </c>
      <c r="J206" s="67">
        <f t="shared" si="173"/>
        <v>0</v>
      </c>
      <c r="K206" s="67">
        <f t="shared" si="173"/>
        <v>0</v>
      </c>
      <c r="L206" s="67">
        <f t="shared" si="173"/>
        <v>0</v>
      </c>
      <c r="M206" s="67">
        <f t="shared" si="173"/>
        <v>0</v>
      </c>
      <c r="N206" s="67">
        <f t="shared" si="173"/>
        <v>0</v>
      </c>
      <c r="O206" s="67">
        <f t="shared" si="173"/>
        <v>0</v>
      </c>
      <c r="P206" s="67">
        <f t="shared" si="173"/>
        <v>0</v>
      </c>
      <c r="Q206" s="67">
        <f t="shared" si="173"/>
        <v>0</v>
      </c>
      <c r="R206" s="67">
        <f t="shared" si="173"/>
        <v>0</v>
      </c>
      <c r="S206" s="67">
        <f t="shared" si="173"/>
        <v>0</v>
      </c>
      <c r="T206" s="67">
        <f t="shared" si="173"/>
        <v>0</v>
      </c>
      <c r="U206" s="67">
        <f t="shared" si="173"/>
        <v>0</v>
      </c>
      <c r="V206" s="67">
        <f t="shared" si="173"/>
        <v>0</v>
      </c>
      <c r="W206" s="67">
        <f t="shared" si="173"/>
        <v>0</v>
      </c>
      <c r="X206" s="67">
        <f t="shared" si="173"/>
        <v>2618.4</v>
      </c>
      <c r="Y206" s="67">
        <f t="shared" si="173"/>
        <v>0</v>
      </c>
      <c r="Z206" s="67">
        <f t="shared" si="173"/>
        <v>8583.6</v>
      </c>
      <c r="AA206" s="67">
        <f t="shared" si="173"/>
        <v>0</v>
      </c>
      <c r="AB206" s="67">
        <f t="shared" si="173"/>
        <v>0</v>
      </c>
      <c r="AC206" s="67">
        <f t="shared" si="173"/>
        <v>0</v>
      </c>
      <c r="AD206" s="67">
        <f t="shared" si="173"/>
        <v>0</v>
      </c>
      <c r="AE206" s="67">
        <f t="shared" si="173"/>
        <v>0</v>
      </c>
      <c r="AF206" s="124"/>
    </row>
    <row r="207" spans="1:32" x14ac:dyDescent="0.3">
      <c r="A207" s="60" t="s">
        <v>151</v>
      </c>
      <c r="B207" s="4"/>
      <c r="C207" s="4"/>
      <c r="D207" s="4"/>
      <c r="E207" s="4"/>
      <c r="F207" s="4"/>
      <c r="G207" s="4"/>
      <c r="H207" s="24"/>
      <c r="I207" s="25"/>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125"/>
    </row>
    <row r="208" spans="1:32" x14ac:dyDescent="0.3">
      <c r="A208" s="76" t="s">
        <v>138</v>
      </c>
      <c r="B208" s="4">
        <f t="shared" ref="B208:E212" si="174">B77</f>
        <v>0</v>
      </c>
      <c r="C208" s="4">
        <f t="shared" si="174"/>
        <v>0</v>
      </c>
      <c r="D208" s="4">
        <f t="shared" si="174"/>
        <v>0</v>
      </c>
      <c r="E208" s="4">
        <f t="shared" si="174"/>
        <v>0</v>
      </c>
      <c r="F208" s="4"/>
      <c r="G208" s="4"/>
      <c r="H208" s="4">
        <f t="shared" ref="H208:AE208" si="175">H77</f>
        <v>0</v>
      </c>
      <c r="I208" s="4">
        <f t="shared" si="175"/>
        <v>0</v>
      </c>
      <c r="J208" s="4">
        <f t="shared" si="175"/>
        <v>0</v>
      </c>
      <c r="K208" s="4">
        <f t="shared" si="175"/>
        <v>0</v>
      </c>
      <c r="L208" s="4">
        <f t="shared" si="175"/>
        <v>0</v>
      </c>
      <c r="M208" s="4">
        <f t="shared" si="175"/>
        <v>0</v>
      </c>
      <c r="N208" s="4">
        <f t="shared" si="175"/>
        <v>0</v>
      </c>
      <c r="O208" s="4">
        <f t="shared" si="175"/>
        <v>0</v>
      </c>
      <c r="P208" s="4">
        <f t="shared" si="175"/>
        <v>0</v>
      </c>
      <c r="Q208" s="4">
        <f t="shared" si="175"/>
        <v>0</v>
      </c>
      <c r="R208" s="4">
        <f t="shared" si="175"/>
        <v>0</v>
      </c>
      <c r="S208" s="4">
        <f t="shared" si="175"/>
        <v>0</v>
      </c>
      <c r="T208" s="4">
        <f t="shared" si="175"/>
        <v>0</v>
      </c>
      <c r="U208" s="4">
        <f t="shared" si="175"/>
        <v>0</v>
      </c>
      <c r="V208" s="4">
        <f t="shared" si="175"/>
        <v>0</v>
      </c>
      <c r="W208" s="4">
        <f t="shared" si="175"/>
        <v>0</v>
      </c>
      <c r="X208" s="4">
        <f t="shared" si="175"/>
        <v>0</v>
      </c>
      <c r="Y208" s="4">
        <f t="shared" si="175"/>
        <v>0</v>
      </c>
      <c r="Z208" s="4">
        <f t="shared" si="175"/>
        <v>0</v>
      </c>
      <c r="AA208" s="4">
        <f t="shared" si="175"/>
        <v>0</v>
      </c>
      <c r="AB208" s="4">
        <f t="shared" si="175"/>
        <v>0</v>
      </c>
      <c r="AC208" s="4">
        <f t="shared" si="175"/>
        <v>0</v>
      </c>
      <c r="AD208" s="4">
        <f t="shared" si="175"/>
        <v>0</v>
      </c>
      <c r="AE208" s="4">
        <f t="shared" si="175"/>
        <v>0</v>
      </c>
      <c r="AF208" s="125"/>
    </row>
    <row r="209" spans="1:32" x14ac:dyDescent="0.3">
      <c r="A209" s="76" t="s">
        <v>19</v>
      </c>
      <c r="B209" s="4">
        <f t="shared" si="174"/>
        <v>0</v>
      </c>
      <c r="C209" s="4">
        <f t="shared" si="174"/>
        <v>0</v>
      </c>
      <c r="D209" s="4">
        <f t="shared" si="174"/>
        <v>0</v>
      </c>
      <c r="E209" s="4">
        <f t="shared" si="174"/>
        <v>0</v>
      </c>
      <c r="F209" s="4"/>
      <c r="G209" s="4"/>
      <c r="H209" s="4">
        <f t="shared" ref="H209:AE209" si="176">H78</f>
        <v>0</v>
      </c>
      <c r="I209" s="4">
        <f t="shared" si="176"/>
        <v>0</v>
      </c>
      <c r="J209" s="4">
        <f t="shared" si="176"/>
        <v>0</v>
      </c>
      <c r="K209" s="4">
        <f t="shared" si="176"/>
        <v>0</v>
      </c>
      <c r="L209" s="4">
        <f t="shared" si="176"/>
        <v>0</v>
      </c>
      <c r="M209" s="4">
        <f t="shared" si="176"/>
        <v>0</v>
      </c>
      <c r="N209" s="4">
        <f t="shared" si="176"/>
        <v>0</v>
      </c>
      <c r="O209" s="4">
        <f t="shared" si="176"/>
        <v>0</v>
      </c>
      <c r="P209" s="4">
        <f t="shared" si="176"/>
        <v>0</v>
      </c>
      <c r="Q209" s="4">
        <f t="shared" si="176"/>
        <v>0</v>
      </c>
      <c r="R209" s="4">
        <f t="shared" si="176"/>
        <v>0</v>
      </c>
      <c r="S209" s="4">
        <f t="shared" si="176"/>
        <v>0</v>
      </c>
      <c r="T209" s="4">
        <f t="shared" si="176"/>
        <v>0</v>
      </c>
      <c r="U209" s="4">
        <f t="shared" si="176"/>
        <v>0</v>
      </c>
      <c r="V209" s="4">
        <f t="shared" si="176"/>
        <v>0</v>
      </c>
      <c r="W209" s="4">
        <f t="shared" si="176"/>
        <v>0</v>
      </c>
      <c r="X209" s="4">
        <f t="shared" si="176"/>
        <v>0</v>
      </c>
      <c r="Y209" s="4">
        <f t="shared" si="176"/>
        <v>0</v>
      </c>
      <c r="Z209" s="4">
        <f t="shared" si="176"/>
        <v>0</v>
      </c>
      <c r="AA209" s="4">
        <f t="shared" si="176"/>
        <v>0</v>
      </c>
      <c r="AB209" s="4">
        <f t="shared" si="176"/>
        <v>0</v>
      </c>
      <c r="AC209" s="4">
        <f t="shared" si="176"/>
        <v>0</v>
      </c>
      <c r="AD209" s="4">
        <f t="shared" si="176"/>
        <v>0</v>
      </c>
      <c r="AE209" s="4">
        <f t="shared" si="176"/>
        <v>0</v>
      </c>
      <c r="AF209" s="125"/>
    </row>
    <row r="210" spans="1:32" x14ac:dyDescent="0.3">
      <c r="A210" s="76" t="s">
        <v>13</v>
      </c>
      <c r="B210" s="4">
        <f t="shared" si="174"/>
        <v>11202</v>
      </c>
      <c r="C210" s="4">
        <f t="shared" si="174"/>
        <v>0</v>
      </c>
      <c r="D210" s="4">
        <f t="shared" si="174"/>
        <v>0</v>
      </c>
      <c r="E210" s="4">
        <f t="shared" si="174"/>
        <v>0</v>
      </c>
      <c r="F210" s="4">
        <f>E210/B210%</f>
        <v>0</v>
      </c>
      <c r="G210" s="4" t="e">
        <f>E210/C210%</f>
        <v>#DIV/0!</v>
      </c>
      <c r="H210" s="4">
        <f t="shared" ref="H210:AE210" si="177">H79</f>
        <v>0</v>
      </c>
      <c r="I210" s="4">
        <f t="shared" si="177"/>
        <v>0</v>
      </c>
      <c r="J210" s="4">
        <f t="shared" si="177"/>
        <v>0</v>
      </c>
      <c r="K210" s="4">
        <f t="shared" si="177"/>
        <v>0</v>
      </c>
      <c r="L210" s="4">
        <f t="shared" si="177"/>
        <v>0</v>
      </c>
      <c r="M210" s="4">
        <f t="shared" si="177"/>
        <v>0</v>
      </c>
      <c r="N210" s="4">
        <f t="shared" si="177"/>
        <v>0</v>
      </c>
      <c r="O210" s="4">
        <f t="shared" si="177"/>
        <v>0</v>
      </c>
      <c r="P210" s="4">
        <f t="shared" si="177"/>
        <v>0</v>
      </c>
      <c r="Q210" s="4">
        <f t="shared" si="177"/>
        <v>0</v>
      </c>
      <c r="R210" s="4">
        <f t="shared" si="177"/>
        <v>0</v>
      </c>
      <c r="S210" s="4">
        <f t="shared" si="177"/>
        <v>0</v>
      </c>
      <c r="T210" s="4">
        <f t="shared" si="177"/>
        <v>0</v>
      </c>
      <c r="U210" s="4">
        <f t="shared" si="177"/>
        <v>0</v>
      </c>
      <c r="V210" s="4">
        <f t="shared" si="177"/>
        <v>0</v>
      </c>
      <c r="W210" s="4">
        <f t="shared" si="177"/>
        <v>0</v>
      </c>
      <c r="X210" s="4">
        <f t="shared" si="177"/>
        <v>2618.4</v>
      </c>
      <c r="Y210" s="4">
        <f t="shared" si="177"/>
        <v>0</v>
      </c>
      <c r="Z210" s="4">
        <f t="shared" si="177"/>
        <v>8583.6</v>
      </c>
      <c r="AA210" s="4">
        <f t="shared" si="177"/>
        <v>0</v>
      </c>
      <c r="AB210" s="4">
        <f t="shared" si="177"/>
        <v>0</v>
      </c>
      <c r="AC210" s="4">
        <f t="shared" si="177"/>
        <v>0</v>
      </c>
      <c r="AD210" s="4">
        <f t="shared" si="177"/>
        <v>0</v>
      </c>
      <c r="AE210" s="4">
        <f t="shared" si="177"/>
        <v>0</v>
      </c>
      <c r="AF210" s="125"/>
    </row>
    <row r="211" spans="1:32" s="72" customFormat="1" ht="13.8" x14ac:dyDescent="0.25">
      <c r="A211" s="64" t="s">
        <v>178</v>
      </c>
      <c r="B211" s="65">
        <f t="shared" si="174"/>
        <v>0</v>
      </c>
      <c r="C211" s="65">
        <f t="shared" si="174"/>
        <v>0</v>
      </c>
      <c r="D211" s="65">
        <f t="shared" si="174"/>
        <v>0</v>
      </c>
      <c r="E211" s="65">
        <f t="shared" si="174"/>
        <v>0</v>
      </c>
      <c r="F211" s="66"/>
      <c r="G211" s="66"/>
      <c r="H211" s="65">
        <f t="shared" ref="H211:AE211" si="178">H80</f>
        <v>0</v>
      </c>
      <c r="I211" s="65">
        <f t="shared" si="178"/>
        <v>0</v>
      </c>
      <c r="J211" s="65">
        <f t="shared" si="178"/>
        <v>0</v>
      </c>
      <c r="K211" s="65">
        <f t="shared" si="178"/>
        <v>0</v>
      </c>
      <c r="L211" s="65">
        <f t="shared" si="178"/>
        <v>0</v>
      </c>
      <c r="M211" s="65">
        <f t="shared" si="178"/>
        <v>0</v>
      </c>
      <c r="N211" s="65">
        <f t="shared" si="178"/>
        <v>0</v>
      </c>
      <c r="O211" s="65">
        <f t="shared" si="178"/>
        <v>0</v>
      </c>
      <c r="P211" s="65">
        <f t="shared" si="178"/>
        <v>0</v>
      </c>
      <c r="Q211" s="65">
        <f t="shared" si="178"/>
        <v>0</v>
      </c>
      <c r="R211" s="65">
        <f t="shared" si="178"/>
        <v>0</v>
      </c>
      <c r="S211" s="65">
        <f t="shared" si="178"/>
        <v>0</v>
      </c>
      <c r="T211" s="65">
        <f t="shared" si="178"/>
        <v>0</v>
      </c>
      <c r="U211" s="65">
        <f t="shared" si="178"/>
        <v>0</v>
      </c>
      <c r="V211" s="65">
        <f t="shared" si="178"/>
        <v>0</v>
      </c>
      <c r="W211" s="65">
        <f t="shared" si="178"/>
        <v>0</v>
      </c>
      <c r="X211" s="65">
        <f t="shared" si="178"/>
        <v>0</v>
      </c>
      <c r="Y211" s="65">
        <f t="shared" si="178"/>
        <v>0</v>
      </c>
      <c r="Z211" s="65">
        <f t="shared" si="178"/>
        <v>0</v>
      </c>
      <c r="AA211" s="65">
        <f t="shared" si="178"/>
        <v>0</v>
      </c>
      <c r="AB211" s="65">
        <f t="shared" si="178"/>
        <v>0</v>
      </c>
      <c r="AC211" s="65">
        <f t="shared" si="178"/>
        <v>0</v>
      </c>
      <c r="AD211" s="65">
        <f t="shared" si="178"/>
        <v>0</v>
      </c>
      <c r="AE211" s="65">
        <f t="shared" si="178"/>
        <v>0</v>
      </c>
      <c r="AF211" s="125"/>
    </row>
    <row r="212" spans="1:32" x14ac:dyDescent="0.3">
      <c r="A212" s="76" t="s">
        <v>139</v>
      </c>
      <c r="B212" s="4">
        <f t="shared" si="174"/>
        <v>0</v>
      </c>
      <c r="C212" s="4">
        <f t="shared" si="174"/>
        <v>0</v>
      </c>
      <c r="D212" s="4">
        <f t="shared" si="174"/>
        <v>0</v>
      </c>
      <c r="E212" s="4">
        <f t="shared" si="174"/>
        <v>0</v>
      </c>
      <c r="F212" s="4"/>
      <c r="G212" s="4"/>
      <c r="H212" s="4">
        <f t="shared" ref="H212:AE212" si="179">H81</f>
        <v>0</v>
      </c>
      <c r="I212" s="4">
        <f t="shared" si="179"/>
        <v>0</v>
      </c>
      <c r="J212" s="4">
        <f t="shared" si="179"/>
        <v>0</v>
      </c>
      <c r="K212" s="4">
        <f t="shared" si="179"/>
        <v>0</v>
      </c>
      <c r="L212" s="4">
        <f t="shared" si="179"/>
        <v>0</v>
      </c>
      <c r="M212" s="4">
        <f t="shared" si="179"/>
        <v>0</v>
      </c>
      <c r="N212" s="4">
        <f t="shared" si="179"/>
        <v>0</v>
      </c>
      <c r="O212" s="4">
        <f t="shared" si="179"/>
        <v>0</v>
      </c>
      <c r="P212" s="4">
        <f t="shared" si="179"/>
        <v>0</v>
      </c>
      <c r="Q212" s="4">
        <f t="shared" si="179"/>
        <v>0</v>
      </c>
      <c r="R212" s="4">
        <f t="shared" si="179"/>
        <v>0</v>
      </c>
      <c r="S212" s="4">
        <f t="shared" si="179"/>
        <v>0</v>
      </c>
      <c r="T212" s="4">
        <f t="shared" si="179"/>
        <v>0</v>
      </c>
      <c r="U212" s="4">
        <f t="shared" si="179"/>
        <v>0</v>
      </c>
      <c r="V212" s="4">
        <f t="shared" si="179"/>
        <v>0</v>
      </c>
      <c r="W212" s="4">
        <f t="shared" si="179"/>
        <v>0</v>
      </c>
      <c r="X212" s="4">
        <f t="shared" si="179"/>
        <v>0</v>
      </c>
      <c r="Y212" s="4">
        <f t="shared" si="179"/>
        <v>0</v>
      </c>
      <c r="Z212" s="4">
        <f t="shared" si="179"/>
        <v>0</v>
      </c>
      <c r="AA212" s="4">
        <f t="shared" si="179"/>
        <v>0</v>
      </c>
      <c r="AB212" s="4">
        <f t="shared" si="179"/>
        <v>0</v>
      </c>
      <c r="AC212" s="4">
        <f t="shared" si="179"/>
        <v>0</v>
      </c>
      <c r="AD212" s="4">
        <f t="shared" si="179"/>
        <v>0</v>
      </c>
      <c r="AE212" s="4">
        <f t="shared" si="179"/>
        <v>0</v>
      </c>
      <c r="AF212" s="126"/>
    </row>
    <row r="213" spans="1:32" hidden="1" x14ac:dyDescent="0.3">
      <c r="A213" s="62" t="s">
        <v>151</v>
      </c>
      <c r="B213" s="61"/>
      <c r="C213" s="61"/>
      <c r="D213" s="61"/>
      <c r="E213" s="61"/>
      <c r="F213" s="61"/>
      <c r="G213" s="61"/>
      <c r="H213" s="24"/>
      <c r="I213" s="25"/>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55"/>
    </row>
    <row r="214" spans="1:32" hidden="1" x14ac:dyDescent="0.3">
      <c r="A214" s="62" t="s">
        <v>143</v>
      </c>
      <c r="B214" s="61"/>
      <c r="C214" s="61"/>
      <c r="D214" s="61"/>
      <c r="E214" s="61"/>
      <c r="F214" s="61"/>
      <c r="G214" s="61"/>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55"/>
    </row>
    <row r="215" spans="1:32" hidden="1" x14ac:dyDescent="0.3">
      <c r="A215" s="76" t="s">
        <v>138</v>
      </c>
      <c r="B215" s="61"/>
      <c r="C215" s="61"/>
      <c r="D215" s="61"/>
      <c r="E215" s="61"/>
      <c r="F215" s="61"/>
      <c r="G215" s="61"/>
      <c r="H215" s="24"/>
      <c r="I215" s="25"/>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55"/>
    </row>
    <row r="216" spans="1:32" hidden="1" x14ac:dyDescent="0.3">
      <c r="A216" s="76" t="s">
        <v>19</v>
      </c>
      <c r="B216" s="61"/>
      <c r="C216" s="61"/>
      <c r="D216" s="61"/>
      <c r="E216" s="61"/>
      <c r="F216" s="61"/>
      <c r="G216" s="61"/>
      <c r="H216" s="24"/>
      <c r="I216" s="25"/>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55"/>
    </row>
    <row r="217" spans="1:32" hidden="1" x14ac:dyDescent="0.3">
      <c r="A217" s="76" t="s">
        <v>13</v>
      </c>
      <c r="B217" s="61"/>
      <c r="C217" s="61"/>
      <c r="D217" s="61"/>
      <c r="E217" s="61"/>
      <c r="F217" s="61"/>
      <c r="G217" s="61"/>
      <c r="H217" s="24"/>
      <c r="I217" s="25"/>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55"/>
    </row>
    <row r="218" spans="1:32" hidden="1" x14ac:dyDescent="0.3">
      <c r="A218" s="51" t="s">
        <v>178</v>
      </c>
      <c r="B218" s="61"/>
      <c r="C218" s="61"/>
      <c r="D218" s="61"/>
      <c r="E218" s="61"/>
      <c r="F218" s="61"/>
      <c r="G218" s="61"/>
      <c r="H218" s="24"/>
      <c r="I218" s="25"/>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55"/>
    </row>
    <row r="219" spans="1:32" hidden="1" x14ac:dyDescent="0.3">
      <c r="A219" s="76" t="s">
        <v>139</v>
      </c>
      <c r="B219" s="61"/>
      <c r="C219" s="61"/>
      <c r="D219" s="61"/>
      <c r="E219" s="61"/>
      <c r="F219" s="61"/>
      <c r="G219" s="61"/>
      <c r="H219" s="24"/>
      <c r="I219" s="25"/>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55"/>
    </row>
    <row r="220" spans="1:32" ht="32.4" hidden="1" customHeight="1" x14ac:dyDescent="0.3">
      <c r="A220" s="63" t="s">
        <v>144</v>
      </c>
      <c r="B220" s="61"/>
      <c r="C220" s="61"/>
      <c r="D220" s="61"/>
      <c r="E220" s="61"/>
      <c r="F220" s="61"/>
      <c r="G220" s="61"/>
      <c r="H220" s="24"/>
      <c r="I220" s="25"/>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55"/>
    </row>
    <row r="221" spans="1:32" hidden="1" x14ac:dyDescent="0.3">
      <c r="A221" s="76" t="s">
        <v>138</v>
      </c>
      <c r="B221" s="61"/>
      <c r="C221" s="61"/>
      <c r="D221" s="61"/>
      <c r="E221" s="61"/>
      <c r="F221" s="61"/>
      <c r="G221" s="61"/>
      <c r="H221" s="24"/>
      <c r="I221" s="25"/>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55"/>
    </row>
    <row r="222" spans="1:32" hidden="1" x14ac:dyDescent="0.3">
      <c r="A222" s="76" t="s">
        <v>19</v>
      </c>
      <c r="B222" s="61"/>
      <c r="C222" s="61"/>
      <c r="D222" s="61"/>
      <c r="E222" s="61"/>
      <c r="F222" s="61"/>
      <c r="G222" s="61"/>
      <c r="H222" s="24"/>
      <c r="I222" s="25"/>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55"/>
    </row>
    <row r="223" spans="1:32" hidden="1" x14ac:dyDescent="0.3">
      <c r="A223" s="76" t="s">
        <v>13</v>
      </c>
      <c r="B223" s="61"/>
      <c r="C223" s="61"/>
      <c r="D223" s="61"/>
      <c r="E223" s="61"/>
      <c r="F223" s="61"/>
      <c r="G223" s="61"/>
      <c r="H223" s="24"/>
      <c r="I223" s="25"/>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55"/>
    </row>
    <row r="224" spans="1:32" hidden="1" x14ac:dyDescent="0.3">
      <c r="A224" s="51" t="s">
        <v>178</v>
      </c>
      <c r="B224" s="61"/>
      <c r="C224" s="61"/>
      <c r="D224" s="61"/>
      <c r="E224" s="61"/>
      <c r="F224" s="61"/>
      <c r="G224" s="61"/>
      <c r="H224" s="24"/>
      <c r="I224" s="25"/>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55"/>
    </row>
    <row r="225" spans="1:32" hidden="1" x14ac:dyDescent="0.3">
      <c r="A225" s="76" t="s">
        <v>139</v>
      </c>
      <c r="B225" s="61"/>
      <c r="C225" s="61"/>
      <c r="D225" s="61"/>
      <c r="E225" s="61"/>
      <c r="F225" s="61"/>
      <c r="G225" s="61"/>
      <c r="H225" s="24"/>
      <c r="I225" s="25"/>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55"/>
    </row>
    <row r="226" spans="1:32" ht="91.2" customHeight="1" x14ac:dyDescent="0.3">
      <c r="A226" s="63" t="s">
        <v>145</v>
      </c>
      <c r="B226" s="67">
        <f>B227+B229+B228+B231</f>
        <v>11202</v>
      </c>
      <c r="C226" s="67">
        <f t="shared" ref="C226:E226" si="180">C227+C229+C228+C231</f>
        <v>0</v>
      </c>
      <c r="D226" s="67">
        <f t="shared" si="180"/>
        <v>0</v>
      </c>
      <c r="E226" s="67">
        <f t="shared" si="180"/>
        <v>0</v>
      </c>
      <c r="F226" s="67">
        <f>E226/B226%</f>
        <v>0</v>
      </c>
      <c r="G226" s="67" t="e">
        <f>E226/C226%</f>
        <v>#DIV/0!</v>
      </c>
      <c r="H226" s="67">
        <f t="shared" ref="H226:AE226" si="181">H227+H229+H228+H231</f>
        <v>0</v>
      </c>
      <c r="I226" s="67">
        <f t="shared" si="181"/>
        <v>0</v>
      </c>
      <c r="J226" s="67">
        <f t="shared" si="181"/>
        <v>0</v>
      </c>
      <c r="K226" s="67">
        <f t="shared" si="181"/>
        <v>0</v>
      </c>
      <c r="L226" s="67">
        <f t="shared" si="181"/>
        <v>0</v>
      </c>
      <c r="M226" s="67">
        <f t="shared" si="181"/>
        <v>0</v>
      </c>
      <c r="N226" s="67">
        <f t="shared" si="181"/>
        <v>0</v>
      </c>
      <c r="O226" s="67">
        <f t="shared" si="181"/>
        <v>0</v>
      </c>
      <c r="P226" s="67">
        <f t="shared" si="181"/>
        <v>0</v>
      </c>
      <c r="Q226" s="67">
        <f t="shared" si="181"/>
        <v>0</v>
      </c>
      <c r="R226" s="67">
        <f t="shared" si="181"/>
        <v>0</v>
      </c>
      <c r="S226" s="67">
        <f t="shared" si="181"/>
        <v>0</v>
      </c>
      <c r="T226" s="67">
        <f t="shared" si="181"/>
        <v>0</v>
      </c>
      <c r="U226" s="67">
        <f t="shared" si="181"/>
        <v>0</v>
      </c>
      <c r="V226" s="67">
        <f t="shared" si="181"/>
        <v>0</v>
      </c>
      <c r="W226" s="67">
        <f t="shared" si="181"/>
        <v>0</v>
      </c>
      <c r="X226" s="67">
        <f t="shared" si="181"/>
        <v>2618.4</v>
      </c>
      <c r="Y226" s="67">
        <f t="shared" si="181"/>
        <v>0</v>
      </c>
      <c r="Z226" s="67">
        <f t="shared" si="181"/>
        <v>8583.6</v>
      </c>
      <c r="AA226" s="67">
        <f t="shared" si="181"/>
        <v>0</v>
      </c>
      <c r="AB226" s="67">
        <f t="shared" si="181"/>
        <v>0</v>
      </c>
      <c r="AC226" s="67">
        <f t="shared" si="181"/>
        <v>0</v>
      </c>
      <c r="AD226" s="67">
        <f t="shared" si="181"/>
        <v>0</v>
      </c>
      <c r="AE226" s="67">
        <f t="shared" si="181"/>
        <v>0</v>
      </c>
      <c r="AF226" s="127"/>
    </row>
    <row r="227" spans="1:32" x14ac:dyDescent="0.3">
      <c r="A227" s="76" t="s">
        <v>138</v>
      </c>
      <c r="B227" s="4">
        <f>B208</f>
        <v>0</v>
      </c>
      <c r="C227" s="4">
        <f t="shared" ref="C227:E227" si="182">C208</f>
        <v>0</v>
      </c>
      <c r="D227" s="4">
        <f t="shared" si="182"/>
        <v>0</v>
      </c>
      <c r="E227" s="4">
        <f t="shared" si="182"/>
        <v>0</v>
      </c>
      <c r="F227" s="4"/>
      <c r="G227" s="4"/>
      <c r="H227" s="4">
        <f t="shared" ref="H227:AE231" si="183">H208</f>
        <v>0</v>
      </c>
      <c r="I227" s="4">
        <f t="shared" si="183"/>
        <v>0</v>
      </c>
      <c r="J227" s="4">
        <f t="shared" si="183"/>
        <v>0</v>
      </c>
      <c r="K227" s="4">
        <f t="shared" si="183"/>
        <v>0</v>
      </c>
      <c r="L227" s="4">
        <f t="shared" si="183"/>
        <v>0</v>
      </c>
      <c r="M227" s="4">
        <f t="shared" si="183"/>
        <v>0</v>
      </c>
      <c r="N227" s="4">
        <f t="shared" si="183"/>
        <v>0</v>
      </c>
      <c r="O227" s="4">
        <f t="shared" si="183"/>
        <v>0</v>
      </c>
      <c r="P227" s="4">
        <f t="shared" si="183"/>
        <v>0</v>
      </c>
      <c r="Q227" s="4">
        <f t="shared" si="183"/>
        <v>0</v>
      </c>
      <c r="R227" s="4">
        <f t="shared" si="183"/>
        <v>0</v>
      </c>
      <c r="S227" s="4">
        <f t="shared" si="183"/>
        <v>0</v>
      </c>
      <c r="T227" s="4">
        <f t="shared" si="183"/>
        <v>0</v>
      </c>
      <c r="U227" s="4">
        <f t="shared" si="183"/>
        <v>0</v>
      </c>
      <c r="V227" s="4">
        <f t="shared" si="183"/>
        <v>0</v>
      </c>
      <c r="W227" s="4">
        <f t="shared" si="183"/>
        <v>0</v>
      </c>
      <c r="X227" s="4">
        <f t="shared" si="183"/>
        <v>0</v>
      </c>
      <c r="Y227" s="4">
        <f t="shared" si="183"/>
        <v>0</v>
      </c>
      <c r="Z227" s="4">
        <f t="shared" si="183"/>
        <v>0</v>
      </c>
      <c r="AA227" s="4">
        <f t="shared" si="183"/>
        <v>0</v>
      </c>
      <c r="AB227" s="4">
        <f t="shared" si="183"/>
        <v>0</v>
      </c>
      <c r="AC227" s="4">
        <f t="shared" si="183"/>
        <v>0</v>
      </c>
      <c r="AD227" s="4">
        <f t="shared" si="183"/>
        <v>0</v>
      </c>
      <c r="AE227" s="4">
        <f t="shared" si="183"/>
        <v>0</v>
      </c>
      <c r="AF227" s="128"/>
    </row>
    <row r="228" spans="1:32" x14ac:dyDescent="0.3">
      <c r="A228" s="76" t="s">
        <v>19</v>
      </c>
      <c r="B228" s="4">
        <f t="shared" ref="B228:E231" si="184">B209</f>
        <v>0</v>
      </c>
      <c r="C228" s="4">
        <f t="shared" si="184"/>
        <v>0</v>
      </c>
      <c r="D228" s="4">
        <f t="shared" si="184"/>
        <v>0</v>
      </c>
      <c r="E228" s="4">
        <f t="shared" si="184"/>
        <v>0</v>
      </c>
      <c r="F228" s="4"/>
      <c r="G228" s="4"/>
      <c r="H228" s="4">
        <f t="shared" si="183"/>
        <v>0</v>
      </c>
      <c r="I228" s="4">
        <f t="shared" si="183"/>
        <v>0</v>
      </c>
      <c r="J228" s="4">
        <f t="shared" si="183"/>
        <v>0</v>
      </c>
      <c r="K228" s="4">
        <f t="shared" si="183"/>
        <v>0</v>
      </c>
      <c r="L228" s="4">
        <f t="shared" si="183"/>
        <v>0</v>
      </c>
      <c r="M228" s="4">
        <f t="shared" si="183"/>
        <v>0</v>
      </c>
      <c r="N228" s="4">
        <f t="shared" si="183"/>
        <v>0</v>
      </c>
      <c r="O228" s="4">
        <f t="shared" si="183"/>
        <v>0</v>
      </c>
      <c r="P228" s="4">
        <f t="shared" si="183"/>
        <v>0</v>
      </c>
      <c r="Q228" s="4">
        <f t="shared" si="183"/>
        <v>0</v>
      </c>
      <c r="R228" s="4">
        <f t="shared" si="183"/>
        <v>0</v>
      </c>
      <c r="S228" s="4">
        <f t="shared" si="183"/>
        <v>0</v>
      </c>
      <c r="T228" s="4">
        <f t="shared" si="183"/>
        <v>0</v>
      </c>
      <c r="U228" s="4">
        <f t="shared" si="183"/>
        <v>0</v>
      </c>
      <c r="V228" s="4">
        <f t="shared" si="183"/>
        <v>0</v>
      </c>
      <c r="W228" s="4">
        <f t="shared" si="183"/>
        <v>0</v>
      </c>
      <c r="X228" s="4">
        <f t="shared" si="183"/>
        <v>0</v>
      </c>
      <c r="Y228" s="4">
        <f t="shared" si="183"/>
        <v>0</v>
      </c>
      <c r="Z228" s="4">
        <f t="shared" si="183"/>
        <v>0</v>
      </c>
      <c r="AA228" s="4">
        <f t="shared" si="183"/>
        <v>0</v>
      </c>
      <c r="AB228" s="4">
        <f t="shared" si="183"/>
        <v>0</v>
      </c>
      <c r="AC228" s="4">
        <f t="shared" si="183"/>
        <v>0</v>
      </c>
      <c r="AD228" s="4">
        <f t="shared" si="183"/>
        <v>0</v>
      </c>
      <c r="AE228" s="4">
        <f t="shared" si="183"/>
        <v>0</v>
      </c>
      <c r="AF228" s="128"/>
    </row>
    <row r="229" spans="1:32" x14ac:dyDescent="0.3">
      <c r="A229" s="76" t="s">
        <v>13</v>
      </c>
      <c r="B229" s="4">
        <f t="shared" si="184"/>
        <v>11202</v>
      </c>
      <c r="C229" s="4">
        <f t="shared" si="184"/>
        <v>0</v>
      </c>
      <c r="D229" s="4">
        <f t="shared" si="184"/>
        <v>0</v>
      </c>
      <c r="E229" s="4">
        <f t="shared" si="184"/>
        <v>0</v>
      </c>
      <c r="F229" s="4">
        <f>E229/B229%</f>
        <v>0</v>
      </c>
      <c r="G229" s="4" t="e">
        <f>E229/C229%</f>
        <v>#DIV/0!</v>
      </c>
      <c r="H229" s="4">
        <f t="shared" si="183"/>
        <v>0</v>
      </c>
      <c r="I229" s="4">
        <f t="shared" si="183"/>
        <v>0</v>
      </c>
      <c r="J229" s="4">
        <f t="shared" si="183"/>
        <v>0</v>
      </c>
      <c r="K229" s="4">
        <f t="shared" si="183"/>
        <v>0</v>
      </c>
      <c r="L229" s="4">
        <f t="shared" si="183"/>
        <v>0</v>
      </c>
      <c r="M229" s="4">
        <f t="shared" si="183"/>
        <v>0</v>
      </c>
      <c r="N229" s="4">
        <f t="shared" si="183"/>
        <v>0</v>
      </c>
      <c r="O229" s="4">
        <f t="shared" si="183"/>
        <v>0</v>
      </c>
      <c r="P229" s="4">
        <f t="shared" si="183"/>
        <v>0</v>
      </c>
      <c r="Q229" s="4">
        <f t="shared" si="183"/>
        <v>0</v>
      </c>
      <c r="R229" s="4">
        <f t="shared" si="183"/>
        <v>0</v>
      </c>
      <c r="S229" s="4">
        <f t="shared" si="183"/>
        <v>0</v>
      </c>
      <c r="T229" s="4">
        <f t="shared" si="183"/>
        <v>0</v>
      </c>
      <c r="U229" s="4">
        <f t="shared" si="183"/>
        <v>0</v>
      </c>
      <c r="V229" s="4">
        <f t="shared" si="183"/>
        <v>0</v>
      </c>
      <c r="W229" s="4">
        <f t="shared" si="183"/>
        <v>0</v>
      </c>
      <c r="X229" s="4">
        <f t="shared" si="183"/>
        <v>2618.4</v>
      </c>
      <c r="Y229" s="4">
        <f t="shared" si="183"/>
        <v>0</v>
      </c>
      <c r="Z229" s="4">
        <f t="shared" si="183"/>
        <v>8583.6</v>
      </c>
      <c r="AA229" s="4">
        <f t="shared" si="183"/>
        <v>0</v>
      </c>
      <c r="AB229" s="4">
        <f t="shared" si="183"/>
        <v>0</v>
      </c>
      <c r="AC229" s="4">
        <f t="shared" si="183"/>
        <v>0</v>
      </c>
      <c r="AD229" s="4">
        <f t="shared" si="183"/>
        <v>0</v>
      </c>
      <c r="AE229" s="4">
        <f t="shared" si="183"/>
        <v>0</v>
      </c>
      <c r="AF229" s="128"/>
    </row>
    <row r="230" spans="1:32" s="72" customFormat="1" ht="13.8" x14ac:dyDescent="0.25">
      <c r="A230" s="64" t="s">
        <v>178</v>
      </c>
      <c r="B230" s="65">
        <f t="shared" si="184"/>
        <v>0</v>
      </c>
      <c r="C230" s="65">
        <f t="shared" si="184"/>
        <v>0</v>
      </c>
      <c r="D230" s="65">
        <f t="shared" si="184"/>
        <v>0</v>
      </c>
      <c r="E230" s="65">
        <f t="shared" si="184"/>
        <v>0</v>
      </c>
      <c r="F230" s="66"/>
      <c r="G230" s="66"/>
      <c r="H230" s="65">
        <f t="shared" si="183"/>
        <v>0</v>
      </c>
      <c r="I230" s="65">
        <f t="shared" si="183"/>
        <v>0</v>
      </c>
      <c r="J230" s="65">
        <f t="shared" si="183"/>
        <v>0</v>
      </c>
      <c r="K230" s="65">
        <f t="shared" si="183"/>
        <v>0</v>
      </c>
      <c r="L230" s="65">
        <f t="shared" si="183"/>
        <v>0</v>
      </c>
      <c r="M230" s="65">
        <f t="shared" si="183"/>
        <v>0</v>
      </c>
      <c r="N230" s="65">
        <f t="shared" si="183"/>
        <v>0</v>
      </c>
      <c r="O230" s="65">
        <f t="shared" si="183"/>
        <v>0</v>
      </c>
      <c r="P230" s="65">
        <f t="shared" si="183"/>
        <v>0</v>
      </c>
      <c r="Q230" s="65">
        <f t="shared" si="183"/>
        <v>0</v>
      </c>
      <c r="R230" s="65">
        <f t="shared" si="183"/>
        <v>0</v>
      </c>
      <c r="S230" s="65">
        <f t="shared" si="183"/>
        <v>0</v>
      </c>
      <c r="T230" s="65">
        <f t="shared" si="183"/>
        <v>0</v>
      </c>
      <c r="U230" s="65">
        <f t="shared" si="183"/>
        <v>0</v>
      </c>
      <c r="V230" s="65">
        <f t="shared" si="183"/>
        <v>0</v>
      </c>
      <c r="W230" s="65">
        <f t="shared" si="183"/>
        <v>0</v>
      </c>
      <c r="X230" s="65">
        <f t="shared" si="183"/>
        <v>0</v>
      </c>
      <c r="Y230" s="65">
        <f t="shared" si="183"/>
        <v>0</v>
      </c>
      <c r="Z230" s="65">
        <f t="shared" si="183"/>
        <v>0</v>
      </c>
      <c r="AA230" s="65">
        <f t="shared" si="183"/>
        <v>0</v>
      </c>
      <c r="AB230" s="65">
        <f t="shared" si="183"/>
        <v>0</v>
      </c>
      <c r="AC230" s="65">
        <f t="shared" si="183"/>
        <v>0</v>
      </c>
      <c r="AD230" s="65">
        <f t="shared" si="183"/>
        <v>0</v>
      </c>
      <c r="AE230" s="65">
        <f t="shared" si="183"/>
        <v>0</v>
      </c>
      <c r="AF230" s="128"/>
    </row>
    <row r="231" spans="1:32" x14ac:dyDescent="0.3">
      <c r="A231" s="76" t="s">
        <v>139</v>
      </c>
      <c r="B231" s="4">
        <f t="shared" si="184"/>
        <v>0</v>
      </c>
      <c r="C231" s="4">
        <f t="shared" si="184"/>
        <v>0</v>
      </c>
      <c r="D231" s="4">
        <f t="shared" si="184"/>
        <v>0</v>
      </c>
      <c r="E231" s="4">
        <f t="shared" si="184"/>
        <v>0</v>
      </c>
      <c r="F231" s="4"/>
      <c r="G231" s="4"/>
      <c r="H231" s="4">
        <f t="shared" si="183"/>
        <v>0</v>
      </c>
      <c r="I231" s="4">
        <f t="shared" si="183"/>
        <v>0</v>
      </c>
      <c r="J231" s="4">
        <f t="shared" si="183"/>
        <v>0</v>
      </c>
      <c r="K231" s="4">
        <f t="shared" si="183"/>
        <v>0</v>
      </c>
      <c r="L231" s="4">
        <f t="shared" si="183"/>
        <v>0</v>
      </c>
      <c r="M231" s="4">
        <f t="shared" si="183"/>
        <v>0</v>
      </c>
      <c r="N231" s="4">
        <f t="shared" si="183"/>
        <v>0</v>
      </c>
      <c r="O231" s="4">
        <f t="shared" si="183"/>
        <v>0</v>
      </c>
      <c r="P231" s="4">
        <f t="shared" si="183"/>
        <v>0</v>
      </c>
      <c r="Q231" s="4">
        <f t="shared" si="183"/>
        <v>0</v>
      </c>
      <c r="R231" s="4">
        <f t="shared" si="183"/>
        <v>0</v>
      </c>
      <c r="S231" s="4">
        <f t="shared" si="183"/>
        <v>0</v>
      </c>
      <c r="T231" s="4">
        <f t="shared" si="183"/>
        <v>0</v>
      </c>
      <c r="U231" s="4">
        <f t="shared" si="183"/>
        <v>0</v>
      </c>
      <c r="V231" s="4">
        <f t="shared" si="183"/>
        <v>0</v>
      </c>
      <c r="W231" s="4">
        <f t="shared" si="183"/>
        <v>0</v>
      </c>
      <c r="X231" s="4">
        <f t="shared" si="183"/>
        <v>0</v>
      </c>
      <c r="Y231" s="4">
        <f t="shared" si="183"/>
        <v>0</v>
      </c>
      <c r="Z231" s="4">
        <f t="shared" si="183"/>
        <v>0</v>
      </c>
      <c r="AA231" s="4">
        <f t="shared" si="183"/>
        <v>0</v>
      </c>
      <c r="AB231" s="4">
        <f t="shared" si="183"/>
        <v>0</v>
      </c>
      <c r="AC231" s="4">
        <f t="shared" si="183"/>
        <v>0</v>
      </c>
      <c r="AD231" s="4">
        <f t="shared" si="183"/>
        <v>0</v>
      </c>
      <c r="AE231" s="4">
        <f t="shared" si="183"/>
        <v>0</v>
      </c>
      <c r="AF231" s="129"/>
    </row>
    <row r="232" spans="1:32" hidden="1" x14ac:dyDescent="0.3">
      <c r="A232" s="54" t="s">
        <v>146</v>
      </c>
    </row>
    <row r="233" spans="1:32" hidden="1" x14ac:dyDescent="0.3">
      <c r="A233" s="76" t="s">
        <v>138</v>
      </c>
    </row>
    <row r="234" spans="1:32" hidden="1" x14ac:dyDescent="0.3">
      <c r="A234" s="76" t="s">
        <v>19</v>
      </c>
    </row>
    <row r="235" spans="1:32" hidden="1" x14ac:dyDescent="0.3">
      <c r="A235" s="76" t="s">
        <v>13</v>
      </c>
    </row>
    <row r="236" spans="1:32" hidden="1" x14ac:dyDescent="0.3">
      <c r="A236" s="51" t="s">
        <v>178</v>
      </c>
    </row>
    <row r="237" spans="1:32" hidden="1" x14ac:dyDescent="0.3">
      <c r="A237" s="76" t="s">
        <v>139</v>
      </c>
    </row>
    <row r="239" spans="1:32" x14ac:dyDescent="0.3">
      <c r="A239" s="87" t="s">
        <v>180</v>
      </c>
      <c r="B239" s="87"/>
      <c r="C239" s="87"/>
      <c r="D239" s="87"/>
      <c r="E239" s="87"/>
      <c r="F239" s="87"/>
      <c r="G239" s="87"/>
      <c r="H239" s="87"/>
      <c r="I239" s="87"/>
      <c r="J239" s="87"/>
      <c r="K239" s="87"/>
      <c r="L239" s="87"/>
      <c r="R239" s="87" t="s">
        <v>181</v>
      </c>
      <c r="S239" s="87"/>
      <c r="T239" s="87"/>
      <c r="U239" s="87"/>
      <c r="V239" s="87"/>
      <c r="W239" s="87"/>
      <c r="X239" s="87"/>
      <c r="Y239" s="87"/>
      <c r="Z239" s="87"/>
    </row>
    <row r="241" spans="1:1" x14ac:dyDescent="0.3">
      <c r="A241" s="1" t="s">
        <v>182</v>
      </c>
    </row>
    <row r="242" spans="1:1" x14ac:dyDescent="0.3">
      <c r="A242" s="1" t="s">
        <v>183</v>
      </c>
    </row>
    <row r="243" spans="1:1" x14ac:dyDescent="0.3">
      <c r="A243" s="1" t="s">
        <v>184</v>
      </c>
    </row>
    <row r="244" spans="1:1" x14ac:dyDescent="0.3">
      <c r="A244" s="1" t="s">
        <v>185</v>
      </c>
    </row>
    <row r="245" spans="1:1" x14ac:dyDescent="0.3">
      <c r="A245" s="1" t="s">
        <v>186</v>
      </c>
    </row>
  </sheetData>
  <mergeCells count="56">
    <mergeCell ref="AF226:AF231"/>
    <mergeCell ref="A239:L239"/>
    <mergeCell ref="R239:Z239"/>
    <mergeCell ref="AF166:AF172"/>
    <mergeCell ref="AF173:AF179"/>
    <mergeCell ref="AF180:AF186"/>
    <mergeCell ref="AF187:AF192"/>
    <mergeCell ref="AF199:AF205"/>
    <mergeCell ref="AF206:AF212"/>
    <mergeCell ref="A165:AF165"/>
    <mergeCell ref="AF68:AF74"/>
    <mergeCell ref="AF75:AF81"/>
    <mergeCell ref="AF82:AF88"/>
    <mergeCell ref="AF89:AF102"/>
    <mergeCell ref="AF103:AF109"/>
    <mergeCell ref="AF110:AF116"/>
    <mergeCell ref="AF145:AF151"/>
    <mergeCell ref="AF117:AF123"/>
    <mergeCell ref="AF124:AF130"/>
    <mergeCell ref="AF131:AF137"/>
    <mergeCell ref="AF138:AF144"/>
    <mergeCell ref="AF152:AF158"/>
    <mergeCell ref="AF61:AF67"/>
    <mergeCell ref="A9:AF9"/>
    <mergeCell ref="A10:AF10"/>
    <mergeCell ref="AF11:AF17"/>
    <mergeCell ref="AF18:AF24"/>
    <mergeCell ref="AF25:AF30"/>
    <mergeCell ref="A31:AF31"/>
    <mergeCell ref="A32:AF32"/>
    <mergeCell ref="AF33:AF39"/>
    <mergeCell ref="AF40:AF46"/>
    <mergeCell ref="AF47:AF53"/>
    <mergeCell ref="AF54:AF60"/>
    <mergeCell ref="AF7:AF8"/>
    <mergeCell ref="J7:K7"/>
    <mergeCell ref="L7:M7"/>
    <mergeCell ref="N7:O7"/>
    <mergeCell ref="P7:Q7"/>
    <mergeCell ref="R7:S7"/>
    <mergeCell ref="T7:U7"/>
    <mergeCell ref="V7:W7"/>
    <mergeCell ref="X7:Y7"/>
    <mergeCell ref="Z7:AA7"/>
    <mergeCell ref="AB7:AC7"/>
    <mergeCell ref="AD7:AE7"/>
    <mergeCell ref="B1:T1"/>
    <mergeCell ref="B3:T3"/>
    <mergeCell ref="A5:AD5"/>
    <mergeCell ref="A7:A8"/>
    <mergeCell ref="B7:B8"/>
    <mergeCell ref="C7:C8"/>
    <mergeCell ref="D7:D8"/>
    <mergeCell ref="E7:E8"/>
    <mergeCell ref="F7:G7"/>
    <mergeCell ref="H7:I7"/>
  </mergeCells>
  <pageMargins left="0.39370078740157483" right="0.39370078740157483" top="0.39370078740157483" bottom="0.39370078740157483" header="0.31496062992125984" footer="0.31496062992125984"/>
  <pageSetup paperSize="9" scale="2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май</vt:lpstr>
      <vt:lpstr>май!Заголовки_для_печати</vt:lpstr>
      <vt:lpstr>'приложение 3 '!Заголовки_для_печати</vt:lpstr>
      <vt:lpstr>май!Область_печати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2019-04-02T10:21:37Z</cp:lastPrinted>
  <dcterms:created xsi:type="dcterms:W3CDTF">2015-10-21T10:48:12Z</dcterms:created>
  <dcterms:modified xsi:type="dcterms:W3CDTF">2019-06-14T11:17:31Z</dcterms:modified>
</cp:coreProperties>
</file>