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9528"/>
  </bookViews>
  <sheets>
    <sheet name="март" sheetId="3" r:id="rId1"/>
  </sheets>
  <definedNames>
    <definedName name="_xlnm.Print_Titles" localSheetId="0">март!$8:$9</definedName>
    <definedName name="_xlnm.Print_Area" localSheetId="0">март!$A$1:$AF$119</definedName>
  </definedNames>
  <calcPr calcId="145621"/>
</workbook>
</file>

<file path=xl/calcChain.xml><?xml version="1.0" encoding="utf-8"?>
<calcChain xmlns="http://schemas.openxmlformats.org/spreadsheetml/2006/main">
  <c r="D22" i="3" l="1"/>
  <c r="C104" i="3" l="1"/>
  <c r="C103" i="3"/>
  <c r="C102" i="3"/>
  <c r="C101" i="3"/>
  <c r="C100" i="3"/>
  <c r="C97" i="3"/>
  <c r="C96" i="3"/>
  <c r="C95" i="3"/>
  <c r="C94" i="3"/>
  <c r="C93" i="3"/>
  <c r="C90" i="3"/>
  <c r="C89" i="3"/>
  <c r="C88" i="3"/>
  <c r="C87" i="3"/>
  <c r="C86" i="3"/>
  <c r="C75" i="3"/>
  <c r="C74" i="3"/>
  <c r="C73" i="3"/>
  <c r="C72" i="3"/>
  <c r="C71" i="3"/>
  <c r="C68" i="3"/>
  <c r="C67" i="3"/>
  <c r="C66" i="3"/>
  <c r="C65" i="3"/>
  <c r="C64" i="3"/>
  <c r="C60" i="3"/>
  <c r="C59" i="3"/>
  <c r="C58" i="3"/>
  <c r="C57" i="3"/>
  <c r="C56" i="3"/>
  <c r="C52" i="3"/>
  <c r="C51" i="3"/>
  <c r="C50" i="3"/>
  <c r="C49" i="3"/>
  <c r="C48" i="3"/>
  <c r="C45" i="3"/>
  <c r="C44" i="3"/>
  <c r="C43" i="3"/>
  <c r="C42" i="3"/>
  <c r="C41" i="3"/>
  <c r="C38" i="3"/>
  <c r="C37" i="3"/>
  <c r="C36" i="3"/>
  <c r="C35" i="3"/>
  <c r="C34" i="3"/>
  <c r="C31" i="3"/>
  <c r="C30" i="3"/>
  <c r="C29" i="3"/>
  <c r="C28" i="3"/>
  <c r="C27" i="3"/>
  <c r="C24" i="3"/>
  <c r="C23" i="3"/>
  <c r="C16" i="3" s="1"/>
  <c r="C22" i="3"/>
  <c r="C21" i="3"/>
  <c r="C18" i="3" s="1"/>
  <c r="C20" i="3"/>
  <c r="E104" i="3"/>
  <c r="D104" i="3" s="1"/>
  <c r="B104" i="3"/>
  <c r="E103" i="3"/>
  <c r="D103" i="3" s="1"/>
  <c r="B103" i="3"/>
  <c r="E102" i="3"/>
  <c r="F102" i="3" s="1"/>
  <c r="B102" i="3"/>
  <c r="E101" i="3"/>
  <c r="D101" i="3" s="1"/>
  <c r="B101" i="3"/>
  <c r="E100" i="3"/>
  <c r="D100" i="3" s="1"/>
  <c r="B100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E98" i="3"/>
  <c r="C98" i="3"/>
  <c r="B98" i="3"/>
  <c r="E97" i="3"/>
  <c r="D97" i="3" s="1"/>
  <c r="B97" i="3"/>
  <c r="E96" i="3"/>
  <c r="D96" i="3" s="1"/>
  <c r="B96" i="3"/>
  <c r="E95" i="3"/>
  <c r="D95" i="3" s="1"/>
  <c r="B95" i="3"/>
  <c r="E94" i="3"/>
  <c r="D94" i="3" s="1"/>
  <c r="D91" i="3" s="1"/>
  <c r="B94" i="3"/>
  <c r="E93" i="3"/>
  <c r="D93" i="3" s="1"/>
  <c r="B93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E91" i="3"/>
  <c r="C91" i="3"/>
  <c r="B91" i="3"/>
  <c r="E90" i="3"/>
  <c r="D90" i="3" s="1"/>
  <c r="D83" i="3" s="1"/>
  <c r="B90" i="3"/>
  <c r="E89" i="3"/>
  <c r="D89" i="3" s="1"/>
  <c r="D82" i="3" s="1"/>
  <c r="B89" i="3"/>
  <c r="E88" i="3"/>
  <c r="G88" i="3" s="1"/>
  <c r="B88" i="3"/>
  <c r="E87" i="3"/>
  <c r="D87" i="3" s="1"/>
  <c r="B87" i="3"/>
  <c r="E86" i="3"/>
  <c r="D86" i="3" s="1"/>
  <c r="D79" i="3" s="1"/>
  <c r="B86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E84" i="3"/>
  <c r="G84" i="3" s="1"/>
  <c r="C84" i="3"/>
  <c r="B84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E83" i="3"/>
  <c r="C83" i="3"/>
  <c r="B83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E82" i="3"/>
  <c r="C82" i="3"/>
  <c r="B82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E81" i="3"/>
  <c r="C81" i="3"/>
  <c r="B81" i="3"/>
  <c r="F81" i="3" s="1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E80" i="3"/>
  <c r="C80" i="3"/>
  <c r="B80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E79" i="3"/>
  <c r="C79" i="3"/>
  <c r="B79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E77" i="3"/>
  <c r="C77" i="3"/>
  <c r="B77" i="3"/>
  <c r="E75" i="3"/>
  <c r="D75" i="3" s="1"/>
  <c r="B75" i="3"/>
  <c r="E74" i="3"/>
  <c r="D74" i="3" s="1"/>
  <c r="B74" i="3"/>
  <c r="E73" i="3"/>
  <c r="G73" i="3" s="1"/>
  <c r="B73" i="3"/>
  <c r="E72" i="3"/>
  <c r="G72" i="3" s="1"/>
  <c r="B72" i="3"/>
  <c r="E71" i="3"/>
  <c r="D71" i="3" s="1"/>
  <c r="B71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E69" i="3"/>
  <c r="G69" i="3" s="1"/>
  <c r="C69" i="3"/>
  <c r="B69" i="3"/>
  <c r="E68" i="3"/>
  <c r="D68" i="3" s="1"/>
  <c r="B68" i="3"/>
  <c r="E67" i="3"/>
  <c r="D67" i="3" s="1"/>
  <c r="B67" i="3"/>
  <c r="E66" i="3"/>
  <c r="G66" i="3" s="1"/>
  <c r="B66" i="3"/>
  <c r="B62" i="3" s="1"/>
  <c r="E65" i="3"/>
  <c r="D65" i="3" s="1"/>
  <c r="B65" i="3"/>
  <c r="E64" i="3"/>
  <c r="D64" i="3" s="1"/>
  <c r="B64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E62" i="3"/>
  <c r="C62" i="3"/>
  <c r="E60" i="3"/>
  <c r="D60" i="3" s="1"/>
  <c r="B60" i="3"/>
  <c r="E59" i="3"/>
  <c r="D59" i="3" s="1"/>
  <c r="B59" i="3"/>
  <c r="E58" i="3"/>
  <c r="G58" i="3" s="1"/>
  <c r="B58" i="3"/>
  <c r="E57" i="3"/>
  <c r="D57" i="3" s="1"/>
  <c r="B57" i="3"/>
  <c r="E56" i="3"/>
  <c r="D56" i="3" s="1"/>
  <c r="B56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E54" i="3"/>
  <c r="C54" i="3"/>
  <c r="B54" i="3"/>
  <c r="E52" i="3"/>
  <c r="D52" i="3" s="1"/>
  <c r="B52" i="3"/>
  <c r="E51" i="3"/>
  <c r="D51" i="3" s="1"/>
  <c r="B51" i="3"/>
  <c r="E50" i="3"/>
  <c r="F50" i="3" s="1"/>
  <c r="B50" i="3"/>
  <c r="E49" i="3"/>
  <c r="D49" i="3" s="1"/>
  <c r="B49" i="3"/>
  <c r="E48" i="3"/>
  <c r="D48" i="3" s="1"/>
  <c r="B48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E46" i="3"/>
  <c r="F46" i="3" s="1"/>
  <c r="C46" i="3"/>
  <c r="B46" i="3"/>
  <c r="E45" i="3"/>
  <c r="D45" i="3" s="1"/>
  <c r="C39" i="3"/>
  <c r="B45" i="3"/>
  <c r="E44" i="3"/>
  <c r="D44" i="3" s="1"/>
  <c r="B44" i="3"/>
  <c r="E43" i="3"/>
  <c r="G43" i="3" s="1"/>
  <c r="B43" i="3"/>
  <c r="F43" i="3" s="1"/>
  <c r="E42" i="3"/>
  <c r="D42" i="3"/>
  <c r="B42" i="3"/>
  <c r="E41" i="3"/>
  <c r="D41" i="3"/>
  <c r="B41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E38" i="3"/>
  <c r="D38" i="3"/>
  <c r="B38" i="3"/>
  <c r="E37" i="3"/>
  <c r="D37" i="3"/>
  <c r="B37" i="3"/>
  <c r="E36" i="3"/>
  <c r="G36" i="3" s="1"/>
  <c r="D36" i="3"/>
  <c r="B36" i="3"/>
  <c r="F36" i="3" s="1"/>
  <c r="E35" i="3"/>
  <c r="D35" i="3"/>
  <c r="B35" i="3"/>
  <c r="E34" i="3"/>
  <c r="D34" i="3"/>
  <c r="B34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E32" i="3"/>
  <c r="D32" i="3"/>
  <c r="C32" i="3"/>
  <c r="B32" i="3"/>
  <c r="F32" i="3" s="1"/>
  <c r="E31" i="3"/>
  <c r="D31" i="3"/>
  <c r="B31" i="3"/>
  <c r="E30" i="3"/>
  <c r="D30" i="3"/>
  <c r="B30" i="3"/>
  <c r="E29" i="3"/>
  <c r="G29" i="3" s="1"/>
  <c r="B29" i="3"/>
  <c r="E28" i="3"/>
  <c r="D28" i="3"/>
  <c r="B28" i="3"/>
  <c r="E27" i="3"/>
  <c r="D27" i="3"/>
  <c r="B27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E25" i="3"/>
  <c r="C25" i="3"/>
  <c r="B25" i="3"/>
  <c r="E24" i="3"/>
  <c r="D24" i="3"/>
  <c r="B24" i="3"/>
  <c r="E23" i="3"/>
  <c r="D23" i="3"/>
  <c r="B23" i="3"/>
  <c r="E22" i="3"/>
  <c r="G22" i="3" s="1"/>
  <c r="B22" i="3"/>
  <c r="F22" i="3" s="1"/>
  <c r="E21" i="3"/>
  <c r="D21" i="3"/>
  <c r="B21" i="3"/>
  <c r="E20" i="3"/>
  <c r="D20" i="3"/>
  <c r="B20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E18" i="3"/>
  <c r="B18" i="3"/>
  <c r="F18" i="3" s="1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E17" i="3"/>
  <c r="D17" i="3"/>
  <c r="C17" i="3"/>
  <c r="B17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E16" i="3"/>
  <c r="D16" i="3"/>
  <c r="B16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E15" i="3"/>
  <c r="C15" i="3"/>
  <c r="B15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E14" i="3"/>
  <c r="D14" i="3"/>
  <c r="B14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E13" i="3"/>
  <c r="D13" i="3"/>
  <c r="C13" i="3"/>
  <c r="B13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E11" i="3"/>
  <c r="B11" i="3"/>
  <c r="D39" i="3" l="1"/>
  <c r="D43" i="3"/>
  <c r="B39" i="3"/>
  <c r="F25" i="3"/>
  <c r="F29" i="3"/>
  <c r="F15" i="3"/>
  <c r="D29" i="3"/>
  <c r="D25" i="3" s="1"/>
  <c r="F11" i="3"/>
  <c r="G98" i="3"/>
  <c r="G77" i="3"/>
  <c r="G81" i="3"/>
  <c r="G62" i="3"/>
  <c r="G32" i="3"/>
  <c r="G25" i="3"/>
  <c r="C14" i="3"/>
  <c r="C11" i="3" s="1"/>
  <c r="G11" i="3" s="1"/>
  <c r="G15" i="3"/>
  <c r="G18" i="3"/>
  <c r="G50" i="3"/>
  <c r="G54" i="3"/>
  <c r="F54" i="3"/>
  <c r="D80" i="3"/>
  <c r="D109" i="3"/>
  <c r="G46" i="3"/>
  <c r="E39" i="3"/>
  <c r="D50" i="3"/>
  <c r="D46" i="3" s="1"/>
  <c r="D106" i="3"/>
  <c r="D110" i="3"/>
  <c r="D58" i="3"/>
  <c r="D54" i="3" s="1"/>
  <c r="F58" i="3"/>
  <c r="F62" i="3"/>
  <c r="D66" i="3"/>
  <c r="D62" i="3" s="1"/>
  <c r="F66" i="3"/>
  <c r="F69" i="3"/>
  <c r="D72" i="3"/>
  <c r="F72" i="3"/>
  <c r="D73" i="3"/>
  <c r="F73" i="3"/>
  <c r="F77" i="3"/>
  <c r="H106" i="3"/>
  <c r="J106" i="3"/>
  <c r="L106" i="3"/>
  <c r="N106" i="3"/>
  <c r="P106" i="3"/>
  <c r="R106" i="3"/>
  <c r="T106" i="3"/>
  <c r="V106" i="3"/>
  <c r="X106" i="3"/>
  <c r="Z106" i="3"/>
  <c r="AB106" i="3"/>
  <c r="AD106" i="3"/>
  <c r="H107" i="3"/>
  <c r="J107" i="3"/>
  <c r="L107" i="3"/>
  <c r="N107" i="3"/>
  <c r="P107" i="3"/>
  <c r="R107" i="3"/>
  <c r="T107" i="3"/>
  <c r="V107" i="3"/>
  <c r="X107" i="3"/>
  <c r="Z107" i="3"/>
  <c r="AB107" i="3"/>
  <c r="AD107" i="3"/>
  <c r="H108" i="3"/>
  <c r="J108" i="3"/>
  <c r="L108" i="3"/>
  <c r="N108" i="3"/>
  <c r="P108" i="3"/>
  <c r="R108" i="3"/>
  <c r="T108" i="3"/>
  <c r="V108" i="3"/>
  <c r="X108" i="3"/>
  <c r="Z108" i="3"/>
  <c r="AB108" i="3"/>
  <c r="AD108" i="3"/>
  <c r="H109" i="3"/>
  <c r="J109" i="3"/>
  <c r="L109" i="3"/>
  <c r="N109" i="3"/>
  <c r="P109" i="3"/>
  <c r="R109" i="3"/>
  <c r="T109" i="3"/>
  <c r="V109" i="3"/>
  <c r="X109" i="3"/>
  <c r="Z109" i="3"/>
  <c r="AB109" i="3"/>
  <c r="AD109" i="3"/>
  <c r="H110" i="3"/>
  <c r="J110" i="3"/>
  <c r="L110" i="3"/>
  <c r="N110" i="3"/>
  <c r="P110" i="3"/>
  <c r="R110" i="3"/>
  <c r="T110" i="3"/>
  <c r="V110" i="3"/>
  <c r="X110" i="3"/>
  <c r="Z110" i="3"/>
  <c r="AB110" i="3"/>
  <c r="AD110" i="3"/>
  <c r="F84" i="3"/>
  <c r="D88" i="3"/>
  <c r="D81" i="3" s="1"/>
  <c r="D77" i="3" s="1"/>
  <c r="F88" i="3"/>
  <c r="F98" i="3"/>
  <c r="B106" i="3"/>
  <c r="B107" i="3"/>
  <c r="B108" i="3"/>
  <c r="D102" i="3"/>
  <c r="B109" i="3"/>
  <c r="B110" i="3"/>
  <c r="I106" i="3"/>
  <c r="K106" i="3"/>
  <c r="M106" i="3"/>
  <c r="O106" i="3"/>
  <c r="Q106" i="3"/>
  <c r="S106" i="3"/>
  <c r="U106" i="3"/>
  <c r="W106" i="3"/>
  <c r="Y106" i="3"/>
  <c r="AA106" i="3"/>
  <c r="AC106" i="3"/>
  <c r="AE106" i="3"/>
  <c r="I107" i="3"/>
  <c r="K107" i="3"/>
  <c r="M107" i="3"/>
  <c r="O107" i="3"/>
  <c r="Q107" i="3"/>
  <c r="S107" i="3"/>
  <c r="U107" i="3"/>
  <c r="W107" i="3"/>
  <c r="Y107" i="3"/>
  <c r="AA107" i="3"/>
  <c r="AC107" i="3"/>
  <c r="AE107" i="3"/>
  <c r="I108" i="3"/>
  <c r="K108" i="3"/>
  <c r="M108" i="3"/>
  <c r="O108" i="3"/>
  <c r="Q108" i="3"/>
  <c r="S108" i="3"/>
  <c r="U108" i="3"/>
  <c r="W108" i="3"/>
  <c r="Y108" i="3"/>
  <c r="AA108" i="3"/>
  <c r="AC108" i="3"/>
  <c r="AE108" i="3"/>
  <c r="I109" i="3"/>
  <c r="K109" i="3"/>
  <c r="M109" i="3"/>
  <c r="O109" i="3"/>
  <c r="Q109" i="3"/>
  <c r="S109" i="3"/>
  <c r="U109" i="3"/>
  <c r="W109" i="3"/>
  <c r="Y109" i="3"/>
  <c r="AA109" i="3"/>
  <c r="AC109" i="3"/>
  <c r="AE109" i="3"/>
  <c r="I110" i="3"/>
  <c r="K110" i="3"/>
  <c r="M110" i="3"/>
  <c r="O110" i="3"/>
  <c r="Q110" i="3"/>
  <c r="S110" i="3"/>
  <c r="U110" i="3"/>
  <c r="W110" i="3"/>
  <c r="Y110" i="3"/>
  <c r="AA110" i="3"/>
  <c r="AC110" i="3"/>
  <c r="AE110" i="3"/>
  <c r="C106" i="3"/>
  <c r="E106" i="3"/>
  <c r="C107" i="3"/>
  <c r="E107" i="3"/>
  <c r="C108" i="3"/>
  <c r="E108" i="3"/>
  <c r="G102" i="3"/>
  <c r="C109" i="3"/>
  <c r="E109" i="3"/>
  <c r="C110" i="3"/>
  <c r="E110" i="3"/>
  <c r="D18" i="3" l="1"/>
  <c r="D15" i="3"/>
  <c r="D11" i="3" s="1"/>
  <c r="G108" i="3"/>
  <c r="F108" i="3"/>
  <c r="G107" i="3"/>
  <c r="F107" i="3"/>
  <c r="E105" i="3"/>
  <c r="AE105" i="3"/>
  <c r="AA105" i="3"/>
  <c r="W105" i="3"/>
  <c r="S105" i="3"/>
  <c r="O105" i="3"/>
  <c r="K105" i="3"/>
  <c r="B105" i="3"/>
  <c r="AD105" i="3"/>
  <c r="Z105" i="3"/>
  <c r="V105" i="3"/>
  <c r="R105" i="3"/>
  <c r="N105" i="3"/>
  <c r="J105" i="3"/>
  <c r="D69" i="3"/>
  <c r="D98" i="3"/>
  <c r="G39" i="3"/>
  <c r="F39" i="3"/>
  <c r="C105" i="3"/>
  <c r="AC105" i="3"/>
  <c r="Y105" i="3"/>
  <c r="U105" i="3"/>
  <c r="Q105" i="3"/>
  <c r="M105" i="3"/>
  <c r="I105" i="3"/>
  <c r="AB105" i="3"/>
  <c r="X105" i="3"/>
  <c r="T105" i="3"/>
  <c r="P105" i="3"/>
  <c r="L105" i="3"/>
  <c r="H105" i="3"/>
  <c r="D107" i="3"/>
  <c r="D84" i="3"/>
  <c r="D108" i="3" l="1"/>
  <c r="D105" i="3" s="1"/>
  <c r="G105" i="3"/>
  <c r="F105" i="3"/>
</calcChain>
</file>

<file path=xl/sharedStrings.xml><?xml version="1.0" encoding="utf-8"?>
<sst xmlns="http://schemas.openxmlformats.org/spreadsheetml/2006/main" count="165" uniqueCount="68">
  <si>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</si>
  <si>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</si>
  <si>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</si>
  <si>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иные внебюджетные источники</t>
  </si>
  <si>
    <t>бюджет ХМАО – Югры</t>
  </si>
  <si>
    <t>федерадьный бюджет</t>
  </si>
  <si>
    <t>Всего по Программе, в том числе</t>
  </si>
  <si>
    <t>1.1.  Содержание объектов благоустройства территории города Когалыма, включая озеленение территории и содержание малых архитектурных форм (1,2), всего</t>
  </si>
  <si>
    <t>1.1.1. Выполнение муниципальной работы «Уборка территории и аналогичная деятельность», всего</t>
  </si>
  <si>
    <t>1.1.2. Приобретение специализированной техники  для выполнения муниципальной работы «Уборка территории и аналогичная деятельность» (в том числе на условиях лизинга), всего</t>
  </si>
  <si>
    <t>1.1.3. Аренда транспортных средств в целях вывоза снега с территории города Когалыма сверх муниципального задания, ввиду отсутсвия технических возможностей, всего</t>
  </si>
  <si>
    <t>1.2. Организация освещения территорий города Когалыма (3), всего</t>
  </si>
  <si>
    <t>1.3. Организация ритуальных услуг и содержание мест захоронения (4,5,6), всего</t>
  </si>
  <si>
    <t>1.4. Создание новых мест для отдыха и физического развития горожан (7), всего</t>
  </si>
  <si>
    <t>1.5. 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 (8), всего</t>
  </si>
  <si>
    <t>1.6. Осуществление иных функций, необходимых для реализации возложенных на муниципальное  казённое учреждение «Управление жилищно-коммунального хозяйства города Когалыма» полномочий Администрации города Когалыма (9), всего</t>
  </si>
  <si>
    <t>1.7. Содержание, ремонт и реконструкция объектов благоустройства на территории города Когалыма (10,11), всего</t>
  </si>
  <si>
    <t>1.7.1. Благоустройство дворовых территорий ( в том числе пешеходные  переходы, пешеходные дорожки) (10,11), всего</t>
  </si>
  <si>
    <t>1.7.2. Благоустройство общественных территорий , всего</t>
  </si>
  <si>
    <t>1.8. Архитектурная подсветка улиц,  зданий, сооружений и жилых домов, расположенных на территории города Когалыма (12), 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</si>
  <si>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</si>
  <si>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</si>
  <si>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</si>
  <si>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</si>
  <si>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</si>
  <si>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</si>
  <si>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</si>
  <si>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</si>
  <si>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</si>
  <si>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</si>
  <si>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</si>
  <si>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</si>
  <si>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</si>
  <si>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</si>
  <si>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</si>
  <si>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План на
 2019 год, тыс.руб.</t>
  </si>
  <si>
    <t>Ответственный исполнитель муниципальной программы</t>
  </si>
  <si>
    <t>Муниципальное казённое учреждение 
«Управление жилищно-коммунального хозяйства города Когалыма»</t>
  </si>
  <si>
    <t>Соисполнители</t>
  </si>
  <si>
    <t>в том числе</t>
  </si>
  <si>
    <t>в т.ч. МБ в части софинансирования</t>
  </si>
  <si>
    <t>Основные мероприятия
 муниципальной программы</t>
  </si>
  <si>
    <t>Муниципальное бюджетное учреждение «Коммунспецавтотехника»;
Муниципальное казённое учреждение «Управление капитального строительства города Когалыма»;
Отдел архитектуры и градостроительства Администрации города Когалыма</t>
  </si>
  <si>
    <t>Директор МКУ "УЖКХ г.Когалыма"</t>
  </si>
  <si>
    <t>Исполнитель</t>
  </si>
  <si>
    <t xml:space="preserve">ведущий специалист </t>
  </si>
  <si>
    <t>МКУ "УЖКХ г.Когалыма"</t>
  </si>
  <si>
    <t>Шмытова Е.Ю.</t>
  </si>
  <si>
    <t>т.8(34667)93-792</t>
  </si>
  <si>
    <t>Задача 1 - Организация благоустройства территории города Когалыма, включая озеленение территории и содержание малых архитектурных форм</t>
  </si>
  <si>
    <t>Задача  2 - Улучшение условий для активного отдыха и полноценного физического развития детей</t>
  </si>
  <si>
    <t>Задача  3 - Обеспечение деятельности муниципальных учреждений для решения вопросов местного значения</t>
  </si>
  <si>
    <t>Задача  4 - Повышение уровня благоустройства объектов городского хозяйства и состояния инженерной инфраструктуры города. Когалыма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</si>
  <si>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</si>
  <si>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</si>
  <si>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</si>
  <si>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</si>
  <si>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тыс.рублей</t>
  </si>
  <si>
    <t>Контракт на аренду транспорта не заключен</t>
  </si>
  <si>
    <t>Неполное освоение денежных средств в сумме 330,88т.р. обусловлено следующими причинами:
- 269,37т.р. по статье "Заработная плата" в связи с нахождением работников на больничном; 
- 1,9т.р. - экономия по оплате услуг связи (оплата произведена на основании счетов-фактур);  
-  59,5т.р. - в связи с несвоевременным предоставлением поставщиком товара по  договору на канцтовары.;
- 0,11т.р. - прочие расходы.</t>
  </si>
  <si>
    <t>Размещение извещения о проведении процедуры определения поставщика на выполнение работ по организации выполнения мероприятий по проведению дезинсекции и дератизации в городе Когалыме, согласно плану закупок товаров (работ, услуг), на сумму 992,2т.р. запланировано на март 2019 года.                            Оплата по договору технологического присоединения энергопринимающих устройств к электрическим сетям с целью электроснабжения объекта "Городской пляж" не проводилась в связи с корректировкой условий оплаты, а также непредоставлением счетов на оплату "ЮРЭСК".</t>
  </si>
  <si>
    <t>Отчет о ходе реализации муниципальной программы (сетевой график)
«Содержание объектов городского хозяйства и инженерной инфраструктуры в городе Когалыме» за март 2019 года
(постановление Администрации города Когалыма от 29.10.2018 №2439)</t>
  </si>
  <si>
    <t>План на 31.03.2019</t>
  </si>
  <si>
    <t>Профинансировано на 31.03.2019</t>
  </si>
  <si>
    <t>Кассовый расход на  31.03.2019</t>
  </si>
  <si>
    <r>
      <t xml:space="preserve">Отклонение от плана составляет  4 619,79 тыс.руб. в том числе:
1. 1 861,76 тыс. руб - неисполнение субсидии возникло по статье оплата труда гражданского персонала,  при формировании помесячной разбивки ФЗП и материальной помощи, плановые ассигнования разбиваются пропорционально ФЗП+10% мат. помощь   
2. 265,99 тыс.руб.  -неисполнение субсидии по статье начисления на оплату труда возникло в связи с оплатой страховых взносов в апреле 2019.
3. 42,0 тыс.руб. неисполнение субсидии по статье  прочие несоциальные выплаты персоналу в натуральной форме,  в связи  оплатой по фактически предоставленным документам сотрудниками по использованию льготного отпуска к месту отпуска и обратно
4. 31,14 тыс. руб.  - неисполнение субсидии по статье расходы на оплату услуг связи возникло т.к. счет по услугам связи выставлен на меньшую сумму, чем планировалось, согласно использованных минут связи     
5. 59,67 тыс.руб.-  неисполнение субсидии по статье  коммунальные услуги  в связи с оплатой за фактические объемы коммунальных услуг на основании показаний приборов учета.
6. 969,63  тыс. руб. - неисполнение субсидии по статье оплата услуг по содержанию имущества возникла в связи с: 1. Оплатой  счетов за вывоз ТБО в месяце, следующем за отчетным. 2. Оплата за техническое обслуживание контрольных устройств установленных на транспортные средства (Автограф, тахограф, системы мониторинга "ГЛОНАСС"), будет произведена согласно выставленных документов. 3 </t>
    </r>
    <r>
      <rPr>
        <sz val="10"/>
        <rFont val="Times New Roman"/>
        <family val="1"/>
        <charset val="204"/>
      </rPr>
      <t>Контракт на оказание услуг по вывозу снега с территории города Когалыма, заключен 25.03.2019, оплата будет проведена по факту оказанных услуг.</t>
    </r>
    <r>
      <rPr>
        <sz val="10"/>
        <color indexed="8"/>
        <rFont val="Times New Roman"/>
        <family val="1"/>
        <charset val="204"/>
      </rPr>
      <t xml:space="preserve">
7. 20,22 тыс. руб. – неисполнение субсидии по статье прочие работы, услуги возникла в связи с: 1.Оказание услуг по охране базы, так как оплата произведена по факту оказанных услуг. 
8. 6,95 тыс.руб.- неисполнение субсидии по статье страхование  оказание услуг  по страхованию ОСАГО, оплата произведена по факту оказанных услуг, на основании выставленных документов
9. 926,04 тыс.руб.- неисполнение субсидии по статье увеличение стоимости горюче-смазочных материалов оплата произведена по факту оказанных услуг согласно выставленных счетов
10. 408,79 тыс. руб. – неисполнение субсидии по статье увеличение стоимости прочих оборотных запасов (материалов), в связи : 1. Приобретение материалов для благоустройства города Когалыма, оплата будет  произведена по факту поставки товара.2. Оплата счетов за приобретение запасных частей  будет произведена по факту поставки товара
11. 27,6 тыс.руб.  - неисполнение по статье расходов  пособий за первые три дня временной нетрудоспособности за счет средств работодателя, корректировка платежей  произведена по факту предоставленных документов
</t>
    </r>
  </si>
  <si>
    <t>Оплата электроэнергии проведена по факту на основании предоставленных счетов. Экономия денежных средств обусловлена потребленным объемом электроэнергии, который ниже расчётного.                                                                                                                                            
Неполное освоение денежных средств по оперативному, техническому обслуживанию и текущему ремонту электрооборудования сетей наружного освещения города Когалыма обусловлено расторжением МК от 15.01.2019 №0187300013718000321-0070611-02 с ООО "Тюменьстройбыт" по соглашению Сторон с 17.01.2019.                                                                                                       
МК от 25.03.2019 №018730001371900000 на выполнение данных работ заключен с АО "ЮТЭК-Когалым" на сумму 18 175,248 тыс.руб.</t>
  </si>
  <si>
    <t>Оплата за оказанные ритуальные услуги проведена согласно выставленному счету-фактуре. Фактическое количество оказанных услуг меньше, чем прогнозный показатель по смете.                                                                                                            По результатам конкурсных процедур:
 1. С  ООО "Ритуал" заключен МК от 29.12.2018: № 0187300013718000322-0070611-01 на оказание услуг по содержанию городского кладбища на территории г.Когалыма в 2019 году  на сумму  1818,86т.р.
2. Договор от 29.12.2018 №1-27-КО о предоставлении из бюджета г.Когалыма субсидии на возмещение части затрат в связи с оказанием ритуальных услуг на территории г.Когалыма в 2019 году на сумму 1331,255т.р.
3. Договор от 29.12.2018 №67 на оказание услуг по транспортировке умерших с места летального исхода в специализированные медицинские учреждения (больницу, морг, бюро судебно-медицинской экспертизы и прочие) на территории г.Когалыма в январе-феврале 2019г. на сумму 99,292т.р.                                                                                                                 На оказание услуг по транспортировке умерших с места летального исхода в марте-декабре 2019г. заключен МК от 19.03.2019 №0187300013719000006 на сумму 818,593т.р.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</si>
</sst>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4" fillId="0" borderId="0" xfId="0" applyFont="1" applyBorder="1"/>
    <xf numFmtId="4" fontId="4" fillId="0" borderId="0" xfId="0" applyNumberFormat="1" applyFont="1" applyBorder="1"/>
    <xf numFmtId="4" fontId="7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/>
    <xf numFmtId="0" fontId="1" fillId="0" borderId="0" xfId="0" applyFont="1" applyAlignment="1">
      <alignment horizontal="center"/>
    </xf>
    <xf numFmtId="4" fontId="1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164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4" fontId="4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/>
    <xf numFmtId="0" fontId="4" fillId="0" borderId="0" xfId="0" applyFont="1" applyFill="1"/>
    <xf numFmtId="0" fontId="1" fillId="0" borderId="0" xfId="0" applyFont="1" applyFill="1"/>
    <xf numFmtId="4" fontId="1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" fillId="0" borderId="0" xfId="0" applyFont="1" applyFill="1" applyBorder="1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1"/>
  <sheetViews>
    <sheetView tabSelected="1" view="pageBreakPreview" topLeftCell="A7" zoomScale="75" zoomScaleNormal="75" zoomScaleSheetLayoutView="75" workbookViewId="0">
      <pane xSplit="7" ySplit="4" topLeftCell="H71" activePane="bottomRight" state="frozen"/>
      <selection activeCell="A7" sqref="A7"/>
      <selection pane="topRight" activeCell="H7" sqref="H7"/>
      <selection pane="bottomLeft" activeCell="A11" sqref="A11"/>
      <selection pane="bottomRight" activeCell="E81" sqref="E81"/>
    </sheetView>
  </sheetViews>
  <sheetFormatPr defaultColWidth="9.109375" defaultRowHeight="16.8" x14ac:dyDescent="0.3"/>
  <cols>
    <col min="1" max="1" width="44.21875" style="1" customWidth="1"/>
    <col min="2" max="2" width="18.44140625" style="1" customWidth="1"/>
    <col min="3" max="4" width="14.5546875" style="1" customWidth="1"/>
    <col min="5" max="5" width="14.33203125" style="1" customWidth="1"/>
    <col min="6" max="6" width="14.109375" style="1" customWidth="1"/>
    <col min="7" max="7" width="12.5546875" style="1" customWidth="1"/>
    <col min="8" max="8" width="15.88671875" style="8" customWidth="1"/>
    <col min="9" max="9" width="11" style="43" customWidth="1"/>
    <col min="10" max="10" width="14.44140625" style="8" customWidth="1"/>
    <col min="11" max="11" width="12.6640625" style="8" customWidth="1"/>
    <col min="12" max="12" width="12.5546875" style="8" customWidth="1"/>
    <col min="13" max="13" width="11.21875" style="8" customWidth="1"/>
    <col min="14" max="14" width="12.6640625" style="8" customWidth="1"/>
    <col min="15" max="15" width="9.109375" style="8" customWidth="1"/>
    <col min="16" max="16" width="16.109375" style="8" customWidth="1"/>
    <col min="17" max="17" width="9.109375" style="8" customWidth="1"/>
    <col min="18" max="18" width="12.21875" style="8" customWidth="1"/>
    <col min="19" max="19" width="9.109375" style="8" customWidth="1"/>
    <col min="20" max="20" width="13.33203125" style="8" customWidth="1"/>
    <col min="21" max="21" width="9.109375" style="8" customWidth="1"/>
    <col min="22" max="22" width="13" style="8" customWidth="1"/>
    <col min="23" max="23" width="9.109375" style="8" customWidth="1"/>
    <col min="24" max="24" width="12.77734375" style="8" customWidth="1"/>
    <col min="25" max="25" width="9.109375" style="8" customWidth="1"/>
    <col min="26" max="26" width="13.21875" style="8" customWidth="1"/>
    <col min="27" max="27" width="9.109375" style="8" customWidth="1"/>
    <col min="28" max="28" width="13.44140625" style="8" customWidth="1"/>
    <col min="29" max="29" width="9.109375" style="8" customWidth="1"/>
    <col min="30" max="30" width="12.109375" style="8" customWidth="1"/>
    <col min="31" max="31" width="9.5546875" style="1" customWidth="1"/>
    <col min="32" max="32" width="66.5546875" style="1" customWidth="1"/>
    <col min="33" max="16384" width="9.109375" style="1"/>
  </cols>
  <sheetData>
    <row r="1" spans="1:32" ht="45" customHeight="1" x14ac:dyDescent="0.3">
      <c r="A1" s="6" t="s">
        <v>36</v>
      </c>
      <c r="B1" s="64" t="s">
        <v>37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49"/>
      <c r="T1" s="49"/>
    </row>
    <row r="2" spans="1:32" x14ac:dyDescent="0.3">
      <c r="A2" s="9"/>
      <c r="B2" s="9"/>
      <c r="C2" s="9"/>
      <c r="D2" s="9"/>
      <c r="E2" s="9"/>
      <c r="F2" s="9"/>
      <c r="G2" s="9"/>
      <c r="H2" s="9"/>
    </row>
    <row r="3" spans="1:32" ht="57" customHeight="1" x14ac:dyDescent="0.3">
      <c r="A3" s="16" t="s">
        <v>38</v>
      </c>
      <c r="B3" s="64" t="s">
        <v>42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49"/>
      <c r="T3" s="49"/>
    </row>
    <row r="4" spans="1:32" ht="22.2" customHeight="1" x14ac:dyDescent="0.3">
      <c r="A4" s="8"/>
      <c r="B4" s="10"/>
      <c r="C4" s="10"/>
      <c r="D4" s="10"/>
      <c r="E4" s="10"/>
      <c r="F4" s="10"/>
      <c r="G4" s="10"/>
      <c r="H4" s="10"/>
    </row>
    <row r="5" spans="1:32" ht="15.6" x14ac:dyDescent="0.3">
      <c r="A5" s="28"/>
      <c r="B5" s="28"/>
      <c r="C5" s="28"/>
      <c r="D5" s="28"/>
      <c r="E5" s="28"/>
      <c r="F5" s="28"/>
      <c r="G5" s="28"/>
      <c r="H5" s="1"/>
      <c r="I5" s="4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2" ht="47.4" customHeight="1" x14ac:dyDescent="0.3">
      <c r="A6" s="65" t="s">
        <v>61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2" ht="19.8" customHeight="1" x14ac:dyDescent="0.3">
      <c r="H7" s="50"/>
      <c r="AF7" s="39" t="s">
        <v>57</v>
      </c>
    </row>
    <row r="8" spans="1:32" ht="46.5" customHeight="1" x14ac:dyDescent="0.3">
      <c r="A8" s="69" t="s">
        <v>41</v>
      </c>
      <c r="B8" s="69" t="s">
        <v>35</v>
      </c>
      <c r="C8" s="71" t="s">
        <v>62</v>
      </c>
      <c r="D8" s="71" t="s">
        <v>63</v>
      </c>
      <c r="E8" s="71" t="s">
        <v>64</v>
      </c>
      <c r="F8" s="71" t="s">
        <v>53</v>
      </c>
      <c r="G8" s="71"/>
      <c r="H8" s="67" t="s">
        <v>20</v>
      </c>
      <c r="I8" s="67"/>
      <c r="J8" s="67" t="s">
        <v>21</v>
      </c>
      <c r="K8" s="67"/>
      <c r="L8" s="67" t="s">
        <v>22</v>
      </c>
      <c r="M8" s="67"/>
      <c r="N8" s="67" t="s">
        <v>23</v>
      </c>
      <c r="O8" s="67"/>
      <c r="P8" s="67" t="s">
        <v>24</v>
      </c>
      <c r="Q8" s="67"/>
      <c r="R8" s="67" t="s">
        <v>25</v>
      </c>
      <c r="S8" s="67"/>
      <c r="T8" s="67" t="s">
        <v>26</v>
      </c>
      <c r="U8" s="67"/>
      <c r="V8" s="67" t="s">
        <v>27</v>
      </c>
      <c r="W8" s="67"/>
      <c r="X8" s="67" t="s">
        <v>28</v>
      </c>
      <c r="Y8" s="67"/>
      <c r="Z8" s="67" t="s">
        <v>29</v>
      </c>
      <c r="AA8" s="67"/>
      <c r="AB8" s="67" t="s">
        <v>30</v>
      </c>
      <c r="AC8" s="67"/>
      <c r="AD8" s="67" t="s">
        <v>31</v>
      </c>
      <c r="AE8" s="67"/>
      <c r="AF8" s="62" t="s">
        <v>56</v>
      </c>
    </row>
    <row r="9" spans="1:32" s="38" customFormat="1" ht="58.5" customHeight="1" x14ac:dyDescent="0.25">
      <c r="A9" s="69"/>
      <c r="B9" s="69"/>
      <c r="C9" s="71"/>
      <c r="D9" s="72"/>
      <c r="E9" s="71"/>
      <c r="F9" s="36" t="s">
        <v>54</v>
      </c>
      <c r="G9" s="36" t="s">
        <v>55</v>
      </c>
      <c r="H9" s="37" t="s">
        <v>32</v>
      </c>
      <c r="I9" s="37" t="s">
        <v>33</v>
      </c>
      <c r="J9" s="37" t="s">
        <v>32</v>
      </c>
      <c r="K9" s="37" t="s">
        <v>33</v>
      </c>
      <c r="L9" s="37" t="s">
        <v>32</v>
      </c>
      <c r="M9" s="37" t="s">
        <v>33</v>
      </c>
      <c r="N9" s="37" t="s">
        <v>32</v>
      </c>
      <c r="O9" s="37" t="s">
        <v>33</v>
      </c>
      <c r="P9" s="37" t="s">
        <v>32</v>
      </c>
      <c r="Q9" s="37" t="s">
        <v>33</v>
      </c>
      <c r="R9" s="37" t="s">
        <v>32</v>
      </c>
      <c r="S9" s="37" t="s">
        <v>33</v>
      </c>
      <c r="T9" s="37" t="s">
        <v>32</v>
      </c>
      <c r="U9" s="37" t="s">
        <v>33</v>
      </c>
      <c r="V9" s="37" t="s">
        <v>32</v>
      </c>
      <c r="W9" s="37" t="s">
        <v>33</v>
      </c>
      <c r="X9" s="37" t="s">
        <v>32</v>
      </c>
      <c r="Y9" s="37" t="s">
        <v>33</v>
      </c>
      <c r="Z9" s="37" t="s">
        <v>32</v>
      </c>
      <c r="AA9" s="37" t="s">
        <v>33</v>
      </c>
      <c r="AB9" s="37" t="s">
        <v>32</v>
      </c>
      <c r="AC9" s="37" t="s">
        <v>33</v>
      </c>
      <c r="AD9" s="37" t="s">
        <v>32</v>
      </c>
      <c r="AE9" s="37" t="s">
        <v>33</v>
      </c>
      <c r="AF9" s="62"/>
    </row>
    <row r="10" spans="1:32" ht="27.6" customHeight="1" x14ac:dyDescent="0.3">
      <c r="A10" s="70" t="s">
        <v>49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40"/>
      <c r="AF10" s="40"/>
    </row>
    <row r="11" spans="1:32" s="26" customFormat="1" ht="84.6" customHeight="1" x14ac:dyDescent="0.3">
      <c r="A11" s="51" t="s">
        <v>7</v>
      </c>
      <c r="B11" s="25">
        <f t="shared" ref="B11:AE11" si="0">B14+B15+B13+B17</f>
        <v>85123.796999999991</v>
      </c>
      <c r="C11" s="29">
        <f t="shared" si="0"/>
        <v>19695.29</v>
      </c>
      <c r="D11" s="29">
        <f t="shared" si="0"/>
        <v>18848.293799999999</v>
      </c>
      <c r="E11" s="29">
        <f t="shared" si="0"/>
        <v>15075.5538</v>
      </c>
      <c r="F11" s="25">
        <f>E11/B11%</f>
        <v>17.710151956684921</v>
      </c>
      <c r="G11" s="25">
        <f>E11/C11%</f>
        <v>76.543954417528255</v>
      </c>
      <c r="H11" s="29">
        <f t="shared" si="0"/>
        <v>4334.95</v>
      </c>
      <c r="I11" s="45">
        <f t="shared" si="0"/>
        <v>3366.88</v>
      </c>
      <c r="J11" s="29">
        <f t="shared" si="0"/>
        <v>7813.92</v>
      </c>
      <c r="K11" s="29">
        <f t="shared" si="0"/>
        <v>6298.56</v>
      </c>
      <c r="L11" s="29">
        <f t="shared" si="0"/>
        <v>7546.42</v>
      </c>
      <c r="M11" s="29">
        <f t="shared" si="0"/>
        <v>5410.1138000000001</v>
      </c>
      <c r="N11" s="29">
        <f t="shared" si="0"/>
        <v>11352.922999999999</v>
      </c>
      <c r="O11" s="29">
        <f t="shared" si="0"/>
        <v>0</v>
      </c>
      <c r="P11" s="29">
        <f t="shared" si="0"/>
        <v>7985.8230000000003</v>
      </c>
      <c r="Q11" s="29">
        <f t="shared" si="0"/>
        <v>0</v>
      </c>
      <c r="R11" s="29">
        <f t="shared" si="0"/>
        <v>8303.9230000000007</v>
      </c>
      <c r="S11" s="29">
        <f t="shared" si="0"/>
        <v>0</v>
      </c>
      <c r="T11" s="29">
        <f t="shared" si="0"/>
        <v>13255.102999999999</v>
      </c>
      <c r="U11" s="29">
        <f t="shared" si="0"/>
        <v>0</v>
      </c>
      <c r="V11" s="29">
        <f t="shared" si="0"/>
        <v>4872.723</v>
      </c>
      <c r="W11" s="29">
        <f t="shared" si="0"/>
        <v>0</v>
      </c>
      <c r="X11" s="29">
        <f t="shared" si="0"/>
        <v>4880.6229999999996</v>
      </c>
      <c r="Y11" s="29">
        <f t="shared" si="0"/>
        <v>0</v>
      </c>
      <c r="Z11" s="29">
        <f t="shared" si="0"/>
        <v>4991.223</v>
      </c>
      <c r="AA11" s="29">
        <f t="shared" si="0"/>
        <v>0</v>
      </c>
      <c r="AB11" s="29">
        <f t="shared" si="0"/>
        <v>4517.223</v>
      </c>
      <c r="AC11" s="29">
        <f t="shared" si="0"/>
        <v>0</v>
      </c>
      <c r="AD11" s="29">
        <f t="shared" si="0"/>
        <v>5268.9429999999993</v>
      </c>
      <c r="AE11" s="29">
        <f t="shared" si="0"/>
        <v>0</v>
      </c>
      <c r="AF11" s="53"/>
    </row>
    <row r="12" spans="1:32" x14ac:dyDescent="0.3">
      <c r="A12" s="2" t="s">
        <v>39</v>
      </c>
      <c r="B12" s="3"/>
      <c r="C12" s="12"/>
      <c r="D12" s="12"/>
      <c r="E12" s="12"/>
      <c r="F12" s="3"/>
      <c r="G12" s="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41"/>
      <c r="AD12" s="12"/>
      <c r="AE12" s="40"/>
      <c r="AF12" s="54"/>
    </row>
    <row r="13" spans="1:32" x14ac:dyDescent="0.3">
      <c r="A13" s="2" t="s">
        <v>0</v>
      </c>
      <c r="B13" s="3">
        <f>H13+J13+L13+N13+P13+R13+T13+V13+X13+Z13+AB13+AD13</f>
        <v>0</v>
      </c>
      <c r="C13" s="11">
        <f>C20+C27+C34</f>
        <v>0</v>
      </c>
      <c r="D13" s="11">
        <f t="shared" ref="D13:E13" si="1">D20+D27+D34</f>
        <v>0</v>
      </c>
      <c r="E13" s="11">
        <f t="shared" si="1"/>
        <v>0</v>
      </c>
      <c r="F13" s="3"/>
      <c r="G13" s="3"/>
      <c r="H13" s="11">
        <f>H20+H27+H34</f>
        <v>0</v>
      </c>
      <c r="I13" s="11">
        <f t="shared" ref="I13:AE17" si="2">I20+I27+I34</f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11">
        <f t="shared" si="2"/>
        <v>0</v>
      </c>
      <c r="P13" s="11">
        <f t="shared" si="2"/>
        <v>0</v>
      </c>
      <c r="Q13" s="11">
        <f t="shared" si="2"/>
        <v>0</v>
      </c>
      <c r="R13" s="11">
        <f t="shared" si="2"/>
        <v>0</v>
      </c>
      <c r="S13" s="11">
        <f t="shared" si="2"/>
        <v>0</v>
      </c>
      <c r="T13" s="11">
        <f t="shared" si="2"/>
        <v>0</v>
      </c>
      <c r="U13" s="11">
        <f t="shared" si="2"/>
        <v>0</v>
      </c>
      <c r="V13" s="11">
        <f t="shared" si="2"/>
        <v>0</v>
      </c>
      <c r="W13" s="11">
        <f t="shared" si="2"/>
        <v>0</v>
      </c>
      <c r="X13" s="11">
        <f t="shared" si="2"/>
        <v>0</v>
      </c>
      <c r="Y13" s="11">
        <f t="shared" si="2"/>
        <v>0</v>
      </c>
      <c r="Z13" s="11">
        <f t="shared" si="2"/>
        <v>0</v>
      </c>
      <c r="AA13" s="11">
        <f t="shared" si="2"/>
        <v>0</v>
      </c>
      <c r="AB13" s="11">
        <f t="shared" si="2"/>
        <v>0</v>
      </c>
      <c r="AC13" s="11">
        <f t="shared" si="2"/>
        <v>0</v>
      </c>
      <c r="AD13" s="11">
        <f t="shared" si="2"/>
        <v>0</v>
      </c>
      <c r="AE13" s="11">
        <f t="shared" si="2"/>
        <v>0</v>
      </c>
      <c r="AF13" s="54"/>
    </row>
    <row r="14" spans="1:32" ht="46.8" x14ac:dyDescent="0.3">
      <c r="A14" s="4" t="s">
        <v>1</v>
      </c>
      <c r="B14" s="3">
        <f t="shared" ref="B14:B80" si="3">H14+J14+L14+N14+P14+R14+T14+V14+X14+Z14+AB14+AD14</f>
        <v>0</v>
      </c>
      <c r="C14" s="11">
        <f t="shared" ref="C14:E17" si="4">C21+C28+C35</f>
        <v>0</v>
      </c>
      <c r="D14" s="11">
        <f t="shared" si="4"/>
        <v>0</v>
      </c>
      <c r="E14" s="11">
        <f t="shared" si="4"/>
        <v>0</v>
      </c>
      <c r="F14" s="3"/>
      <c r="G14" s="3"/>
      <c r="H14" s="11">
        <f t="shared" ref="H14:W17" si="5">H21+H28+H35</f>
        <v>0</v>
      </c>
      <c r="I14" s="11">
        <f t="shared" si="5"/>
        <v>0</v>
      </c>
      <c r="J14" s="11">
        <f t="shared" si="5"/>
        <v>0</v>
      </c>
      <c r="K14" s="11">
        <f t="shared" si="5"/>
        <v>0</v>
      </c>
      <c r="L14" s="11">
        <f t="shared" si="5"/>
        <v>0</v>
      </c>
      <c r="M14" s="11">
        <f t="shared" si="5"/>
        <v>0</v>
      </c>
      <c r="N14" s="11">
        <f t="shared" si="5"/>
        <v>0</v>
      </c>
      <c r="O14" s="11">
        <f t="shared" si="5"/>
        <v>0</v>
      </c>
      <c r="P14" s="11">
        <f t="shared" si="5"/>
        <v>0</v>
      </c>
      <c r="Q14" s="11">
        <f t="shared" si="5"/>
        <v>0</v>
      </c>
      <c r="R14" s="11">
        <f t="shared" si="5"/>
        <v>0</v>
      </c>
      <c r="S14" s="11">
        <f t="shared" si="5"/>
        <v>0</v>
      </c>
      <c r="T14" s="11">
        <f t="shared" si="5"/>
        <v>0</v>
      </c>
      <c r="U14" s="11">
        <f t="shared" si="5"/>
        <v>0</v>
      </c>
      <c r="V14" s="11">
        <f t="shared" si="5"/>
        <v>0</v>
      </c>
      <c r="W14" s="11">
        <f t="shared" si="5"/>
        <v>0</v>
      </c>
      <c r="X14" s="11">
        <f t="shared" si="2"/>
        <v>0</v>
      </c>
      <c r="Y14" s="11">
        <f t="shared" si="2"/>
        <v>0</v>
      </c>
      <c r="Z14" s="11">
        <f t="shared" si="2"/>
        <v>0</v>
      </c>
      <c r="AA14" s="11">
        <f t="shared" si="2"/>
        <v>0</v>
      </c>
      <c r="AB14" s="11">
        <f t="shared" si="2"/>
        <v>0</v>
      </c>
      <c r="AC14" s="11">
        <f t="shared" si="2"/>
        <v>0</v>
      </c>
      <c r="AD14" s="11">
        <f t="shared" si="2"/>
        <v>0</v>
      </c>
      <c r="AE14" s="11">
        <f t="shared" si="2"/>
        <v>0</v>
      </c>
      <c r="AF14" s="54"/>
    </row>
    <row r="15" spans="1:32" x14ac:dyDescent="0.3">
      <c r="A15" s="4" t="s">
        <v>2</v>
      </c>
      <c r="B15" s="3">
        <f t="shared" si="3"/>
        <v>85123.796999999991</v>
      </c>
      <c r="C15" s="11">
        <f t="shared" si="4"/>
        <v>19695.29</v>
      </c>
      <c r="D15" s="11">
        <f t="shared" si="4"/>
        <v>18848.293799999999</v>
      </c>
      <c r="E15" s="11">
        <f t="shared" si="4"/>
        <v>15075.5538</v>
      </c>
      <c r="F15" s="3">
        <f>E15/B15%</f>
        <v>17.710151956684921</v>
      </c>
      <c r="G15" s="3">
        <f>E15/C15%</f>
        <v>76.543954417528255</v>
      </c>
      <c r="H15" s="11">
        <f t="shared" si="5"/>
        <v>4334.95</v>
      </c>
      <c r="I15" s="11">
        <f t="shared" si="2"/>
        <v>3366.88</v>
      </c>
      <c r="J15" s="11">
        <f t="shared" si="2"/>
        <v>7813.92</v>
      </c>
      <c r="K15" s="11">
        <f t="shared" si="2"/>
        <v>6298.56</v>
      </c>
      <c r="L15" s="11">
        <f t="shared" si="2"/>
        <v>7546.42</v>
      </c>
      <c r="M15" s="11">
        <f t="shared" si="2"/>
        <v>5410.1138000000001</v>
      </c>
      <c r="N15" s="11">
        <f t="shared" si="2"/>
        <v>11352.922999999999</v>
      </c>
      <c r="O15" s="11">
        <f t="shared" si="2"/>
        <v>0</v>
      </c>
      <c r="P15" s="11">
        <f t="shared" si="2"/>
        <v>7985.8230000000003</v>
      </c>
      <c r="Q15" s="11">
        <f t="shared" si="2"/>
        <v>0</v>
      </c>
      <c r="R15" s="11">
        <f t="shared" si="2"/>
        <v>8303.9230000000007</v>
      </c>
      <c r="S15" s="11">
        <f t="shared" si="2"/>
        <v>0</v>
      </c>
      <c r="T15" s="11">
        <f t="shared" si="2"/>
        <v>13255.102999999999</v>
      </c>
      <c r="U15" s="11">
        <f t="shared" si="2"/>
        <v>0</v>
      </c>
      <c r="V15" s="11">
        <f t="shared" si="2"/>
        <v>4872.723</v>
      </c>
      <c r="W15" s="11">
        <f t="shared" si="2"/>
        <v>0</v>
      </c>
      <c r="X15" s="11">
        <f t="shared" si="2"/>
        <v>4880.6229999999996</v>
      </c>
      <c r="Y15" s="11">
        <f t="shared" si="2"/>
        <v>0</v>
      </c>
      <c r="Z15" s="11">
        <f t="shared" si="2"/>
        <v>4991.223</v>
      </c>
      <c r="AA15" s="11">
        <f t="shared" si="2"/>
        <v>0</v>
      </c>
      <c r="AB15" s="11">
        <f t="shared" si="2"/>
        <v>4517.223</v>
      </c>
      <c r="AC15" s="11">
        <f t="shared" si="2"/>
        <v>0</v>
      </c>
      <c r="AD15" s="11">
        <f t="shared" si="2"/>
        <v>5268.9429999999993</v>
      </c>
      <c r="AE15" s="11">
        <f t="shared" si="2"/>
        <v>0</v>
      </c>
      <c r="AF15" s="54"/>
    </row>
    <row r="16" spans="1:32" s="35" customFormat="1" ht="13.8" x14ac:dyDescent="0.25">
      <c r="A16" s="32" t="s">
        <v>40</v>
      </c>
      <c r="B16" s="33">
        <f t="shared" si="3"/>
        <v>0</v>
      </c>
      <c r="C16" s="34">
        <f t="shared" si="4"/>
        <v>0</v>
      </c>
      <c r="D16" s="34">
        <f t="shared" si="4"/>
        <v>0</v>
      </c>
      <c r="E16" s="34">
        <f t="shared" si="4"/>
        <v>0</v>
      </c>
      <c r="F16" s="33"/>
      <c r="G16" s="33"/>
      <c r="H16" s="34">
        <f t="shared" si="5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4">
        <f t="shared" si="2"/>
        <v>0</v>
      </c>
      <c r="M16" s="34">
        <f t="shared" si="2"/>
        <v>0</v>
      </c>
      <c r="N16" s="34">
        <f t="shared" si="2"/>
        <v>0</v>
      </c>
      <c r="O16" s="34">
        <f t="shared" si="2"/>
        <v>0</v>
      </c>
      <c r="P16" s="34">
        <f t="shared" si="2"/>
        <v>0</v>
      </c>
      <c r="Q16" s="34">
        <f t="shared" si="2"/>
        <v>0</v>
      </c>
      <c r="R16" s="34">
        <f t="shared" si="2"/>
        <v>0</v>
      </c>
      <c r="S16" s="34">
        <f t="shared" si="2"/>
        <v>0</v>
      </c>
      <c r="T16" s="34">
        <f t="shared" si="2"/>
        <v>0</v>
      </c>
      <c r="U16" s="34">
        <f t="shared" si="2"/>
        <v>0</v>
      </c>
      <c r="V16" s="34">
        <f t="shared" si="2"/>
        <v>0</v>
      </c>
      <c r="W16" s="34">
        <f t="shared" si="2"/>
        <v>0</v>
      </c>
      <c r="X16" s="34">
        <f t="shared" si="2"/>
        <v>0</v>
      </c>
      <c r="Y16" s="34">
        <f t="shared" si="2"/>
        <v>0</v>
      </c>
      <c r="Z16" s="34">
        <f t="shared" si="2"/>
        <v>0</v>
      </c>
      <c r="AA16" s="34">
        <f t="shared" si="2"/>
        <v>0</v>
      </c>
      <c r="AB16" s="34">
        <f t="shared" si="2"/>
        <v>0</v>
      </c>
      <c r="AC16" s="34">
        <f t="shared" si="2"/>
        <v>0</v>
      </c>
      <c r="AD16" s="34">
        <f t="shared" si="2"/>
        <v>0</v>
      </c>
      <c r="AE16" s="34">
        <f t="shared" si="2"/>
        <v>0</v>
      </c>
      <c r="AF16" s="54"/>
    </row>
    <row r="17" spans="1:32" x14ac:dyDescent="0.3">
      <c r="A17" s="4" t="s">
        <v>3</v>
      </c>
      <c r="B17" s="3">
        <f t="shared" si="3"/>
        <v>0</v>
      </c>
      <c r="C17" s="11">
        <f t="shared" si="4"/>
        <v>0</v>
      </c>
      <c r="D17" s="11">
        <f t="shared" si="4"/>
        <v>0</v>
      </c>
      <c r="E17" s="11">
        <f t="shared" si="4"/>
        <v>0</v>
      </c>
      <c r="F17" s="3"/>
      <c r="G17" s="3"/>
      <c r="H17" s="11">
        <f t="shared" si="5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1">
        <f t="shared" si="2"/>
        <v>0</v>
      </c>
      <c r="Q17" s="11">
        <f t="shared" si="2"/>
        <v>0</v>
      </c>
      <c r="R17" s="11">
        <f t="shared" si="2"/>
        <v>0</v>
      </c>
      <c r="S17" s="11">
        <f t="shared" si="2"/>
        <v>0</v>
      </c>
      <c r="T17" s="11">
        <f t="shared" si="2"/>
        <v>0</v>
      </c>
      <c r="U17" s="11">
        <f t="shared" si="2"/>
        <v>0</v>
      </c>
      <c r="V17" s="11">
        <f t="shared" si="2"/>
        <v>0</v>
      </c>
      <c r="W17" s="11">
        <f t="shared" si="2"/>
        <v>0</v>
      </c>
      <c r="X17" s="11">
        <f t="shared" si="2"/>
        <v>0</v>
      </c>
      <c r="Y17" s="11">
        <f t="shared" si="2"/>
        <v>0</v>
      </c>
      <c r="Z17" s="11">
        <f t="shared" si="2"/>
        <v>0</v>
      </c>
      <c r="AA17" s="11">
        <f t="shared" si="2"/>
        <v>0</v>
      </c>
      <c r="AB17" s="11">
        <f t="shared" si="2"/>
        <v>0</v>
      </c>
      <c r="AC17" s="11">
        <f t="shared" si="2"/>
        <v>0</v>
      </c>
      <c r="AD17" s="11">
        <f t="shared" si="2"/>
        <v>0</v>
      </c>
      <c r="AE17" s="11">
        <f t="shared" si="2"/>
        <v>0</v>
      </c>
      <c r="AF17" s="55"/>
    </row>
    <row r="18" spans="1:32" ht="140.4" customHeight="1" x14ac:dyDescent="0.3">
      <c r="A18" s="4" t="s">
        <v>8</v>
      </c>
      <c r="B18" s="3">
        <f t="shared" ref="B18:AE18" si="6">B20+B21+B22+B24</f>
        <v>73153.800000000017</v>
      </c>
      <c r="C18" s="3">
        <f t="shared" si="6"/>
        <v>16173.400000000001</v>
      </c>
      <c r="D18" s="3">
        <f t="shared" si="6"/>
        <v>16173.400000000001</v>
      </c>
      <c r="E18" s="3">
        <f t="shared" si="6"/>
        <v>12400.66</v>
      </c>
      <c r="F18" s="3">
        <f>E18/B18%</f>
        <v>16.951491241740001</v>
      </c>
      <c r="G18" s="3">
        <f>E18/C18%</f>
        <v>76.673179418056804</v>
      </c>
      <c r="H18" s="30">
        <f t="shared" si="6"/>
        <v>3443.3</v>
      </c>
      <c r="I18" s="46">
        <f t="shared" si="6"/>
        <v>2475.2600000000002</v>
      </c>
      <c r="J18" s="30">
        <f t="shared" si="6"/>
        <v>6498.8</v>
      </c>
      <c r="K18" s="30">
        <f t="shared" si="6"/>
        <v>5406.93</v>
      </c>
      <c r="L18" s="30">
        <f t="shared" si="6"/>
        <v>6231.3</v>
      </c>
      <c r="M18" s="30">
        <f t="shared" si="6"/>
        <v>4518.47</v>
      </c>
      <c r="N18" s="30">
        <f t="shared" si="6"/>
        <v>10037.799999999999</v>
      </c>
      <c r="O18" s="30">
        <f t="shared" si="6"/>
        <v>0</v>
      </c>
      <c r="P18" s="30">
        <f t="shared" si="6"/>
        <v>7094.2</v>
      </c>
      <c r="Q18" s="30">
        <f t="shared" si="6"/>
        <v>0</v>
      </c>
      <c r="R18" s="30">
        <f t="shared" si="6"/>
        <v>7412.3</v>
      </c>
      <c r="S18" s="30">
        <f t="shared" si="6"/>
        <v>0</v>
      </c>
      <c r="T18" s="30">
        <f t="shared" si="6"/>
        <v>12363.48</v>
      </c>
      <c r="U18" s="30">
        <f t="shared" si="6"/>
        <v>0</v>
      </c>
      <c r="V18" s="30">
        <f t="shared" si="6"/>
        <v>3981.1</v>
      </c>
      <c r="W18" s="30">
        <f t="shared" si="6"/>
        <v>0</v>
      </c>
      <c r="X18" s="30">
        <f t="shared" si="6"/>
        <v>3989</v>
      </c>
      <c r="Y18" s="30">
        <f t="shared" si="6"/>
        <v>0</v>
      </c>
      <c r="Z18" s="30">
        <f t="shared" si="6"/>
        <v>4099.6000000000004</v>
      </c>
      <c r="AA18" s="30">
        <f t="shared" si="6"/>
        <v>0</v>
      </c>
      <c r="AB18" s="30">
        <f t="shared" si="6"/>
        <v>3625.6</v>
      </c>
      <c r="AC18" s="30">
        <f t="shared" si="6"/>
        <v>0</v>
      </c>
      <c r="AD18" s="30">
        <f t="shared" si="6"/>
        <v>4377.32</v>
      </c>
      <c r="AE18" s="30">
        <f t="shared" si="6"/>
        <v>0</v>
      </c>
      <c r="AF18" s="59" t="s">
        <v>65</v>
      </c>
    </row>
    <row r="19" spans="1:32" ht="28.8" customHeight="1" x14ac:dyDescent="0.3">
      <c r="A19" s="2" t="s">
        <v>39</v>
      </c>
      <c r="B19" s="3"/>
      <c r="C19" s="3"/>
      <c r="D19" s="3"/>
      <c r="E19" s="3"/>
      <c r="F19" s="3"/>
      <c r="G19" s="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40"/>
      <c r="AF19" s="60"/>
    </row>
    <row r="20" spans="1:32" ht="69.599999999999994" customHeight="1" x14ac:dyDescent="0.3">
      <c r="A20" s="2" t="s">
        <v>0</v>
      </c>
      <c r="B20" s="3">
        <f t="shared" si="3"/>
        <v>0</v>
      </c>
      <c r="C20" s="3">
        <f>H20+J20+L20</f>
        <v>0</v>
      </c>
      <c r="D20" s="3">
        <f>E20</f>
        <v>0</v>
      </c>
      <c r="E20" s="3">
        <f>I20+K20+M20+O20+Q20+S20+U20+W20+Y20+AA20+AC20+AE20</f>
        <v>0</v>
      </c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40"/>
      <c r="AF20" s="60"/>
    </row>
    <row r="21" spans="1:32" ht="90" customHeight="1" x14ac:dyDescent="0.3">
      <c r="A21" s="4" t="s">
        <v>4</v>
      </c>
      <c r="B21" s="3">
        <f t="shared" si="3"/>
        <v>0</v>
      </c>
      <c r="C21" s="3">
        <f t="shared" ref="C21:C24" si="7">H21+J21+L21</f>
        <v>0</v>
      </c>
      <c r="D21" s="3">
        <f t="shared" ref="D21:D24" si="8">E21</f>
        <v>0</v>
      </c>
      <c r="E21" s="3">
        <f t="shared" ref="E21:E24" si="9">I21+K21+M21+O21+Q21+S21+U21+W21+Y21+AA21+AC21+AE21</f>
        <v>0</v>
      </c>
      <c r="F21" s="3"/>
      <c r="G21" s="3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40"/>
      <c r="AF21" s="60"/>
    </row>
    <row r="22" spans="1:32" ht="111" customHeight="1" x14ac:dyDescent="0.3">
      <c r="A22" s="4" t="s">
        <v>2</v>
      </c>
      <c r="B22" s="3">
        <f t="shared" si="3"/>
        <v>73153.800000000017</v>
      </c>
      <c r="C22" s="3">
        <f t="shared" si="7"/>
        <v>16173.400000000001</v>
      </c>
      <c r="D22" s="3">
        <f>C22</f>
        <v>16173.400000000001</v>
      </c>
      <c r="E22" s="3">
        <f t="shared" si="9"/>
        <v>12400.66</v>
      </c>
      <c r="F22" s="3">
        <f>E22/B22%</f>
        <v>16.951491241740001</v>
      </c>
      <c r="G22" s="3">
        <f>E22/C22%</f>
        <v>76.673179418056804</v>
      </c>
      <c r="H22" s="15">
        <v>3443.3</v>
      </c>
      <c r="I22" s="15">
        <v>2475.2600000000002</v>
      </c>
      <c r="J22" s="15">
        <v>6498.8</v>
      </c>
      <c r="K22" s="15">
        <v>5406.93</v>
      </c>
      <c r="L22" s="15">
        <v>6231.3</v>
      </c>
      <c r="M22" s="15">
        <v>4518.47</v>
      </c>
      <c r="N22" s="15">
        <v>10037.799999999999</v>
      </c>
      <c r="O22" s="15"/>
      <c r="P22" s="15">
        <v>7094.2</v>
      </c>
      <c r="Q22" s="15"/>
      <c r="R22" s="15">
        <v>7412.3</v>
      </c>
      <c r="S22" s="15"/>
      <c r="T22" s="15">
        <v>12363.48</v>
      </c>
      <c r="U22" s="15"/>
      <c r="V22" s="15">
        <v>3981.1</v>
      </c>
      <c r="W22" s="15"/>
      <c r="X22" s="15">
        <v>3989</v>
      </c>
      <c r="Y22" s="15"/>
      <c r="Z22" s="15">
        <v>4099.6000000000004</v>
      </c>
      <c r="AA22" s="15"/>
      <c r="AB22" s="15">
        <v>3625.6</v>
      </c>
      <c r="AC22" s="15"/>
      <c r="AD22" s="15">
        <v>4377.32</v>
      </c>
      <c r="AE22" s="40"/>
      <c r="AF22" s="60"/>
    </row>
    <row r="23" spans="1:32" s="35" customFormat="1" ht="39.6" customHeight="1" x14ac:dyDescent="0.25">
      <c r="A23" s="32" t="s">
        <v>40</v>
      </c>
      <c r="B23" s="33">
        <f t="shared" si="3"/>
        <v>0</v>
      </c>
      <c r="C23" s="33">
        <f t="shared" si="7"/>
        <v>0</v>
      </c>
      <c r="D23" s="33">
        <f t="shared" si="8"/>
        <v>0</v>
      </c>
      <c r="E23" s="33">
        <f t="shared" si="9"/>
        <v>0</v>
      </c>
      <c r="F23" s="33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42"/>
      <c r="AF23" s="60"/>
    </row>
    <row r="24" spans="1:32" ht="90" customHeight="1" x14ac:dyDescent="0.3">
      <c r="A24" s="4" t="s">
        <v>3</v>
      </c>
      <c r="B24" s="3">
        <f t="shared" si="3"/>
        <v>0</v>
      </c>
      <c r="C24" s="3">
        <f t="shared" si="7"/>
        <v>0</v>
      </c>
      <c r="D24" s="3">
        <f t="shared" si="8"/>
        <v>0</v>
      </c>
      <c r="E24" s="3">
        <f t="shared" si="9"/>
        <v>0</v>
      </c>
      <c r="F24" s="3"/>
      <c r="G24" s="3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40"/>
      <c r="AF24" s="61"/>
    </row>
    <row r="25" spans="1:32" ht="78" x14ac:dyDescent="0.3">
      <c r="A25" s="4" t="s">
        <v>9</v>
      </c>
      <c r="B25" s="3">
        <f t="shared" ref="B25:AE25" si="10">B29+B27+B28+B31</f>
        <v>10699.496999999998</v>
      </c>
      <c r="C25" s="3">
        <f t="shared" si="10"/>
        <v>2674.89</v>
      </c>
      <c r="D25" s="3">
        <f t="shared" si="10"/>
        <v>2674.8937999999998</v>
      </c>
      <c r="E25" s="3">
        <f t="shared" si="10"/>
        <v>2674.8937999999998</v>
      </c>
      <c r="F25" s="3">
        <f>E25/B25%</f>
        <v>25.000182718869873</v>
      </c>
      <c r="G25" s="3">
        <f>E25/C25%</f>
        <v>100.00014206191656</v>
      </c>
      <c r="H25" s="30">
        <f t="shared" si="10"/>
        <v>891.65</v>
      </c>
      <c r="I25" s="46">
        <f t="shared" si="10"/>
        <v>891.62</v>
      </c>
      <c r="J25" s="30">
        <f t="shared" si="10"/>
        <v>891.62</v>
      </c>
      <c r="K25" s="30">
        <f t="shared" si="10"/>
        <v>891.63</v>
      </c>
      <c r="L25" s="30">
        <f t="shared" si="10"/>
        <v>891.62</v>
      </c>
      <c r="M25" s="30">
        <f t="shared" si="10"/>
        <v>891.64380000000006</v>
      </c>
      <c r="N25" s="30">
        <f t="shared" si="10"/>
        <v>891.62300000000005</v>
      </c>
      <c r="O25" s="30">
        <f t="shared" si="10"/>
        <v>0</v>
      </c>
      <c r="P25" s="30">
        <f t="shared" si="10"/>
        <v>891.62300000000005</v>
      </c>
      <c r="Q25" s="30">
        <f t="shared" si="10"/>
        <v>0</v>
      </c>
      <c r="R25" s="30">
        <f t="shared" si="10"/>
        <v>891.62300000000005</v>
      </c>
      <c r="S25" s="30">
        <f t="shared" si="10"/>
        <v>0</v>
      </c>
      <c r="T25" s="30">
        <f t="shared" si="10"/>
        <v>891.62300000000005</v>
      </c>
      <c r="U25" s="30">
        <f t="shared" si="10"/>
        <v>0</v>
      </c>
      <c r="V25" s="30">
        <f t="shared" si="10"/>
        <v>891.62300000000005</v>
      </c>
      <c r="W25" s="30">
        <f t="shared" si="10"/>
        <v>0</v>
      </c>
      <c r="X25" s="30">
        <f t="shared" si="10"/>
        <v>891.62300000000005</v>
      </c>
      <c r="Y25" s="30">
        <f t="shared" si="10"/>
        <v>0</v>
      </c>
      <c r="Z25" s="30">
        <f t="shared" si="10"/>
        <v>891.62300000000005</v>
      </c>
      <c r="AA25" s="30">
        <f t="shared" si="10"/>
        <v>0</v>
      </c>
      <c r="AB25" s="30">
        <f t="shared" si="10"/>
        <v>891.62300000000005</v>
      </c>
      <c r="AC25" s="30">
        <f t="shared" si="10"/>
        <v>0</v>
      </c>
      <c r="AD25" s="30">
        <f t="shared" si="10"/>
        <v>891.62300000000005</v>
      </c>
      <c r="AE25" s="30">
        <f t="shared" si="10"/>
        <v>0</v>
      </c>
      <c r="AF25" s="56"/>
    </row>
    <row r="26" spans="1:32" x14ac:dyDescent="0.3">
      <c r="A26" s="2" t="s">
        <v>39</v>
      </c>
      <c r="B26" s="3"/>
      <c r="C26" s="3"/>
      <c r="D26" s="3"/>
      <c r="E26" s="3"/>
      <c r="F26" s="3"/>
      <c r="G26" s="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40"/>
      <c r="AF26" s="57"/>
    </row>
    <row r="27" spans="1:32" x14ac:dyDescent="0.3">
      <c r="A27" s="2" t="s">
        <v>0</v>
      </c>
      <c r="B27" s="3">
        <f t="shared" si="3"/>
        <v>0</v>
      </c>
      <c r="C27" s="3">
        <f t="shared" ref="C27:C31" si="11">H27+J27+L27</f>
        <v>0</v>
      </c>
      <c r="D27" s="3">
        <f t="shared" ref="D27:D31" si="12">E27</f>
        <v>0</v>
      </c>
      <c r="E27" s="3">
        <f t="shared" ref="E27:E31" si="13">I27+K27+M27+O27+Q27+S27+U27+W27+Y27+AA27+AC27+AE27</f>
        <v>0</v>
      </c>
      <c r="F27" s="3"/>
      <c r="G27" s="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40"/>
      <c r="AF27" s="57"/>
    </row>
    <row r="28" spans="1:32" x14ac:dyDescent="0.3">
      <c r="A28" s="4" t="s">
        <v>4</v>
      </c>
      <c r="B28" s="3">
        <f t="shared" si="3"/>
        <v>0</v>
      </c>
      <c r="C28" s="3">
        <f t="shared" si="11"/>
        <v>0</v>
      </c>
      <c r="D28" s="3">
        <f t="shared" si="12"/>
        <v>0</v>
      </c>
      <c r="E28" s="3">
        <f t="shared" si="13"/>
        <v>0</v>
      </c>
      <c r="F28" s="3"/>
      <c r="G28" s="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40"/>
      <c r="AF28" s="57"/>
    </row>
    <row r="29" spans="1:32" x14ac:dyDescent="0.3">
      <c r="A29" s="4" t="s">
        <v>2</v>
      </c>
      <c r="B29" s="3">
        <f t="shared" si="3"/>
        <v>10699.496999999998</v>
      </c>
      <c r="C29" s="3">
        <f t="shared" si="11"/>
        <v>2674.89</v>
      </c>
      <c r="D29" s="3">
        <f t="shared" si="12"/>
        <v>2674.8937999999998</v>
      </c>
      <c r="E29" s="3">
        <f t="shared" si="13"/>
        <v>2674.8937999999998</v>
      </c>
      <c r="F29" s="3">
        <f>E29/B29%</f>
        <v>25.000182718869873</v>
      </c>
      <c r="G29" s="3">
        <f>E29/C29%</f>
        <v>100.00014206191656</v>
      </c>
      <c r="H29" s="15">
        <v>891.65</v>
      </c>
      <c r="I29" s="15">
        <v>891.62</v>
      </c>
      <c r="J29" s="15">
        <v>891.62</v>
      </c>
      <c r="K29" s="15">
        <v>891.63</v>
      </c>
      <c r="L29" s="15">
        <v>891.62</v>
      </c>
      <c r="M29" s="15">
        <v>891.64380000000006</v>
      </c>
      <c r="N29" s="15">
        <v>891.62300000000005</v>
      </c>
      <c r="O29" s="15"/>
      <c r="P29" s="15">
        <v>891.62300000000005</v>
      </c>
      <c r="Q29" s="15"/>
      <c r="R29" s="15">
        <v>891.62300000000005</v>
      </c>
      <c r="S29" s="15"/>
      <c r="T29" s="15">
        <v>891.62300000000005</v>
      </c>
      <c r="U29" s="15"/>
      <c r="V29" s="15">
        <v>891.62300000000005</v>
      </c>
      <c r="W29" s="15"/>
      <c r="X29" s="15">
        <v>891.62300000000005</v>
      </c>
      <c r="Y29" s="15"/>
      <c r="Z29" s="15">
        <v>891.62300000000005</v>
      </c>
      <c r="AA29" s="15"/>
      <c r="AB29" s="15">
        <v>891.62300000000005</v>
      </c>
      <c r="AC29" s="15"/>
      <c r="AD29" s="15">
        <v>891.62300000000005</v>
      </c>
      <c r="AE29" s="40"/>
      <c r="AF29" s="57"/>
    </row>
    <row r="30" spans="1:32" s="35" customFormat="1" ht="13.8" x14ac:dyDescent="0.25">
      <c r="A30" s="32" t="s">
        <v>40</v>
      </c>
      <c r="B30" s="33">
        <f t="shared" si="3"/>
        <v>0</v>
      </c>
      <c r="C30" s="33">
        <f t="shared" si="11"/>
        <v>0</v>
      </c>
      <c r="D30" s="33">
        <f t="shared" si="12"/>
        <v>0</v>
      </c>
      <c r="E30" s="33">
        <f t="shared" si="13"/>
        <v>0</v>
      </c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42"/>
      <c r="AF30" s="57"/>
    </row>
    <row r="31" spans="1:32" x14ac:dyDescent="0.3">
      <c r="A31" s="4" t="s">
        <v>3</v>
      </c>
      <c r="B31" s="3">
        <f t="shared" si="3"/>
        <v>0</v>
      </c>
      <c r="C31" s="3">
        <f t="shared" si="11"/>
        <v>0</v>
      </c>
      <c r="D31" s="3">
        <f t="shared" si="12"/>
        <v>0</v>
      </c>
      <c r="E31" s="3">
        <f t="shared" si="13"/>
        <v>0</v>
      </c>
      <c r="F31" s="3"/>
      <c r="G31" s="3"/>
      <c r="H31" s="31"/>
      <c r="I31" s="47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40"/>
      <c r="AF31" s="58"/>
    </row>
    <row r="32" spans="1:32" ht="62.4" customHeight="1" x14ac:dyDescent="0.3">
      <c r="A32" s="4" t="s">
        <v>10</v>
      </c>
      <c r="B32" s="3">
        <f t="shared" ref="B32:AE32" si="14">B34+B35+B38+B36</f>
        <v>1270.5</v>
      </c>
      <c r="C32" s="3">
        <f t="shared" si="14"/>
        <v>847</v>
      </c>
      <c r="D32" s="3">
        <f t="shared" si="14"/>
        <v>0</v>
      </c>
      <c r="E32" s="3">
        <f t="shared" si="14"/>
        <v>0</v>
      </c>
      <c r="F32" s="3">
        <f>E32/B32%</f>
        <v>0</v>
      </c>
      <c r="G32" s="3">
        <f>E32/C32%</f>
        <v>0</v>
      </c>
      <c r="H32" s="30">
        <f t="shared" si="14"/>
        <v>0</v>
      </c>
      <c r="I32" s="46">
        <f t="shared" si="14"/>
        <v>0</v>
      </c>
      <c r="J32" s="30">
        <f t="shared" si="14"/>
        <v>423.5</v>
      </c>
      <c r="K32" s="30">
        <f t="shared" si="14"/>
        <v>0</v>
      </c>
      <c r="L32" s="30">
        <f t="shared" si="14"/>
        <v>423.5</v>
      </c>
      <c r="M32" s="30">
        <f t="shared" si="14"/>
        <v>0</v>
      </c>
      <c r="N32" s="30">
        <f t="shared" si="14"/>
        <v>423.5</v>
      </c>
      <c r="O32" s="30">
        <f t="shared" si="14"/>
        <v>0</v>
      </c>
      <c r="P32" s="30">
        <f t="shared" si="14"/>
        <v>0</v>
      </c>
      <c r="Q32" s="30">
        <f t="shared" si="14"/>
        <v>0</v>
      </c>
      <c r="R32" s="30">
        <f t="shared" si="14"/>
        <v>0</v>
      </c>
      <c r="S32" s="30">
        <f t="shared" si="14"/>
        <v>0</v>
      </c>
      <c r="T32" s="30">
        <f t="shared" si="14"/>
        <v>0</v>
      </c>
      <c r="U32" s="30">
        <f t="shared" si="14"/>
        <v>0</v>
      </c>
      <c r="V32" s="30">
        <f t="shared" si="14"/>
        <v>0</v>
      </c>
      <c r="W32" s="30">
        <f t="shared" si="14"/>
        <v>0</v>
      </c>
      <c r="X32" s="30">
        <f t="shared" si="14"/>
        <v>0</v>
      </c>
      <c r="Y32" s="30">
        <f t="shared" si="14"/>
        <v>0</v>
      </c>
      <c r="Z32" s="30">
        <f t="shared" si="14"/>
        <v>0</v>
      </c>
      <c r="AA32" s="30">
        <f t="shared" si="14"/>
        <v>0</v>
      </c>
      <c r="AB32" s="30">
        <f t="shared" si="14"/>
        <v>0</v>
      </c>
      <c r="AC32" s="30">
        <f t="shared" si="14"/>
        <v>0</v>
      </c>
      <c r="AD32" s="30">
        <f t="shared" si="14"/>
        <v>0</v>
      </c>
      <c r="AE32" s="30">
        <f t="shared" si="14"/>
        <v>0</v>
      </c>
      <c r="AF32" s="73" t="s">
        <v>58</v>
      </c>
    </row>
    <row r="33" spans="1:32" x14ac:dyDescent="0.3">
      <c r="A33" s="2" t="s">
        <v>39</v>
      </c>
      <c r="B33" s="3"/>
      <c r="C33" s="3"/>
      <c r="D33" s="3"/>
      <c r="E33" s="3"/>
      <c r="F33" s="3"/>
      <c r="G33" s="3"/>
      <c r="H33" s="11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40"/>
      <c r="AF33" s="74"/>
    </row>
    <row r="34" spans="1:32" x14ac:dyDescent="0.3">
      <c r="A34" s="2" t="s">
        <v>5</v>
      </c>
      <c r="B34" s="3">
        <f t="shared" si="3"/>
        <v>0</v>
      </c>
      <c r="C34" s="3">
        <f t="shared" ref="C34:C38" si="15">H34+J34+L34</f>
        <v>0</v>
      </c>
      <c r="D34" s="3">
        <f t="shared" ref="D34:D38" si="16">E34</f>
        <v>0</v>
      </c>
      <c r="E34" s="3">
        <f t="shared" ref="E34:E38" si="17">I34+K34+M34+O34+Q34+S34+U34+W34+Y34+AA34+AC34+AE34</f>
        <v>0</v>
      </c>
      <c r="F34" s="3"/>
      <c r="G34" s="3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40"/>
      <c r="AF34" s="74"/>
    </row>
    <row r="35" spans="1:32" x14ac:dyDescent="0.3">
      <c r="A35" s="4" t="s">
        <v>4</v>
      </c>
      <c r="B35" s="3">
        <f t="shared" si="3"/>
        <v>0</v>
      </c>
      <c r="C35" s="3">
        <f t="shared" si="15"/>
        <v>0</v>
      </c>
      <c r="D35" s="3">
        <f t="shared" si="16"/>
        <v>0</v>
      </c>
      <c r="E35" s="3">
        <f t="shared" si="17"/>
        <v>0</v>
      </c>
      <c r="F35" s="3"/>
      <c r="G35" s="3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40"/>
      <c r="AF35" s="74"/>
    </row>
    <row r="36" spans="1:32" x14ac:dyDescent="0.3">
      <c r="A36" s="4" t="s">
        <v>2</v>
      </c>
      <c r="B36" s="3">
        <f t="shared" si="3"/>
        <v>1270.5</v>
      </c>
      <c r="C36" s="3">
        <f t="shared" si="15"/>
        <v>847</v>
      </c>
      <c r="D36" s="3">
        <f t="shared" si="16"/>
        <v>0</v>
      </c>
      <c r="E36" s="3">
        <f t="shared" si="17"/>
        <v>0</v>
      </c>
      <c r="F36" s="3">
        <f>E36/B36%</f>
        <v>0</v>
      </c>
      <c r="G36" s="3">
        <f>E36/C36%</f>
        <v>0</v>
      </c>
      <c r="H36" s="15"/>
      <c r="I36" s="15"/>
      <c r="J36" s="15">
        <v>423.5</v>
      </c>
      <c r="K36" s="15"/>
      <c r="L36" s="15">
        <v>423.5</v>
      </c>
      <c r="M36" s="15"/>
      <c r="N36" s="15">
        <v>423.5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40"/>
      <c r="AF36" s="74"/>
    </row>
    <row r="37" spans="1:32" s="35" customFormat="1" ht="13.8" customHeight="1" x14ac:dyDescent="0.25">
      <c r="A37" s="32" t="s">
        <v>40</v>
      </c>
      <c r="B37" s="33">
        <f t="shared" si="3"/>
        <v>0</v>
      </c>
      <c r="C37" s="33">
        <f t="shared" si="15"/>
        <v>0</v>
      </c>
      <c r="D37" s="33">
        <f t="shared" si="16"/>
        <v>0</v>
      </c>
      <c r="E37" s="33">
        <f t="shared" si="17"/>
        <v>0</v>
      </c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42"/>
      <c r="AF37" s="74"/>
    </row>
    <row r="38" spans="1:32" x14ac:dyDescent="0.3">
      <c r="A38" s="4" t="s">
        <v>3</v>
      </c>
      <c r="B38" s="3">
        <f t="shared" si="3"/>
        <v>0</v>
      </c>
      <c r="C38" s="3">
        <f t="shared" si="15"/>
        <v>0</v>
      </c>
      <c r="D38" s="3">
        <f t="shared" si="16"/>
        <v>0</v>
      </c>
      <c r="E38" s="3">
        <f t="shared" si="17"/>
        <v>0</v>
      </c>
      <c r="F38" s="3"/>
      <c r="G38" s="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40"/>
      <c r="AF38" s="75"/>
    </row>
    <row r="39" spans="1:32" s="26" customFormat="1" ht="43.8" customHeight="1" x14ac:dyDescent="0.3">
      <c r="A39" s="51" t="s">
        <v>11</v>
      </c>
      <c r="B39" s="25">
        <f t="shared" ref="B39:AE39" si="18">B42+B43+B41+B45</f>
        <v>47873.927000000003</v>
      </c>
      <c r="C39" s="25">
        <f t="shared" si="18"/>
        <v>14939.83</v>
      </c>
      <c r="D39" s="25">
        <f t="shared" si="18"/>
        <v>11708.330000000002</v>
      </c>
      <c r="E39" s="25">
        <f t="shared" si="18"/>
        <v>11708.330000000002</v>
      </c>
      <c r="F39" s="25">
        <f>E39/B39%</f>
        <v>24.456589909576461</v>
      </c>
      <c r="G39" s="25">
        <f>E39/C39%</f>
        <v>78.36990113006641</v>
      </c>
      <c r="H39" s="29">
        <f t="shared" si="18"/>
        <v>4173.58</v>
      </c>
      <c r="I39" s="45">
        <f t="shared" si="18"/>
        <v>3605.23</v>
      </c>
      <c r="J39" s="29">
        <f t="shared" si="18"/>
        <v>3907.43</v>
      </c>
      <c r="K39" s="29">
        <f t="shared" si="18"/>
        <v>2698.38</v>
      </c>
      <c r="L39" s="29">
        <f t="shared" si="18"/>
        <v>6858.82</v>
      </c>
      <c r="M39" s="29">
        <f t="shared" si="18"/>
        <v>5404.72</v>
      </c>
      <c r="N39" s="29">
        <f t="shared" si="18"/>
        <v>3073.19</v>
      </c>
      <c r="O39" s="29">
        <f t="shared" si="18"/>
        <v>0</v>
      </c>
      <c r="P39" s="29">
        <f t="shared" si="18"/>
        <v>2808.91</v>
      </c>
      <c r="Q39" s="29">
        <f t="shared" si="18"/>
        <v>0</v>
      </c>
      <c r="R39" s="29">
        <f t="shared" si="18"/>
        <v>2152.9839999999999</v>
      </c>
      <c r="S39" s="29">
        <f t="shared" si="18"/>
        <v>0</v>
      </c>
      <c r="T39" s="29">
        <f t="shared" si="18"/>
        <v>1949.2</v>
      </c>
      <c r="U39" s="29">
        <f t="shared" si="18"/>
        <v>0</v>
      </c>
      <c r="V39" s="29">
        <f t="shared" si="18"/>
        <v>2926.723</v>
      </c>
      <c r="W39" s="29">
        <f t="shared" si="18"/>
        <v>0</v>
      </c>
      <c r="X39" s="29">
        <f t="shared" si="18"/>
        <v>3426.63</v>
      </c>
      <c r="Y39" s="29">
        <f t="shared" si="18"/>
        <v>0</v>
      </c>
      <c r="Z39" s="29">
        <f t="shared" si="18"/>
        <v>4789.8500000000004</v>
      </c>
      <c r="AA39" s="29">
        <f t="shared" si="18"/>
        <v>0</v>
      </c>
      <c r="AB39" s="29">
        <f t="shared" si="18"/>
        <v>7534.82</v>
      </c>
      <c r="AC39" s="29">
        <f t="shared" si="18"/>
        <v>0</v>
      </c>
      <c r="AD39" s="29">
        <f t="shared" si="18"/>
        <v>4271.79</v>
      </c>
      <c r="AE39" s="29">
        <f t="shared" si="18"/>
        <v>0</v>
      </c>
      <c r="AF39" s="59" t="s">
        <v>66</v>
      </c>
    </row>
    <row r="40" spans="1:32" x14ac:dyDescent="0.3">
      <c r="A40" s="2" t="s">
        <v>39</v>
      </c>
      <c r="B40" s="3"/>
      <c r="C40" s="3"/>
      <c r="D40" s="3"/>
      <c r="E40" s="3"/>
      <c r="F40" s="3"/>
      <c r="G40" s="3"/>
      <c r="H40" s="11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40"/>
      <c r="AF40" s="60"/>
    </row>
    <row r="41" spans="1:32" x14ac:dyDescent="0.3">
      <c r="A41" s="2" t="s">
        <v>0</v>
      </c>
      <c r="B41" s="3">
        <f t="shared" si="3"/>
        <v>0</v>
      </c>
      <c r="C41" s="3">
        <f t="shared" ref="C41:C45" si="19">H41+J41+L41</f>
        <v>0</v>
      </c>
      <c r="D41" s="3">
        <f t="shared" ref="D41:D45" si="20">E41</f>
        <v>0</v>
      </c>
      <c r="E41" s="3">
        <f t="shared" ref="E41:E45" si="21">I41+K41+M41+O41+Q41+S41+U41+W41+Y41+AA41+AC41+AE41</f>
        <v>0</v>
      </c>
      <c r="F41" s="3"/>
      <c r="G41" s="3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40"/>
      <c r="AF41" s="60"/>
    </row>
    <row r="42" spans="1:32" x14ac:dyDescent="0.3">
      <c r="A42" s="4" t="s">
        <v>4</v>
      </c>
      <c r="B42" s="3">
        <f t="shared" si="3"/>
        <v>0</v>
      </c>
      <c r="C42" s="3">
        <f t="shared" si="19"/>
        <v>0</v>
      </c>
      <c r="D42" s="3">
        <f t="shared" si="20"/>
        <v>0</v>
      </c>
      <c r="E42" s="3">
        <f t="shared" si="21"/>
        <v>0</v>
      </c>
      <c r="F42" s="3"/>
      <c r="G42" s="3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40"/>
      <c r="AF42" s="60"/>
    </row>
    <row r="43" spans="1:32" ht="24" customHeight="1" x14ac:dyDescent="0.3">
      <c r="A43" s="4" t="s">
        <v>2</v>
      </c>
      <c r="B43" s="3">
        <f t="shared" si="3"/>
        <v>47873.927000000003</v>
      </c>
      <c r="C43" s="3">
        <f t="shared" si="19"/>
        <v>14939.83</v>
      </c>
      <c r="D43" s="3">
        <f t="shared" si="20"/>
        <v>11708.330000000002</v>
      </c>
      <c r="E43" s="3">
        <f t="shared" si="21"/>
        <v>11708.330000000002</v>
      </c>
      <c r="F43" s="3">
        <f>E43/B43%</f>
        <v>24.456589909576461</v>
      </c>
      <c r="G43" s="3">
        <f>E43/C43%</f>
        <v>78.36990113006641</v>
      </c>
      <c r="H43" s="15">
        <v>4173.58</v>
      </c>
      <c r="I43" s="15">
        <v>3605.23</v>
      </c>
      <c r="J43" s="15">
        <v>3907.43</v>
      </c>
      <c r="K43" s="15">
        <v>2698.38</v>
      </c>
      <c r="L43" s="15">
        <v>6858.82</v>
      </c>
      <c r="M43" s="15">
        <v>5404.72</v>
      </c>
      <c r="N43" s="15">
        <v>3073.19</v>
      </c>
      <c r="O43" s="15"/>
      <c r="P43" s="15">
        <v>2808.91</v>
      </c>
      <c r="Q43" s="15"/>
      <c r="R43" s="15">
        <v>2152.9839999999999</v>
      </c>
      <c r="S43" s="15"/>
      <c r="T43" s="15">
        <v>1949.2</v>
      </c>
      <c r="U43" s="15"/>
      <c r="V43" s="15">
        <v>2926.723</v>
      </c>
      <c r="W43" s="15"/>
      <c r="X43" s="15">
        <v>3426.63</v>
      </c>
      <c r="Y43" s="15"/>
      <c r="Z43" s="15">
        <v>4789.8500000000004</v>
      </c>
      <c r="AA43" s="15"/>
      <c r="AB43" s="15">
        <v>7534.82</v>
      </c>
      <c r="AC43" s="15"/>
      <c r="AD43" s="15">
        <v>4271.79</v>
      </c>
      <c r="AE43" s="40"/>
      <c r="AF43" s="60"/>
    </row>
    <row r="44" spans="1:32" s="35" customFormat="1" ht="13.8" x14ac:dyDescent="0.25">
      <c r="A44" s="32" t="s">
        <v>40</v>
      </c>
      <c r="B44" s="33">
        <f t="shared" si="3"/>
        <v>0</v>
      </c>
      <c r="C44" s="33">
        <f t="shared" si="19"/>
        <v>0</v>
      </c>
      <c r="D44" s="33">
        <f t="shared" si="20"/>
        <v>0</v>
      </c>
      <c r="E44" s="33">
        <f t="shared" si="21"/>
        <v>0</v>
      </c>
      <c r="F44" s="33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42"/>
      <c r="AF44" s="60"/>
    </row>
    <row r="45" spans="1:32" x14ac:dyDescent="0.3">
      <c r="A45" s="4" t="s">
        <v>3</v>
      </c>
      <c r="B45" s="3">
        <f t="shared" si="3"/>
        <v>0</v>
      </c>
      <c r="C45" s="3">
        <f t="shared" si="19"/>
        <v>0</v>
      </c>
      <c r="D45" s="3">
        <f t="shared" si="20"/>
        <v>0</v>
      </c>
      <c r="E45" s="3">
        <f t="shared" si="21"/>
        <v>0</v>
      </c>
      <c r="F45" s="3"/>
      <c r="G45" s="3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40"/>
      <c r="AF45" s="61"/>
    </row>
    <row r="46" spans="1:32" s="26" customFormat="1" ht="61.8" customHeight="1" x14ac:dyDescent="0.3">
      <c r="A46" s="51" t="s">
        <v>12</v>
      </c>
      <c r="B46" s="25">
        <f t="shared" ref="B46:AE46" si="22">B49+B50+B48+B52</f>
        <v>4119.1020000000008</v>
      </c>
      <c r="C46" s="25">
        <f t="shared" si="22"/>
        <v>948.50400000000013</v>
      </c>
      <c r="D46" s="25">
        <f t="shared" si="22"/>
        <v>725.8599999999999</v>
      </c>
      <c r="E46" s="25">
        <f t="shared" si="22"/>
        <v>725.8599999999999</v>
      </c>
      <c r="F46" s="25">
        <f>E46/B46%</f>
        <v>17.621802033550026</v>
      </c>
      <c r="G46" s="25">
        <f>E46/C46%</f>
        <v>76.52682540084173</v>
      </c>
      <c r="H46" s="29">
        <f t="shared" si="22"/>
        <v>264.774</v>
      </c>
      <c r="I46" s="45">
        <f t="shared" si="22"/>
        <v>166.02</v>
      </c>
      <c r="J46" s="29">
        <f t="shared" si="22"/>
        <v>343.05</v>
      </c>
      <c r="K46" s="29">
        <f t="shared" si="22"/>
        <v>303.14</v>
      </c>
      <c r="L46" s="29">
        <f t="shared" si="22"/>
        <v>340.68</v>
      </c>
      <c r="M46" s="29">
        <f t="shared" si="22"/>
        <v>256.7</v>
      </c>
      <c r="N46" s="29">
        <f t="shared" si="22"/>
        <v>341.86</v>
      </c>
      <c r="O46" s="29">
        <f t="shared" si="22"/>
        <v>0</v>
      </c>
      <c r="P46" s="29">
        <f t="shared" si="22"/>
        <v>341.86200000000002</v>
      </c>
      <c r="Q46" s="29">
        <f t="shared" si="22"/>
        <v>0</v>
      </c>
      <c r="R46" s="29">
        <f t="shared" si="22"/>
        <v>341.86200000000002</v>
      </c>
      <c r="S46" s="29">
        <f t="shared" si="22"/>
        <v>0</v>
      </c>
      <c r="T46" s="29">
        <f t="shared" si="22"/>
        <v>341.86200000000002</v>
      </c>
      <c r="U46" s="29">
        <f t="shared" si="22"/>
        <v>0</v>
      </c>
      <c r="V46" s="29">
        <f t="shared" si="22"/>
        <v>341.86200000000002</v>
      </c>
      <c r="W46" s="29">
        <f t="shared" si="22"/>
        <v>0</v>
      </c>
      <c r="X46" s="29">
        <f t="shared" si="22"/>
        <v>341.86200000000002</v>
      </c>
      <c r="Y46" s="29">
        <f t="shared" si="22"/>
        <v>0</v>
      </c>
      <c r="Z46" s="29">
        <f t="shared" si="22"/>
        <v>341.86200000000002</v>
      </c>
      <c r="AA46" s="29">
        <f t="shared" si="22"/>
        <v>0</v>
      </c>
      <c r="AB46" s="29">
        <f t="shared" si="22"/>
        <v>341.86200000000002</v>
      </c>
      <c r="AC46" s="29">
        <f t="shared" si="22"/>
        <v>0</v>
      </c>
      <c r="AD46" s="29">
        <f t="shared" si="22"/>
        <v>435.70400000000001</v>
      </c>
      <c r="AE46" s="29">
        <f t="shared" si="22"/>
        <v>0</v>
      </c>
      <c r="AF46" s="59" t="s">
        <v>67</v>
      </c>
    </row>
    <row r="47" spans="1:32" x14ac:dyDescent="0.3">
      <c r="A47" s="2" t="s">
        <v>39</v>
      </c>
      <c r="B47" s="3"/>
      <c r="C47" s="3"/>
      <c r="D47" s="3"/>
      <c r="E47" s="3"/>
      <c r="F47" s="3"/>
      <c r="G47" s="3"/>
      <c r="H47" s="11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40"/>
      <c r="AF47" s="60"/>
    </row>
    <row r="48" spans="1:32" ht="40.799999999999997" customHeight="1" x14ac:dyDescent="0.3">
      <c r="A48" s="2" t="s">
        <v>0</v>
      </c>
      <c r="B48" s="3">
        <f t="shared" si="3"/>
        <v>0</v>
      </c>
      <c r="C48" s="3">
        <f t="shared" ref="C48:C52" si="23">H48+J48+L48</f>
        <v>0</v>
      </c>
      <c r="D48" s="3">
        <f t="shared" ref="D48:D52" si="24">E48</f>
        <v>0</v>
      </c>
      <c r="E48" s="3">
        <f t="shared" ref="E48:E52" si="25">I48+K48+M48+O48+Q48+S48+U48+W48+Y48+AA48+AC48+AE48</f>
        <v>0</v>
      </c>
      <c r="F48" s="3"/>
      <c r="G48" s="3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40"/>
      <c r="AF48" s="60"/>
    </row>
    <row r="49" spans="1:32" ht="32.4" customHeight="1" x14ac:dyDescent="0.3">
      <c r="A49" s="4" t="s">
        <v>4</v>
      </c>
      <c r="B49" s="3">
        <f t="shared" si="3"/>
        <v>0</v>
      </c>
      <c r="C49" s="3">
        <f t="shared" si="23"/>
        <v>0</v>
      </c>
      <c r="D49" s="3">
        <f t="shared" si="24"/>
        <v>0</v>
      </c>
      <c r="E49" s="3">
        <f t="shared" si="25"/>
        <v>0</v>
      </c>
      <c r="F49" s="3"/>
      <c r="G49" s="3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40"/>
      <c r="AF49" s="60"/>
    </row>
    <row r="50" spans="1:32" ht="46.2" customHeight="1" x14ac:dyDescent="0.3">
      <c r="A50" s="4" t="s">
        <v>2</v>
      </c>
      <c r="B50" s="3">
        <f t="shared" si="3"/>
        <v>4119.1020000000008</v>
      </c>
      <c r="C50" s="3">
        <f t="shared" si="23"/>
        <v>948.50400000000013</v>
      </c>
      <c r="D50" s="3">
        <f t="shared" si="24"/>
        <v>725.8599999999999</v>
      </c>
      <c r="E50" s="3">
        <f t="shared" si="25"/>
        <v>725.8599999999999</v>
      </c>
      <c r="F50" s="3">
        <f>E50/B50%</f>
        <v>17.621802033550026</v>
      </c>
      <c r="G50" s="3">
        <f>E50/C50%</f>
        <v>76.52682540084173</v>
      </c>
      <c r="H50" s="15">
        <v>264.774</v>
      </c>
      <c r="I50" s="15">
        <v>166.02</v>
      </c>
      <c r="J50" s="15">
        <v>343.05</v>
      </c>
      <c r="K50" s="15">
        <v>303.14</v>
      </c>
      <c r="L50" s="15">
        <v>340.68</v>
      </c>
      <c r="M50" s="15">
        <v>256.7</v>
      </c>
      <c r="N50" s="15">
        <v>341.86</v>
      </c>
      <c r="O50" s="15"/>
      <c r="P50" s="15">
        <v>341.86200000000002</v>
      </c>
      <c r="Q50" s="15"/>
      <c r="R50" s="15">
        <v>341.86200000000002</v>
      </c>
      <c r="S50" s="15"/>
      <c r="T50" s="15">
        <v>341.86200000000002</v>
      </c>
      <c r="U50" s="15"/>
      <c r="V50" s="15">
        <v>341.86200000000002</v>
      </c>
      <c r="W50" s="15"/>
      <c r="X50" s="15">
        <v>341.86200000000002</v>
      </c>
      <c r="Y50" s="15"/>
      <c r="Z50" s="15">
        <v>341.86200000000002</v>
      </c>
      <c r="AA50" s="15"/>
      <c r="AB50" s="15">
        <v>341.86200000000002</v>
      </c>
      <c r="AC50" s="15"/>
      <c r="AD50" s="15">
        <v>435.70400000000001</v>
      </c>
      <c r="AE50" s="40"/>
      <c r="AF50" s="60"/>
    </row>
    <row r="51" spans="1:32" s="35" customFormat="1" ht="24" customHeight="1" x14ac:dyDescent="0.25">
      <c r="A51" s="32" t="s">
        <v>40</v>
      </c>
      <c r="B51" s="33">
        <f t="shared" si="3"/>
        <v>0</v>
      </c>
      <c r="C51" s="33">
        <f t="shared" si="23"/>
        <v>0</v>
      </c>
      <c r="D51" s="33">
        <f t="shared" si="24"/>
        <v>0</v>
      </c>
      <c r="E51" s="33">
        <f t="shared" si="25"/>
        <v>0</v>
      </c>
      <c r="F51" s="33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42"/>
      <c r="AF51" s="60"/>
    </row>
    <row r="52" spans="1:32" ht="21.6" customHeight="1" x14ac:dyDescent="0.3">
      <c r="A52" s="4" t="s">
        <v>3</v>
      </c>
      <c r="B52" s="3">
        <f t="shared" si="3"/>
        <v>0</v>
      </c>
      <c r="C52" s="3">
        <f t="shared" si="23"/>
        <v>0</v>
      </c>
      <c r="D52" s="3">
        <f t="shared" si="24"/>
        <v>0</v>
      </c>
      <c r="E52" s="3">
        <f t="shared" si="25"/>
        <v>0</v>
      </c>
      <c r="F52" s="3"/>
      <c r="G52" s="3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40"/>
      <c r="AF52" s="61"/>
    </row>
    <row r="53" spans="1:32" ht="16.8" customHeight="1" x14ac:dyDescent="0.3">
      <c r="A53" s="70" t="s">
        <v>50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40"/>
      <c r="AF53" s="40"/>
    </row>
    <row r="54" spans="1:32" s="26" customFormat="1" ht="31.2" x14ac:dyDescent="0.3">
      <c r="A54" s="51" t="s">
        <v>13</v>
      </c>
      <c r="B54" s="25">
        <f t="shared" ref="B54:AE54" si="26">B57+B58+B56+B60</f>
        <v>2000</v>
      </c>
      <c r="C54" s="25">
        <f t="shared" si="26"/>
        <v>0</v>
      </c>
      <c r="D54" s="25">
        <f t="shared" si="26"/>
        <v>0</v>
      </c>
      <c r="E54" s="25">
        <f t="shared" si="26"/>
        <v>0</v>
      </c>
      <c r="F54" s="25">
        <f>E54/B54%</f>
        <v>0</v>
      </c>
      <c r="G54" s="25" t="e">
        <f>E54/C54%</f>
        <v>#DIV/0!</v>
      </c>
      <c r="H54" s="29">
        <f t="shared" si="26"/>
        <v>0</v>
      </c>
      <c r="I54" s="45">
        <f t="shared" si="26"/>
        <v>0</v>
      </c>
      <c r="J54" s="29">
        <f t="shared" si="26"/>
        <v>0</v>
      </c>
      <c r="K54" s="29">
        <f t="shared" si="26"/>
        <v>0</v>
      </c>
      <c r="L54" s="29">
        <f t="shared" si="26"/>
        <v>0</v>
      </c>
      <c r="M54" s="29">
        <f t="shared" si="26"/>
        <v>0</v>
      </c>
      <c r="N54" s="29">
        <f t="shared" si="26"/>
        <v>0</v>
      </c>
      <c r="O54" s="29">
        <f t="shared" si="26"/>
        <v>0</v>
      </c>
      <c r="P54" s="29">
        <f t="shared" si="26"/>
        <v>0</v>
      </c>
      <c r="Q54" s="29">
        <f t="shared" si="26"/>
        <v>0</v>
      </c>
      <c r="R54" s="29">
        <f t="shared" si="26"/>
        <v>0</v>
      </c>
      <c r="S54" s="29">
        <f t="shared" si="26"/>
        <v>0</v>
      </c>
      <c r="T54" s="29">
        <f t="shared" si="26"/>
        <v>0</v>
      </c>
      <c r="U54" s="29">
        <f t="shared" si="26"/>
        <v>0</v>
      </c>
      <c r="V54" s="29">
        <f t="shared" si="26"/>
        <v>0</v>
      </c>
      <c r="W54" s="29">
        <f t="shared" si="26"/>
        <v>0</v>
      </c>
      <c r="X54" s="29">
        <f t="shared" si="26"/>
        <v>0</v>
      </c>
      <c r="Y54" s="29">
        <f t="shared" si="26"/>
        <v>0</v>
      </c>
      <c r="Z54" s="29">
        <f t="shared" si="26"/>
        <v>0</v>
      </c>
      <c r="AA54" s="29">
        <f t="shared" si="26"/>
        <v>0</v>
      </c>
      <c r="AB54" s="29">
        <f t="shared" si="26"/>
        <v>2000</v>
      </c>
      <c r="AC54" s="29">
        <f t="shared" si="26"/>
        <v>0</v>
      </c>
      <c r="AD54" s="29">
        <f t="shared" si="26"/>
        <v>0</v>
      </c>
      <c r="AE54" s="29">
        <f t="shared" si="26"/>
        <v>0</v>
      </c>
      <c r="AF54" s="53"/>
    </row>
    <row r="55" spans="1:32" x14ac:dyDescent="0.3">
      <c r="A55" s="2" t="s">
        <v>39</v>
      </c>
      <c r="B55" s="3"/>
      <c r="C55" s="3"/>
      <c r="D55" s="3"/>
      <c r="E55" s="3"/>
      <c r="F55" s="3"/>
      <c r="G55" s="3"/>
      <c r="H55" s="11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40"/>
      <c r="AF55" s="54"/>
    </row>
    <row r="56" spans="1:32" x14ac:dyDescent="0.3">
      <c r="A56" s="2" t="s">
        <v>0</v>
      </c>
      <c r="B56" s="3">
        <f t="shared" si="3"/>
        <v>0</v>
      </c>
      <c r="C56" s="3">
        <f t="shared" ref="C56:C60" si="27">H56+J56+L56</f>
        <v>0</v>
      </c>
      <c r="D56" s="3">
        <f t="shared" ref="D56:D60" si="28">E56</f>
        <v>0</v>
      </c>
      <c r="E56" s="3">
        <f t="shared" ref="E56:E60" si="29">I56+K56+M56+O56+Q56+S56+U56+W56+Y56+AA56+AC56+AE56</f>
        <v>0</v>
      </c>
      <c r="F56" s="3"/>
      <c r="G56" s="3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40"/>
      <c r="AF56" s="54"/>
    </row>
    <row r="57" spans="1:32" x14ac:dyDescent="0.3">
      <c r="A57" s="4" t="s">
        <v>4</v>
      </c>
      <c r="B57" s="3">
        <f t="shared" si="3"/>
        <v>0</v>
      </c>
      <c r="C57" s="3">
        <f t="shared" si="27"/>
        <v>0</v>
      </c>
      <c r="D57" s="3">
        <f t="shared" si="28"/>
        <v>0</v>
      </c>
      <c r="E57" s="3">
        <f t="shared" si="29"/>
        <v>0</v>
      </c>
      <c r="F57" s="3"/>
      <c r="G57" s="3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40"/>
      <c r="AF57" s="54"/>
    </row>
    <row r="58" spans="1:32" x14ac:dyDescent="0.3">
      <c r="A58" s="4" t="s">
        <v>2</v>
      </c>
      <c r="B58" s="3">
        <f t="shared" si="3"/>
        <v>2000</v>
      </c>
      <c r="C58" s="3">
        <f t="shared" si="27"/>
        <v>0</v>
      </c>
      <c r="D58" s="3">
        <f t="shared" si="28"/>
        <v>0</v>
      </c>
      <c r="E58" s="3">
        <f t="shared" si="29"/>
        <v>0</v>
      </c>
      <c r="F58" s="3">
        <f>E58/B58%</f>
        <v>0</v>
      </c>
      <c r="G58" s="3" t="e">
        <f>E58/C58%</f>
        <v>#DIV/0!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>
        <v>2000</v>
      </c>
      <c r="AC58" s="15"/>
      <c r="AD58" s="15"/>
      <c r="AE58" s="40"/>
      <c r="AF58" s="54"/>
    </row>
    <row r="59" spans="1:32" s="35" customFormat="1" ht="13.8" x14ac:dyDescent="0.25">
      <c r="A59" s="32" t="s">
        <v>40</v>
      </c>
      <c r="B59" s="33">
        <f t="shared" si="3"/>
        <v>0</v>
      </c>
      <c r="C59" s="33">
        <f t="shared" si="27"/>
        <v>0</v>
      </c>
      <c r="D59" s="33">
        <f t="shared" si="28"/>
        <v>0</v>
      </c>
      <c r="E59" s="33">
        <f t="shared" si="29"/>
        <v>0</v>
      </c>
      <c r="F59" s="33"/>
      <c r="G59" s="33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42"/>
      <c r="AF59" s="54"/>
    </row>
    <row r="60" spans="1:32" x14ac:dyDescent="0.3">
      <c r="A60" s="4" t="s">
        <v>3</v>
      </c>
      <c r="B60" s="3">
        <f t="shared" si="3"/>
        <v>0</v>
      </c>
      <c r="C60" s="3">
        <f t="shared" si="27"/>
        <v>0</v>
      </c>
      <c r="D60" s="3">
        <f t="shared" si="28"/>
        <v>0</v>
      </c>
      <c r="E60" s="3">
        <f t="shared" si="29"/>
        <v>0</v>
      </c>
      <c r="F60" s="3"/>
      <c r="G60" s="3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40"/>
      <c r="AF60" s="55"/>
    </row>
    <row r="61" spans="1:32" ht="16.8" customHeight="1" x14ac:dyDescent="0.3">
      <c r="A61" s="70" t="s">
        <v>51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40"/>
      <c r="AF61" s="40"/>
    </row>
    <row r="62" spans="1:32" s="26" customFormat="1" ht="96" customHeight="1" x14ac:dyDescent="0.3">
      <c r="A62" s="51" t="s">
        <v>14</v>
      </c>
      <c r="B62" s="25">
        <f t="shared" ref="B62:AE62" si="30">B65+B66+B64+B68</f>
        <v>30335.799999999992</v>
      </c>
      <c r="C62" s="25">
        <f t="shared" si="30"/>
        <v>8652.6899999999987</v>
      </c>
      <c r="D62" s="25">
        <f t="shared" si="30"/>
        <v>8365.380000000001</v>
      </c>
      <c r="E62" s="25">
        <f t="shared" si="30"/>
        <v>8365.380000000001</v>
      </c>
      <c r="F62" s="25">
        <f>E62/B62%</f>
        <v>27.57593338563678</v>
      </c>
      <c r="G62" s="25">
        <f>E62/C62%</f>
        <v>96.679529718503758</v>
      </c>
      <c r="H62" s="29">
        <f t="shared" si="30"/>
        <v>4936.54</v>
      </c>
      <c r="I62" s="45">
        <f t="shared" si="30"/>
        <v>4748.7</v>
      </c>
      <c r="J62" s="29">
        <f t="shared" si="30"/>
        <v>2521.02</v>
      </c>
      <c r="K62" s="29">
        <f t="shared" si="30"/>
        <v>2377.98</v>
      </c>
      <c r="L62" s="29">
        <f t="shared" si="30"/>
        <v>1195.1300000000001</v>
      </c>
      <c r="M62" s="29">
        <f t="shared" si="30"/>
        <v>1238.7</v>
      </c>
      <c r="N62" s="29">
        <f t="shared" si="30"/>
        <v>2621.64</v>
      </c>
      <c r="O62" s="29">
        <f t="shared" si="30"/>
        <v>0</v>
      </c>
      <c r="P62" s="29">
        <f t="shared" si="30"/>
        <v>2521.58</v>
      </c>
      <c r="Q62" s="29">
        <f t="shared" si="30"/>
        <v>0</v>
      </c>
      <c r="R62" s="29">
        <f t="shared" si="30"/>
        <v>2522.7199999999998</v>
      </c>
      <c r="S62" s="29">
        <f t="shared" si="30"/>
        <v>0</v>
      </c>
      <c r="T62" s="29">
        <f t="shared" si="30"/>
        <v>4151.6899999999996</v>
      </c>
      <c r="U62" s="29">
        <f t="shared" si="30"/>
        <v>0</v>
      </c>
      <c r="V62" s="29">
        <f t="shared" si="30"/>
        <v>1784.25</v>
      </c>
      <c r="W62" s="29">
        <f t="shared" si="30"/>
        <v>0</v>
      </c>
      <c r="X62" s="29">
        <f t="shared" si="30"/>
        <v>1178.53</v>
      </c>
      <c r="Y62" s="29">
        <f t="shared" si="30"/>
        <v>0</v>
      </c>
      <c r="Z62" s="29">
        <f t="shared" si="30"/>
        <v>2575.0300000000002</v>
      </c>
      <c r="AA62" s="29">
        <f t="shared" si="30"/>
        <v>0</v>
      </c>
      <c r="AB62" s="29">
        <f t="shared" si="30"/>
        <v>1292.83</v>
      </c>
      <c r="AC62" s="29">
        <f t="shared" si="30"/>
        <v>0</v>
      </c>
      <c r="AD62" s="29">
        <f t="shared" si="30"/>
        <v>3034.84</v>
      </c>
      <c r="AE62" s="29">
        <f t="shared" si="30"/>
        <v>0</v>
      </c>
      <c r="AF62" s="59" t="s">
        <v>59</v>
      </c>
    </row>
    <row r="63" spans="1:32" x14ac:dyDescent="0.3">
      <c r="A63" s="2" t="s">
        <v>39</v>
      </c>
      <c r="B63" s="3"/>
      <c r="C63" s="3"/>
      <c r="D63" s="3"/>
      <c r="E63" s="3"/>
      <c r="F63" s="3"/>
      <c r="G63" s="3"/>
      <c r="H63" s="11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40"/>
      <c r="AF63" s="60"/>
    </row>
    <row r="64" spans="1:32" x14ac:dyDescent="0.3">
      <c r="A64" s="2" t="s">
        <v>0</v>
      </c>
      <c r="B64" s="3">
        <f t="shared" si="3"/>
        <v>0</v>
      </c>
      <c r="C64" s="3">
        <f t="shared" ref="C64:C68" si="31">H64+J64+L64</f>
        <v>0</v>
      </c>
      <c r="D64" s="3">
        <f t="shared" ref="D64:D68" si="32">E64</f>
        <v>0</v>
      </c>
      <c r="E64" s="3">
        <f t="shared" ref="E64:E68" si="33">I64+K64+M64+O64+Q64+S64+U64+W64+Y64+AA64+AC64+AE64</f>
        <v>0</v>
      </c>
      <c r="F64" s="3"/>
      <c r="G64" s="3"/>
      <c r="H64" s="11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40"/>
      <c r="AF64" s="60"/>
    </row>
    <row r="65" spans="1:32" x14ac:dyDescent="0.3">
      <c r="A65" s="4" t="s">
        <v>4</v>
      </c>
      <c r="B65" s="3">
        <f t="shared" si="3"/>
        <v>0</v>
      </c>
      <c r="C65" s="3">
        <f t="shared" si="31"/>
        <v>0</v>
      </c>
      <c r="D65" s="3">
        <f t="shared" si="32"/>
        <v>0</v>
      </c>
      <c r="E65" s="3">
        <f t="shared" si="33"/>
        <v>0</v>
      </c>
      <c r="F65" s="3"/>
      <c r="G65" s="3"/>
      <c r="H65" s="11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40"/>
      <c r="AF65" s="60"/>
    </row>
    <row r="66" spans="1:32" ht="22.2" customHeight="1" x14ac:dyDescent="0.3">
      <c r="A66" s="4" t="s">
        <v>2</v>
      </c>
      <c r="B66" s="3">
        <f t="shared" si="3"/>
        <v>30335.799999999992</v>
      </c>
      <c r="C66" s="3">
        <f t="shared" si="31"/>
        <v>8652.6899999999987</v>
      </c>
      <c r="D66" s="3">
        <f t="shared" si="32"/>
        <v>8365.380000000001</v>
      </c>
      <c r="E66" s="3">
        <f t="shared" si="33"/>
        <v>8365.380000000001</v>
      </c>
      <c r="F66" s="3">
        <f>E66/B66%</f>
        <v>27.57593338563678</v>
      </c>
      <c r="G66" s="3">
        <f>E66/C66%</f>
        <v>96.679529718503758</v>
      </c>
      <c r="H66" s="11">
        <v>4936.54</v>
      </c>
      <c r="I66" s="11">
        <v>4748.7</v>
      </c>
      <c r="J66" s="11">
        <v>2521.02</v>
      </c>
      <c r="K66" s="11">
        <v>2377.98</v>
      </c>
      <c r="L66" s="11">
        <v>1195.1300000000001</v>
      </c>
      <c r="M66" s="11">
        <v>1238.7</v>
      </c>
      <c r="N66" s="11">
        <v>2621.64</v>
      </c>
      <c r="O66" s="11"/>
      <c r="P66" s="11">
        <v>2521.58</v>
      </c>
      <c r="Q66" s="11"/>
      <c r="R66" s="11">
        <v>2522.7199999999998</v>
      </c>
      <c r="S66" s="11"/>
      <c r="T66" s="11">
        <v>4151.6899999999996</v>
      </c>
      <c r="U66" s="11"/>
      <c r="V66" s="11">
        <v>1784.25</v>
      </c>
      <c r="W66" s="11"/>
      <c r="X66" s="11">
        <v>1178.53</v>
      </c>
      <c r="Y66" s="11"/>
      <c r="Z66" s="11">
        <v>2575.0300000000002</v>
      </c>
      <c r="AA66" s="11"/>
      <c r="AB66" s="11">
        <v>1292.83</v>
      </c>
      <c r="AC66" s="11"/>
      <c r="AD66" s="11">
        <v>3034.84</v>
      </c>
      <c r="AE66" s="11"/>
      <c r="AF66" s="60"/>
    </row>
    <row r="67" spans="1:32" s="35" customFormat="1" ht="13.8" customHeight="1" x14ac:dyDescent="0.25">
      <c r="A67" s="32" t="s">
        <v>40</v>
      </c>
      <c r="B67" s="33">
        <f t="shared" si="3"/>
        <v>0</v>
      </c>
      <c r="C67" s="33">
        <f t="shared" si="31"/>
        <v>0</v>
      </c>
      <c r="D67" s="33">
        <f t="shared" si="32"/>
        <v>0</v>
      </c>
      <c r="E67" s="33">
        <f t="shared" si="33"/>
        <v>0</v>
      </c>
      <c r="F67" s="33"/>
      <c r="G67" s="33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42"/>
      <c r="AF67" s="60"/>
    </row>
    <row r="68" spans="1:32" x14ac:dyDescent="0.3">
      <c r="A68" s="4" t="s">
        <v>3</v>
      </c>
      <c r="B68" s="3">
        <f t="shared" si="3"/>
        <v>0</v>
      </c>
      <c r="C68" s="3">
        <f t="shared" si="31"/>
        <v>0</v>
      </c>
      <c r="D68" s="3">
        <f t="shared" si="32"/>
        <v>0</v>
      </c>
      <c r="E68" s="3">
        <f t="shared" si="33"/>
        <v>0</v>
      </c>
      <c r="F68" s="3"/>
      <c r="G68" s="3"/>
      <c r="H68" s="11"/>
      <c r="I68" s="14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40"/>
      <c r="AF68" s="61"/>
    </row>
    <row r="69" spans="1:32" s="26" customFormat="1" ht="141" customHeight="1" x14ac:dyDescent="0.3">
      <c r="A69" s="51" t="s">
        <v>15</v>
      </c>
      <c r="B69" s="25">
        <f t="shared" ref="B69:AE69" si="34">B72+B73+B71+B75</f>
        <v>1951.1000000000001</v>
      </c>
      <c r="C69" s="25">
        <f t="shared" si="34"/>
        <v>9</v>
      </c>
      <c r="D69" s="25">
        <f t="shared" si="34"/>
        <v>0</v>
      </c>
      <c r="E69" s="25">
        <f t="shared" si="34"/>
        <v>0</v>
      </c>
      <c r="F69" s="25">
        <f>E69/B69%</f>
        <v>0</v>
      </c>
      <c r="G69" s="25">
        <f>E69/C69%</f>
        <v>0</v>
      </c>
      <c r="H69" s="29">
        <f t="shared" si="34"/>
        <v>0</v>
      </c>
      <c r="I69" s="45">
        <f t="shared" si="34"/>
        <v>0</v>
      </c>
      <c r="J69" s="29">
        <f t="shared" si="34"/>
        <v>9</v>
      </c>
      <c r="K69" s="29">
        <f t="shared" si="34"/>
        <v>0</v>
      </c>
      <c r="L69" s="29">
        <f t="shared" si="34"/>
        <v>0</v>
      </c>
      <c r="M69" s="29">
        <f t="shared" si="34"/>
        <v>0</v>
      </c>
      <c r="N69" s="29">
        <f t="shared" si="34"/>
        <v>0</v>
      </c>
      <c r="O69" s="29">
        <f t="shared" si="34"/>
        <v>0</v>
      </c>
      <c r="P69" s="29">
        <f t="shared" si="34"/>
        <v>27.2</v>
      </c>
      <c r="Q69" s="29">
        <f t="shared" si="34"/>
        <v>0</v>
      </c>
      <c r="R69" s="29">
        <f t="shared" si="34"/>
        <v>0</v>
      </c>
      <c r="S69" s="29">
        <f t="shared" si="34"/>
        <v>0</v>
      </c>
      <c r="T69" s="29">
        <f t="shared" si="34"/>
        <v>35</v>
      </c>
      <c r="U69" s="29">
        <f t="shared" si="34"/>
        <v>0</v>
      </c>
      <c r="V69" s="29">
        <f t="shared" si="34"/>
        <v>25</v>
      </c>
      <c r="W69" s="29">
        <f t="shared" si="34"/>
        <v>0</v>
      </c>
      <c r="X69" s="29">
        <f t="shared" si="34"/>
        <v>25</v>
      </c>
      <c r="Y69" s="29">
        <f t="shared" si="34"/>
        <v>0</v>
      </c>
      <c r="Z69" s="29">
        <f t="shared" si="34"/>
        <v>1829.9</v>
      </c>
      <c r="AA69" s="29">
        <f t="shared" si="34"/>
        <v>0</v>
      </c>
      <c r="AB69" s="29">
        <f t="shared" si="34"/>
        <v>0</v>
      </c>
      <c r="AC69" s="29">
        <f t="shared" si="34"/>
        <v>0</v>
      </c>
      <c r="AD69" s="29">
        <f t="shared" si="34"/>
        <v>0</v>
      </c>
      <c r="AE69" s="29">
        <f t="shared" si="34"/>
        <v>0</v>
      </c>
      <c r="AF69" s="59" t="s">
        <v>60</v>
      </c>
    </row>
    <row r="70" spans="1:32" x14ac:dyDescent="0.3">
      <c r="A70" s="2" t="s">
        <v>39</v>
      </c>
      <c r="B70" s="3"/>
      <c r="C70" s="3"/>
      <c r="D70" s="3"/>
      <c r="E70" s="3"/>
      <c r="F70" s="3"/>
      <c r="G70" s="3"/>
      <c r="H70" s="11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40"/>
      <c r="AF70" s="60"/>
    </row>
    <row r="71" spans="1:32" x14ac:dyDescent="0.3">
      <c r="A71" s="2" t="s">
        <v>0</v>
      </c>
      <c r="B71" s="3">
        <f t="shared" si="3"/>
        <v>0</v>
      </c>
      <c r="C71" s="3">
        <f t="shared" ref="C71:C75" si="35">H71+J71+L71</f>
        <v>0</v>
      </c>
      <c r="D71" s="3">
        <f t="shared" ref="D71:D75" si="36">E71</f>
        <v>0</v>
      </c>
      <c r="E71" s="3">
        <f t="shared" ref="E71:E75" si="37">I71+K71+M71+O71+Q71+S71+U71+W71+Y71+AA71+AC71+AE71</f>
        <v>0</v>
      </c>
      <c r="F71" s="3"/>
      <c r="G71" s="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40"/>
      <c r="AF71" s="60"/>
    </row>
    <row r="72" spans="1:32" x14ac:dyDescent="0.3">
      <c r="A72" s="4" t="s">
        <v>4</v>
      </c>
      <c r="B72" s="3">
        <f t="shared" si="3"/>
        <v>992.2</v>
      </c>
      <c r="C72" s="3">
        <f t="shared" si="35"/>
        <v>0</v>
      </c>
      <c r="D72" s="3">
        <f t="shared" si="36"/>
        <v>0</v>
      </c>
      <c r="E72" s="3">
        <f t="shared" si="37"/>
        <v>0</v>
      </c>
      <c r="F72" s="3">
        <f t="shared" ref="F72:F73" si="38">E72/B72%</f>
        <v>0</v>
      </c>
      <c r="G72" s="3" t="e">
        <f t="shared" ref="G72:G73" si="39">E72/C72%</f>
        <v>#DIV/0!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>
        <v>992.2</v>
      </c>
      <c r="AA72" s="11"/>
      <c r="AB72" s="11"/>
      <c r="AC72" s="11"/>
      <c r="AD72" s="11"/>
      <c r="AE72" s="40"/>
      <c r="AF72" s="60"/>
    </row>
    <row r="73" spans="1:32" x14ac:dyDescent="0.3">
      <c r="A73" s="4" t="s">
        <v>2</v>
      </c>
      <c r="B73" s="3">
        <f t="shared" si="3"/>
        <v>958.90000000000009</v>
      </c>
      <c r="C73" s="52">
        <f t="shared" si="35"/>
        <v>9</v>
      </c>
      <c r="D73" s="3">
        <f t="shared" si="36"/>
        <v>0</v>
      </c>
      <c r="E73" s="3">
        <f t="shared" si="37"/>
        <v>0</v>
      </c>
      <c r="F73" s="3">
        <f t="shared" si="38"/>
        <v>0</v>
      </c>
      <c r="G73" s="3">
        <f t="shared" si="39"/>
        <v>0</v>
      </c>
      <c r="H73" s="11"/>
      <c r="I73" s="11"/>
      <c r="J73" s="11">
        <v>9</v>
      </c>
      <c r="K73" s="11"/>
      <c r="L73" s="11"/>
      <c r="M73" s="11"/>
      <c r="N73" s="11"/>
      <c r="O73" s="11"/>
      <c r="P73" s="11">
        <v>27.2</v>
      </c>
      <c r="Q73" s="11"/>
      <c r="R73" s="11"/>
      <c r="S73" s="11"/>
      <c r="T73" s="11">
        <v>35</v>
      </c>
      <c r="U73" s="11"/>
      <c r="V73" s="11">
        <v>25</v>
      </c>
      <c r="W73" s="11"/>
      <c r="X73" s="11">
        <v>25</v>
      </c>
      <c r="Y73" s="11"/>
      <c r="Z73" s="11">
        <v>837.7</v>
      </c>
      <c r="AA73" s="11"/>
      <c r="AB73" s="11"/>
      <c r="AC73" s="11"/>
      <c r="AD73" s="11"/>
      <c r="AE73" s="40"/>
      <c r="AF73" s="60"/>
    </row>
    <row r="74" spans="1:32" s="35" customFormat="1" ht="13.8" customHeight="1" x14ac:dyDescent="0.25">
      <c r="A74" s="32" t="s">
        <v>40</v>
      </c>
      <c r="B74" s="33">
        <f t="shared" si="3"/>
        <v>0</v>
      </c>
      <c r="C74" s="33">
        <f t="shared" si="35"/>
        <v>0</v>
      </c>
      <c r="D74" s="33">
        <f t="shared" si="36"/>
        <v>0</v>
      </c>
      <c r="E74" s="33">
        <f t="shared" si="37"/>
        <v>0</v>
      </c>
      <c r="F74" s="33"/>
      <c r="G74" s="33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42"/>
      <c r="AF74" s="60"/>
    </row>
    <row r="75" spans="1:32" x14ac:dyDescent="0.3">
      <c r="A75" s="4" t="s">
        <v>3</v>
      </c>
      <c r="B75" s="3">
        <f t="shared" si="3"/>
        <v>0</v>
      </c>
      <c r="C75" s="3">
        <f t="shared" si="35"/>
        <v>0</v>
      </c>
      <c r="D75" s="3">
        <f t="shared" si="36"/>
        <v>0</v>
      </c>
      <c r="E75" s="3">
        <f t="shared" si="37"/>
        <v>0</v>
      </c>
      <c r="F75" s="3"/>
      <c r="G75" s="3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40"/>
      <c r="AF75" s="61"/>
    </row>
    <row r="76" spans="1:32" ht="21.6" customHeight="1" x14ac:dyDescent="0.3">
      <c r="A76" s="70" t="s">
        <v>52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40"/>
      <c r="AF76" s="40"/>
    </row>
    <row r="77" spans="1:32" s="26" customFormat="1" ht="62.4" x14ac:dyDescent="0.3">
      <c r="A77" s="51" t="s">
        <v>16</v>
      </c>
      <c r="B77" s="25">
        <f t="shared" ref="B77:AE77" si="40">B79+B80+B81+B83</f>
        <v>37599.9</v>
      </c>
      <c r="C77" s="25">
        <f t="shared" si="40"/>
        <v>0</v>
      </c>
      <c r="D77" s="25">
        <f t="shared" si="40"/>
        <v>0</v>
      </c>
      <c r="E77" s="25">
        <f t="shared" si="40"/>
        <v>0</v>
      </c>
      <c r="F77" s="25">
        <f>E77/B77%</f>
        <v>0</v>
      </c>
      <c r="G77" s="25" t="e">
        <f>E77/C77%</f>
        <v>#DIV/0!</v>
      </c>
      <c r="H77" s="29">
        <f t="shared" si="40"/>
        <v>0</v>
      </c>
      <c r="I77" s="45">
        <f t="shared" si="40"/>
        <v>0</v>
      </c>
      <c r="J77" s="29">
        <f t="shared" si="40"/>
        <v>0</v>
      </c>
      <c r="K77" s="29">
        <f t="shared" si="40"/>
        <v>0</v>
      </c>
      <c r="L77" s="29">
        <f t="shared" si="40"/>
        <v>0</v>
      </c>
      <c r="M77" s="29">
        <f t="shared" si="40"/>
        <v>0</v>
      </c>
      <c r="N77" s="29">
        <f t="shared" si="40"/>
        <v>0</v>
      </c>
      <c r="O77" s="29">
        <f t="shared" si="40"/>
        <v>0</v>
      </c>
      <c r="P77" s="29">
        <f t="shared" si="40"/>
        <v>0</v>
      </c>
      <c r="Q77" s="29">
        <f t="shared" si="40"/>
        <v>0</v>
      </c>
      <c r="R77" s="29">
        <f t="shared" si="40"/>
        <v>0</v>
      </c>
      <c r="S77" s="29">
        <f t="shared" si="40"/>
        <v>0</v>
      </c>
      <c r="T77" s="29">
        <f t="shared" si="40"/>
        <v>0</v>
      </c>
      <c r="U77" s="29">
        <f t="shared" si="40"/>
        <v>0</v>
      </c>
      <c r="V77" s="29">
        <f t="shared" si="40"/>
        <v>0</v>
      </c>
      <c r="W77" s="29">
        <f t="shared" si="40"/>
        <v>0</v>
      </c>
      <c r="X77" s="29">
        <f t="shared" si="40"/>
        <v>0</v>
      </c>
      <c r="Y77" s="29">
        <f t="shared" si="40"/>
        <v>0</v>
      </c>
      <c r="Z77" s="29">
        <f t="shared" si="40"/>
        <v>1908.6</v>
      </c>
      <c r="AA77" s="29">
        <f t="shared" si="40"/>
        <v>0</v>
      </c>
      <c r="AB77" s="29">
        <f t="shared" si="40"/>
        <v>35691.300000000003</v>
      </c>
      <c r="AC77" s="29">
        <f t="shared" si="40"/>
        <v>0</v>
      </c>
      <c r="AD77" s="29">
        <f t="shared" si="40"/>
        <v>0</v>
      </c>
      <c r="AE77" s="29">
        <f t="shared" si="40"/>
        <v>0</v>
      </c>
      <c r="AF77" s="53"/>
    </row>
    <row r="78" spans="1:32" x14ac:dyDescent="0.3">
      <c r="A78" s="2" t="s">
        <v>39</v>
      </c>
      <c r="B78" s="3"/>
      <c r="C78" s="3"/>
      <c r="D78" s="3"/>
      <c r="E78" s="3"/>
      <c r="F78" s="3"/>
      <c r="G78" s="3"/>
      <c r="H78" s="11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54"/>
    </row>
    <row r="79" spans="1:32" x14ac:dyDescent="0.3">
      <c r="A79" s="2" t="s">
        <v>0</v>
      </c>
      <c r="B79" s="3">
        <f t="shared" si="3"/>
        <v>0</v>
      </c>
      <c r="C79" s="11">
        <f>C86+C93</f>
        <v>0</v>
      </c>
      <c r="D79" s="11">
        <f t="shared" ref="D79:E79" si="41">D86+D93</f>
        <v>0</v>
      </c>
      <c r="E79" s="11">
        <f t="shared" si="41"/>
        <v>0</v>
      </c>
      <c r="F79" s="3"/>
      <c r="G79" s="3"/>
      <c r="H79" s="11">
        <f>H86+H93</f>
        <v>0</v>
      </c>
      <c r="I79" s="11">
        <f t="shared" ref="I79:AE83" si="42">I86+I93</f>
        <v>0</v>
      </c>
      <c r="J79" s="11">
        <f t="shared" si="42"/>
        <v>0</v>
      </c>
      <c r="K79" s="11">
        <f t="shared" si="42"/>
        <v>0</v>
      </c>
      <c r="L79" s="11">
        <f t="shared" si="42"/>
        <v>0</v>
      </c>
      <c r="M79" s="11">
        <f t="shared" si="42"/>
        <v>0</v>
      </c>
      <c r="N79" s="11">
        <f t="shared" si="42"/>
        <v>0</v>
      </c>
      <c r="O79" s="11">
        <f t="shared" si="42"/>
        <v>0</v>
      </c>
      <c r="P79" s="11">
        <f t="shared" si="42"/>
        <v>0</v>
      </c>
      <c r="Q79" s="11">
        <f t="shared" si="42"/>
        <v>0</v>
      </c>
      <c r="R79" s="11">
        <f t="shared" si="42"/>
        <v>0</v>
      </c>
      <c r="S79" s="11">
        <f t="shared" si="42"/>
        <v>0</v>
      </c>
      <c r="T79" s="11">
        <f t="shared" si="42"/>
        <v>0</v>
      </c>
      <c r="U79" s="11">
        <f t="shared" si="42"/>
        <v>0</v>
      </c>
      <c r="V79" s="11">
        <f t="shared" si="42"/>
        <v>0</v>
      </c>
      <c r="W79" s="11">
        <f t="shared" si="42"/>
        <v>0</v>
      </c>
      <c r="X79" s="11">
        <f t="shared" si="42"/>
        <v>0</v>
      </c>
      <c r="Y79" s="11">
        <f t="shared" si="42"/>
        <v>0</v>
      </c>
      <c r="Z79" s="11">
        <f t="shared" si="42"/>
        <v>0</v>
      </c>
      <c r="AA79" s="11">
        <f t="shared" si="42"/>
        <v>0</v>
      </c>
      <c r="AB79" s="11">
        <f t="shared" si="42"/>
        <v>0</v>
      </c>
      <c r="AC79" s="11">
        <f t="shared" si="42"/>
        <v>0</v>
      </c>
      <c r="AD79" s="11">
        <f t="shared" si="42"/>
        <v>0</v>
      </c>
      <c r="AE79" s="11">
        <f t="shared" si="42"/>
        <v>0</v>
      </c>
      <c r="AF79" s="54"/>
    </row>
    <row r="80" spans="1:32" x14ac:dyDescent="0.3">
      <c r="A80" s="4" t="s">
        <v>4</v>
      </c>
      <c r="B80" s="3">
        <f t="shared" si="3"/>
        <v>0</v>
      </c>
      <c r="C80" s="11">
        <f t="shared" ref="C80:E83" si="43">C87+C94</f>
        <v>0</v>
      </c>
      <c r="D80" s="11">
        <f t="shared" si="43"/>
        <v>0</v>
      </c>
      <c r="E80" s="11">
        <f t="shared" si="43"/>
        <v>0</v>
      </c>
      <c r="F80" s="3"/>
      <c r="G80" s="3"/>
      <c r="H80" s="11">
        <f t="shared" ref="H80:W83" si="44">H87+H94</f>
        <v>0</v>
      </c>
      <c r="I80" s="11">
        <f t="shared" si="44"/>
        <v>0</v>
      </c>
      <c r="J80" s="11">
        <f t="shared" si="44"/>
        <v>0</v>
      </c>
      <c r="K80" s="11">
        <f t="shared" si="44"/>
        <v>0</v>
      </c>
      <c r="L80" s="11">
        <f t="shared" si="44"/>
        <v>0</v>
      </c>
      <c r="M80" s="11">
        <f t="shared" si="44"/>
        <v>0</v>
      </c>
      <c r="N80" s="11">
        <f t="shared" si="44"/>
        <v>0</v>
      </c>
      <c r="O80" s="11">
        <f t="shared" si="44"/>
        <v>0</v>
      </c>
      <c r="P80" s="11">
        <f t="shared" si="44"/>
        <v>0</v>
      </c>
      <c r="Q80" s="11">
        <f t="shared" si="44"/>
        <v>0</v>
      </c>
      <c r="R80" s="11">
        <f t="shared" si="44"/>
        <v>0</v>
      </c>
      <c r="S80" s="11">
        <f t="shared" si="44"/>
        <v>0</v>
      </c>
      <c r="T80" s="11">
        <f t="shared" si="44"/>
        <v>0</v>
      </c>
      <c r="U80" s="11">
        <f t="shared" si="44"/>
        <v>0</v>
      </c>
      <c r="V80" s="11">
        <f t="shared" si="44"/>
        <v>0</v>
      </c>
      <c r="W80" s="11">
        <f t="shared" si="44"/>
        <v>0</v>
      </c>
      <c r="X80" s="11">
        <f t="shared" si="42"/>
        <v>0</v>
      </c>
      <c r="Y80" s="11">
        <f t="shared" si="42"/>
        <v>0</v>
      </c>
      <c r="Z80" s="11">
        <f t="shared" si="42"/>
        <v>0</v>
      </c>
      <c r="AA80" s="11">
        <f t="shared" si="42"/>
        <v>0</v>
      </c>
      <c r="AB80" s="11">
        <f t="shared" si="42"/>
        <v>0</v>
      </c>
      <c r="AC80" s="11">
        <f t="shared" si="42"/>
        <v>0</v>
      </c>
      <c r="AD80" s="11">
        <f t="shared" si="42"/>
        <v>0</v>
      </c>
      <c r="AE80" s="11">
        <f t="shared" si="42"/>
        <v>0</v>
      </c>
      <c r="AF80" s="54"/>
    </row>
    <row r="81" spans="1:32" x14ac:dyDescent="0.3">
      <c r="A81" s="4" t="s">
        <v>2</v>
      </c>
      <c r="B81" s="3">
        <f t="shared" ref="B81:B104" si="45">H81+J81+L81+N81+P81+R81+T81+V81+X81+Z81+AB81+AD81</f>
        <v>37599.9</v>
      </c>
      <c r="C81" s="11">
        <f t="shared" si="43"/>
        <v>0</v>
      </c>
      <c r="D81" s="11">
        <f t="shared" si="43"/>
        <v>0</v>
      </c>
      <c r="E81" s="11">
        <f t="shared" si="43"/>
        <v>0</v>
      </c>
      <c r="F81" s="3">
        <f>E81/B81%</f>
        <v>0</v>
      </c>
      <c r="G81" s="3" t="e">
        <f>E81/C81%</f>
        <v>#DIV/0!</v>
      </c>
      <c r="H81" s="11">
        <f t="shared" si="44"/>
        <v>0</v>
      </c>
      <c r="I81" s="11">
        <f t="shared" si="42"/>
        <v>0</v>
      </c>
      <c r="J81" s="11">
        <f t="shared" si="42"/>
        <v>0</v>
      </c>
      <c r="K81" s="11">
        <f t="shared" si="42"/>
        <v>0</v>
      </c>
      <c r="L81" s="11">
        <f t="shared" si="42"/>
        <v>0</v>
      </c>
      <c r="M81" s="11">
        <f t="shared" si="42"/>
        <v>0</v>
      </c>
      <c r="N81" s="11">
        <f t="shared" si="42"/>
        <v>0</v>
      </c>
      <c r="O81" s="11">
        <f t="shared" si="42"/>
        <v>0</v>
      </c>
      <c r="P81" s="11">
        <f t="shared" si="42"/>
        <v>0</v>
      </c>
      <c r="Q81" s="11">
        <f t="shared" si="42"/>
        <v>0</v>
      </c>
      <c r="R81" s="11">
        <f t="shared" si="42"/>
        <v>0</v>
      </c>
      <c r="S81" s="11">
        <f t="shared" si="42"/>
        <v>0</v>
      </c>
      <c r="T81" s="11">
        <f t="shared" si="42"/>
        <v>0</v>
      </c>
      <c r="U81" s="11">
        <f t="shared" si="42"/>
        <v>0</v>
      </c>
      <c r="V81" s="11">
        <f t="shared" si="42"/>
        <v>0</v>
      </c>
      <c r="W81" s="11">
        <f t="shared" si="42"/>
        <v>0</v>
      </c>
      <c r="X81" s="11">
        <f t="shared" si="42"/>
        <v>0</v>
      </c>
      <c r="Y81" s="11">
        <f t="shared" si="42"/>
        <v>0</v>
      </c>
      <c r="Z81" s="11">
        <f t="shared" si="42"/>
        <v>1908.6</v>
      </c>
      <c r="AA81" s="11">
        <f t="shared" si="42"/>
        <v>0</v>
      </c>
      <c r="AB81" s="11">
        <f t="shared" si="42"/>
        <v>35691.300000000003</v>
      </c>
      <c r="AC81" s="11">
        <f t="shared" si="42"/>
        <v>0</v>
      </c>
      <c r="AD81" s="11">
        <f t="shared" si="42"/>
        <v>0</v>
      </c>
      <c r="AE81" s="11">
        <f t="shared" si="42"/>
        <v>0</v>
      </c>
      <c r="AF81" s="54"/>
    </row>
    <row r="82" spans="1:32" s="35" customFormat="1" ht="13.8" x14ac:dyDescent="0.25">
      <c r="A82" s="32" t="s">
        <v>40</v>
      </c>
      <c r="B82" s="33">
        <f t="shared" si="45"/>
        <v>0</v>
      </c>
      <c r="C82" s="34">
        <f t="shared" si="43"/>
        <v>0</v>
      </c>
      <c r="D82" s="34">
        <f t="shared" si="43"/>
        <v>0</v>
      </c>
      <c r="E82" s="34">
        <f t="shared" si="43"/>
        <v>0</v>
      </c>
      <c r="F82" s="33"/>
      <c r="G82" s="33"/>
      <c r="H82" s="34">
        <f t="shared" si="44"/>
        <v>0</v>
      </c>
      <c r="I82" s="34">
        <f t="shared" si="42"/>
        <v>0</v>
      </c>
      <c r="J82" s="34">
        <f t="shared" si="42"/>
        <v>0</v>
      </c>
      <c r="K82" s="34">
        <f t="shared" si="42"/>
        <v>0</v>
      </c>
      <c r="L82" s="34">
        <f t="shared" si="42"/>
        <v>0</v>
      </c>
      <c r="M82" s="34">
        <f t="shared" si="42"/>
        <v>0</v>
      </c>
      <c r="N82" s="34">
        <f t="shared" si="42"/>
        <v>0</v>
      </c>
      <c r="O82" s="34">
        <f t="shared" si="42"/>
        <v>0</v>
      </c>
      <c r="P82" s="34">
        <f t="shared" si="42"/>
        <v>0</v>
      </c>
      <c r="Q82" s="34">
        <f t="shared" si="42"/>
        <v>0</v>
      </c>
      <c r="R82" s="34">
        <f t="shared" si="42"/>
        <v>0</v>
      </c>
      <c r="S82" s="34">
        <f t="shared" si="42"/>
        <v>0</v>
      </c>
      <c r="T82" s="34">
        <f t="shared" si="42"/>
        <v>0</v>
      </c>
      <c r="U82" s="34">
        <f t="shared" si="42"/>
        <v>0</v>
      </c>
      <c r="V82" s="34">
        <f t="shared" si="42"/>
        <v>0</v>
      </c>
      <c r="W82" s="34">
        <f t="shared" si="42"/>
        <v>0</v>
      </c>
      <c r="X82" s="34">
        <f t="shared" si="42"/>
        <v>0</v>
      </c>
      <c r="Y82" s="34">
        <f t="shared" si="42"/>
        <v>0</v>
      </c>
      <c r="Z82" s="34">
        <f t="shared" si="42"/>
        <v>0</v>
      </c>
      <c r="AA82" s="34">
        <f t="shared" si="42"/>
        <v>0</v>
      </c>
      <c r="AB82" s="34">
        <f t="shared" si="42"/>
        <v>0</v>
      </c>
      <c r="AC82" s="34">
        <f t="shared" si="42"/>
        <v>0</v>
      </c>
      <c r="AD82" s="34">
        <f t="shared" si="42"/>
        <v>0</v>
      </c>
      <c r="AE82" s="34">
        <f t="shared" si="42"/>
        <v>0</v>
      </c>
      <c r="AF82" s="54"/>
    </row>
    <row r="83" spans="1:32" x14ac:dyDescent="0.3">
      <c r="A83" s="4" t="s">
        <v>3</v>
      </c>
      <c r="B83" s="3">
        <f t="shared" si="45"/>
        <v>0</v>
      </c>
      <c r="C83" s="11">
        <f t="shared" si="43"/>
        <v>0</v>
      </c>
      <c r="D83" s="11">
        <f t="shared" si="43"/>
        <v>0</v>
      </c>
      <c r="E83" s="11">
        <f t="shared" si="43"/>
        <v>0</v>
      </c>
      <c r="F83" s="3"/>
      <c r="G83" s="3"/>
      <c r="H83" s="11">
        <f t="shared" si="44"/>
        <v>0</v>
      </c>
      <c r="I83" s="11">
        <f t="shared" si="42"/>
        <v>0</v>
      </c>
      <c r="J83" s="11">
        <f t="shared" si="42"/>
        <v>0</v>
      </c>
      <c r="K83" s="11">
        <f t="shared" si="42"/>
        <v>0</v>
      </c>
      <c r="L83" s="11">
        <f t="shared" si="42"/>
        <v>0</v>
      </c>
      <c r="M83" s="11">
        <f t="shared" si="42"/>
        <v>0</v>
      </c>
      <c r="N83" s="11">
        <f t="shared" si="42"/>
        <v>0</v>
      </c>
      <c r="O83" s="11">
        <f t="shared" si="42"/>
        <v>0</v>
      </c>
      <c r="P83" s="11">
        <f t="shared" si="42"/>
        <v>0</v>
      </c>
      <c r="Q83" s="11">
        <f t="shared" si="42"/>
        <v>0</v>
      </c>
      <c r="R83" s="11">
        <f t="shared" si="42"/>
        <v>0</v>
      </c>
      <c r="S83" s="11">
        <f t="shared" si="42"/>
        <v>0</v>
      </c>
      <c r="T83" s="11">
        <f t="shared" si="42"/>
        <v>0</v>
      </c>
      <c r="U83" s="11">
        <f t="shared" si="42"/>
        <v>0</v>
      </c>
      <c r="V83" s="11">
        <f t="shared" si="42"/>
        <v>0</v>
      </c>
      <c r="W83" s="11">
        <f t="shared" si="42"/>
        <v>0</v>
      </c>
      <c r="X83" s="11">
        <f t="shared" si="42"/>
        <v>0</v>
      </c>
      <c r="Y83" s="11">
        <f t="shared" si="42"/>
        <v>0</v>
      </c>
      <c r="Z83" s="11">
        <f t="shared" si="42"/>
        <v>0</v>
      </c>
      <c r="AA83" s="11">
        <f t="shared" si="42"/>
        <v>0</v>
      </c>
      <c r="AB83" s="11">
        <f t="shared" si="42"/>
        <v>0</v>
      </c>
      <c r="AC83" s="11">
        <f t="shared" si="42"/>
        <v>0</v>
      </c>
      <c r="AD83" s="11">
        <f t="shared" si="42"/>
        <v>0</v>
      </c>
      <c r="AE83" s="11">
        <f t="shared" si="42"/>
        <v>0</v>
      </c>
      <c r="AF83" s="55"/>
    </row>
    <row r="84" spans="1:32" ht="62.4" x14ac:dyDescent="0.3">
      <c r="A84" s="4" t="s">
        <v>17</v>
      </c>
      <c r="B84" s="3">
        <f t="shared" ref="B84:AE84" si="46">B87+B88+B86+B90</f>
        <v>37599.9</v>
      </c>
      <c r="C84" s="3">
        <f t="shared" si="46"/>
        <v>0</v>
      </c>
      <c r="D84" s="3">
        <f t="shared" si="46"/>
        <v>0</v>
      </c>
      <c r="E84" s="3">
        <f t="shared" si="46"/>
        <v>0</v>
      </c>
      <c r="F84" s="3">
        <f>E84/B84%</f>
        <v>0</v>
      </c>
      <c r="G84" s="3" t="e">
        <f>E84/C84%</f>
        <v>#DIV/0!</v>
      </c>
      <c r="H84" s="30">
        <f t="shared" si="46"/>
        <v>0</v>
      </c>
      <c r="I84" s="46">
        <f t="shared" si="46"/>
        <v>0</v>
      </c>
      <c r="J84" s="30">
        <f t="shared" si="46"/>
        <v>0</v>
      </c>
      <c r="K84" s="30">
        <f t="shared" si="46"/>
        <v>0</v>
      </c>
      <c r="L84" s="30">
        <f t="shared" si="46"/>
        <v>0</v>
      </c>
      <c r="M84" s="30">
        <f t="shared" si="46"/>
        <v>0</v>
      </c>
      <c r="N84" s="30">
        <f t="shared" si="46"/>
        <v>0</v>
      </c>
      <c r="O84" s="30">
        <f t="shared" si="46"/>
        <v>0</v>
      </c>
      <c r="P84" s="30">
        <f t="shared" si="46"/>
        <v>0</v>
      </c>
      <c r="Q84" s="30">
        <f t="shared" si="46"/>
        <v>0</v>
      </c>
      <c r="R84" s="30">
        <f t="shared" si="46"/>
        <v>0</v>
      </c>
      <c r="S84" s="30">
        <f t="shared" si="46"/>
        <v>0</v>
      </c>
      <c r="T84" s="30">
        <f t="shared" si="46"/>
        <v>0</v>
      </c>
      <c r="U84" s="30">
        <f t="shared" si="46"/>
        <v>0</v>
      </c>
      <c r="V84" s="30">
        <f t="shared" si="46"/>
        <v>0</v>
      </c>
      <c r="W84" s="30">
        <f t="shared" si="46"/>
        <v>0</v>
      </c>
      <c r="X84" s="30">
        <f t="shared" si="46"/>
        <v>0</v>
      </c>
      <c r="Y84" s="30">
        <f t="shared" si="46"/>
        <v>0</v>
      </c>
      <c r="Z84" s="30">
        <f t="shared" si="46"/>
        <v>1908.6</v>
      </c>
      <c r="AA84" s="30">
        <f t="shared" si="46"/>
        <v>0</v>
      </c>
      <c r="AB84" s="30">
        <f t="shared" si="46"/>
        <v>35691.300000000003</v>
      </c>
      <c r="AC84" s="30">
        <f t="shared" si="46"/>
        <v>0</v>
      </c>
      <c r="AD84" s="30">
        <f t="shared" si="46"/>
        <v>0</v>
      </c>
      <c r="AE84" s="30">
        <f t="shared" si="46"/>
        <v>0</v>
      </c>
      <c r="AF84" s="56"/>
    </row>
    <row r="85" spans="1:32" x14ac:dyDescent="0.3">
      <c r="A85" s="2" t="s">
        <v>39</v>
      </c>
      <c r="B85" s="3"/>
      <c r="C85" s="3"/>
      <c r="D85" s="3"/>
      <c r="E85" s="3"/>
      <c r="F85" s="3"/>
      <c r="G85" s="3"/>
      <c r="H85" s="11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40"/>
      <c r="AF85" s="57"/>
    </row>
    <row r="86" spans="1:32" x14ac:dyDescent="0.3">
      <c r="A86" s="2" t="s">
        <v>0</v>
      </c>
      <c r="B86" s="3">
        <f t="shared" si="45"/>
        <v>0</v>
      </c>
      <c r="C86" s="3">
        <f t="shared" ref="C86:C90" si="47">H86+J86+L86</f>
        <v>0</v>
      </c>
      <c r="D86" s="3">
        <f t="shared" ref="D86:D90" si="48">E86</f>
        <v>0</v>
      </c>
      <c r="E86" s="3">
        <f t="shared" ref="E86:E90" si="49">I86+K86+M86+O86+Q86+S86+U86+W86+Y86+AA86+AC86+AE86</f>
        <v>0</v>
      </c>
      <c r="F86" s="3"/>
      <c r="G86" s="3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40"/>
      <c r="AF86" s="57"/>
    </row>
    <row r="87" spans="1:32" x14ac:dyDescent="0.3">
      <c r="A87" s="4" t="s">
        <v>4</v>
      </c>
      <c r="B87" s="3">
        <f t="shared" si="45"/>
        <v>0</v>
      </c>
      <c r="C87" s="3">
        <f t="shared" si="47"/>
        <v>0</v>
      </c>
      <c r="D87" s="3">
        <f t="shared" si="48"/>
        <v>0</v>
      </c>
      <c r="E87" s="3">
        <f t="shared" si="49"/>
        <v>0</v>
      </c>
      <c r="F87" s="3"/>
      <c r="G87" s="3"/>
      <c r="H87" s="11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40"/>
      <c r="AF87" s="57"/>
    </row>
    <row r="88" spans="1:32" x14ac:dyDescent="0.3">
      <c r="A88" s="4" t="s">
        <v>2</v>
      </c>
      <c r="B88" s="3">
        <f t="shared" si="45"/>
        <v>37599.9</v>
      </c>
      <c r="C88" s="3">
        <f t="shared" si="47"/>
        <v>0</v>
      </c>
      <c r="D88" s="3">
        <f t="shared" si="48"/>
        <v>0</v>
      </c>
      <c r="E88" s="3">
        <f t="shared" si="49"/>
        <v>0</v>
      </c>
      <c r="F88" s="3">
        <f>E88/B88%</f>
        <v>0</v>
      </c>
      <c r="G88" s="3" t="e">
        <f>E88/C88%</f>
        <v>#DIV/0!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>
        <v>1908.6</v>
      </c>
      <c r="AA88" s="14"/>
      <c r="AB88" s="14">
        <v>35691.300000000003</v>
      </c>
      <c r="AC88" s="14"/>
      <c r="AD88" s="14"/>
      <c r="AE88" s="40"/>
      <c r="AF88" s="57"/>
    </row>
    <row r="89" spans="1:32" s="35" customFormat="1" ht="13.8" x14ac:dyDescent="0.25">
      <c r="A89" s="32" t="s">
        <v>40</v>
      </c>
      <c r="B89" s="33">
        <f t="shared" si="45"/>
        <v>0</v>
      </c>
      <c r="C89" s="33">
        <f t="shared" si="47"/>
        <v>0</v>
      </c>
      <c r="D89" s="33">
        <f t="shared" si="48"/>
        <v>0</v>
      </c>
      <c r="E89" s="33">
        <f t="shared" si="49"/>
        <v>0</v>
      </c>
      <c r="F89" s="33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42"/>
      <c r="AF89" s="57"/>
    </row>
    <row r="90" spans="1:32" x14ac:dyDescent="0.3">
      <c r="A90" s="4" t="s">
        <v>3</v>
      </c>
      <c r="B90" s="3">
        <f t="shared" si="45"/>
        <v>0</v>
      </c>
      <c r="C90" s="3">
        <f t="shared" si="47"/>
        <v>0</v>
      </c>
      <c r="D90" s="3">
        <f t="shared" si="48"/>
        <v>0</v>
      </c>
      <c r="E90" s="3">
        <f t="shared" si="49"/>
        <v>0</v>
      </c>
      <c r="F90" s="3"/>
      <c r="G90" s="3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40"/>
      <c r="AF90" s="58"/>
    </row>
    <row r="91" spans="1:32" ht="31.2" x14ac:dyDescent="0.3">
      <c r="A91" s="4" t="s">
        <v>18</v>
      </c>
      <c r="B91" s="3">
        <f t="shared" ref="B91:AE91" si="50">B94+B95+B93+B97</f>
        <v>0</v>
      </c>
      <c r="C91" s="3">
        <f t="shared" si="50"/>
        <v>0</v>
      </c>
      <c r="D91" s="3">
        <f t="shared" si="50"/>
        <v>0</v>
      </c>
      <c r="E91" s="3">
        <f t="shared" si="50"/>
        <v>0</v>
      </c>
      <c r="F91" s="3"/>
      <c r="G91" s="3"/>
      <c r="H91" s="30">
        <f t="shared" si="50"/>
        <v>0</v>
      </c>
      <c r="I91" s="46">
        <f t="shared" si="50"/>
        <v>0</v>
      </c>
      <c r="J91" s="30">
        <f t="shared" si="50"/>
        <v>0</v>
      </c>
      <c r="K91" s="30">
        <f t="shared" si="50"/>
        <v>0</v>
      </c>
      <c r="L91" s="30">
        <f t="shared" si="50"/>
        <v>0</v>
      </c>
      <c r="M91" s="30">
        <f t="shared" si="50"/>
        <v>0</v>
      </c>
      <c r="N91" s="30">
        <f t="shared" si="50"/>
        <v>0</v>
      </c>
      <c r="O91" s="30">
        <f t="shared" si="50"/>
        <v>0</v>
      </c>
      <c r="P91" s="30">
        <f t="shared" si="50"/>
        <v>0</v>
      </c>
      <c r="Q91" s="30">
        <f t="shared" si="50"/>
        <v>0</v>
      </c>
      <c r="R91" s="30">
        <f t="shared" si="50"/>
        <v>0</v>
      </c>
      <c r="S91" s="30">
        <f t="shared" si="50"/>
        <v>0</v>
      </c>
      <c r="T91" s="30">
        <f t="shared" si="50"/>
        <v>0</v>
      </c>
      <c r="U91" s="30">
        <f t="shared" si="50"/>
        <v>0</v>
      </c>
      <c r="V91" s="30">
        <f t="shared" si="50"/>
        <v>0</v>
      </c>
      <c r="W91" s="30">
        <f t="shared" si="50"/>
        <v>0</v>
      </c>
      <c r="X91" s="30">
        <f t="shared" si="50"/>
        <v>0</v>
      </c>
      <c r="Y91" s="30">
        <f t="shared" si="50"/>
        <v>0</v>
      </c>
      <c r="Z91" s="30">
        <f t="shared" si="50"/>
        <v>0</v>
      </c>
      <c r="AA91" s="30">
        <f t="shared" si="50"/>
        <v>0</v>
      </c>
      <c r="AB91" s="30">
        <f t="shared" si="50"/>
        <v>0</v>
      </c>
      <c r="AC91" s="30">
        <f t="shared" si="50"/>
        <v>0</v>
      </c>
      <c r="AD91" s="30">
        <f t="shared" si="50"/>
        <v>0</v>
      </c>
      <c r="AE91" s="30">
        <f t="shared" si="50"/>
        <v>0</v>
      </c>
      <c r="AF91" s="56"/>
    </row>
    <row r="92" spans="1:32" x14ac:dyDescent="0.3">
      <c r="A92" s="2" t="s">
        <v>39</v>
      </c>
      <c r="B92" s="3"/>
      <c r="C92" s="3"/>
      <c r="D92" s="3"/>
      <c r="E92" s="3"/>
      <c r="F92" s="3"/>
      <c r="G92" s="3"/>
      <c r="H92" s="11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40"/>
      <c r="AF92" s="57"/>
    </row>
    <row r="93" spans="1:32" x14ac:dyDescent="0.3">
      <c r="A93" s="2" t="s">
        <v>0</v>
      </c>
      <c r="B93" s="3">
        <f t="shared" si="45"/>
        <v>0</v>
      </c>
      <c r="C93" s="3">
        <f t="shared" ref="C93:C97" si="51">H93+J93+L93</f>
        <v>0</v>
      </c>
      <c r="D93" s="3">
        <f t="shared" ref="D93:D97" si="52">E93</f>
        <v>0</v>
      </c>
      <c r="E93" s="3">
        <f t="shared" ref="E93:E97" si="53">I93+K93+M93+O93+Q93+S93+U93+W93+Y93+AA93+AC93+AE93</f>
        <v>0</v>
      </c>
      <c r="F93" s="3"/>
      <c r="G93" s="3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40"/>
      <c r="AF93" s="57"/>
    </row>
    <row r="94" spans="1:32" x14ac:dyDescent="0.3">
      <c r="A94" s="4" t="s">
        <v>4</v>
      </c>
      <c r="B94" s="3">
        <f t="shared" si="45"/>
        <v>0</v>
      </c>
      <c r="C94" s="3">
        <f t="shared" si="51"/>
        <v>0</v>
      </c>
      <c r="D94" s="3">
        <f t="shared" si="52"/>
        <v>0</v>
      </c>
      <c r="E94" s="3">
        <f t="shared" si="53"/>
        <v>0</v>
      </c>
      <c r="F94" s="3"/>
      <c r="G94" s="3"/>
      <c r="H94" s="11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40"/>
      <c r="AF94" s="57"/>
    </row>
    <row r="95" spans="1:32" x14ac:dyDescent="0.3">
      <c r="A95" s="4" t="s">
        <v>2</v>
      </c>
      <c r="B95" s="3">
        <f t="shared" si="45"/>
        <v>0</v>
      </c>
      <c r="C95" s="3">
        <f t="shared" si="51"/>
        <v>0</v>
      </c>
      <c r="D95" s="3">
        <f t="shared" si="52"/>
        <v>0</v>
      </c>
      <c r="E95" s="3">
        <f t="shared" si="53"/>
        <v>0</v>
      </c>
      <c r="F95" s="3"/>
      <c r="G95" s="3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40"/>
      <c r="AF95" s="57"/>
    </row>
    <row r="96" spans="1:32" x14ac:dyDescent="0.3">
      <c r="A96" s="23" t="s">
        <v>40</v>
      </c>
      <c r="B96" s="3">
        <f t="shared" si="45"/>
        <v>0</v>
      </c>
      <c r="C96" s="3">
        <f t="shared" si="51"/>
        <v>0</v>
      </c>
      <c r="D96" s="3">
        <f t="shared" si="52"/>
        <v>0</v>
      </c>
      <c r="E96" s="3">
        <f t="shared" si="53"/>
        <v>0</v>
      </c>
      <c r="F96" s="3"/>
      <c r="G96" s="3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40"/>
      <c r="AF96" s="57"/>
    </row>
    <row r="97" spans="1:32" x14ac:dyDescent="0.3">
      <c r="A97" s="4" t="s">
        <v>3</v>
      </c>
      <c r="B97" s="3">
        <f t="shared" si="45"/>
        <v>0</v>
      </c>
      <c r="C97" s="3">
        <f t="shared" si="51"/>
        <v>0</v>
      </c>
      <c r="D97" s="3">
        <f t="shared" si="52"/>
        <v>0</v>
      </c>
      <c r="E97" s="3">
        <f t="shared" si="53"/>
        <v>0</v>
      </c>
      <c r="F97" s="3"/>
      <c r="G97" s="3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40"/>
      <c r="AF97" s="58"/>
    </row>
    <row r="98" spans="1:32" s="26" customFormat="1" ht="62.4" x14ac:dyDescent="0.3">
      <c r="A98" s="51" t="s">
        <v>19</v>
      </c>
      <c r="B98" s="25">
        <f t="shared" ref="B98:AE98" si="54">B100+B101+B102+B104</f>
        <v>6015.6040000000003</v>
      </c>
      <c r="C98" s="25">
        <f t="shared" si="54"/>
        <v>3065.58</v>
      </c>
      <c r="D98" s="25">
        <f t="shared" si="54"/>
        <v>3065.85</v>
      </c>
      <c r="E98" s="25">
        <f t="shared" si="54"/>
        <v>3065.85</v>
      </c>
      <c r="F98" s="25">
        <f>E98/B98%</f>
        <v>50.964957134811392</v>
      </c>
      <c r="G98" s="25">
        <f>E98/C98%</f>
        <v>100.00880746873348</v>
      </c>
      <c r="H98" s="29">
        <f t="shared" si="54"/>
        <v>0</v>
      </c>
      <c r="I98" s="45">
        <f t="shared" si="54"/>
        <v>0</v>
      </c>
      <c r="J98" s="29">
        <f t="shared" si="54"/>
        <v>3065.58</v>
      </c>
      <c r="K98" s="29">
        <f t="shared" si="54"/>
        <v>3065.85</v>
      </c>
      <c r="L98" s="29">
        <f t="shared" si="54"/>
        <v>0</v>
      </c>
      <c r="M98" s="29">
        <f t="shared" si="54"/>
        <v>0</v>
      </c>
      <c r="N98" s="29">
        <f t="shared" si="54"/>
        <v>0</v>
      </c>
      <c r="O98" s="29">
        <f t="shared" si="54"/>
        <v>0</v>
      </c>
      <c r="P98" s="29">
        <f t="shared" si="54"/>
        <v>0</v>
      </c>
      <c r="Q98" s="29">
        <f t="shared" si="54"/>
        <v>0</v>
      </c>
      <c r="R98" s="29">
        <f t="shared" si="54"/>
        <v>0</v>
      </c>
      <c r="S98" s="29">
        <f t="shared" si="54"/>
        <v>0</v>
      </c>
      <c r="T98" s="29">
        <f t="shared" si="54"/>
        <v>0</v>
      </c>
      <c r="U98" s="29">
        <f t="shared" si="54"/>
        <v>0</v>
      </c>
      <c r="V98" s="29">
        <f t="shared" si="54"/>
        <v>2950</v>
      </c>
      <c r="W98" s="29">
        <f t="shared" si="54"/>
        <v>0</v>
      </c>
      <c r="X98" s="29">
        <f t="shared" si="54"/>
        <v>0</v>
      </c>
      <c r="Y98" s="29">
        <f t="shared" si="54"/>
        <v>0</v>
      </c>
      <c r="Z98" s="29">
        <f t="shared" si="54"/>
        <v>0</v>
      </c>
      <c r="AA98" s="29">
        <f t="shared" si="54"/>
        <v>0</v>
      </c>
      <c r="AB98" s="29">
        <f t="shared" si="54"/>
        <v>0</v>
      </c>
      <c r="AC98" s="29">
        <f t="shared" si="54"/>
        <v>0</v>
      </c>
      <c r="AD98" s="29">
        <f t="shared" si="54"/>
        <v>2.4E-2</v>
      </c>
      <c r="AE98" s="29">
        <f t="shared" si="54"/>
        <v>0</v>
      </c>
      <c r="AF98" s="53"/>
    </row>
    <row r="99" spans="1:32" x14ac:dyDescent="0.3">
      <c r="A99" s="2" t="s">
        <v>39</v>
      </c>
      <c r="B99" s="3"/>
      <c r="C99" s="3"/>
      <c r="D99" s="3"/>
      <c r="E99" s="3"/>
      <c r="F99" s="3"/>
      <c r="G99" s="3"/>
      <c r="H99" s="11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40"/>
      <c r="AF99" s="54"/>
    </row>
    <row r="100" spans="1:32" x14ac:dyDescent="0.3">
      <c r="A100" s="2" t="s">
        <v>0</v>
      </c>
      <c r="B100" s="3">
        <f t="shared" si="45"/>
        <v>0</v>
      </c>
      <c r="C100" s="3">
        <f t="shared" ref="C100:C104" si="55">H100+J100+L100</f>
        <v>0</v>
      </c>
      <c r="D100" s="3">
        <f t="shared" ref="D100:D104" si="56">E100</f>
        <v>0</v>
      </c>
      <c r="E100" s="3">
        <f t="shared" ref="E100:E104" si="57">I100+K100+M100+O100+Q100+S100+U100+W100+Y100+AA100+AC100+AE100</f>
        <v>0</v>
      </c>
      <c r="F100" s="3"/>
      <c r="G100" s="3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40"/>
      <c r="AF100" s="54"/>
    </row>
    <row r="101" spans="1:32" x14ac:dyDescent="0.3">
      <c r="A101" s="4" t="s">
        <v>4</v>
      </c>
      <c r="B101" s="3">
        <f t="shared" si="45"/>
        <v>0</v>
      </c>
      <c r="C101" s="3">
        <f t="shared" si="55"/>
        <v>0</v>
      </c>
      <c r="D101" s="3">
        <f t="shared" si="56"/>
        <v>0</v>
      </c>
      <c r="E101" s="3">
        <f t="shared" si="57"/>
        <v>0</v>
      </c>
      <c r="F101" s="3"/>
      <c r="G101" s="3"/>
      <c r="H101" s="11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40"/>
      <c r="AF101" s="54"/>
    </row>
    <row r="102" spans="1:32" x14ac:dyDescent="0.3">
      <c r="A102" s="4" t="s">
        <v>2</v>
      </c>
      <c r="B102" s="3">
        <f t="shared" si="45"/>
        <v>6015.6040000000003</v>
      </c>
      <c r="C102" s="3">
        <f t="shared" si="55"/>
        <v>3065.58</v>
      </c>
      <c r="D102" s="3">
        <f t="shared" si="56"/>
        <v>3065.85</v>
      </c>
      <c r="E102" s="3">
        <f t="shared" si="57"/>
        <v>3065.85</v>
      </c>
      <c r="F102" s="3">
        <f>E102/B102%</f>
        <v>50.964957134811392</v>
      </c>
      <c r="G102" s="3">
        <f>E102/C102%</f>
        <v>100.00880746873348</v>
      </c>
      <c r="H102" s="14"/>
      <c r="I102" s="14"/>
      <c r="J102" s="14">
        <v>3065.58</v>
      </c>
      <c r="K102" s="14">
        <v>3065.85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>
        <v>2950</v>
      </c>
      <c r="W102" s="14"/>
      <c r="X102" s="14"/>
      <c r="Y102" s="14"/>
      <c r="Z102" s="14"/>
      <c r="AA102" s="14"/>
      <c r="AB102" s="14"/>
      <c r="AC102" s="14"/>
      <c r="AD102" s="14">
        <v>2.4E-2</v>
      </c>
      <c r="AE102" s="40"/>
      <c r="AF102" s="54"/>
    </row>
    <row r="103" spans="1:32" s="35" customFormat="1" ht="13.8" x14ac:dyDescent="0.25">
      <c r="A103" s="32" t="s">
        <v>40</v>
      </c>
      <c r="B103" s="33">
        <f t="shared" si="45"/>
        <v>0</v>
      </c>
      <c r="C103" s="33">
        <f t="shared" si="55"/>
        <v>0</v>
      </c>
      <c r="D103" s="33">
        <f t="shared" si="56"/>
        <v>0</v>
      </c>
      <c r="E103" s="33">
        <f t="shared" si="57"/>
        <v>0</v>
      </c>
      <c r="F103" s="33"/>
      <c r="G103" s="33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42"/>
      <c r="AF103" s="54"/>
    </row>
    <row r="104" spans="1:32" x14ac:dyDescent="0.3">
      <c r="A104" s="4" t="s">
        <v>3</v>
      </c>
      <c r="B104" s="3">
        <f t="shared" si="45"/>
        <v>0</v>
      </c>
      <c r="C104" s="3">
        <f t="shared" si="55"/>
        <v>0</v>
      </c>
      <c r="D104" s="3">
        <f t="shared" si="56"/>
        <v>0</v>
      </c>
      <c r="E104" s="3">
        <f t="shared" si="57"/>
        <v>0</v>
      </c>
      <c r="F104" s="3"/>
      <c r="G104" s="3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40"/>
      <c r="AF104" s="55"/>
    </row>
    <row r="105" spans="1:32" s="26" customFormat="1" x14ac:dyDescent="0.3">
      <c r="A105" s="24" t="s">
        <v>6</v>
      </c>
      <c r="B105" s="25">
        <f t="shared" ref="B105:AE105" si="58">B107+B108</f>
        <v>215019.23</v>
      </c>
      <c r="C105" s="25">
        <f t="shared" si="58"/>
        <v>47310.894</v>
      </c>
      <c r="D105" s="25">
        <f t="shared" si="58"/>
        <v>42713.713800000005</v>
      </c>
      <c r="E105" s="25">
        <f t="shared" si="58"/>
        <v>38940.973800000007</v>
      </c>
      <c r="F105" s="25">
        <f>E105/B105%</f>
        <v>18.110461003883238</v>
      </c>
      <c r="G105" s="25">
        <f>E105/C105%</f>
        <v>82.308683069907758</v>
      </c>
      <c r="H105" s="29">
        <f t="shared" si="58"/>
        <v>13709.844000000001</v>
      </c>
      <c r="I105" s="45">
        <f t="shared" si="58"/>
        <v>11886.830000000002</v>
      </c>
      <c r="J105" s="29">
        <f t="shared" si="58"/>
        <v>17660</v>
      </c>
      <c r="K105" s="29">
        <f t="shared" si="58"/>
        <v>14743.91</v>
      </c>
      <c r="L105" s="29">
        <f t="shared" si="58"/>
        <v>15941.05</v>
      </c>
      <c r="M105" s="29">
        <f t="shared" si="58"/>
        <v>12310.233800000002</v>
      </c>
      <c r="N105" s="29">
        <f t="shared" si="58"/>
        <v>17389.612999999998</v>
      </c>
      <c r="O105" s="29">
        <f t="shared" si="58"/>
        <v>0</v>
      </c>
      <c r="P105" s="29">
        <f t="shared" si="58"/>
        <v>13685.375</v>
      </c>
      <c r="Q105" s="29">
        <f t="shared" si="58"/>
        <v>0</v>
      </c>
      <c r="R105" s="29">
        <f t="shared" si="58"/>
        <v>13321.489000000001</v>
      </c>
      <c r="S105" s="29">
        <f t="shared" si="58"/>
        <v>0</v>
      </c>
      <c r="T105" s="29">
        <f t="shared" si="58"/>
        <v>19732.855</v>
      </c>
      <c r="U105" s="29">
        <f t="shared" si="58"/>
        <v>0</v>
      </c>
      <c r="V105" s="29">
        <f t="shared" si="58"/>
        <v>12900.558000000001</v>
      </c>
      <c r="W105" s="29">
        <f t="shared" si="58"/>
        <v>0</v>
      </c>
      <c r="X105" s="29">
        <f t="shared" si="58"/>
        <v>9852.6450000000004</v>
      </c>
      <c r="Y105" s="29">
        <f t="shared" si="58"/>
        <v>0</v>
      </c>
      <c r="Z105" s="29">
        <f t="shared" si="58"/>
        <v>16436.465</v>
      </c>
      <c r="AA105" s="29">
        <f t="shared" si="58"/>
        <v>0</v>
      </c>
      <c r="AB105" s="29">
        <f t="shared" si="58"/>
        <v>51378.035000000003</v>
      </c>
      <c r="AC105" s="29">
        <f t="shared" si="58"/>
        <v>0</v>
      </c>
      <c r="AD105" s="29">
        <f t="shared" si="58"/>
        <v>13011.300999999999</v>
      </c>
      <c r="AE105" s="29">
        <f t="shared" si="58"/>
        <v>0</v>
      </c>
      <c r="AF105" s="53"/>
    </row>
    <row r="106" spans="1:32" x14ac:dyDescent="0.3">
      <c r="A106" s="2" t="s">
        <v>0</v>
      </c>
      <c r="B106" s="3">
        <f t="shared" ref="B106:AE106" si="59">B100+B79+B71+B64+B56+B48+B41+B13</f>
        <v>0</v>
      </c>
      <c r="C106" s="3">
        <f t="shared" si="59"/>
        <v>0</v>
      </c>
      <c r="D106" s="3">
        <f t="shared" si="59"/>
        <v>0</v>
      </c>
      <c r="E106" s="3">
        <f t="shared" si="59"/>
        <v>0</v>
      </c>
      <c r="F106" s="3"/>
      <c r="G106" s="3"/>
      <c r="H106" s="30">
        <f t="shared" si="59"/>
        <v>0</v>
      </c>
      <c r="I106" s="46">
        <f t="shared" si="59"/>
        <v>0</v>
      </c>
      <c r="J106" s="30">
        <f t="shared" si="59"/>
        <v>0</v>
      </c>
      <c r="K106" s="30">
        <f t="shared" si="59"/>
        <v>0</v>
      </c>
      <c r="L106" s="30">
        <f t="shared" si="59"/>
        <v>0</v>
      </c>
      <c r="M106" s="30">
        <f t="shared" si="59"/>
        <v>0</v>
      </c>
      <c r="N106" s="30">
        <f t="shared" si="59"/>
        <v>0</v>
      </c>
      <c r="O106" s="30">
        <f t="shared" si="59"/>
        <v>0</v>
      </c>
      <c r="P106" s="30">
        <f t="shared" si="59"/>
        <v>0</v>
      </c>
      <c r="Q106" s="30">
        <f t="shared" si="59"/>
        <v>0</v>
      </c>
      <c r="R106" s="30">
        <f t="shared" si="59"/>
        <v>0</v>
      </c>
      <c r="S106" s="30">
        <f t="shared" si="59"/>
        <v>0</v>
      </c>
      <c r="T106" s="30">
        <f t="shared" si="59"/>
        <v>0</v>
      </c>
      <c r="U106" s="30">
        <f t="shared" si="59"/>
        <v>0</v>
      </c>
      <c r="V106" s="30">
        <f t="shared" si="59"/>
        <v>0</v>
      </c>
      <c r="W106" s="30">
        <f t="shared" si="59"/>
        <v>0</v>
      </c>
      <c r="X106" s="30">
        <f t="shared" si="59"/>
        <v>0</v>
      </c>
      <c r="Y106" s="30">
        <f t="shared" si="59"/>
        <v>0</v>
      </c>
      <c r="Z106" s="30">
        <f t="shared" si="59"/>
        <v>0</v>
      </c>
      <c r="AA106" s="30">
        <f t="shared" si="59"/>
        <v>0</v>
      </c>
      <c r="AB106" s="30">
        <f t="shared" si="59"/>
        <v>0</v>
      </c>
      <c r="AC106" s="30">
        <f t="shared" si="59"/>
        <v>0</v>
      </c>
      <c r="AD106" s="30">
        <f t="shared" si="59"/>
        <v>0</v>
      </c>
      <c r="AE106" s="30">
        <f t="shared" si="59"/>
        <v>0</v>
      </c>
      <c r="AF106" s="54"/>
    </row>
    <row r="107" spans="1:32" x14ac:dyDescent="0.3">
      <c r="A107" s="5" t="s">
        <v>4</v>
      </c>
      <c r="B107" s="3">
        <f t="shared" ref="B107:AE107" si="60">B101+B94+B80+B72+B65+B57+B49+B42+B14</f>
        <v>992.2</v>
      </c>
      <c r="C107" s="3">
        <f t="shared" si="60"/>
        <v>0</v>
      </c>
      <c r="D107" s="3">
        <f t="shared" si="60"/>
        <v>0</v>
      </c>
      <c r="E107" s="3">
        <f t="shared" si="60"/>
        <v>0</v>
      </c>
      <c r="F107" s="3">
        <f t="shared" ref="F107:F108" si="61">E107/B107%</f>
        <v>0</v>
      </c>
      <c r="G107" s="3" t="e">
        <f t="shared" ref="G107:G108" si="62">E107/C107%</f>
        <v>#DIV/0!</v>
      </c>
      <c r="H107" s="30">
        <f t="shared" si="60"/>
        <v>0</v>
      </c>
      <c r="I107" s="46">
        <f t="shared" si="60"/>
        <v>0</v>
      </c>
      <c r="J107" s="30">
        <f t="shared" si="60"/>
        <v>0</v>
      </c>
      <c r="K107" s="30">
        <f t="shared" si="60"/>
        <v>0</v>
      </c>
      <c r="L107" s="30">
        <f t="shared" si="60"/>
        <v>0</v>
      </c>
      <c r="M107" s="30">
        <f t="shared" si="60"/>
        <v>0</v>
      </c>
      <c r="N107" s="30">
        <f t="shared" si="60"/>
        <v>0</v>
      </c>
      <c r="O107" s="30">
        <f t="shared" si="60"/>
        <v>0</v>
      </c>
      <c r="P107" s="30">
        <f t="shared" si="60"/>
        <v>0</v>
      </c>
      <c r="Q107" s="30">
        <f t="shared" si="60"/>
        <v>0</v>
      </c>
      <c r="R107" s="30">
        <f t="shared" si="60"/>
        <v>0</v>
      </c>
      <c r="S107" s="30">
        <f t="shared" si="60"/>
        <v>0</v>
      </c>
      <c r="T107" s="30">
        <f t="shared" si="60"/>
        <v>0</v>
      </c>
      <c r="U107" s="30">
        <f t="shared" si="60"/>
        <v>0</v>
      </c>
      <c r="V107" s="30">
        <f t="shared" si="60"/>
        <v>0</v>
      </c>
      <c r="W107" s="30">
        <f t="shared" si="60"/>
        <v>0</v>
      </c>
      <c r="X107" s="30">
        <f t="shared" si="60"/>
        <v>0</v>
      </c>
      <c r="Y107" s="30">
        <f t="shared" si="60"/>
        <v>0</v>
      </c>
      <c r="Z107" s="30">
        <f t="shared" si="60"/>
        <v>992.2</v>
      </c>
      <c r="AA107" s="30">
        <f t="shared" si="60"/>
        <v>0</v>
      </c>
      <c r="AB107" s="30">
        <f t="shared" si="60"/>
        <v>0</v>
      </c>
      <c r="AC107" s="30">
        <f t="shared" si="60"/>
        <v>0</v>
      </c>
      <c r="AD107" s="30">
        <f t="shared" si="60"/>
        <v>0</v>
      </c>
      <c r="AE107" s="30">
        <f t="shared" si="60"/>
        <v>0</v>
      </c>
      <c r="AF107" s="54"/>
    </row>
    <row r="108" spans="1:32" x14ac:dyDescent="0.3">
      <c r="A108" s="5" t="s">
        <v>2</v>
      </c>
      <c r="B108" s="3">
        <f t="shared" ref="B108:AE110" si="63">B102+B81+B73+B66+B58+B50+B43+B15</f>
        <v>214027.03</v>
      </c>
      <c r="C108" s="3">
        <f t="shared" si="63"/>
        <v>47310.894</v>
      </c>
      <c r="D108" s="3">
        <f t="shared" si="63"/>
        <v>42713.713800000005</v>
      </c>
      <c r="E108" s="3">
        <f t="shared" si="63"/>
        <v>38940.973800000007</v>
      </c>
      <c r="F108" s="3">
        <f t="shared" si="61"/>
        <v>18.194418620862983</v>
      </c>
      <c r="G108" s="3">
        <f t="shared" si="62"/>
        <v>82.308683069907758</v>
      </c>
      <c r="H108" s="30">
        <f t="shared" si="63"/>
        <v>13709.844000000001</v>
      </c>
      <c r="I108" s="46">
        <f t="shared" si="63"/>
        <v>11886.830000000002</v>
      </c>
      <c r="J108" s="30">
        <f t="shared" si="63"/>
        <v>17660</v>
      </c>
      <c r="K108" s="30">
        <f t="shared" si="63"/>
        <v>14743.91</v>
      </c>
      <c r="L108" s="30">
        <f t="shared" si="63"/>
        <v>15941.05</v>
      </c>
      <c r="M108" s="30">
        <f t="shared" si="63"/>
        <v>12310.233800000002</v>
      </c>
      <c r="N108" s="30">
        <f t="shared" si="63"/>
        <v>17389.612999999998</v>
      </c>
      <c r="O108" s="30">
        <f t="shared" si="63"/>
        <v>0</v>
      </c>
      <c r="P108" s="30">
        <f t="shared" si="63"/>
        <v>13685.375</v>
      </c>
      <c r="Q108" s="30">
        <f t="shared" si="63"/>
        <v>0</v>
      </c>
      <c r="R108" s="30">
        <f t="shared" si="63"/>
        <v>13321.489000000001</v>
      </c>
      <c r="S108" s="30">
        <f t="shared" si="63"/>
        <v>0</v>
      </c>
      <c r="T108" s="30">
        <f t="shared" si="63"/>
        <v>19732.855</v>
      </c>
      <c r="U108" s="30">
        <f t="shared" si="63"/>
        <v>0</v>
      </c>
      <c r="V108" s="30">
        <f t="shared" si="63"/>
        <v>12900.558000000001</v>
      </c>
      <c r="W108" s="30">
        <f t="shared" si="63"/>
        <v>0</v>
      </c>
      <c r="X108" s="30">
        <f t="shared" si="63"/>
        <v>9852.6450000000004</v>
      </c>
      <c r="Y108" s="30">
        <f t="shared" si="63"/>
        <v>0</v>
      </c>
      <c r="Z108" s="30">
        <f t="shared" si="63"/>
        <v>15444.265000000001</v>
      </c>
      <c r="AA108" s="30">
        <f t="shared" si="63"/>
        <v>0</v>
      </c>
      <c r="AB108" s="30">
        <f t="shared" si="63"/>
        <v>51378.035000000003</v>
      </c>
      <c r="AC108" s="30">
        <f t="shared" si="63"/>
        <v>0</v>
      </c>
      <c r="AD108" s="30">
        <f t="shared" si="63"/>
        <v>13011.300999999999</v>
      </c>
      <c r="AE108" s="30">
        <f t="shared" si="63"/>
        <v>0</v>
      </c>
      <c r="AF108" s="54"/>
    </row>
    <row r="109" spans="1:32" s="35" customFormat="1" ht="13.8" x14ac:dyDescent="0.25">
      <c r="A109" s="32" t="s">
        <v>40</v>
      </c>
      <c r="B109" s="33">
        <f t="shared" si="63"/>
        <v>0</v>
      </c>
      <c r="C109" s="33">
        <f t="shared" si="63"/>
        <v>0</v>
      </c>
      <c r="D109" s="33">
        <f t="shared" si="63"/>
        <v>0</v>
      </c>
      <c r="E109" s="33">
        <f t="shared" si="63"/>
        <v>0</v>
      </c>
      <c r="F109" s="33"/>
      <c r="G109" s="33"/>
      <c r="H109" s="34">
        <f t="shared" si="63"/>
        <v>0</v>
      </c>
      <c r="I109" s="34">
        <f t="shared" si="63"/>
        <v>0</v>
      </c>
      <c r="J109" s="34">
        <f t="shared" si="63"/>
        <v>0</v>
      </c>
      <c r="K109" s="34">
        <f t="shared" si="63"/>
        <v>0</v>
      </c>
      <c r="L109" s="34">
        <f t="shared" si="63"/>
        <v>0</v>
      </c>
      <c r="M109" s="34">
        <f t="shared" si="63"/>
        <v>0</v>
      </c>
      <c r="N109" s="34">
        <f t="shared" si="63"/>
        <v>0</v>
      </c>
      <c r="O109" s="34">
        <f t="shared" si="63"/>
        <v>0</v>
      </c>
      <c r="P109" s="34">
        <f t="shared" si="63"/>
        <v>0</v>
      </c>
      <c r="Q109" s="34">
        <f t="shared" si="63"/>
        <v>0</v>
      </c>
      <c r="R109" s="34">
        <f t="shared" si="63"/>
        <v>0</v>
      </c>
      <c r="S109" s="34">
        <f t="shared" si="63"/>
        <v>0</v>
      </c>
      <c r="T109" s="34">
        <f t="shared" si="63"/>
        <v>0</v>
      </c>
      <c r="U109" s="34">
        <f t="shared" si="63"/>
        <v>0</v>
      </c>
      <c r="V109" s="34">
        <f t="shared" si="63"/>
        <v>0</v>
      </c>
      <c r="W109" s="34">
        <f t="shared" si="63"/>
        <v>0</v>
      </c>
      <c r="X109" s="34">
        <f t="shared" si="63"/>
        <v>0</v>
      </c>
      <c r="Y109" s="34">
        <f t="shared" si="63"/>
        <v>0</v>
      </c>
      <c r="Z109" s="34">
        <f t="shared" si="63"/>
        <v>0</v>
      </c>
      <c r="AA109" s="34">
        <f t="shared" si="63"/>
        <v>0</v>
      </c>
      <c r="AB109" s="34">
        <f t="shared" si="63"/>
        <v>0</v>
      </c>
      <c r="AC109" s="34">
        <f t="shared" si="63"/>
        <v>0</v>
      </c>
      <c r="AD109" s="34">
        <f t="shared" si="63"/>
        <v>0</v>
      </c>
      <c r="AE109" s="34">
        <f t="shared" si="63"/>
        <v>0</v>
      </c>
      <c r="AF109" s="54"/>
    </row>
    <row r="110" spans="1:32" x14ac:dyDescent="0.3">
      <c r="A110" s="4" t="s">
        <v>3</v>
      </c>
      <c r="B110" s="3">
        <f t="shared" si="63"/>
        <v>0</v>
      </c>
      <c r="C110" s="3">
        <f t="shared" si="63"/>
        <v>0</v>
      </c>
      <c r="D110" s="3">
        <f t="shared" si="63"/>
        <v>0</v>
      </c>
      <c r="E110" s="3">
        <f t="shared" si="63"/>
        <v>0</v>
      </c>
      <c r="F110" s="3"/>
      <c r="G110" s="3"/>
      <c r="H110" s="30">
        <f t="shared" si="63"/>
        <v>0</v>
      </c>
      <c r="I110" s="46">
        <f t="shared" si="63"/>
        <v>0</v>
      </c>
      <c r="J110" s="30">
        <f t="shared" si="63"/>
        <v>0</v>
      </c>
      <c r="K110" s="30">
        <f t="shared" si="63"/>
        <v>0</v>
      </c>
      <c r="L110" s="30">
        <f t="shared" si="63"/>
        <v>0</v>
      </c>
      <c r="M110" s="30">
        <f t="shared" si="63"/>
        <v>0</v>
      </c>
      <c r="N110" s="30">
        <f t="shared" si="63"/>
        <v>0</v>
      </c>
      <c r="O110" s="30">
        <f t="shared" si="63"/>
        <v>0</v>
      </c>
      <c r="P110" s="30">
        <f t="shared" si="63"/>
        <v>0</v>
      </c>
      <c r="Q110" s="30">
        <f t="shared" si="63"/>
        <v>0</v>
      </c>
      <c r="R110" s="30">
        <f t="shared" si="63"/>
        <v>0</v>
      </c>
      <c r="S110" s="30">
        <f t="shared" si="63"/>
        <v>0</v>
      </c>
      <c r="T110" s="30">
        <f t="shared" si="63"/>
        <v>0</v>
      </c>
      <c r="U110" s="30">
        <f t="shared" si="63"/>
        <v>0</v>
      </c>
      <c r="V110" s="30">
        <f t="shared" si="63"/>
        <v>0</v>
      </c>
      <c r="W110" s="30">
        <f t="shared" si="63"/>
        <v>0</v>
      </c>
      <c r="X110" s="30">
        <f t="shared" si="63"/>
        <v>0</v>
      </c>
      <c r="Y110" s="30">
        <f t="shared" si="63"/>
        <v>0</v>
      </c>
      <c r="Z110" s="30">
        <f t="shared" si="63"/>
        <v>0</v>
      </c>
      <c r="AA110" s="30">
        <f t="shared" si="63"/>
        <v>0</v>
      </c>
      <c r="AB110" s="30">
        <f t="shared" si="63"/>
        <v>0</v>
      </c>
      <c r="AC110" s="30">
        <f t="shared" si="63"/>
        <v>0</v>
      </c>
      <c r="AD110" s="30">
        <f t="shared" si="63"/>
        <v>0</v>
      </c>
      <c r="AE110" s="30">
        <f t="shared" si="63"/>
        <v>0</v>
      </c>
      <c r="AF110" s="55"/>
    </row>
    <row r="111" spans="1:32" x14ac:dyDescent="0.3"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1:32" x14ac:dyDescent="0.3"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x14ac:dyDescent="0.3">
      <c r="A113" s="68" t="s">
        <v>43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R113" s="68" t="s">
        <v>34</v>
      </c>
      <c r="S113" s="68"/>
      <c r="T113" s="68"/>
      <c r="U113" s="68"/>
      <c r="V113" s="68"/>
      <c r="W113" s="68"/>
      <c r="X113" s="68"/>
      <c r="Y113" s="68"/>
      <c r="Z113" s="68"/>
      <c r="AC113" s="17"/>
      <c r="AD113" s="17"/>
    </row>
    <row r="114" spans="1:30" x14ac:dyDescent="0.3">
      <c r="A114" s="8"/>
      <c r="B114" s="8"/>
      <c r="C114" s="8"/>
      <c r="D114" s="8"/>
      <c r="E114" s="8"/>
      <c r="F114" s="8"/>
      <c r="G114" s="8"/>
      <c r="AC114" s="18"/>
      <c r="AD114" s="18"/>
    </row>
    <row r="115" spans="1:30" x14ac:dyDescent="0.3">
      <c r="A115" s="27" t="s">
        <v>44</v>
      </c>
      <c r="B115" s="8"/>
      <c r="C115" s="8"/>
      <c r="D115" s="8"/>
      <c r="E115" s="8"/>
      <c r="F115" s="8"/>
      <c r="G115" s="8"/>
      <c r="AC115" s="18"/>
      <c r="AD115" s="18"/>
    </row>
    <row r="116" spans="1:30" x14ac:dyDescent="0.3">
      <c r="A116" s="27" t="s">
        <v>45</v>
      </c>
      <c r="B116" s="8"/>
      <c r="C116" s="8"/>
      <c r="D116" s="8"/>
      <c r="E116" s="8"/>
      <c r="F116" s="8"/>
      <c r="G116" s="8"/>
      <c r="AC116" s="18"/>
      <c r="AD116" s="18"/>
    </row>
    <row r="117" spans="1:30" x14ac:dyDescent="0.3">
      <c r="A117" s="27" t="s">
        <v>46</v>
      </c>
      <c r="B117" s="8"/>
      <c r="C117" s="8"/>
      <c r="D117" s="8"/>
      <c r="E117" s="8"/>
      <c r="F117" s="8"/>
      <c r="G117" s="8"/>
      <c r="AC117" s="18"/>
      <c r="AD117" s="18"/>
    </row>
    <row r="118" spans="1:30" x14ac:dyDescent="0.3">
      <c r="A118" s="27" t="s">
        <v>47</v>
      </c>
      <c r="B118" s="8"/>
      <c r="C118" s="8"/>
      <c r="D118" s="8"/>
      <c r="E118" s="8"/>
      <c r="F118" s="8"/>
      <c r="G118" s="8"/>
      <c r="AC118" s="18"/>
      <c r="AD118" s="18"/>
    </row>
    <row r="119" spans="1:30" x14ac:dyDescent="0.3">
      <c r="A119" s="27" t="s">
        <v>48</v>
      </c>
      <c r="B119" s="8"/>
      <c r="C119" s="8"/>
      <c r="D119" s="8"/>
      <c r="E119" s="8"/>
      <c r="F119" s="8"/>
      <c r="G119" s="8"/>
      <c r="AC119" s="18"/>
      <c r="AD119" s="18"/>
    </row>
    <row r="120" spans="1:30" x14ac:dyDescent="0.3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1:30" x14ac:dyDescent="0.3">
      <c r="H121" s="17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spans="1:30" x14ac:dyDescent="0.3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1:30" x14ac:dyDescent="0.3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1:30" x14ac:dyDescent="0.3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1:30" x14ac:dyDescent="0.3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x14ac:dyDescent="0.3"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1:30" x14ac:dyDescent="0.3"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</row>
    <row r="128" spans="1:30" x14ac:dyDescent="0.3">
      <c r="H128" s="20"/>
      <c r="I128" s="18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8:30" x14ac:dyDescent="0.3">
      <c r="H129" s="21"/>
      <c r="I129" s="19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8:30" x14ac:dyDescent="0.3">
      <c r="H130" s="21"/>
      <c r="I130" s="19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8:30" x14ac:dyDescent="0.3">
      <c r="H131" s="21"/>
      <c r="I131" s="19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8:30" x14ac:dyDescent="0.3">
      <c r="H132" s="21"/>
      <c r="I132" s="19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8:30" x14ac:dyDescent="0.3">
      <c r="H133" s="21"/>
      <c r="I133" s="19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8:30" x14ac:dyDescent="0.3">
      <c r="H134" s="20"/>
      <c r="I134" s="18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8:30" x14ac:dyDescent="0.3">
      <c r="H135" s="20"/>
      <c r="I135" s="18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8:30" x14ac:dyDescent="0.3">
      <c r="H136" s="20"/>
      <c r="I136" s="18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8:30" x14ac:dyDescent="0.3">
      <c r="H137" s="20"/>
      <c r="I137" s="18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8:30" x14ac:dyDescent="0.3">
      <c r="H138" s="20"/>
      <c r="I138" s="18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8:30" x14ac:dyDescent="0.3">
      <c r="H139" s="20"/>
      <c r="I139" s="18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8:30" x14ac:dyDescent="0.3">
      <c r="H140" s="20"/>
      <c r="I140" s="18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8:30" x14ac:dyDescent="0.3">
      <c r="H141" s="20"/>
      <c r="I141" s="18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8:30" x14ac:dyDescent="0.3">
      <c r="H142" s="20"/>
      <c r="I142" s="18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8:30" x14ac:dyDescent="0.3">
      <c r="H143" s="20"/>
      <c r="I143" s="18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8:30" x14ac:dyDescent="0.3">
      <c r="H144" s="20"/>
      <c r="I144" s="18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8:30" x14ac:dyDescent="0.3">
      <c r="H145" s="20"/>
      <c r="I145" s="18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8:30" x14ac:dyDescent="0.3">
      <c r="H146" s="20"/>
      <c r="I146" s="18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8:30" x14ac:dyDescent="0.3"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spans="8:30" x14ac:dyDescent="0.3">
      <c r="H148" s="21"/>
      <c r="I148" s="19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8:30" x14ac:dyDescent="0.3">
      <c r="H149" s="21"/>
      <c r="I149" s="19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8:30" x14ac:dyDescent="0.3">
      <c r="H150" s="21"/>
      <c r="I150" s="19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8:30" x14ac:dyDescent="0.3">
      <c r="H151" s="21"/>
      <c r="I151" s="19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8:30" x14ac:dyDescent="0.3">
      <c r="H152" s="21"/>
      <c r="I152" s="19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8:30" x14ac:dyDescent="0.3">
      <c r="H153" s="20"/>
      <c r="I153" s="18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8:30" x14ac:dyDescent="0.3">
      <c r="H154" s="20"/>
      <c r="I154" s="18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8:30" x14ac:dyDescent="0.3">
      <c r="H155" s="20"/>
      <c r="I155" s="18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8:30" x14ac:dyDescent="0.3">
      <c r="H156" s="20"/>
      <c r="I156" s="18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8:30" x14ac:dyDescent="0.3">
      <c r="H157" s="20"/>
      <c r="I157" s="18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8:30" x14ac:dyDescent="0.3">
      <c r="H158" s="20"/>
      <c r="I158" s="18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8:30" x14ac:dyDescent="0.3">
      <c r="H159" s="20"/>
      <c r="I159" s="18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8:30" x14ac:dyDescent="0.3">
      <c r="H160" s="7"/>
      <c r="I160" s="48"/>
      <c r="J160" s="7"/>
      <c r="K160" s="7"/>
      <c r="L160" s="7"/>
      <c r="M160" s="20"/>
      <c r="N160" s="20"/>
      <c r="O160" s="20"/>
      <c r="P160" s="20"/>
      <c r="Q160" s="20"/>
      <c r="R160" s="63"/>
      <c r="S160" s="63"/>
      <c r="T160" s="63"/>
      <c r="U160" s="63"/>
      <c r="V160" s="63"/>
      <c r="W160" s="63"/>
      <c r="X160" s="63"/>
      <c r="Y160" s="63"/>
      <c r="Z160" s="63"/>
      <c r="AA160" s="20"/>
      <c r="AB160" s="20"/>
      <c r="AC160" s="20"/>
      <c r="AD160" s="20"/>
    </row>
    <row r="161" spans="8:30" x14ac:dyDescent="0.3">
      <c r="H161" s="20"/>
      <c r="I161" s="18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</sheetData>
  <mergeCells count="43">
    <mergeCell ref="B1:R1"/>
    <mergeCell ref="B3:R3"/>
    <mergeCell ref="A6:AD6"/>
    <mergeCell ref="A8:A9"/>
    <mergeCell ref="B8:B9"/>
    <mergeCell ref="C8:C9"/>
    <mergeCell ref="D8:D9"/>
    <mergeCell ref="E8:E9"/>
    <mergeCell ref="F8:G8"/>
    <mergeCell ref="H8:I8"/>
    <mergeCell ref="AF8:AF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69:AF75"/>
    <mergeCell ref="A10:AD10"/>
    <mergeCell ref="AF11:AF17"/>
    <mergeCell ref="AF18:AF24"/>
    <mergeCell ref="AF25:AF31"/>
    <mergeCell ref="AF32:AF38"/>
    <mergeCell ref="AF39:AF45"/>
    <mergeCell ref="AF46:AF52"/>
    <mergeCell ref="A53:AD53"/>
    <mergeCell ref="AF54:AF60"/>
    <mergeCell ref="A61:AD61"/>
    <mergeCell ref="AF62:AF68"/>
    <mergeCell ref="A113:L113"/>
    <mergeCell ref="R113:Z113"/>
    <mergeCell ref="R160:Z160"/>
    <mergeCell ref="A76:AD76"/>
    <mergeCell ref="AF77:AF83"/>
    <mergeCell ref="AF84:AF90"/>
    <mergeCell ref="AF91:AF97"/>
    <mergeCell ref="AF98:AF104"/>
    <mergeCell ref="AF105:AF110"/>
  </mergeCells>
  <pageMargins left="0.39370078740157483" right="0.39370078740157483" top="0.78740157480314965" bottom="0.39370078740157483" header="0.31496062992125984" footer="0.31496062992125984"/>
  <pageSetup paperSize="9" scale="2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март</vt:lpstr>
      <vt:lpstr>март!Заголовки_для_печати</vt:lpstr>
      <vt:lpstr>март!Область_печати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2018-12-27T09:27:32Z</cp:lastPrinted>
  <dcterms:created xsi:type="dcterms:W3CDTF">2018-12-22T07:29:00Z</dcterms:created>
  <dcterms:modified xsi:type="dcterms:W3CDTF">2019-04-15T04:03:59Z</dcterms:modified>
</cp:coreProperties>
</file>