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20" activeTab="2"/>
  </bookViews>
  <sheets>
    <sheet name="Титульный лист" sheetId="1" r:id="rId1"/>
    <sheet name="декабрь" sheetId="2" r:id="rId2"/>
    <sheet name="Анализ показателей" sheetId="3" r:id="rId3"/>
  </sheets>
  <externalReferences>
    <externalReference r:id="rId6"/>
  </externalReferences>
  <definedNames>
    <definedName name="_xlnm.Print_Titles" localSheetId="1">'декабрь'!$A:$A</definedName>
    <definedName name="_xlnm.Print_Area" localSheetId="2">'Анализ показателей'!$A$1:$R$17</definedName>
    <definedName name="_xlnm.Print_Area" localSheetId="1">'декабрь'!$A:$AE</definedName>
  </definedNames>
  <calcPr fullCalcOnLoad="1"/>
</workbook>
</file>

<file path=xl/sharedStrings.xml><?xml version="1.0" encoding="utf-8"?>
<sst xmlns="http://schemas.openxmlformats.org/spreadsheetml/2006/main" count="154" uniqueCount="91">
  <si>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</si>
  <si>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</si>
  <si>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</si>
  <si>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</si>
  <si>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</si>
  <si>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</si>
  <si>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</si>
  <si>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</si>
  <si>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</si>
  <si>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</si>
  <si>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</si>
  <si>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</si>
  <si>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</si>
  <si>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</si>
  <si>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</si>
  <si>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</si>
  <si>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</si>
  <si>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</si>
  <si>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</si>
  <si>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</si>
  <si>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</si>
  <si>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</si>
  <si>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</si>
  <si>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</si>
  <si>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</si>
  <si>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</si>
  <si>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</si>
  <si>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</si>
  <si>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Задача 1. Воспитание толерантности через систему образования</t>
  </si>
  <si>
    <t>1.1.Участие детей в конкурсах по вопросам толерантности и укреплению межнациональных отношений</t>
  </si>
  <si>
    <t>Задача 2. Укрепление толерантности и профилактики экстремизма в молодёжной среде</t>
  </si>
  <si>
    <t>Задача 4: Содействие национально-культурному взаимодействию в городе Когалыме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</si>
  <si>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</si>
  <si>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</si>
  <si>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План на 2015 год</t>
  </si>
  <si>
    <t xml:space="preserve">«Профилактика экстремизма в городе Когалыме на 2014 - 2017 годы»  </t>
  </si>
  <si>
    <t xml:space="preserve">2.1.Встречи с молодёжью города «Живое слово»:
- встречи с представителями традиционных религиозных концессий (православие, ислам); 
- встречи с людьми интересных судеб - неравнодушными, сильными духом, основой жизненного
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 и др.;
- изготовление тематической печатной продукции и социальной рекламы
</t>
  </si>
  <si>
    <t xml:space="preserve">Муниципальная программа «Профилактика экстремизма в городе Когалыме на 2014 - 2017 годы»
</t>
  </si>
  <si>
    <t xml:space="preserve">МАОУ "Средняя общеобразовательная школа №6" организована поездка для участия в окружных Кирилло-Мефодиевских чтениях г. Ханты-Мансийск. Израсходовано: проезд участников, сопровождение, проживание - 16.80. т.р. </t>
  </si>
  <si>
    <t>4.4.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</t>
  </si>
  <si>
    <t>4.5. Приобретение литературы, наглядных пособий для организации выставок, приуроченных к Дню толерантности</t>
  </si>
  <si>
    <t>4.6. Участие в Кирилло - Мефодиевских чтениях</t>
  </si>
  <si>
    <t>26-29 марта воспитанники МАО ДО  "Дом детского творчества" выезжали в город Омск для участия в V международном  конкурсе детского и молодёжного творчества "Славься, отечество!" договор от 01.03.2015 №15. Израсходовано: организация участия - 22,5 т.р., проезд участников - 10,5 т.р., проезд руководителч - 18.2 т.р., суточные руководителч - 3.6. т.р., суточные дети - 4,8 т.р., В апреле реализованы 0,4 т.р. по авансовому отчёту (оплата билетов участникам). Мероприятие исполнено 100%</t>
  </si>
  <si>
    <t>Проведение встречи запланировано на 19 ноября 2015 года,  Заключен договор с Сидиковым А.К. на оказание услуг по созданию видеоролика. Планируемый срок выполнения работ по созданию видеоролика -  15 ноября 2015год.  Оплата по факту оказания услуг., договоров.</t>
  </si>
  <si>
    <t>11.04.2015 в городе Когалыме состоялся национальный праздник коренных народов Севера. Проведён конкурс "Оленеводческая семья - 2015", Состоялись соревнования по национальным видам спорта: гонки на оленьих упряжках среди мужчин и женщин, метание тынзяна на хорей, национальная ходьба и перетягивание палки среди женщин. Все участники соревнований и конкурсанты награждены дипломами и ценными подарками. В  концерной программе приняли участие творческие коллективы МАУ "КДК Метро" и образовательных учреждений города, гости из пос. Русскинские фольклорный коллектив "Вонт-нэ" и г.Белоярска фольклорный коллектив "Увас Хурмат". Общий охват посетителей мероприятия - 12 000 человек.                                                                                                                                                                        "Сабантуй" в 2015 году не проводился по инициативе  организаторов (Татаро-башкирская общественная организация "НУР", г. Когалыма). Данное мероприятие проводится 1 раз в 2 года и его проведение запланировано в 2017 году.</t>
  </si>
  <si>
    <t>План на 01.01.2016</t>
  </si>
  <si>
    <t>Кассовый расход на  01.01.2016</t>
  </si>
  <si>
    <t xml:space="preserve">В рамках мероприятия "Встречи с молодёжью города "Живое слово" заключены договора: от 01.04.2015 №51-15 на сумму 100,00 тыс.руб., договор от 16.11.2015 №83 на сумму 47,21 тыс.руб. Проведены: 03.04.2015 - 1 встреча с педагогами, специалистами по работе с молодёжью, представителями традиционных религиозных конфессий, специалистами структурных подразделений Администрации города Когалыма. 04.04.2015 - 2 встречи с молодёжбю города Когалыма, в том числе с старшеклассниками, студентами, работающей молодёжью на тему "Профилактика терроризма и экстремизма". 19.11.2015 встречи на тему "Духовные ценности и культура как основа межнационального мира и согласия", "Профилактика молодёжного экстремизма". Ведется работа по подготовке и созданию социального видеоролика по теме "Дружба".Заключен договор на поставку товара.Оплата по договору ГПХ за организацию и проведение встреч в рамках проекта "Живое слово" по договору №83 от 16.11.2015г.                                                                                                                                                              </t>
  </si>
  <si>
    <t>Заключен договор на поставку книг для МАОУ СОШ№1 от 18.11.2015г. на сумму 36,00 тыс.руб. В декабре прошла оплата по договору.</t>
  </si>
  <si>
    <t>Исполнитель: методист А.Н.Ясинская</t>
  </si>
  <si>
    <t>тел.93-701</t>
  </si>
  <si>
    <t xml:space="preserve">С.Е.Михалева </t>
  </si>
  <si>
    <t>Секретарь комиссии СООДКиПО</t>
  </si>
  <si>
    <t>на 01.01.2016 год</t>
  </si>
  <si>
    <t>2016 год</t>
  </si>
  <si>
    <t>Анализ достижения показателей, характеризующих результаты реализации муниципальной программы</t>
  </si>
  <si>
    <t xml:space="preserve">«Профилактика экстремизма в городе Когалыме на 2014-2017 годах» </t>
  </si>
  <si>
    <t>на 01.01.2016 года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</si>
  <si>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</si>
  <si>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</si>
  <si>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</si>
  <si>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</si>
  <si>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Утверждено программой на 2015 год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</si>
  <si>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</si>
  <si>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</si>
  <si>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Показатели непосредственных результатов</t>
  </si>
  <si>
    <t>1.</t>
  </si>
  <si>
    <t>Количество молодежных, образовательных проектов и программ,проектов общественных организаций направленных на предупреждение фактов националистического или религиозного экстремизма, воспитание культуры межнационального общения,основанной на толерантности уважении чести и национального достоинства граждан реализованных в городе Когалыме</t>
  </si>
  <si>
    <t>ед.</t>
  </si>
  <si>
    <t xml:space="preserve">1.Образовательный проект Совет лидеров "Третий мир" Охват 21 чел. 2.- Проект "Диалоги о нравственности и культуре межнациональных отношений- 65 чел
2.Диалоги о нравственности - "Что делает человека человеком". Охвачено 106 человек 
3. Проводился 1 молодёжный проект:  "Живое слово". Охват  470 чел.  </t>
  </si>
  <si>
    <t>2.</t>
  </si>
  <si>
    <t>Увеличение количества молодежи, вовлеченной в мероприятия, направленные на межнациональное единство и дружбу</t>
  </si>
  <si>
    <t>чел.</t>
  </si>
  <si>
    <t xml:space="preserve">МБУ "МКЦ Феникс" проведены  3 встречи молодежи города, 3-4 апреля проведены 3 встречи с В.Л.Яцкиным, создателем культурно-воспитательного проекта "Под солнцем", охват участников 340 человек. 
19.11.2015 проведено 2 встречи с А.Н.Худолеевым на тему "Духовные ценности и культура как основа межнационального мира и согласия", "Профилактика молодежного экстремизма", общее количество участников -105 чел
19.11.2015 года отделом молодежной политики был организован и проведен видеомост на тему укрепления единства ,духовной общности,межнациональных отношений когалымчан и профилактики экстремизма в молодежной среде ,количество участников -27чел. 
МБУ «ЦБС» организованы и проведены в центральной городской библиотеке встречи молодёжи города: с насельницей Патриаршего подворья Свято-Успенского Пюхтицкого ставропигиального женского монастыря, инокиней Натальей и с имамом – мухтасибом  Городской соборной мечети «Махалля»    Халилем Хазратом Саматовым
Темы встреч: «Диалоги о нравственности»; 
 «О культуре межнациональных отношений»:
27.01.2015; количество участников – 12 человек
10.02.2015; количество участников – 12 человек
17.02.2015; количество участников – 41 человек, проведено 3 встречи,общее количество участников -65 чел.
 «Что делает человека человеком»:  с инокиней Натальей                                                                                         07.04.2015; количество участников –82 человека
14.04.2015; количество участников – 24 человека, проведено 3 встречи, общее количество участников-146чел                                                                                                        
</t>
  </si>
  <si>
    <t>Показатели конечных результатов</t>
  </si>
  <si>
    <t>Увеличение количества обучающихся в городе Когалыме, участников мероприятий, направленных на воспитание толерантности, профилактику проявлений ксенофобии и экстремизма, от общей численности, обучающихся в образовательных организаций города до 96%</t>
  </si>
  <si>
    <t>%</t>
  </si>
  <si>
    <t>Количество обучающих  принявших участие в мероприятиях - 7118 чел.  принимавших участия в классных часах,круглых столах, радиоэфиров, распространения памяток и листовок и иных мероприятиях связанных с профилактикой проявления и ксенофобии и экстремизма в образовательных организациях .За 2015 год было проведено 33 мероприятия по общеобразовательным организациям: заседание активов -4, выставки-2, класные часы (в т.ч. единые)-260 классов, беседы- 9, фестивали, круглые столы-3, работа стендов- 1, конкурсы- 3, иные мероприятия- 10 .</t>
  </si>
  <si>
    <t>2</t>
  </si>
  <si>
    <t xml:space="preserve">Доля граждан, положительно оценивающих состояние межнациональных отношений в городе Когалыме,от числа опрошенных до 70% </t>
  </si>
  <si>
    <t>Доля граждан, положительно оценивающих состояние межнациональных отношений в городе Когалыме, от числа опрошенных предоставлен по факту на сновании результатов социологического исследования 1 раз в конце года( письмо Департамента внутренней политики ХМАО от 13.01.2016 №02-Исх-31</t>
  </si>
  <si>
    <t>3</t>
  </si>
  <si>
    <t>Доля граждан, положительно оценивающих состояние межконфенссиональных отношений в городе Когалыме от числа опрошенных до 75 %</t>
  </si>
  <si>
    <t>Доля граждан, положительно оценивающих состояние межконфессиональных отношений в городе Когалыме, от числа опрошенных расчитывается  по факту на основании результатов социологического исследования 1 раз в конце года(письмо Департамента политики ХМАО от 13.01.2016 №02-Исх-31 )</t>
  </si>
  <si>
    <t>4</t>
  </si>
  <si>
    <t>Уровень толератного отношения к представителям другой национальности в городе Когалыме, от числа опрошенных до 80%</t>
  </si>
  <si>
    <t>Уровень толерантного отношения к представителям другой национальности в городе Когалыме, от числа опрошенных указывается по факту на основании социологического исследования 1 раз в конце года(письмо Департамента политики ХМАО от 13.01.2016 № 02-Исх-31)</t>
  </si>
  <si>
    <t xml:space="preserve">Секретарь комиссий сектора по организационному обеспечению деятельности                                                      комиссий города Когалыма и взаимодействию с правоохранительными органами
тел.8(34667)93-701
</t>
  </si>
  <si>
    <t>С.Е.Михалева</t>
  </si>
  <si>
    <t xml:space="preserve">Исполнитель: методист  </t>
  </si>
  <si>
    <t>А.Н.Ясинская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</si>
</sst>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_ ;[Red]\-#,##0.0\ "/>
    <numFmt numFmtId="182" formatCode="#,##0_ ;[Red]\-#,##0\ "/>
    <numFmt numFmtId="183" formatCode="#,##0.0"/>
    <numFmt numFmtId="184" formatCode="#,##0.00_ ;[Red]\-#,##0.00\ "/>
    <numFmt numFmtId="185" formatCode="0.0%"/>
    <numFmt numFmtId="186" formatCode="0.0"/>
    <numFmt numFmtId="187" formatCode="#,##0_р_."/>
    <numFmt numFmtId="188" formatCode="#,##0.0_р_."/>
    <numFmt numFmtId="189" formatCode="#,##0.00_р_."/>
    <numFmt numFmtId="190" formatCode="_(* #,##0.000_);_(* \(#,##0.000\);_(* &quot;-&quot;??_);_(@_)"/>
    <numFmt numFmtId="191" formatCode="_(* #,##0.0_);_(* \(#,##0.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"/>
    <numFmt numFmtId="197" formatCode="#,##0.000_ ;[Red]\-#,##0.000\ "/>
    <numFmt numFmtId="198" formatCode="0.0000"/>
    <numFmt numFmtId="199" formatCode="[$-FC19]d\ mmmm\ yyyy\ &quot;г.&quot;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center" wrapText="1"/>
    </xf>
    <xf numFmtId="181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81" fontId="8" fillId="0" borderId="11" xfId="0" applyNumberFormat="1" applyFont="1" applyFill="1" applyBorder="1" applyAlignment="1">
      <alignment horizontal="center" vertical="center" wrapText="1"/>
    </xf>
    <xf numFmtId="182" fontId="8" fillId="0" borderId="11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justify" wrapText="1"/>
    </xf>
    <xf numFmtId="2" fontId="10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justify" wrapText="1"/>
    </xf>
    <xf numFmtId="2" fontId="8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14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196" fontId="10" fillId="0" borderId="11" xfId="0" applyNumberFormat="1" applyFont="1" applyFill="1" applyBorder="1" applyAlignment="1">
      <alignment horizontal="center" vertical="center" wrapText="1"/>
    </xf>
    <xf numFmtId="196" fontId="10" fillId="0" borderId="11" xfId="0" applyNumberFormat="1" applyFont="1" applyFill="1" applyBorder="1" applyAlignment="1" applyProtection="1">
      <alignment horizontal="center" vertical="center" wrapText="1"/>
      <protection/>
    </xf>
    <xf numFmtId="181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10" fillId="0" borderId="11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horizontal="left" vertical="top" wrapText="1"/>
    </xf>
    <xf numFmtId="181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181" fontId="10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0" fillId="33" borderId="11" xfId="0" applyFont="1" applyFill="1" applyBorder="1" applyAlignment="1">
      <alignment horizontal="justify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top" wrapText="1"/>
    </xf>
    <xf numFmtId="0" fontId="9" fillId="0" borderId="11" xfId="0" applyFont="1" applyBorder="1" applyAlignment="1">
      <alignment wrapText="1"/>
    </xf>
    <xf numFmtId="0" fontId="8" fillId="0" borderId="15" xfId="0" applyFont="1" applyFill="1" applyBorder="1" applyAlignment="1">
      <alignment vertical="center" wrapText="1"/>
    </xf>
    <xf numFmtId="0" fontId="8" fillId="0" borderId="0" xfId="0" applyFont="1" applyFill="1" applyAlignment="1">
      <alignment horizontal="justify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0" borderId="15" xfId="0" applyFont="1" applyFill="1" applyBorder="1" applyAlignment="1">
      <alignment horizontal="right" wrapText="1"/>
    </xf>
    <xf numFmtId="0" fontId="10" fillId="0" borderId="14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181" fontId="10" fillId="0" borderId="10" xfId="0" applyNumberFormat="1" applyFont="1" applyFill="1" applyBorder="1" applyAlignment="1">
      <alignment horizontal="center" vertical="center" wrapText="1"/>
    </xf>
    <xf numFmtId="181" fontId="10" fillId="0" borderId="16" xfId="0" applyNumberFormat="1" applyFont="1" applyFill="1" applyBorder="1" applyAlignment="1">
      <alignment horizontal="center" vertical="center" wrapText="1"/>
    </xf>
    <xf numFmtId="181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vertical="top" wrapText="1"/>
    </xf>
    <xf numFmtId="0" fontId="9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9" fontId="10" fillId="34" borderId="14" xfId="0" applyNumberFormat="1" applyFont="1" applyFill="1" applyBorder="1" applyAlignment="1" applyProtection="1">
      <alignment horizontal="left" vertical="top" wrapText="1"/>
      <protection locked="0"/>
    </xf>
    <xf numFmtId="49" fontId="10" fillId="34" borderId="12" xfId="0" applyNumberFormat="1" applyFont="1" applyFill="1" applyBorder="1" applyAlignment="1" applyProtection="1">
      <alignment horizontal="left" vertical="top" wrapText="1"/>
      <protection locked="0"/>
    </xf>
    <xf numFmtId="49" fontId="10" fillId="34" borderId="13" xfId="0" applyNumberFormat="1" applyFont="1" applyFill="1" applyBorder="1" applyAlignment="1" applyProtection="1">
      <alignment horizontal="left" vertical="top" wrapText="1"/>
      <protection locked="0"/>
    </xf>
    <xf numFmtId="0" fontId="10" fillId="0" borderId="14" xfId="0" applyFont="1" applyFill="1" applyBorder="1" applyAlignment="1">
      <alignment horizontal="justify" vertical="top" wrapText="1"/>
    </xf>
    <xf numFmtId="0" fontId="29" fillId="0" borderId="0" xfId="53" applyFont="1" applyAlignment="1">
      <alignment horizontal="center"/>
      <protection/>
    </xf>
    <xf numFmtId="0" fontId="35" fillId="0" borderId="0" xfId="53">
      <alignment/>
      <protection/>
    </xf>
    <xf numFmtId="0" fontId="29" fillId="0" borderId="0" xfId="53" applyFont="1" applyAlignment="1">
      <alignment horizontal="center" vertical="center"/>
      <protection/>
    </xf>
    <xf numFmtId="0" fontId="35" fillId="0" borderId="0" xfId="53" applyAlignment="1">
      <alignment horizontal="center" vertical="center"/>
      <protection/>
    </xf>
    <xf numFmtId="0" fontId="54" fillId="0" borderId="18" xfId="53" applyFont="1" applyBorder="1" applyAlignment="1">
      <alignment horizontal="center"/>
      <protection/>
    </xf>
    <xf numFmtId="0" fontId="31" fillId="0" borderId="10" xfId="53" applyFont="1" applyBorder="1" applyAlignment="1">
      <alignment horizontal="center" vertical="center" wrapText="1"/>
      <protection/>
    </xf>
    <xf numFmtId="0" fontId="31" fillId="0" borderId="14" xfId="53" applyFont="1" applyBorder="1" applyAlignment="1">
      <alignment horizontal="center" vertical="center" wrapText="1"/>
      <protection/>
    </xf>
    <xf numFmtId="0" fontId="32" fillId="0" borderId="12" xfId="53" applyFont="1" applyBorder="1" applyAlignment="1">
      <alignment vertical="center"/>
      <protection/>
    </xf>
    <xf numFmtId="0" fontId="32" fillId="0" borderId="13" xfId="53" applyFont="1" applyBorder="1" applyAlignment="1">
      <alignment vertical="center"/>
      <protection/>
    </xf>
    <xf numFmtId="0" fontId="31" fillId="0" borderId="11" xfId="53" applyFont="1" applyBorder="1" applyAlignment="1">
      <alignment vertical="center"/>
      <protection/>
    </xf>
    <xf numFmtId="0" fontId="31" fillId="0" borderId="16" xfId="53" applyFont="1" applyBorder="1" applyAlignment="1">
      <alignment horizontal="center" vertical="center" wrapText="1"/>
      <protection/>
    </xf>
    <xf numFmtId="0" fontId="32" fillId="0" borderId="16" xfId="53" applyFont="1" applyBorder="1" applyAlignment="1">
      <alignment horizontal="center" vertical="center" wrapText="1"/>
      <protection/>
    </xf>
    <xf numFmtId="0" fontId="31" fillId="0" borderId="11" xfId="53" applyFont="1" applyBorder="1" applyAlignment="1">
      <alignment horizontal="center" vertical="center" textRotation="90" wrapText="1"/>
      <protection/>
    </xf>
    <xf numFmtId="0" fontId="31" fillId="0" borderId="11" xfId="53" applyFont="1" applyBorder="1" applyAlignment="1">
      <alignment horizontal="center" vertical="center" textRotation="90"/>
      <protection/>
    </xf>
    <xf numFmtId="0" fontId="31" fillId="0" borderId="11" xfId="53" applyFont="1" applyBorder="1" applyAlignment="1">
      <alignment horizontal="center" vertical="center" wrapText="1"/>
      <protection/>
    </xf>
    <xf numFmtId="0" fontId="31" fillId="0" borderId="14" xfId="53" applyFont="1" applyBorder="1" applyAlignment="1">
      <alignment horizontal="left" wrapText="1"/>
      <protection/>
    </xf>
    <xf numFmtId="0" fontId="32" fillId="0" borderId="12" xfId="53" applyFont="1" applyBorder="1" applyAlignment="1">
      <alignment horizontal="left"/>
      <protection/>
    </xf>
    <xf numFmtId="0" fontId="32" fillId="0" borderId="15" xfId="53" applyFont="1" applyBorder="1" applyAlignment="1">
      <alignment horizontal="left"/>
      <protection/>
    </xf>
    <xf numFmtId="0" fontId="32" fillId="0" borderId="13" xfId="53" applyFont="1" applyBorder="1" applyAlignment="1">
      <alignment horizontal="left"/>
      <protection/>
    </xf>
    <xf numFmtId="0" fontId="33" fillId="0" borderId="11" xfId="53" applyFont="1" applyBorder="1" applyAlignment="1">
      <alignment vertical="center"/>
      <protection/>
    </xf>
    <xf numFmtId="0" fontId="30" fillId="0" borderId="11" xfId="53" applyFont="1" applyBorder="1" applyAlignment="1">
      <alignment horizontal="center" vertical="center" wrapText="1"/>
      <protection/>
    </xf>
    <xf numFmtId="0" fontId="30" fillId="0" borderId="0" xfId="53" applyFont="1" applyAlignment="1">
      <alignment horizontal="justify" vertical="top" wrapText="1"/>
      <protection/>
    </xf>
    <xf numFmtId="0" fontId="30" fillId="0" borderId="11" xfId="53" applyFont="1" applyBorder="1" applyAlignment="1">
      <alignment horizontal="center" vertical="center"/>
      <protection/>
    </xf>
    <xf numFmtId="0" fontId="30" fillId="0" borderId="11" xfId="53" applyFont="1" applyBorder="1" applyAlignment="1">
      <alignment horizontal="justify" vertical="top" wrapText="1"/>
      <protection/>
    </xf>
    <xf numFmtId="49" fontId="30" fillId="0" borderId="11" xfId="53" applyNumberFormat="1" applyFont="1" applyBorder="1" applyAlignment="1">
      <alignment horizontal="center" vertical="center" wrapText="1"/>
      <protection/>
    </xf>
    <xf numFmtId="0" fontId="30" fillId="0" borderId="14" xfId="53" applyFont="1" applyBorder="1" applyAlignment="1">
      <alignment horizontal="justify" vertical="top" wrapText="1"/>
      <protection/>
    </xf>
    <xf numFmtId="0" fontId="30" fillId="0" borderId="11" xfId="53" applyFont="1" applyBorder="1" applyAlignment="1">
      <alignment horizontal="left" vertical="top" wrapText="1"/>
      <protection/>
    </xf>
    <xf numFmtId="0" fontId="34" fillId="0" borderId="14" xfId="53" applyFont="1" applyBorder="1" applyAlignment="1">
      <alignment horizontal="left" wrapText="1"/>
      <protection/>
    </xf>
    <xf numFmtId="0" fontId="34" fillId="0" borderId="12" xfId="53" applyFont="1" applyBorder="1" applyAlignment="1">
      <alignment horizontal="left"/>
      <protection/>
    </xf>
    <xf numFmtId="0" fontId="34" fillId="0" borderId="18" xfId="53" applyFont="1" applyBorder="1" applyAlignment="1">
      <alignment horizontal="left"/>
      <protection/>
    </xf>
    <xf numFmtId="0" fontId="34" fillId="0" borderId="13" xfId="53" applyFont="1" applyBorder="1" applyAlignment="1">
      <alignment horizontal="left"/>
      <protection/>
    </xf>
    <xf numFmtId="0" fontId="30" fillId="0" borderId="11" xfId="53" applyFont="1" applyBorder="1" applyAlignment="1">
      <alignment horizontal="justify" vertical="top"/>
      <protection/>
    </xf>
    <xf numFmtId="0" fontId="30" fillId="0" borderId="10" xfId="53" applyFont="1" applyBorder="1" applyAlignment="1">
      <alignment horizontal="center" vertical="center" wrapText="1"/>
      <protection/>
    </xf>
    <xf numFmtId="0" fontId="54" fillId="0" borderId="11" xfId="53" applyFont="1" applyBorder="1" applyAlignment="1">
      <alignment vertical="center"/>
      <protection/>
    </xf>
    <xf numFmtId="186" fontId="30" fillId="0" borderId="10" xfId="53" applyNumberFormat="1" applyFont="1" applyBorder="1" applyAlignment="1">
      <alignment horizontal="center" vertical="center" wrapText="1"/>
      <protection/>
    </xf>
    <xf numFmtId="0" fontId="54" fillId="0" borderId="10" xfId="53" applyFont="1" applyBorder="1" applyAlignment="1">
      <alignment horizontal="center" vertical="center"/>
      <protection/>
    </xf>
    <xf numFmtId="0" fontId="30" fillId="0" borderId="10" xfId="53" applyFont="1" applyBorder="1" applyAlignment="1">
      <alignment horizontal="center" vertical="center"/>
      <protection/>
    </xf>
    <xf numFmtId="0" fontId="30" fillId="0" borderId="10" xfId="53" applyFont="1" applyBorder="1" applyAlignment="1">
      <alignment horizontal="justify" vertical="top" wrapText="1"/>
      <protection/>
    </xf>
    <xf numFmtId="0" fontId="35" fillId="0" borderId="11" xfId="53" applyFont="1" applyBorder="1">
      <alignment/>
      <protection/>
    </xf>
    <xf numFmtId="0" fontId="8" fillId="0" borderId="11" xfId="53" applyFont="1" applyBorder="1" applyAlignment="1">
      <alignment horizontal="left" vertical="top" wrapText="1"/>
      <protection/>
    </xf>
    <xf numFmtId="186" fontId="30" fillId="0" borderId="11" xfId="53" applyNumberFormat="1" applyFont="1" applyBorder="1" applyAlignment="1">
      <alignment horizontal="center" vertical="center" wrapText="1"/>
      <protection/>
    </xf>
    <xf numFmtId="0" fontId="54" fillId="0" borderId="11" xfId="53" applyFont="1" applyBorder="1" applyAlignment="1">
      <alignment horizontal="center" vertical="center"/>
      <protection/>
    </xf>
    <xf numFmtId="49" fontId="30" fillId="0" borderId="0" xfId="53" applyNumberFormat="1" applyFont="1" applyBorder="1" applyAlignment="1">
      <alignment horizontal="center" vertical="center" wrapText="1"/>
      <protection/>
    </xf>
    <xf numFmtId="0" fontId="30" fillId="0" borderId="0" xfId="53" applyFont="1" applyBorder="1" applyAlignment="1">
      <alignment horizontal="justify" vertical="top" wrapText="1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35" fillId="0" borderId="0" xfId="53" applyFont="1" applyBorder="1">
      <alignment/>
      <protection/>
    </xf>
    <xf numFmtId="186" fontId="30" fillId="0" borderId="0" xfId="53" applyNumberFormat="1" applyFont="1" applyBorder="1" applyAlignment="1">
      <alignment horizontal="center" vertical="center" wrapText="1"/>
      <protection/>
    </xf>
    <xf numFmtId="0" fontId="54" fillId="0" borderId="0" xfId="53" applyFont="1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/>
      <protection/>
    </xf>
    <xf numFmtId="0" fontId="30" fillId="0" borderId="0" xfId="53" applyFont="1" applyBorder="1" applyAlignment="1">
      <alignment horizontal="left" vertical="top" wrapText="1"/>
      <protection/>
    </xf>
    <xf numFmtId="0" fontId="35" fillId="0" borderId="0" xfId="53" applyFont="1">
      <alignment/>
      <protection/>
    </xf>
    <xf numFmtId="0" fontId="8" fillId="0" borderId="0" xfId="53" applyFont="1" applyFill="1" applyAlignment="1">
      <alignment horizontal="left" vertical="top" wrapText="1"/>
      <protection/>
    </xf>
    <xf numFmtId="0" fontId="35" fillId="0" borderId="0" xfId="53" applyFont="1" applyAlignment="1">
      <alignment horizontal="left" vertical="top" wrapText="1"/>
      <protection/>
    </xf>
    <xf numFmtId="0" fontId="54" fillId="0" borderId="0" xfId="53" applyFont="1" applyAlignment="1">
      <alignment/>
      <protection/>
    </xf>
    <xf numFmtId="0" fontId="30" fillId="0" borderId="0" xfId="53" applyFont="1" applyAlignment="1">
      <alignment horizontal="left"/>
      <protection/>
    </xf>
    <xf numFmtId="0" fontId="30" fillId="0" borderId="0" xfId="53" applyFont="1">
      <alignment/>
      <protection/>
    </xf>
    <xf numFmtId="0" fontId="54" fillId="0" borderId="0" xfId="53" applyFont="1">
      <alignment/>
      <protection/>
    </xf>
    <xf numFmtId="0" fontId="1" fillId="0" borderId="0" xfId="53" applyFont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lenkoNG\Desktop\&#1055;&#1056;&#1054;&#1043;&#1056;&#1040;&#1052;&#1052;&#1067;\&#1057;&#1045;&#1058;&#1045;&#1042;&#1067;&#1045;%20&#1043;&#1056;&#1040;&#1060;&#1048;&#1050;&#1048;\&#1040;&#1085;&#1072;&#1083;&#1080;&#1079;%20&#1076;&#1086;&#1089;&#1090;&#1080;&#1078;&#1077;&#1085;&#1080;&#1103;%20&#1087;&#1086;&#1082;&#1072;&#1079;&#1072;&#1090;&#1077;&#1083;&#1077;&#1081;%20&#1079;&#1072;%20%202015%20)&#1052;&#1055;%20&#1055;&#1088;&#1086;&#1092;.&#1101;&#1082;&#1089;&#1090;&#1088;&#1077;&#1084;&#1080;&#1079;&#1084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Normal="160" zoomScaleSheetLayoutView="100" workbookViewId="0" topLeftCell="A11">
      <selection activeCell="A49" sqref="A49"/>
    </sheetView>
  </sheetViews>
  <sheetFormatPr defaultColWidth="9.140625" defaultRowHeight="12.75"/>
  <cols>
    <col min="1" max="8" width="9.140625" style="1" customWidth="1"/>
    <col min="9" max="9" width="35.8515625" style="1" customWidth="1"/>
    <col min="10" max="16384" width="9.140625" style="1" customWidth="1"/>
  </cols>
  <sheetData>
    <row r="1" spans="1:2" ht="18.75">
      <c r="A1" s="50"/>
      <c r="B1" s="50"/>
    </row>
    <row r="9" spans="1:8" ht="12.75">
      <c r="A9" s="48" t="s">
        <v>32</v>
      </c>
      <c r="B9" s="49"/>
      <c r="C9" s="49"/>
      <c r="D9" s="49"/>
      <c r="E9" s="49"/>
      <c r="F9" s="49"/>
      <c r="G9" s="49"/>
      <c r="H9" s="49"/>
    </row>
    <row r="10" spans="1:9" ht="51.75" customHeight="1">
      <c r="A10" s="49"/>
      <c r="B10" s="49"/>
      <c r="C10" s="49"/>
      <c r="D10" s="49"/>
      <c r="E10" s="49"/>
      <c r="F10" s="49"/>
      <c r="G10" s="49"/>
      <c r="H10" s="49"/>
      <c r="I10" s="3"/>
    </row>
    <row r="11" spans="1:9" ht="16.5">
      <c r="A11" s="51" t="s">
        <v>33</v>
      </c>
      <c r="B11" s="51"/>
      <c r="C11" s="51"/>
      <c r="D11" s="51"/>
      <c r="E11" s="51"/>
      <c r="F11" s="51"/>
      <c r="G11" s="51"/>
      <c r="H11" s="51"/>
      <c r="I11" s="3"/>
    </row>
    <row r="12" spans="1:8" ht="16.5">
      <c r="A12" s="4"/>
      <c r="B12" s="4"/>
      <c r="C12" s="4"/>
      <c r="D12" s="4"/>
      <c r="E12" s="4"/>
      <c r="F12" s="4"/>
      <c r="G12" s="4"/>
      <c r="H12" s="4"/>
    </row>
    <row r="13" spans="1:9" ht="27" customHeight="1">
      <c r="A13" s="47" t="s">
        <v>23</v>
      </c>
      <c r="B13" s="47"/>
      <c r="C13" s="47"/>
      <c r="D13" s="47"/>
      <c r="E13" s="47"/>
      <c r="F13" s="47"/>
      <c r="G13" s="47"/>
      <c r="H13" s="47"/>
      <c r="I13" s="3"/>
    </row>
    <row r="14" spans="1:9" ht="27" customHeight="1">
      <c r="A14" s="47" t="s">
        <v>24</v>
      </c>
      <c r="B14" s="47"/>
      <c r="C14" s="47"/>
      <c r="D14" s="47"/>
      <c r="E14" s="47"/>
      <c r="F14" s="47"/>
      <c r="G14" s="47"/>
      <c r="H14" s="47"/>
      <c r="I14" s="3"/>
    </row>
    <row r="15" spans="1:9" ht="27" customHeight="1">
      <c r="A15" s="47" t="s">
        <v>35</v>
      </c>
      <c r="B15" s="47"/>
      <c r="C15" s="47"/>
      <c r="D15" s="47"/>
      <c r="E15" s="47"/>
      <c r="F15" s="47"/>
      <c r="G15" s="47"/>
      <c r="H15" s="47"/>
      <c r="I15" s="3"/>
    </row>
    <row r="16" spans="1:8" ht="16.5">
      <c r="A16" s="47" t="s">
        <v>53</v>
      </c>
      <c r="B16" s="47"/>
      <c r="C16" s="47"/>
      <c r="D16" s="47"/>
      <c r="E16" s="47"/>
      <c r="F16" s="47"/>
      <c r="G16" s="47"/>
      <c r="H16" s="47"/>
    </row>
    <row r="46" spans="1:9" ht="16.5">
      <c r="A46" s="47" t="s">
        <v>25</v>
      </c>
      <c r="B46" s="47"/>
      <c r="C46" s="47"/>
      <c r="D46" s="47"/>
      <c r="E46" s="47"/>
      <c r="F46" s="47"/>
      <c r="G46" s="47"/>
      <c r="H46" s="47"/>
      <c r="I46" s="2"/>
    </row>
    <row r="47" spans="1:9" ht="16.5">
      <c r="A47" s="47" t="s">
        <v>54</v>
      </c>
      <c r="B47" s="47"/>
      <c r="C47" s="47"/>
      <c r="D47" s="47"/>
      <c r="E47" s="47"/>
      <c r="F47" s="47"/>
      <c r="G47" s="47"/>
      <c r="H47" s="47"/>
      <c r="I47" s="2"/>
    </row>
  </sheetData>
  <sheetProtection/>
  <mergeCells count="9">
    <mergeCell ref="A15:H15"/>
    <mergeCell ref="A46:H46"/>
    <mergeCell ref="A47:H47"/>
    <mergeCell ref="A9:H10"/>
    <mergeCell ref="A16:H16"/>
    <mergeCell ref="A1:B1"/>
    <mergeCell ref="A11:H11"/>
    <mergeCell ref="A13:H13"/>
    <mergeCell ref="A14:H14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9"/>
  <sheetViews>
    <sheetView zoomScale="72" zoomScaleNormal="72" zoomScaleSheetLayoutView="100" zoomScalePageLayoutView="0" workbookViewId="0" topLeftCell="A1">
      <pane xSplit="4" ySplit="7" topLeftCell="E2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43" sqref="A43"/>
    </sheetView>
  </sheetViews>
  <sheetFormatPr defaultColWidth="9.140625" defaultRowHeight="12.75"/>
  <cols>
    <col min="1" max="1" width="37.57421875" style="36" customWidth="1"/>
    <col min="2" max="2" width="10.421875" style="36" customWidth="1"/>
    <col min="3" max="3" width="10.28125" style="35" customWidth="1"/>
    <col min="4" max="4" width="10.00390625" style="35" customWidth="1"/>
    <col min="5" max="5" width="8.7109375" style="35" customWidth="1"/>
    <col min="6" max="6" width="8.8515625" style="35" customWidth="1"/>
    <col min="7" max="7" width="7.28125" style="33" customWidth="1"/>
    <col min="8" max="8" width="9.7109375" style="33" customWidth="1"/>
    <col min="9" max="9" width="7.28125" style="33" customWidth="1"/>
    <col min="10" max="10" width="9.140625" style="33" customWidth="1"/>
    <col min="11" max="11" width="8.7109375" style="33" customWidth="1"/>
    <col min="12" max="12" width="9.28125" style="33" customWidth="1"/>
    <col min="13" max="13" width="8.00390625" style="33" customWidth="1"/>
    <col min="14" max="14" width="9.28125" style="33" customWidth="1"/>
    <col min="15" max="15" width="6.7109375" style="33" customWidth="1"/>
    <col min="16" max="16" width="9.140625" style="33" customWidth="1"/>
    <col min="17" max="17" width="8.7109375" style="33" customWidth="1"/>
    <col min="18" max="18" width="9.28125" style="33" customWidth="1"/>
    <col min="19" max="19" width="7.00390625" style="35" customWidth="1"/>
    <col min="20" max="20" width="9.57421875" style="35" customWidth="1"/>
    <col min="21" max="21" width="7.7109375" style="35" customWidth="1"/>
    <col min="22" max="22" width="8.57421875" style="35" customWidth="1"/>
    <col min="23" max="23" width="7.421875" style="35" customWidth="1"/>
    <col min="24" max="24" width="9.28125" style="35" customWidth="1"/>
    <col min="25" max="25" width="8.57421875" style="35" customWidth="1"/>
    <col min="26" max="26" width="9.57421875" style="35" customWidth="1"/>
    <col min="27" max="27" width="8.8515625" style="35" customWidth="1"/>
    <col min="28" max="28" width="9.421875" style="35" customWidth="1"/>
    <col min="29" max="29" width="6.7109375" style="35" customWidth="1"/>
    <col min="30" max="30" width="9.00390625" style="35" customWidth="1"/>
    <col min="31" max="31" width="95.28125" style="36" customWidth="1"/>
    <col min="32" max="16384" width="9.140625" style="33" customWidth="1"/>
  </cols>
  <sheetData>
    <row r="1" spans="1:31" s="8" customFormat="1" ht="26.25" customHeight="1">
      <c r="A1" s="59" t="s">
        <v>5</v>
      </c>
      <c r="B1" s="56" t="s">
        <v>34</v>
      </c>
      <c r="C1" s="56" t="s">
        <v>45</v>
      </c>
      <c r="D1" s="56" t="s">
        <v>46</v>
      </c>
      <c r="E1" s="58" t="s">
        <v>14</v>
      </c>
      <c r="F1" s="58"/>
      <c r="G1" s="58" t="s">
        <v>0</v>
      </c>
      <c r="H1" s="58"/>
      <c r="I1" s="58" t="s">
        <v>1</v>
      </c>
      <c r="J1" s="58"/>
      <c r="K1" s="58" t="s">
        <v>2</v>
      </c>
      <c r="L1" s="58"/>
      <c r="M1" s="58" t="s">
        <v>3</v>
      </c>
      <c r="N1" s="58"/>
      <c r="O1" s="58" t="s">
        <v>4</v>
      </c>
      <c r="P1" s="58"/>
      <c r="Q1" s="58" t="s">
        <v>6</v>
      </c>
      <c r="R1" s="58"/>
      <c r="S1" s="58" t="s">
        <v>7</v>
      </c>
      <c r="T1" s="58"/>
      <c r="U1" s="58" t="s">
        <v>8</v>
      </c>
      <c r="V1" s="58"/>
      <c r="W1" s="58" t="s">
        <v>9</v>
      </c>
      <c r="X1" s="58"/>
      <c r="Y1" s="58" t="s">
        <v>10</v>
      </c>
      <c r="Z1" s="58"/>
      <c r="AA1" s="58" t="s">
        <v>11</v>
      </c>
      <c r="AB1" s="58"/>
      <c r="AC1" s="58" t="s">
        <v>12</v>
      </c>
      <c r="AD1" s="58"/>
      <c r="AE1" s="59" t="s">
        <v>18</v>
      </c>
    </row>
    <row r="2" spans="1:31" s="8" customFormat="1" ht="60" customHeight="1">
      <c r="A2" s="59"/>
      <c r="B2" s="57"/>
      <c r="C2" s="57"/>
      <c r="D2" s="57"/>
      <c r="E2" s="7" t="s">
        <v>16</v>
      </c>
      <c r="F2" s="7" t="s">
        <v>15</v>
      </c>
      <c r="G2" s="9" t="s">
        <v>13</v>
      </c>
      <c r="H2" s="9" t="s">
        <v>17</v>
      </c>
      <c r="I2" s="9" t="s">
        <v>13</v>
      </c>
      <c r="J2" s="9" t="s">
        <v>17</v>
      </c>
      <c r="K2" s="9" t="s">
        <v>13</v>
      </c>
      <c r="L2" s="9" t="s">
        <v>17</v>
      </c>
      <c r="M2" s="9" t="s">
        <v>13</v>
      </c>
      <c r="N2" s="9" t="s">
        <v>17</v>
      </c>
      <c r="O2" s="9" t="s">
        <v>13</v>
      </c>
      <c r="P2" s="9" t="s">
        <v>17</v>
      </c>
      <c r="Q2" s="9" t="s">
        <v>13</v>
      </c>
      <c r="R2" s="9" t="s">
        <v>17</v>
      </c>
      <c r="S2" s="9" t="s">
        <v>13</v>
      </c>
      <c r="T2" s="9" t="s">
        <v>17</v>
      </c>
      <c r="U2" s="9" t="s">
        <v>13</v>
      </c>
      <c r="V2" s="9" t="s">
        <v>17</v>
      </c>
      <c r="W2" s="9" t="s">
        <v>13</v>
      </c>
      <c r="X2" s="9" t="s">
        <v>17</v>
      </c>
      <c r="Y2" s="9" t="s">
        <v>13</v>
      </c>
      <c r="Z2" s="9" t="s">
        <v>17</v>
      </c>
      <c r="AA2" s="9" t="s">
        <v>13</v>
      </c>
      <c r="AB2" s="9" t="s">
        <v>17</v>
      </c>
      <c r="AC2" s="9" t="s">
        <v>13</v>
      </c>
      <c r="AD2" s="9" t="s">
        <v>17</v>
      </c>
      <c r="AE2" s="59"/>
    </row>
    <row r="3" spans="1:31" s="11" customFormat="1" ht="21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  <c r="P3" s="10">
        <v>16</v>
      </c>
      <c r="Q3" s="10">
        <v>17</v>
      </c>
      <c r="R3" s="10">
        <v>18</v>
      </c>
      <c r="S3" s="10">
        <v>19</v>
      </c>
      <c r="T3" s="10">
        <v>20</v>
      </c>
      <c r="U3" s="10">
        <v>21</v>
      </c>
      <c r="V3" s="10">
        <v>22</v>
      </c>
      <c r="W3" s="10">
        <v>23</v>
      </c>
      <c r="X3" s="10">
        <v>24</v>
      </c>
      <c r="Y3" s="10">
        <v>25</v>
      </c>
      <c r="Z3" s="10">
        <v>26</v>
      </c>
      <c r="AA3" s="10">
        <v>27</v>
      </c>
      <c r="AB3" s="10">
        <v>28</v>
      </c>
      <c r="AC3" s="10">
        <v>29</v>
      </c>
      <c r="AD3" s="10">
        <v>30</v>
      </c>
      <c r="AE3" s="10">
        <v>31</v>
      </c>
    </row>
    <row r="4" spans="1:31" s="12" customFormat="1" ht="19.5" customHeight="1">
      <c r="A4" s="79" t="s">
        <v>37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1"/>
    </row>
    <row r="5" spans="1:31" s="16" customFormat="1" ht="20.25" customHeight="1">
      <c r="A5" s="53" t="s">
        <v>28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5"/>
      <c r="AE5" s="15"/>
    </row>
    <row r="6" spans="1:31" s="16" customFormat="1" ht="18" customHeight="1">
      <c r="A6" s="72" t="s">
        <v>29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4"/>
      <c r="AE6" s="66" t="s">
        <v>42</v>
      </c>
    </row>
    <row r="7" spans="1:31" s="16" customFormat="1" ht="68.25" customHeight="1">
      <c r="A7" s="18" t="s">
        <v>26</v>
      </c>
      <c r="B7" s="19">
        <f>B8+B9+B10+B11</f>
        <v>60</v>
      </c>
      <c r="C7" s="20">
        <f>C8+C9+C10+C11</f>
        <v>60</v>
      </c>
      <c r="D7" s="20">
        <f>D8+D9+D10+D11</f>
        <v>60</v>
      </c>
      <c r="E7" s="20">
        <f>D7*100/B7</f>
        <v>100</v>
      </c>
      <c r="F7" s="20">
        <f>D7*100/C7</f>
        <v>100</v>
      </c>
      <c r="G7" s="20">
        <f aca="true" t="shared" si="0" ref="G7:N7">G8+G9+G10+G11</f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60</v>
      </c>
      <c r="L7" s="20">
        <f t="shared" si="0"/>
        <v>59.6</v>
      </c>
      <c r="M7" s="19">
        <f t="shared" si="0"/>
        <v>0</v>
      </c>
      <c r="N7" s="19">
        <f t="shared" si="0"/>
        <v>0.4</v>
      </c>
      <c r="O7" s="20">
        <f aca="true" t="shared" si="1" ref="O7:AD7">O8+O9+O10+O11</f>
        <v>0</v>
      </c>
      <c r="P7" s="20">
        <f t="shared" si="1"/>
        <v>0</v>
      </c>
      <c r="Q7" s="20">
        <f t="shared" si="1"/>
        <v>0</v>
      </c>
      <c r="R7" s="20">
        <f t="shared" si="1"/>
        <v>0</v>
      </c>
      <c r="S7" s="20">
        <f t="shared" si="1"/>
        <v>0</v>
      </c>
      <c r="T7" s="20">
        <f t="shared" si="1"/>
        <v>0</v>
      </c>
      <c r="U7" s="20">
        <f t="shared" si="1"/>
        <v>0</v>
      </c>
      <c r="V7" s="20">
        <f t="shared" si="1"/>
        <v>0</v>
      </c>
      <c r="W7" s="20">
        <f t="shared" si="1"/>
        <v>0</v>
      </c>
      <c r="X7" s="20">
        <f t="shared" si="1"/>
        <v>0</v>
      </c>
      <c r="Y7" s="20">
        <f t="shared" si="1"/>
        <v>0</v>
      </c>
      <c r="Z7" s="20">
        <f t="shared" si="1"/>
        <v>0</v>
      </c>
      <c r="AA7" s="20">
        <f t="shared" si="1"/>
        <v>0</v>
      </c>
      <c r="AB7" s="20">
        <f t="shared" si="1"/>
        <v>0</v>
      </c>
      <c r="AC7" s="20">
        <f t="shared" si="1"/>
        <v>0</v>
      </c>
      <c r="AD7" s="21">
        <f t="shared" si="1"/>
        <v>0</v>
      </c>
      <c r="AE7" s="67"/>
    </row>
    <row r="8" spans="1:31" s="12" customFormat="1" ht="16.5" customHeight="1">
      <c r="A8" s="22" t="s">
        <v>19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5"/>
      <c r="AE8" s="67"/>
    </row>
    <row r="9" spans="1:31" s="12" customFormat="1" ht="18" customHeight="1">
      <c r="A9" s="22" t="s">
        <v>20</v>
      </c>
      <c r="B9" s="23">
        <f>G9+I9+K9+M9+O9+Q9+S9+U9+W9+Y9+AA9+AC9</f>
        <v>60</v>
      </c>
      <c r="C9" s="24">
        <f>G9+I9+K9+M9</f>
        <v>60</v>
      </c>
      <c r="D9" s="24">
        <f>H9+J9+L9+N9+P9+R9</f>
        <v>60</v>
      </c>
      <c r="E9" s="24">
        <f>D9*100/B9</f>
        <v>100</v>
      </c>
      <c r="F9" s="24">
        <f>D9*100/C9</f>
        <v>100</v>
      </c>
      <c r="G9" s="24">
        <v>0</v>
      </c>
      <c r="H9" s="24">
        <v>0</v>
      </c>
      <c r="I9" s="24">
        <v>0</v>
      </c>
      <c r="J9" s="24">
        <v>0</v>
      </c>
      <c r="K9" s="24">
        <v>60</v>
      </c>
      <c r="L9" s="24">
        <v>59.6</v>
      </c>
      <c r="M9" s="26">
        <v>0</v>
      </c>
      <c r="N9" s="24">
        <v>0.4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5">
        <v>0</v>
      </c>
      <c r="AE9" s="67"/>
    </row>
    <row r="10" spans="1:31" s="12" customFormat="1" ht="18.75" customHeight="1">
      <c r="A10" s="22" t="s">
        <v>21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  <c r="AE10" s="67"/>
    </row>
    <row r="11" spans="1:31" s="12" customFormat="1" ht="18.75" customHeight="1">
      <c r="A11" s="22" t="s">
        <v>22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5"/>
      <c r="AE11" s="68"/>
    </row>
    <row r="12" spans="1:31" s="16" customFormat="1" ht="17.25" customHeight="1">
      <c r="A12" s="69" t="s">
        <v>30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1"/>
    </row>
    <row r="13" spans="1:31" s="16" customFormat="1" ht="340.5" customHeight="1">
      <c r="A13" s="27" t="s">
        <v>36</v>
      </c>
      <c r="B13" s="28"/>
      <c r="C13" s="29"/>
      <c r="D13" s="29"/>
      <c r="E13" s="20"/>
      <c r="F13" s="20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5" t="s">
        <v>47</v>
      </c>
    </row>
    <row r="14" spans="1:31" s="16" customFormat="1" ht="18" customHeight="1">
      <c r="A14" s="18" t="s">
        <v>26</v>
      </c>
      <c r="B14" s="19">
        <f>B15+B16+B17+B18</f>
        <v>200</v>
      </c>
      <c r="C14" s="31">
        <f>C15+C16+C17+C18</f>
        <v>200</v>
      </c>
      <c r="D14" s="20">
        <f>D15+D16+D17+D18</f>
        <v>200</v>
      </c>
      <c r="E14" s="20">
        <f>D14*100/B14</f>
        <v>100</v>
      </c>
      <c r="F14" s="20">
        <f>D14*100/C14</f>
        <v>100</v>
      </c>
      <c r="G14" s="20">
        <f>G15+G16+G17+G18</f>
        <v>0</v>
      </c>
      <c r="H14" s="20">
        <f aca="true" t="shared" si="2" ref="H14:N14">H15+H16+H17+H18</f>
        <v>0</v>
      </c>
      <c r="I14" s="20">
        <f t="shared" si="2"/>
        <v>0</v>
      </c>
      <c r="J14" s="20">
        <f t="shared" si="2"/>
        <v>0</v>
      </c>
      <c r="K14" s="20">
        <f t="shared" si="2"/>
        <v>100</v>
      </c>
      <c r="L14" s="20">
        <f t="shared" si="2"/>
        <v>0</v>
      </c>
      <c r="M14" s="20">
        <f t="shared" si="2"/>
        <v>0</v>
      </c>
      <c r="N14" s="20">
        <f t="shared" si="2"/>
        <v>100</v>
      </c>
      <c r="O14" s="20">
        <f aca="true" t="shared" si="3" ref="O14:AA14">O15+O16+O17+O18</f>
        <v>0</v>
      </c>
      <c r="P14" s="20">
        <f t="shared" si="3"/>
        <v>0</v>
      </c>
      <c r="Q14" s="20">
        <f t="shared" si="3"/>
        <v>0</v>
      </c>
      <c r="R14" s="20">
        <f t="shared" si="3"/>
        <v>0</v>
      </c>
      <c r="S14" s="20">
        <f t="shared" si="3"/>
        <v>0</v>
      </c>
      <c r="T14" s="20">
        <f t="shared" si="3"/>
        <v>0</v>
      </c>
      <c r="U14" s="20">
        <f t="shared" si="3"/>
        <v>0</v>
      </c>
      <c r="V14" s="20">
        <f t="shared" si="3"/>
        <v>0</v>
      </c>
      <c r="W14" s="20">
        <f>W15+W16+W17+W18</f>
        <v>0</v>
      </c>
      <c r="X14" s="20">
        <f t="shared" si="3"/>
        <v>0</v>
      </c>
      <c r="Y14" s="20">
        <f t="shared" si="3"/>
        <v>60</v>
      </c>
      <c r="Z14" s="20">
        <f t="shared" si="3"/>
        <v>0</v>
      </c>
      <c r="AA14" s="20">
        <f t="shared" si="3"/>
        <v>40</v>
      </c>
      <c r="AB14" s="20">
        <f>AB15+AB16+AB17+AB18</f>
        <v>40</v>
      </c>
      <c r="AC14" s="20">
        <f>AC15+AC16+AC17+AC18</f>
        <v>0</v>
      </c>
      <c r="AD14" s="20">
        <f>AD15+AD16+AD17+AD18</f>
        <v>60</v>
      </c>
      <c r="AE14" s="63" t="s">
        <v>43</v>
      </c>
    </row>
    <row r="15" spans="1:31" s="12" customFormat="1" ht="18" customHeight="1">
      <c r="A15" s="22" t="s">
        <v>19</v>
      </c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64"/>
    </row>
    <row r="16" spans="1:31" s="12" customFormat="1" ht="18" customHeight="1">
      <c r="A16" s="22" t="s">
        <v>20</v>
      </c>
      <c r="B16" s="23">
        <f>G16+I16+K16+M16+O16+Q16+S16+U16+W16+Y16+AA16+AC16</f>
        <v>200</v>
      </c>
      <c r="C16" s="24">
        <f>G16+I16+K16+M16+O16+Q16+S16+U16+W16+Y16+AA16+AC16</f>
        <v>200</v>
      </c>
      <c r="D16" s="24">
        <f>P16+H16+J16+L16+N16+R16+T16+V16+X16+Z16+AB16+AD16</f>
        <v>200</v>
      </c>
      <c r="E16" s="24">
        <f>D16*100/B16</f>
        <v>100</v>
      </c>
      <c r="F16" s="24">
        <f>D16*100/C16</f>
        <v>100</v>
      </c>
      <c r="G16" s="24">
        <v>0</v>
      </c>
      <c r="H16" s="24">
        <v>0</v>
      </c>
      <c r="I16" s="24">
        <v>0</v>
      </c>
      <c r="J16" s="24">
        <v>0</v>
      </c>
      <c r="K16" s="24">
        <v>100</v>
      </c>
      <c r="L16" s="24">
        <v>0</v>
      </c>
      <c r="M16" s="24">
        <v>0</v>
      </c>
      <c r="N16" s="24">
        <v>100</v>
      </c>
      <c r="O16" s="24">
        <v>0</v>
      </c>
      <c r="P16" s="24">
        <v>0</v>
      </c>
      <c r="Q16" s="24">
        <v>0</v>
      </c>
      <c r="R16" s="32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60</v>
      </c>
      <c r="Z16" s="24">
        <v>0</v>
      </c>
      <c r="AA16" s="24">
        <v>40</v>
      </c>
      <c r="AB16" s="24">
        <v>40</v>
      </c>
      <c r="AC16" s="24">
        <v>0</v>
      </c>
      <c r="AD16" s="24">
        <v>60</v>
      </c>
      <c r="AE16" s="64"/>
    </row>
    <row r="17" spans="1:31" s="12" customFormat="1" ht="18" customHeight="1">
      <c r="A17" s="22" t="s">
        <v>21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64"/>
    </row>
    <row r="18" spans="1:31" s="12" customFormat="1" ht="18" customHeight="1">
      <c r="A18" s="22" t="s">
        <v>22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65"/>
    </row>
    <row r="19" spans="1:31" ht="17.25" customHeight="1">
      <c r="A19" s="82" t="s">
        <v>31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5"/>
      <c r="AE19" s="6"/>
    </row>
    <row r="20" spans="1:31" ht="64.5" customHeight="1">
      <c r="A20" s="17" t="s">
        <v>39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  <c r="AE20" s="60" t="s">
        <v>44</v>
      </c>
    </row>
    <row r="21" spans="1:31" ht="18" customHeight="1">
      <c r="A21" s="18" t="s">
        <v>26</v>
      </c>
      <c r="B21" s="19">
        <f>B22+B23+B24+B25</f>
        <v>33.2</v>
      </c>
      <c r="C21" s="20">
        <f>C22+C23+C24+C25</f>
        <v>33.2</v>
      </c>
      <c r="D21" s="20">
        <f>D22+D23+D24+D25</f>
        <v>33.2</v>
      </c>
      <c r="E21" s="20">
        <f>D21/B21*100</f>
        <v>100</v>
      </c>
      <c r="F21" s="20">
        <f>D21/B21*100</f>
        <v>100</v>
      </c>
      <c r="G21" s="20">
        <f>G22+G23+G24+G25</f>
        <v>0</v>
      </c>
      <c r="H21" s="20">
        <f aca="true" t="shared" si="4" ref="H21:O21">H22+H23+H24+H25</f>
        <v>0</v>
      </c>
      <c r="I21" s="20">
        <f t="shared" si="4"/>
        <v>0</v>
      </c>
      <c r="J21" s="20">
        <f t="shared" si="4"/>
        <v>0</v>
      </c>
      <c r="K21" s="20">
        <f t="shared" si="4"/>
        <v>0</v>
      </c>
      <c r="L21" s="20">
        <f t="shared" si="4"/>
        <v>0</v>
      </c>
      <c r="M21" s="20">
        <f t="shared" si="4"/>
        <v>0</v>
      </c>
      <c r="N21" s="20">
        <f t="shared" si="4"/>
        <v>0</v>
      </c>
      <c r="O21" s="20">
        <f t="shared" si="4"/>
        <v>0</v>
      </c>
      <c r="P21" s="20">
        <f aca="true" t="shared" si="5" ref="P21:AD21">P22+P23+P24+P25</f>
        <v>0</v>
      </c>
      <c r="Q21" s="20">
        <f t="shared" si="5"/>
        <v>0</v>
      </c>
      <c r="R21" s="20">
        <f t="shared" si="5"/>
        <v>0</v>
      </c>
      <c r="S21" s="20">
        <f t="shared" si="5"/>
        <v>0</v>
      </c>
      <c r="T21" s="20">
        <f t="shared" si="5"/>
        <v>0</v>
      </c>
      <c r="U21" s="20">
        <f t="shared" si="5"/>
        <v>0</v>
      </c>
      <c r="V21" s="20">
        <f t="shared" si="5"/>
        <v>0</v>
      </c>
      <c r="W21" s="20">
        <f t="shared" si="5"/>
        <v>0</v>
      </c>
      <c r="X21" s="20">
        <f t="shared" si="5"/>
        <v>0</v>
      </c>
      <c r="Y21" s="20">
        <f t="shared" si="5"/>
        <v>0</v>
      </c>
      <c r="Z21" s="20">
        <f t="shared" si="5"/>
        <v>0</v>
      </c>
      <c r="AA21" s="20">
        <f t="shared" si="5"/>
        <v>33.2</v>
      </c>
      <c r="AB21" s="20">
        <f t="shared" si="5"/>
        <v>33.2</v>
      </c>
      <c r="AC21" s="20">
        <f t="shared" si="5"/>
        <v>0</v>
      </c>
      <c r="AD21" s="20">
        <f t="shared" si="5"/>
        <v>0</v>
      </c>
      <c r="AE21" s="61"/>
    </row>
    <row r="22" spans="1:31" ht="18" customHeight="1">
      <c r="A22" s="22" t="s">
        <v>19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61"/>
    </row>
    <row r="23" spans="1:31" ht="18" customHeight="1">
      <c r="A23" s="22" t="s">
        <v>20</v>
      </c>
      <c r="B23" s="23">
        <f>G23+I23+K23+M23+O23+Q23+S23+U23+W23+Y23+AA23+AC23</f>
        <v>33.2</v>
      </c>
      <c r="C23" s="24">
        <v>33.2</v>
      </c>
      <c r="D23" s="24">
        <f>P23+H23+J23+L23+N23+R23+T23+V23+X23+AB23</f>
        <v>33.2</v>
      </c>
      <c r="E23" s="24">
        <f>D23/B23*100</f>
        <v>100</v>
      </c>
      <c r="F23" s="24">
        <f>D23/C23*100</f>
        <v>100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33.2</v>
      </c>
      <c r="AB23" s="24">
        <v>33.2</v>
      </c>
      <c r="AC23" s="24">
        <v>0</v>
      </c>
      <c r="AD23" s="24">
        <v>0</v>
      </c>
      <c r="AE23" s="61"/>
    </row>
    <row r="24" spans="1:31" ht="18" customHeight="1">
      <c r="A24" s="22" t="s">
        <v>21</v>
      </c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61"/>
    </row>
    <row r="25" spans="1:31" ht="39" customHeight="1">
      <c r="A25" s="22" t="s">
        <v>22</v>
      </c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62"/>
    </row>
    <row r="26" spans="1:31" ht="66" customHeight="1">
      <c r="A26" s="43" t="s">
        <v>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60" t="s">
        <v>48</v>
      </c>
    </row>
    <row r="27" spans="1:31" ht="18" customHeight="1">
      <c r="A27" s="18" t="s">
        <v>26</v>
      </c>
      <c r="B27" s="19">
        <f>B28+B29+B30+B31</f>
        <v>36</v>
      </c>
      <c r="C27" s="19">
        <f>C28+C29+C30+C31</f>
        <v>36</v>
      </c>
      <c r="D27" s="19">
        <f>D28+D29+D30+D31</f>
        <v>36</v>
      </c>
      <c r="E27" s="20">
        <v>0</v>
      </c>
      <c r="F27" s="20">
        <v>0</v>
      </c>
      <c r="G27" s="19">
        <f>G28+G29+G30+G31</f>
        <v>0</v>
      </c>
      <c r="H27" s="19">
        <f aca="true" t="shared" si="6" ref="H27:O27">H28+H29+H30+H31</f>
        <v>0</v>
      </c>
      <c r="I27" s="19">
        <f t="shared" si="6"/>
        <v>0</v>
      </c>
      <c r="J27" s="19">
        <f t="shared" si="6"/>
        <v>0</v>
      </c>
      <c r="K27" s="19">
        <f t="shared" si="6"/>
        <v>0</v>
      </c>
      <c r="L27" s="19">
        <f t="shared" si="6"/>
        <v>0</v>
      </c>
      <c r="M27" s="19">
        <f t="shared" si="6"/>
        <v>0</v>
      </c>
      <c r="N27" s="19">
        <f t="shared" si="6"/>
        <v>0</v>
      </c>
      <c r="O27" s="19">
        <f t="shared" si="6"/>
        <v>0</v>
      </c>
      <c r="P27" s="19">
        <f aca="true" t="shared" si="7" ref="P27:AD27">P28+P29+P30+P31</f>
        <v>0</v>
      </c>
      <c r="Q27" s="19">
        <f t="shared" si="7"/>
        <v>0</v>
      </c>
      <c r="R27" s="19">
        <f t="shared" si="7"/>
        <v>0</v>
      </c>
      <c r="S27" s="19">
        <f t="shared" si="7"/>
        <v>0</v>
      </c>
      <c r="T27" s="19">
        <f t="shared" si="7"/>
        <v>0</v>
      </c>
      <c r="U27" s="19">
        <f t="shared" si="7"/>
        <v>0</v>
      </c>
      <c r="V27" s="19">
        <f t="shared" si="7"/>
        <v>0</v>
      </c>
      <c r="W27" s="19">
        <f t="shared" si="7"/>
        <v>0</v>
      </c>
      <c r="X27" s="19">
        <f t="shared" si="7"/>
        <v>0</v>
      </c>
      <c r="Y27" s="19">
        <f t="shared" si="7"/>
        <v>0</v>
      </c>
      <c r="Z27" s="19">
        <f t="shared" si="7"/>
        <v>0</v>
      </c>
      <c r="AA27" s="20">
        <f t="shared" si="7"/>
        <v>36</v>
      </c>
      <c r="AB27" s="20">
        <f t="shared" si="7"/>
        <v>0</v>
      </c>
      <c r="AC27" s="20">
        <f t="shared" si="7"/>
        <v>0</v>
      </c>
      <c r="AD27" s="20">
        <f t="shared" si="7"/>
        <v>36</v>
      </c>
      <c r="AE27" s="61"/>
    </row>
    <row r="28" spans="1:31" ht="18" customHeight="1">
      <c r="A28" s="22" t="s">
        <v>19</v>
      </c>
      <c r="B28" s="23"/>
      <c r="C28" s="24"/>
      <c r="D28" s="24"/>
      <c r="E28" s="24"/>
      <c r="F28" s="24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4"/>
      <c r="AB28" s="24"/>
      <c r="AC28" s="24"/>
      <c r="AD28" s="24"/>
      <c r="AE28" s="61"/>
    </row>
    <row r="29" spans="1:31" ht="18" customHeight="1">
      <c r="A29" s="22" t="s">
        <v>20</v>
      </c>
      <c r="B29" s="23">
        <v>36</v>
      </c>
      <c r="C29" s="24">
        <v>36</v>
      </c>
      <c r="D29" s="24">
        <f>AD29</f>
        <v>36</v>
      </c>
      <c r="E29" s="24">
        <v>0</v>
      </c>
      <c r="F29" s="24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4">
        <v>36</v>
      </c>
      <c r="AB29" s="24">
        <v>0</v>
      </c>
      <c r="AC29" s="24">
        <v>0</v>
      </c>
      <c r="AD29" s="24">
        <v>36</v>
      </c>
      <c r="AE29" s="61"/>
    </row>
    <row r="30" spans="1:31" ht="18" customHeight="1">
      <c r="A30" s="22" t="s">
        <v>21</v>
      </c>
      <c r="B30" s="23"/>
      <c r="C30" s="24"/>
      <c r="D30" s="24"/>
      <c r="E30" s="24"/>
      <c r="F30" s="24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4"/>
      <c r="AB30" s="24"/>
      <c r="AC30" s="24"/>
      <c r="AD30" s="24"/>
      <c r="AE30" s="61"/>
    </row>
    <row r="31" spans="1:31" ht="18" customHeight="1">
      <c r="A31" s="22" t="s">
        <v>22</v>
      </c>
      <c r="B31" s="23"/>
      <c r="C31" s="24"/>
      <c r="D31" s="24"/>
      <c r="E31" s="24"/>
      <c r="F31" s="24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4"/>
      <c r="AB31" s="24"/>
      <c r="AC31" s="24"/>
      <c r="AD31" s="24"/>
      <c r="AE31" s="62"/>
    </row>
    <row r="32" spans="1:31" ht="38.25" customHeight="1">
      <c r="A32" s="27" t="s">
        <v>41</v>
      </c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63" t="s">
        <v>38</v>
      </c>
    </row>
    <row r="33" spans="1:31" ht="18" customHeight="1">
      <c r="A33" s="34" t="s">
        <v>26</v>
      </c>
      <c r="B33" s="19">
        <f>B34+B35+B36+B37</f>
        <v>16.8</v>
      </c>
      <c r="C33" s="19">
        <f>C34+C35+C36+C37</f>
        <v>16.8</v>
      </c>
      <c r="D33" s="19">
        <f>D34+D35+D36+D37</f>
        <v>16.8</v>
      </c>
      <c r="E33" s="20">
        <f>D33/C33*100</f>
        <v>100</v>
      </c>
      <c r="F33" s="20">
        <f>D33/B33*100</f>
        <v>100</v>
      </c>
      <c r="G33" s="19">
        <f>G34+G35+G36+G37</f>
        <v>0</v>
      </c>
      <c r="H33" s="19">
        <f aca="true" t="shared" si="8" ref="H33:N33">H34+H35+H36+H37</f>
        <v>0</v>
      </c>
      <c r="I33" s="19">
        <f t="shared" si="8"/>
        <v>0</v>
      </c>
      <c r="J33" s="19">
        <f t="shared" si="8"/>
        <v>0</v>
      </c>
      <c r="K33" s="19">
        <f t="shared" si="8"/>
        <v>0</v>
      </c>
      <c r="L33" s="19">
        <f t="shared" si="8"/>
        <v>0</v>
      </c>
      <c r="M33" s="19">
        <f t="shared" si="8"/>
        <v>0</v>
      </c>
      <c r="N33" s="19">
        <f t="shared" si="8"/>
        <v>0</v>
      </c>
      <c r="O33" s="20">
        <f>O34+O35+O36+O37</f>
        <v>16.8</v>
      </c>
      <c r="P33" s="20">
        <f>P34+P35+P36+P37</f>
        <v>16.8</v>
      </c>
      <c r="Q33" s="20">
        <f>Q34+Q35+Q36+Q37</f>
        <v>0</v>
      </c>
      <c r="R33" s="20">
        <f aca="true" t="shared" si="9" ref="R33:AD33">R34+R35+R36+R37</f>
        <v>0</v>
      </c>
      <c r="S33" s="20">
        <f t="shared" si="9"/>
        <v>0</v>
      </c>
      <c r="T33" s="20">
        <f t="shared" si="9"/>
        <v>0</v>
      </c>
      <c r="U33" s="20">
        <f t="shared" si="9"/>
        <v>0</v>
      </c>
      <c r="V33" s="20">
        <f t="shared" si="9"/>
        <v>0</v>
      </c>
      <c r="W33" s="20">
        <f t="shared" si="9"/>
        <v>0</v>
      </c>
      <c r="X33" s="20">
        <f t="shared" si="9"/>
        <v>0</v>
      </c>
      <c r="Y33" s="20">
        <f t="shared" si="9"/>
        <v>0</v>
      </c>
      <c r="Z33" s="20">
        <f t="shared" si="9"/>
        <v>0</v>
      </c>
      <c r="AA33" s="20">
        <f t="shared" si="9"/>
        <v>0</v>
      </c>
      <c r="AB33" s="20">
        <f t="shared" si="9"/>
        <v>0</v>
      </c>
      <c r="AC33" s="20">
        <f t="shared" si="9"/>
        <v>0</v>
      </c>
      <c r="AD33" s="20">
        <f t="shared" si="9"/>
        <v>0</v>
      </c>
      <c r="AE33" s="64"/>
    </row>
    <row r="34" spans="1:31" ht="18" customHeight="1">
      <c r="A34" s="27" t="s">
        <v>19</v>
      </c>
      <c r="B34" s="23"/>
      <c r="C34" s="24"/>
      <c r="D34" s="24"/>
      <c r="E34" s="24"/>
      <c r="F34" s="24"/>
      <c r="G34" s="26"/>
      <c r="H34" s="26"/>
      <c r="I34" s="26"/>
      <c r="J34" s="26"/>
      <c r="K34" s="26"/>
      <c r="L34" s="26"/>
      <c r="M34" s="26"/>
      <c r="N34" s="26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64"/>
    </row>
    <row r="35" spans="1:31" ht="18" customHeight="1">
      <c r="A35" s="27" t="s">
        <v>20</v>
      </c>
      <c r="B35" s="23">
        <f>G35+I35+K35+M35+O35+Q35+S35+U35+W35+Y35+AA35+AC35</f>
        <v>16.8</v>
      </c>
      <c r="C35" s="24">
        <f>G35+I35+K35+M35+O35</f>
        <v>16.8</v>
      </c>
      <c r="D35" s="24">
        <f>H35+J35+L35+N35+P35+R35</f>
        <v>16.8</v>
      </c>
      <c r="E35" s="24">
        <f>D35*100/B35</f>
        <v>100</v>
      </c>
      <c r="F35" s="24">
        <f>D35*100/C35</f>
        <v>100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4">
        <v>16.8</v>
      </c>
      <c r="P35" s="24">
        <v>16.8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64"/>
    </row>
    <row r="36" spans="1:31" ht="18" customHeight="1">
      <c r="A36" s="27" t="s">
        <v>21</v>
      </c>
      <c r="B36" s="23"/>
      <c r="C36" s="24"/>
      <c r="D36" s="24"/>
      <c r="E36" s="24"/>
      <c r="F36" s="24"/>
      <c r="G36" s="26"/>
      <c r="H36" s="26"/>
      <c r="I36" s="26"/>
      <c r="J36" s="26"/>
      <c r="K36" s="26"/>
      <c r="L36" s="26"/>
      <c r="M36" s="26"/>
      <c r="N36" s="26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64"/>
    </row>
    <row r="37" spans="1:31" ht="18" customHeight="1">
      <c r="A37" s="27" t="s">
        <v>22</v>
      </c>
      <c r="B37" s="23"/>
      <c r="C37" s="24"/>
      <c r="D37" s="24"/>
      <c r="E37" s="24"/>
      <c r="F37" s="24"/>
      <c r="G37" s="26"/>
      <c r="H37" s="26"/>
      <c r="I37" s="26"/>
      <c r="J37" s="26"/>
      <c r="K37" s="26"/>
      <c r="L37" s="26"/>
      <c r="M37" s="26"/>
      <c r="N37" s="26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65"/>
    </row>
    <row r="38" spans="1:31" s="42" customFormat="1" ht="20.25" customHeight="1">
      <c r="A38" s="39" t="s">
        <v>27</v>
      </c>
      <c r="B38" s="40">
        <f>B33+B27+B21+B14+B7</f>
        <v>346</v>
      </c>
      <c r="C38" s="40">
        <f>C39+C40+C41+C42</f>
        <v>346</v>
      </c>
      <c r="D38" s="40">
        <f>D39+D40+D41+D42</f>
        <v>346</v>
      </c>
      <c r="E38" s="41">
        <f>D38*100/B38</f>
        <v>100</v>
      </c>
      <c r="F38" s="41">
        <f>D38*100/C38</f>
        <v>100</v>
      </c>
      <c r="G38" s="40">
        <f>G33+G27+G21+G14+G7</f>
        <v>0</v>
      </c>
      <c r="H38" s="40">
        <f>H33+H27+H21+H14+H7</f>
        <v>0</v>
      </c>
      <c r="I38" s="40">
        <f>I33+I27+I21+I14+I7</f>
        <v>0</v>
      </c>
      <c r="J38" s="40">
        <f>J33+J27+J21+J14+J7</f>
        <v>0</v>
      </c>
      <c r="K38" s="40">
        <f aca="true" t="shared" si="10" ref="K38:T38">K33+K27+K21+K14+K7</f>
        <v>160</v>
      </c>
      <c r="L38" s="40">
        <f t="shared" si="10"/>
        <v>59.6</v>
      </c>
      <c r="M38" s="40">
        <f t="shared" si="10"/>
        <v>0</v>
      </c>
      <c r="N38" s="40">
        <f t="shared" si="10"/>
        <v>100.4</v>
      </c>
      <c r="O38" s="40">
        <f>O33+O27+O21+O14+O7</f>
        <v>16.8</v>
      </c>
      <c r="P38" s="40">
        <f t="shared" si="10"/>
        <v>16.8</v>
      </c>
      <c r="Q38" s="40">
        <f t="shared" si="10"/>
        <v>0</v>
      </c>
      <c r="R38" s="40">
        <f t="shared" si="10"/>
        <v>0</v>
      </c>
      <c r="S38" s="40">
        <f t="shared" si="10"/>
        <v>0</v>
      </c>
      <c r="T38" s="40">
        <f t="shared" si="10"/>
        <v>0</v>
      </c>
      <c r="U38" s="40">
        <f aca="true" t="shared" si="11" ref="U38:AD38">U33+U27+U21+U14+U7</f>
        <v>0</v>
      </c>
      <c r="V38" s="40">
        <f t="shared" si="11"/>
        <v>0</v>
      </c>
      <c r="W38" s="40">
        <f>W33+W27+W21+W14+W7</f>
        <v>0</v>
      </c>
      <c r="X38" s="40">
        <f t="shared" si="11"/>
        <v>0</v>
      </c>
      <c r="Y38" s="40">
        <f>Y33+Y27+Y21+Y14+Y7</f>
        <v>60</v>
      </c>
      <c r="Z38" s="40">
        <f t="shared" si="11"/>
        <v>0</v>
      </c>
      <c r="AA38" s="40">
        <f>AA33+AA27+AA21+AA14+AA7</f>
        <v>109.2</v>
      </c>
      <c r="AB38" s="40">
        <f t="shared" si="11"/>
        <v>73.2</v>
      </c>
      <c r="AC38" s="40">
        <f t="shared" si="11"/>
        <v>0</v>
      </c>
      <c r="AD38" s="40">
        <f t="shared" si="11"/>
        <v>96</v>
      </c>
      <c r="AE38" s="76"/>
    </row>
    <row r="39" spans="1:31" s="12" customFormat="1" ht="18" customHeight="1">
      <c r="A39" s="22" t="s">
        <v>19</v>
      </c>
      <c r="B39" s="23"/>
      <c r="C39" s="24"/>
      <c r="D39" s="24"/>
      <c r="E39" s="24"/>
      <c r="F39" s="24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76"/>
    </row>
    <row r="40" spans="1:31" s="12" customFormat="1" ht="18" customHeight="1">
      <c r="A40" s="22" t="s">
        <v>20</v>
      </c>
      <c r="B40" s="23">
        <f>G40+I40+K40+M40+O40+Q40+S40+U40+W40+Y40+AA40+AC40</f>
        <v>346</v>
      </c>
      <c r="C40" s="24">
        <f>G40+I40+K40+M40+O40+Q40+S40+U40+W40+Y40+AA40+AC40</f>
        <v>346</v>
      </c>
      <c r="D40" s="24">
        <f>H40+J40+L40+N40+P40+R40+T40+V40+X119+X40+Z40+AB40+AD40</f>
        <v>346</v>
      </c>
      <c r="E40" s="24">
        <f>D40*100/B40</f>
        <v>100</v>
      </c>
      <c r="F40" s="24">
        <f>D40*100/C40</f>
        <v>100</v>
      </c>
      <c r="G40" s="26">
        <f>G35+G29+G23+G16+G9</f>
        <v>0</v>
      </c>
      <c r="H40" s="26">
        <f>H35+H29+H23+H16+H9</f>
        <v>0</v>
      </c>
      <c r="I40" s="26">
        <f aca="true" t="shared" si="12" ref="I40:AD40">I35+I29+I23+I16+I9</f>
        <v>0</v>
      </c>
      <c r="J40" s="26">
        <f t="shared" si="12"/>
        <v>0</v>
      </c>
      <c r="K40" s="26">
        <f t="shared" si="12"/>
        <v>160</v>
      </c>
      <c r="L40" s="26">
        <f t="shared" si="12"/>
        <v>59.6</v>
      </c>
      <c r="M40" s="26">
        <f t="shared" si="12"/>
        <v>0</v>
      </c>
      <c r="N40" s="26">
        <f t="shared" si="12"/>
        <v>100.4</v>
      </c>
      <c r="O40" s="26">
        <f t="shared" si="12"/>
        <v>16.8</v>
      </c>
      <c r="P40" s="26">
        <f t="shared" si="12"/>
        <v>16.8</v>
      </c>
      <c r="Q40" s="26">
        <f t="shared" si="12"/>
        <v>0</v>
      </c>
      <c r="R40" s="26">
        <f t="shared" si="12"/>
        <v>0</v>
      </c>
      <c r="S40" s="26">
        <f t="shared" si="12"/>
        <v>0</v>
      </c>
      <c r="T40" s="26">
        <f t="shared" si="12"/>
        <v>0</v>
      </c>
      <c r="U40" s="26">
        <f t="shared" si="12"/>
        <v>0</v>
      </c>
      <c r="V40" s="26">
        <f t="shared" si="12"/>
        <v>0</v>
      </c>
      <c r="W40" s="26">
        <f t="shared" si="12"/>
        <v>0</v>
      </c>
      <c r="X40" s="26">
        <f t="shared" si="12"/>
        <v>0</v>
      </c>
      <c r="Y40" s="26">
        <f t="shared" si="12"/>
        <v>60</v>
      </c>
      <c r="Z40" s="26">
        <f t="shared" si="12"/>
        <v>0</v>
      </c>
      <c r="AA40" s="26">
        <f t="shared" si="12"/>
        <v>109.2</v>
      </c>
      <c r="AB40" s="26">
        <f t="shared" si="12"/>
        <v>73.2</v>
      </c>
      <c r="AC40" s="26">
        <f t="shared" si="12"/>
        <v>0</v>
      </c>
      <c r="AD40" s="26">
        <f t="shared" si="12"/>
        <v>96</v>
      </c>
      <c r="AE40" s="76"/>
    </row>
    <row r="41" spans="1:31" s="12" customFormat="1" ht="18" customHeight="1">
      <c r="A41" s="22" t="s">
        <v>21</v>
      </c>
      <c r="B41" s="23"/>
      <c r="C41" s="24"/>
      <c r="D41" s="24"/>
      <c r="E41" s="24"/>
      <c r="F41" s="24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76"/>
    </row>
    <row r="42" spans="1:31" s="12" customFormat="1" ht="18" customHeight="1">
      <c r="A42" s="22" t="s">
        <v>22</v>
      </c>
      <c r="B42" s="23"/>
      <c r="C42" s="24"/>
      <c r="D42" s="24"/>
      <c r="E42" s="24"/>
      <c r="F42" s="24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77"/>
    </row>
    <row r="43" spans="1:31" ht="46.5" customHeight="1">
      <c r="A43" s="46" t="s">
        <v>52</v>
      </c>
      <c r="B43" s="45"/>
      <c r="C43" s="52" t="s">
        <v>51</v>
      </c>
      <c r="D43" s="52"/>
      <c r="F43" s="33"/>
      <c r="R43" s="35"/>
      <c r="AD43" s="36"/>
      <c r="AE43" s="33"/>
    </row>
    <row r="44" spans="1:43" ht="39.75" customHeight="1">
      <c r="A44" s="78" t="s">
        <v>49</v>
      </c>
      <c r="B44" s="78"/>
      <c r="C44" s="78"/>
      <c r="D44" s="78"/>
      <c r="E44" s="33"/>
      <c r="G44" s="35"/>
      <c r="H44" s="35"/>
      <c r="I44" s="35"/>
      <c r="J44" s="35"/>
      <c r="K44" s="35"/>
      <c r="L44" s="35"/>
      <c r="M44" s="35"/>
      <c r="N44" s="35"/>
      <c r="O44" s="35"/>
      <c r="P44" s="37"/>
      <c r="Q44" s="35"/>
      <c r="R44" s="3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6"/>
    </row>
    <row r="45" spans="1:43" ht="22.5" customHeight="1">
      <c r="A45" s="78" t="s">
        <v>50</v>
      </c>
      <c r="B45" s="78"/>
      <c r="C45" s="78"/>
      <c r="D45" s="78"/>
      <c r="E45" s="36"/>
      <c r="F45" s="36"/>
      <c r="G45" s="35"/>
      <c r="H45" s="35"/>
      <c r="I45" s="35"/>
      <c r="J45" s="35"/>
      <c r="K45" s="35"/>
      <c r="L45" s="35"/>
      <c r="M45" s="35"/>
      <c r="N45" s="35"/>
      <c r="O45" s="35"/>
      <c r="P45" s="37"/>
      <c r="Q45" s="35"/>
      <c r="R45" s="3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6"/>
    </row>
    <row r="46" spans="2:43" ht="24.75" customHeight="1">
      <c r="B46" s="38"/>
      <c r="C46" s="38"/>
      <c r="D46" s="38"/>
      <c r="F46" s="36"/>
      <c r="G46" s="35"/>
      <c r="H46" s="35"/>
      <c r="I46" s="35"/>
      <c r="J46" s="35"/>
      <c r="K46" s="35"/>
      <c r="L46" s="35"/>
      <c r="M46" s="35"/>
      <c r="N46" s="35"/>
      <c r="O46" s="35"/>
      <c r="P46" s="37"/>
      <c r="Q46" s="35"/>
      <c r="R46" s="3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6"/>
    </row>
    <row r="47" spans="2:6" ht="19.5" customHeight="1">
      <c r="B47" s="75"/>
      <c r="C47" s="75"/>
      <c r="D47" s="75"/>
      <c r="E47" s="75"/>
      <c r="F47" s="75"/>
    </row>
    <row r="48" spans="3:6" ht="22.5" customHeight="1">
      <c r="C48" s="36"/>
      <c r="D48" s="36"/>
      <c r="E48" s="36"/>
      <c r="F48" s="36"/>
    </row>
    <row r="49" spans="2:6" ht="15">
      <c r="B49" s="75"/>
      <c r="C49" s="75"/>
      <c r="D49" s="75"/>
      <c r="E49" s="75"/>
      <c r="F49" s="36"/>
    </row>
  </sheetData>
  <sheetProtection/>
  <mergeCells count="34">
    <mergeCell ref="C1:C2"/>
    <mergeCell ref="E1:F1"/>
    <mergeCell ref="G1:H1"/>
    <mergeCell ref="A4:AE4"/>
    <mergeCell ref="A19:AD19"/>
    <mergeCell ref="U1:V1"/>
    <mergeCell ref="S1:T1"/>
    <mergeCell ref="K1:L1"/>
    <mergeCell ref="M1:N1"/>
    <mergeCell ref="B1:B2"/>
    <mergeCell ref="B47:F47"/>
    <mergeCell ref="AE38:AE42"/>
    <mergeCell ref="O1:P1"/>
    <mergeCell ref="Q1:R1"/>
    <mergeCell ref="I1:J1"/>
    <mergeCell ref="AA1:AB1"/>
    <mergeCell ref="A44:D44"/>
    <mergeCell ref="AE32:AE37"/>
    <mergeCell ref="AE6:AE11"/>
    <mergeCell ref="AE14:AE18"/>
    <mergeCell ref="A12:AE12"/>
    <mergeCell ref="A6:AD6"/>
    <mergeCell ref="B49:E49"/>
    <mergeCell ref="A45:D45"/>
    <mergeCell ref="C43:D43"/>
    <mergeCell ref="A5:AD5"/>
    <mergeCell ref="D1:D2"/>
    <mergeCell ref="W1:X1"/>
    <mergeCell ref="A1:A2"/>
    <mergeCell ref="AE1:AE2"/>
    <mergeCell ref="Y1:Z1"/>
    <mergeCell ref="AC1:AD1"/>
    <mergeCell ref="AE26:AE31"/>
    <mergeCell ref="AE20:AE25"/>
  </mergeCells>
  <printOptions horizontalCentered="1"/>
  <pageMargins left="0.1968503937007874" right="0.1968503937007874" top="0.1968503937007874" bottom="0.1968503937007874" header="0.1968503937007874" footer="0.1968503937007874"/>
  <pageSetup fitToHeight="0" horizontalDpi="600" verticalDpi="600" orientation="landscape" paperSize="9" scale="50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Layout" zoomScaleNormal="85" zoomScaleSheetLayoutView="70" workbookViewId="0" topLeftCell="C10">
      <selection activeCell="J20" sqref="J20"/>
    </sheetView>
  </sheetViews>
  <sheetFormatPr defaultColWidth="9.140625" defaultRowHeight="12.75"/>
  <cols>
    <col min="1" max="1" width="5.140625" style="84" customWidth="1"/>
    <col min="2" max="2" width="65.421875" style="84" customWidth="1"/>
    <col min="3" max="3" width="7.140625" style="84" customWidth="1"/>
    <col min="4" max="4" width="14.28125" style="84" customWidth="1"/>
    <col min="5" max="5" width="10.140625" style="84" customWidth="1"/>
    <col min="6" max="6" width="6.00390625" style="84" customWidth="1"/>
    <col min="7" max="7" width="6.28125" style="84" customWidth="1"/>
    <col min="8" max="8" width="5.8515625" style="84" customWidth="1"/>
    <col min="9" max="9" width="5.57421875" style="84" customWidth="1"/>
    <col min="10" max="10" width="5.7109375" style="84" customWidth="1"/>
    <col min="11" max="11" width="6.7109375" style="84" customWidth="1"/>
    <col min="12" max="12" width="5.421875" style="84" customWidth="1"/>
    <col min="13" max="14" width="5.57421875" style="84" customWidth="1"/>
    <col min="15" max="15" width="6.28125" style="84" customWidth="1"/>
    <col min="16" max="16" width="5.7109375" style="84" customWidth="1"/>
    <col min="17" max="17" width="6.8515625" style="84" customWidth="1"/>
    <col min="18" max="18" width="104.28125" style="84" customWidth="1"/>
    <col min="19" max="16384" width="9.140625" style="84" customWidth="1"/>
  </cols>
  <sheetData>
    <row r="1" spans="1:18" ht="50.25" customHeight="1">
      <c r="A1" s="83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8.75">
      <c r="A2" s="85" t="s">
        <v>56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6:11" ht="15">
      <c r="F3" s="87" t="s">
        <v>57</v>
      </c>
      <c r="G3" s="87"/>
      <c r="H3" s="87"/>
      <c r="I3" s="87"/>
      <c r="J3" s="87"/>
      <c r="K3" s="87"/>
    </row>
    <row r="4" spans="1:18" ht="15.75">
      <c r="A4" s="88" t="s">
        <v>58</v>
      </c>
      <c r="B4" s="88" t="s">
        <v>59</v>
      </c>
      <c r="C4" s="88" t="s">
        <v>60</v>
      </c>
      <c r="D4" s="88" t="s">
        <v>61</v>
      </c>
      <c r="E4" s="88" t="s">
        <v>62</v>
      </c>
      <c r="F4" s="89" t="s">
        <v>63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  <c r="R4" s="92"/>
    </row>
    <row r="5" spans="1:18" ht="96" customHeight="1">
      <c r="A5" s="93"/>
      <c r="B5" s="94"/>
      <c r="C5" s="94"/>
      <c r="D5" s="94"/>
      <c r="E5" s="94"/>
      <c r="F5" s="95" t="s">
        <v>0</v>
      </c>
      <c r="G5" s="95" t="s">
        <v>1</v>
      </c>
      <c r="H5" s="95" t="s">
        <v>2</v>
      </c>
      <c r="I5" s="95" t="s">
        <v>3</v>
      </c>
      <c r="J5" s="95" t="s">
        <v>4</v>
      </c>
      <c r="K5" s="95" t="s">
        <v>6</v>
      </c>
      <c r="L5" s="95" t="s">
        <v>7</v>
      </c>
      <c r="M5" s="95" t="s">
        <v>8</v>
      </c>
      <c r="N5" s="95" t="s">
        <v>9</v>
      </c>
      <c r="O5" s="95" t="s">
        <v>10</v>
      </c>
      <c r="P5" s="96" t="s">
        <v>11</v>
      </c>
      <c r="Q5" s="96" t="s">
        <v>12</v>
      </c>
      <c r="R5" s="97" t="s">
        <v>64</v>
      </c>
    </row>
    <row r="6" spans="1:18" ht="20.25" customHeight="1">
      <c r="A6" s="98" t="s">
        <v>65</v>
      </c>
      <c r="B6" s="99"/>
      <c r="C6" s="100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1"/>
      <c r="R6" s="102"/>
    </row>
    <row r="7" spans="1:18" ht="88.5" customHeight="1">
      <c r="A7" s="103" t="s">
        <v>66</v>
      </c>
      <c r="B7" s="104" t="s">
        <v>67</v>
      </c>
      <c r="C7" s="103" t="s">
        <v>68</v>
      </c>
      <c r="D7" s="103">
        <v>4</v>
      </c>
      <c r="E7" s="103">
        <v>3</v>
      </c>
      <c r="F7" s="103">
        <v>3</v>
      </c>
      <c r="G7" s="103">
        <v>3</v>
      </c>
      <c r="H7" s="103">
        <v>3</v>
      </c>
      <c r="I7" s="103">
        <v>3</v>
      </c>
      <c r="J7" s="103">
        <v>3</v>
      </c>
      <c r="K7" s="103">
        <v>3</v>
      </c>
      <c r="L7" s="103">
        <v>3</v>
      </c>
      <c r="M7" s="103">
        <v>3</v>
      </c>
      <c r="N7" s="103">
        <v>3</v>
      </c>
      <c r="O7" s="103">
        <v>3</v>
      </c>
      <c r="P7" s="105">
        <v>3</v>
      </c>
      <c r="Q7" s="105">
        <v>3</v>
      </c>
      <c r="R7" s="106" t="s">
        <v>69</v>
      </c>
    </row>
    <row r="8" spans="1:18" ht="337.5" customHeight="1">
      <c r="A8" s="107" t="s">
        <v>70</v>
      </c>
      <c r="B8" s="108" t="s">
        <v>71</v>
      </c>
      <c r="C8" s="103" t="s">
        <v>72</v>
      </c>
      <c r="D8" s="103">
        <v>100</v>
      </c>
      <c r="E8" s="103">
        <v>180</v>
      </c>
      <c r="F8" s="103">
        <v>12</v>
      </c>
      <c r="G8" s="103">
        <v>65</v>
      </c>
      <c r="H8" s="103">
        <v>65</v>
      </c>
      <c r="I8" s="103">
        <v>511</v>
      </c>
      <c r="J8" s="103">
        <v>511</v>
      </c>
      <c r="K8" s="103">
        <v>511</v>
      </c>
      <c r="L8" s="103">
        <v>511</v>
      </c>
      <c r="M8" s="103">
        <v>511</v>
      </c>
      <c r="N8" s="103">
        <v>511</v>
      </c>
      <c r="O8" s="103">
        <v>551</v>
      </c>
      <c r="P8" s="105">
        <v>683</v>
      </c>
      <c r="Q8" s="105">
        <v>683</v>
      </c>
      <c r="R8" s="109" t="s">
        <v>73</v>
      </c>
    </row>
    <row r="9" spans="1:18" ht="18.75" customHeight="1">
      <c r="A9" s="110" t="s">
        <v>74</v>
      </c>
      <c r="B9" s="111"/>
      <c r="C9" s="112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3"/>
      <c r="R9" s="114"/>
    </row>
    <row r="10" spans="1:18" ht="101.25" customHeight="1">
      <c r="A10" s="107" t="s">
        <v>66</v>
      </c>
      <c r="B10" s="106" t="s">
        <v>75</v>
      </c>
      <c r="C10" s="103" t="s">
        <v>76</v>
      </c>
      <c r="D10" s="103">
        <v>63</v>
      </c>
      <c r="E10" s="115">
        <v>76</v>
      </c>
      <c r="F10" s="116">
        <v>44.7</v>
      </c>
      <c r="G10" s="117">
        <v>45.2</v>
      </c>
      <c r="H10" s="118">
        <v>45.6</v>
      </c>
      <c r="I10" s="115">
        <v>88.2</v>
      </c>
      <c r="J10" s="115">
        <v>88.2</v>
      </c>
      <c r="K10" s="115">
        <v>0</v>
      </c>
      <c r="L10" s="115">
        <v>0</v>
      </c>
      <c r="M10" s="115">
        <v>99.8</v>
      </c>
      <c r="N10" s="115">
        <v>99.8</v>
      </c>
      <c r="O10" s="117">
        <v>99.8</v>
      </c>
      <c r="P10" s="119">
        <v>99.8</v>
      </c>
      <c r="Q10" s="119">
        <v>99.8</v>
      </c>
      <c r="R10" s="120" t="s">
        <v>77</v>
      </c>
    </row>
    <row r="11" spans="1:18" ht="52.5" customHeight="1">
      <c r="A11" s="107" t="s">
        <v>78</v>
      </c>
      <c r="B11" s="106" t="s">
        <v>79</v>
      </c>
      <c r="C11" s="103" t="s">
        <v>76</v>
      </c>
      <c r="D11" s="103">
        <v>68.7</v>
      </c>
      <c r="E11" s="115">
        <v>69</v>
      </c>
      <c r="F11" s="121"/>
      <c r="G11" s="117"/>
      <c r="H11" s="118"/>
      <c r="I11" s="115"/>
      <c r="J11" s="115"/>
      <c r="K11" s="115"/>
      <c r="L11" s="115"/>
      <c r="M11" s="115"/>
      <c r="N11" s="115"/>
      <c r="O11" s="117"/>
      <c r="P11" s="119"/>
      <c r="Q11" s="119">
        <v>63.7</v>
      </c>
      <c r="R11" s="122" t="s">
        <v>80</v>
      </c>
    </row>
    <row r="12" spans="1:18" ht="61.5" customHeight="1">
      <c r="A12" s="107" t="s">
        <v>81</v>
      </c>
      <c r="B12" s="106" t="s">
        <v>82</v>
      </c>
      <c r="C12" s="103" t="s">
        <v>76</v>
      </c>
      <c r="D12" s="103">
        <v>73.7</v>
      </c>
      <c r="E12" s="115">
        <v>74</v>
      </c>
      <c r="F12" s="121"/>
      <c r="G12" s="117"/>
      <c r="H12" s="118"/>
      <c r="I12" s="115"/>
      <c r="J12" s="115"/>
      <c r="K12" s="115"/>
      <c r="L12" s="115"/>
      <c r="M12" s="115"/>
      <c r="N12" s="115"/>
      <c r="O12" s="117"/>
      <c r="P12" s="119"/>
      <c r="Q12" s="119">
        <v>85.7</v>
      </c>
      <c r="R12" s="122" t="s">
        <v>83</v>
      </c>
    </row>
    <row r="13" spans="1:18" ht="63.75" customHeight="1">
      <c r="A13" s="107" t="s">
        <v>84</v>
      </c>
      <c r="B13" s="106" t="s">
        <v>85</v>
      </c>
      <c r="C13" s="103" t="s">
        <v>76</v>
      </c>
      <c r="D13" s="103">
        <v>78.7</v>
      </c>
      <c r="E13" s="103">
        <v>79</v>
      </c>
      <c r="F13" s="121"/>
      <c r="G13" s="123"/>
      <c r="H13" s="124"/>
      <c r="I13" s="103"/>
      <c r="J13" s="103"/>
      <c r="K13" s="103"/>
      <c r="L13" s="103"/>
      <c r="M13" s="103"/>
      <c r="N13" s="103"/>
      <c r="O13" s="123"/>
      <c r="P13" s="105"/>
      <c r="Q13" s="105">
        <v>87</v>
      </c>
      <c r="R13" s="109" t="s">
        <v>86</v>
      </c>
    </row>
    <row r="14" spans="1:18" ht="21.75" customHeight="1">
      <c r="A14" s="125"/>
      <c r="B14" s="126"/>
      <c r="C14" s="127"/>
      <c r="D14" s="127"/>
      <c r="E14" s="127"/>
      <c r="F14" s="128"/>
      <c r="G14" s="129"/>
      <c r="H14" s="130"/>
      <c r="I14" s="127"/>
      <c r="J14" s="127"/>
      <c r="K14" s="127"/>
      <c r="L14" s="127"/>
      <c r="M14" s="127"/>
      <c r="N14" s="127"/>
      <c r="O14" s="129"/>
      <c r="P14" s="131"/>
      <c r="Q14" s="131"/>
      <c r="R14" s="132"/>
    </row>
    <row r="15" spans="1:18" ht="60" customHeight="1">
      <c r="A15" s="133"/>
      <c r="B15" s="134" t="s">
        <v>87</v>
      </c>
      <c r="C15" s="135"/>
      <c r="D15" s="135"/>
      <c r="E15" s="135"/>
      <c r="F15" s="133"/>
      <c r="G15" s="136" t="s">
        <v>88</v>
      </c>
      <c r="I15" s="136"/>
      <c r="J15" s="136"/>
      <c r="K15" s="136"/>
      <c r="L15" s="136"/>
      <c r="M15" s="136"/>
      <c r="N15" s="136"/>
      <c r="O15" s="133"/>
      <c r="P15" s="133"/>
      <c r="Q15" s="133"/>
      <c r="R15" s="133"/>
    </row>
    <row r="16" spans="1:18" ht="62.25" customHeight="1">
      <c r="A16" s="133"/>
      <c r="B16" s="137" t="s">
        <v>89</v>
      </c>
      <c r="C16" s="138"/>
      <c r="D16" s="138"/>
      <c r="E16" s="138"/>
      <c r="F16" s="133"/>
      <c r="G16" s="139" t="s">
        <v>90</v>
      </c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</row>
    <row r="17" spans="1:18" ht="15">
      <c r="A17" s="133"/>
      <c r="B17" s="139" t="s">
        <v>50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</row>
    <row r="18" spans="1:18" ht="15">
      <c r="A18" s="133"/>
      <c r="B18" s="140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</row>
  </sheetData>
  <sheetProtection/>
  <mergeCells count="12">
    <mergeCell ref="A6:Q6"/>
    <mergeCell ref="A9:Q9"/>
    <mergeCell ref="B15:E15"/>
    <mergeCell ref="A1:R1"/>
    <mergeCell ref="A2:R2"/>
    <mergeCell ref="F3:K3"/>
    <mergeCell ref="A4:A5"/>
    <mergeCell ref="B4:B5"/>
    <mergeCell ref="C4:C5"/>
    <mergeCell ref="D4:D5"/>
    <mergeCell ref="E4:E5"/>
    <mergeCell ref="F4:Q4"/>
  </mergeCells>
  <printOptions/>
  <pageMargins left="0" right="0" top="0" bottom="0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Ясинская Анна Николаевна</cp:lastModifiedBy>
  <cp:lastPrinted>2015-12-10T10:09:10Z</cp:lastPrinted>
  <dcterms:created xsi:type="dcterms:W3CDTF">1996-10-08T23:32:33Z</dcterms:created>
  <dcterms:modified xsi:type="dcterms:W3CDTF">2016-03-10T11:35:12Z</dcterms:modified>
  <cp:category/>
  <cp:version/>
  <cp:contentType/>
  <cp:contentStatus/>
</cp:coreProperties>
</file>