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20" activeTab="1"/>
  </bookViews>
  <sheets>
    <sheet name="Титульный лист" sheetId="1" r:id="rId1"/>
    <sheet name="ноябрь" sheetId="2" r:id="rId2"/>
  </sheets>
  <definedNames>
    <definedName name="_xlnm.Print_Titles" localSheetId="1">'ноябрь'!$A:$A</definedName>
    <definedName name="_xlnm.Print_Area" localSheetId="1">'ноябрь'!$A:$AE</definedName>
  </definedNames>
  <calcPr fullCalcOnLoad="1"/>
</workbook>
</file>

<file path=xl/sharedStrings.xml><?xml version="1.0" encoding="utf-8"?>
<sst xmlns="http://schemas.openxmlformats.org/spreadsheetml/2006/main" count="101" uniqueCount="55">
  <si>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</si>
  <si>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</si>
  <si>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</si>
  <si>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</si>
  <si>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</si>
  <si>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</si>
  <si>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</si>
  <si>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</si>
  <si>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</si>
  <si>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</si>
  <si>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</si>
  <si>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</si>
  <si>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</si>
  <si>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</si>
  <si>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</si>
  <si>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</si>
  <si>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</si>
  <si>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</si>
  <si>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</si>
  <si>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</si>
  <si>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</si>
  <si>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</si>
  <si>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</si>
  <si>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</si>
  <si>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</si>
  <si>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</si>
  <si>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</si>
  <si>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</si>
  <si>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</si>
  <si>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</si>
  <si>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</si>
  <si>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>Задача 4: Содействие национально-культурному взаимодействию в городе Когалыме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</si>
  <si>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</si>
  <si>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</si>
  <si>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2015 год</t>
  </si>
  <si>
    <t>План на 2015 год</t>
  </si>
  <si>
    <t xml:space="preserve">«Профилактика экстремизма в городе Когалыме на 2014 - 2017 годы»  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</si>
  <si>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 
- встречи с людьми интересных судеб - неравнодушными, сильными духом, основой жизненного
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
</t>
  </si>
  <si>
    <t xml:space="preserve">Муниципальная программа «Профилактика экстремизма в городе Когалыме на 2014 - 2017 годы»
</t>
  </si>
  <si>
    <t xml:space="preserve">МАОУ "Средняя общеобразовательная школа №6" организована поездка для участия в окружных Кирилло-Мефодиевских чтениях г. Ханты-Мансийск. Израсходовано: проезд участников, сопровождение, проживание - 16.80. т.р. </t>
  </si>
  <si>
    <t>4.4.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</si>
  <si>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4.5. Приобретение литературы, наглядных пособий для организации выставок, приуроченных к Дню толерантности</t>
  </si>
  <si>
    <t>4.6. Участие в Кирилло - Мефодиевских чтениях</t>
  </si>
  <si>
    <t>26-29 марта воспитанники МАО ДО  "Дом детского творчества" выезжали в город Омск для участия в V международном  конкурсе детского и молодёжного творчества "Славься, отечество!" договор от 01.03.2015 №15. Израсходовано: организация участия - 22,5 т.р., проезд участников - 10,5 т.р., проезд руководителч - 18.2 т.р., суточные руководителч - 3.6. т.р., суточные дети - 4,8 т.р., В апреле реализованы 0,4 т.р. по авансовому отчёту (оплата билетов участникам). Мероприятие исполнено 100%</t>
  </si>
  <si>
    <t>Проведение встречи запланировано на 19 ноября 2015 года,  Заключен договор с Сидиковым А.К. на оказание услуг по созданию видеоролика. Планируемый срок выполнения работ по созданию видеоролика -  15 ноября 2015год.  Оплата по факту оказания услуг., договоров.</t>
  </si>
  <si>
    <t>11.04.2015 в городе Когалыме состоялся национальный праздник коренных народов Севера. Проведён конкурс "Оленеводческая семья - 2015", Состоялись соревнования по национальным видам спорта: гонки на оленьих упряжках среди мужчин и женщин, метание тынзяна на хорей, национальная ходьба и перетягивание палки среди женщин. Все участники соревнований и конкурсанты награждены дипломами и ценными подарками. В  концерной программе приняли участие творческие коллективы МАУ "КДК Метро" и образовательных учреждений города, гости из пос. Русскинские фольклорный коллектив "Вонт-нэ" и г.Белоярска фольклорный коллектив "Увас Хурмат". Общий охват посетителей мероприятия - 12 000 человек.                                                                                                                                                                        "Сабантуй" в 2015 году не проводился по инициативе  организаторов (Татаро-башкирская общественная организация "НУР", г. Когалыма). Данное мероприятие проводится 1 раз в 2 года и его проведение запланировано в 2017 году.</t>
  </si>
  <si>
    <t>на 01.12.2015 год</t>
  </si>
  <si>
    <t>План на 01.01.2016</t>
  </si>
  <si>
    <t>Кассовый расход на  01.01.2016</t>
  </si>
  <si>
    <t xml:space="preserve">В рамках мероприятия "Встречи с молодёжью города "Живое слово" заключены договора: от 01.04.2015 №51-15 на сумму 100,00 тыс.руб., договор от 16.11.2015 №83 на сумму 47,21 тыс.руб. Проведены: 03.04.2015 - 1 встреча с педагогами, специалистами по работе с молодёжью, представителями традиционных религиозных конфессий, специалистами структурных подразделений Администрации города Когалыма. 04.04.2015 - 2 встречи с молодёжбю города Когалыма, в том числе с старшеклассниками, студентами, работающей молодёжью на тему "Профилактика терроризма и экстремизма". 19.11.2015 встречи на тему "Духовные ценности и культура как основа межнационального мира и согласия", "Профилактика молодёжного экстремизма". Ведется работа по подготовке и созданию социального видеоролика по теме "Дружба".Заключен договор на поставку товара.Оплата по договору ГПХ за организацию и проведение встреч в рамках проекта "Живое слово" по договору №83 от 16.11.2015г.                                                                                                                                                              </t>
  </si>
  <si>
    <t>Заключен договор на поставку книг для МАОУ СОШ№1 от 18.11.2015г. на сумму 36,00 тыс.руб. В декабре прошла оплата по договору.</t>
  </si>
  <si>
    <t>Исполнитель: методист А.Н.Ясинская</t>
  </si>
  <si>
    <t>тел.93-701</t>
  </si>
  <si>
    <t xml:space="preserve">С.Е.Михалева </t>
  </si>
  <si>
    <t>Секретарь комиссии СООДКиПО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</si>
</sst>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_ ;[Red]\-#,##0.000\ "/>
    <numFmt numFmtId="198" formatCode="0.0000"/>
    <numFmt numFmtId="199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justify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justify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196" fontId="10" fillId="0" borderId="11" xfId="0" applyNumberFormat="1" applyFont="1" applyFill="1" applyBorder="1" applyAlignment="1">
      <alignment horizontal="center" vertical="center" wrapText="1"/>
    </xf>
    <xf numFmtId="196" fontId="10" fillId="0" borderId="11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left" vertical="top" wrapText="1"/>
    </xf>
    <xf numFmtId="181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81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33" borderId="11" xfId="0" applyFont="1" applyFill="1" applyBorder="1" applyAlignment="1">
      <alignment horizontal="justify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vertical="center" wrapText="1"/>
    </xf>
    <xf numFmtId="0" fontId="9" fillId="0" borderId="11" xfId="0" applyFont="1" applyBorder="1" applyAlignment="1">
      <alignment wrapTex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9" fontId="10" fillId="34" borderId="14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top" wrapText="1"/>
    </xf>
    <xf numFmtId="49" fontId="8" fillId="0" borderId="17" xfId="0" applyNumberFormat="1" applyFont="1" applyFill="1" applyBorder="1" applyAlignment="1">
      <alignment horizontal="justify" vertical="top" wrapText="1"/>
    </xf>
    <xf numFmtId="49" fontId="8" fillId="0" borderId="16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60" zoomScaleSheetLayoutView="100" workbookViewId="0" topLeftCell="A13">
      <selection activeCell="G27" sqref="G27"/>
    </sheetView>
  </sheetViews>
  <sheetFormatPr defaultColWidth="9.140625" defaultRowHeight="12.75"/>
  <cols>
    <col min="1" max="8" width="9.140625" style="1" customWidth="1"/>
    <col min="9" max="9" width="35.8515625" style="1" customWidth="1"/>
    <col min="10" max="16384" width="9.140625" style="1" customWidth="1"/>
  </cols>
  <sheetData>
    <row r="1" spans="1:2" ht="18.75">
      <c r="A1" s="48"/>
      <c r="B1" s="48"/>
    </row>
    <row r="9" spans="1:8" ht="12.75">
      <c r="A9" s="46" t="s">
        <v>32</v>
      </c>
      <c r="B9" s="47"/>
      <c r="C9" s="47"/>
      <c r="D9" s="47"/>
      <c r="E9" s="47"/>
      <c r="F9" s="47"/>
      <c r="G9" s="47"/>
      <c r="H9" s="47"/>
    </row>
    <row r="10" spans="1:9" ht="51.75" customHeight="1">
      <c r="A10" s="47"/>
      <c r="B10" s="47"/>
      <c r="C10" s="47"/>
      <c r="D10" s="47"/>
      <c r="E10" s="47"/>
      <c r="F10" s="47"/>
      <c r="G10" s="47"/>
      <c r="H10" s="47"/>
      <c r="I10" s="3"/>
    </row>
    <row r="11" spans="1:9" ht="16.5">
      <c r="A11" s="49" t="s">
        <v>33</v>
      </c>
      <c r="B11" s="49"/>
      <c r="C11" s="49"/>
      <c r="D11" s="49"/>
      <c r="E11" s="49"/>
      <c r="F11" s="49"/>
      <c r="G11" s="49"/>
      <c r="H11" s="49"/>
      <c r="I11" s="3"/>
    </row>
    <row r="12" spans="1:8" ht="16.5">
      <c r="A12" s="4"/>
      <c r="B12" s="4"/>
      <c r="C12" s="4"/>
      <c r="D12" s="4"/>
      <c r="E12" s="4"/>
      <c r="F12" s="4"/>
      <c r="G12" s="4"/>
      <c r="H12" s="4"/>
    </row>
    <row r="13" spans="1:9" ht="27" customHeight="1">
      <c r="A13" s="45" t="s">
        <v>23</v>
      </c>
      <c r="B13" s="45"/>
      <c r="C13" s="45"/>
      <c r="D13" s="45"/>
      <c r="E13" s="45"/>
      <c r="F13" s="45"/>
      <c r="G13" s="45"/>
      <c r="H13" s="45"/>
      <c r="I13" s="3"/>
    </row>
    <row r="14" spans="1:9" ht="27" customHeight="1">
      <c r="A14" s="45" t="s">
        <v>24</v>
      </c>
      <c r="B14" s="45"/>
      <c r="C14" s="45"/>
      <c r="D14" s="45"/>
      <c r="E14" s="45"/>
      <c r="F14" s="45"/>
      <c r="G14" s="45"/>
      <c r="H14" s="45"/>
      <c r="I14" s="3"/>
    </row>
    <row r="15" spans="1:9" ht="27" customHeight="1">
      <c r="A15" s="45" t="s">
        <v>36</v>
      </c>
      <c r="B15" s="45"/>
      <c r="C15" s="45"/>
      <c r="D15" s="45"/>
      <c r="E15" s="45"/>
      <c r="F15" s="45"/>
      <c r="G15" s="45"/>
      <c r="H15" s="45"/>
      <c r="I15" s="3"/>
    </row>
    <row r="16" spans="1:8" ht="16.5">
      <c r="A16" s="45" t="s">
        <v>46</v>
      </c>
      <c r="B16" s="45"/>
      <c r="C16" s="45"/>
      <c r="D16" s="45"/>
      <c r="E16" s="45"/>
      <c r="F16" s="45"/>
      <c r="G16" s="45"/>
      <c r="H16" s="45"/>
    </row>
    <row r="46" spans="1:9" ht="16.5">
      <c r="A46" s="45" t="s">
        <v>25</v>
      </c>
      <c r="B46" s="45"/>
      <c r="C46" s="45"/>
      <c r="D46" s="45"/>
      <c r="E46" s="45"/>
      <c r="F46" s="45"/>
      <c r="G46" s="45"/>
      <c r="H46" s="45"/>
      <c r="I46" s="2"/>
    </row>
    <row r="47" spans="1:9" ht="16.5">
      <c r="A47" s="45" t="s">
        <v>34</v>
      </c>
      <c r="B47" s="45"/>
      <c r="C47" s="45"/>
      <c r="D47" s="45"/>
      <c r="E47" s="45"/>
      <c r="F47" s="45"/>
      <c r="G47" s="45"/>
      <c r="H47" s="45"/>
      <c r="I47" s="2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72" zoomScaleNormal="72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E7" sqref="AE7:AE11"/>
    </sheetView>
  </sheetViews>
  <sheetFormatPr defaultColWidth="9.140625" defaultRowHeight="12.75"/>
  <cols>
    <col min="1" max="1" width="37.57421875" style="35" customWidth="1"/>
    <col min="2" max="2" width="10.421875" style="35" customWidth="1"/>
    <col min="3" max="4" width="11.7109375" style="34" customWidth="1"/>
    <col min="5" max="5" width="8.7109375" style="34" customWidth="1"/>
    <col min="6" max="6" width="10.00390625" style="34" customWidth="1"/>
    <col min="7" max="7" width="7.28125" style="32" customWidth="1"/>
    <col min="8" max="8" width="9.7109375" style="32" customWidth="1"/>
    <col min="9" max="9" width="7.28125" style="32" customWidth="1"/>
    <col min="10" max="10" width="9.140625" style="32" customWidth="1"/>
    <col min="11" max="11" width="8.7109375" style="32" customWidth="1"/>
    <col min="12" max="12" width="10.28125" style="32" customWidth="1"/>
    <col min="13" max="13" width="8.00390625" style="32" customWidth="1"/>
    <col min="14" max="14" width="9.8515625" style="32" customWidth="1"/>
    <col min="15" max="15" width="6.7109375" style="32" customWidth="1"/>
    <col min="16" max="16" width="10.00390625" style="32" customWidth="1"/>
    <col min="17" max="17" width="8.7109375" style="32" customWidth="1"/>
    <col min="18" max="18" width="9.7109375" style="32" customWidth="1"/>
    <col min="19" max="19" width="7.00390625" style="34" customWidth="1"/>
    <col min="20" max="20" width="10.421875" style="34" customWidth="1"/>
    <col min="21" max="21" width="7.7109375" style="34" customWidth="1"/>
    <col min="22" max="22" width="10.421875" style="34" customWidth="1"/>
    <col min="23" max="23" width="7.421875" style="34" customWidth="1"/>
    <col min="24" max="24" width="10.28125" style="34" customWidth="1"/>
    <col min="25" max="25" width="8.57421875" style="34" customWidth="1"/>
    <col min="26" max="26" width="9.7109375" style="34" customWidth="1"/>
    <col min="27" max="27" width="8.8515625" style="34" customWidth="1"/>
    <col min="28" max="28" width="10.28125" style="34" customWidth="1"/>
    <col min="29" max="29" width="6.7109375" style="34" customWidth="1"/>
    <col min="30" max="30" width="10.140625" style="34" customWidth="1"/>
    <col min="31" max="31" width="95.28125" style="35" customWidth="1"/>
    <col min="32" max="16384" width="9.140625" style="32" customWidth="1"/>
  </cols>
  <sheetData>
    <row r="1" spans="1:31" s="8" customFormat="1" ht="26.25" customHeight="1">
      <c r="A1" s="57" t="s">
        <v>5</v>
      </c>
      <c r="B1" s="54" t="s">
        <v>35</v>
      </c>
      <c r="C1" s="54" t="s">
        <v>47</v>
      </c>
      <c r="D1" s="54" t="s">
        <v>48</v>
      </c>
      <c r="E1" s="56" t="s">
        <v>14</v>
      </c>
      <c r="F1" s="56"/>
      <c r="G1" s="56" t="s">
        <v>0</v>
      </c>
      <c r="H1" s="56"/>
      <c r="I1" s="56" t="s">
        <v>1</v>
      </c>
      <c r="J1" s="56"/>
      <c r="K1" s="56" t="s">
        <v>2</v>
      </c>
      <c r="L1" s="56"/>
      <c r="M1" s="56" t="s">
        <v>3</v>
      </c>
      <c r="N1" s="56"/>
      <c r="O1" s="56" t="s">
        <v>4</v>
      </c>
      <c r="P1" s="56"/>
      <c r="Q1" s="56" t="s">
        <v>6</v>
      </c>
      <c r="R1" s="56"/>
      <c r="S1" s="56" t="s">
        <v>7</v>
      </c>
      <c r="T1" s="56"/>
      <c r="U1" s="56" t="s">
        <v>8</v>
      </c>
      <c r="V1" s="56"/>
      <c r="W1" s="56" t="s">
        <v>9</v>
      </c>
      <c r="X1" s="56"/>
      <c r="Y1" s="56" t="s">
        <v>10</v>
      </c>
      <c r="Z1" s="56"/>
      <c r="AA1" s="56" t="s">
        <v>11</v>
      </c>
      <c r="AB1" s="56"/>
      <c r="AC1" s="56" t="s">
        <v>12</v>
      </c>
      <c r="AD1" s="56"/>
      <c r="AE1" s="57" t="s">
        <v>18</v>
      </c>
    </row>
    <row r="2" spans="1:31" s="8" customFormat="1" ht="60" customHeight="1">
      <c r="A2" s="57"/>
      <c r="B2" s="55"/>
      <c r="C2" s="55"/>
      <c r="D2" s="55"/>
      <c r="E2" s="7" t="s">
        <v>16</v>
      </c>
      <c r="F2" s="7" t="s">
        <v>15</v>
      </c>
      <c r="G2" s="9" t="s">
        <v>13</v>
      </c>
      <c r="H2" s="9" t="s">
        <v>17</v>
      </c>
      <c r="I2" s="9" t="s">
        <v>13</v>
      </c>
      <c r="J2" s="9" t="s">
        <v>17</v>
      </c>
      <c r="K2" s="9" t="s">
        <v>13</v>
      </c>
      <c r="L2" s="9" t="s">
        <v>17</v>
      </c>
      <c r="M2" s="9" t="s">
        <v>13</v>
      </c>
      <c r="N2" s="9" t="s">
        <v>17</v>
      </c>
      <c r="O2" s="9" t="s">
        <v>13</v>
      </c>
      <c r="P2" s="9" t="s">
        <v>17</v>
      </c>
      <c r="Q2" s="9" t="s">
        <v>13</v>
      </c>
      <c r="R2" s="9" t="s">
        <v>17</v>
      </c>
      <c r="S2" s="9" t="s">
        <v>13</v>
      </c>
      <c r="T2" s="9" t="s">
        <v>17</v>
      </c>
      <c r="U2" s="9" t="s">
        <v>13</v>
      </c>
      <c r="V2" s="9" t="s">
        <v>17</v>
      </c>
      <c r="W2" s="9" t="s">
        <v>13</v>
      </c>
      <c r="X2" s="9" t="s">
        <v>17</v>
      </c>
      <c r="Y2" s="9" t="s">
        <v>13</v>
      </c>
      <c r="Z2" s="9" t="s">
        <v>17</v>
      </c>
      <c r="AA2" s="9" t="s">
        <v>13</v>
      </c>
      <c r="AB2" s="9" t="s">
        <v>17</v>
      </c>
      <c r="AC2" s="9" t="s">
        <v>13</v>
      </c>
      <c r="AD2" s="9" t="s">
        <v>17</v>
      </c>
      <c r="AE2" s="57"/>
    </row>
    <row r="3" spans="1:31" s="11" customFormat="1" ht="21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</row>
    <row r="4" spans="1:31" s="12" customFormat="1" ht="19.5" customHeight="1">
      <c r="A4" s="74" t="s">
        <v>38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6"/>
    </row>
    <row r="5" spans="1:31" s="16" customFormat="1" ht="25.5" customHeight="1">
      <c r="A5" s="51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3"/>
      <c r="AE5" s="15"/>
    </row>
    <row r="6" spans="1:30" s="16" customFormat="1" ht="18" customHeight="1">
      <c r="A6" s="67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</row>
    <row r="7" spans="1:31" s="16" customFormat="1" ht="68.25" customHeight="1">
      <c r="A7" s="79" t="s">
        <v>26</v>
      </c>
      <c r="B7" s="18">
        <f>B8+B9+B10+B11</f>
        <v>60</v>
      </c>
      <c r="C7" s="19">
        <f>C8+C9+C10+C11</f>
        <v>60</v>
      </c>
      <c r="D7" s="19">
        <f>D8+D9+D10+D11</f>
        <v>60</v>
      </c>
      <c r="E7" s="19">
        <f>D7*100/B7</f>
        <v>100</v>
      </c>
      <c r="F7" s="19">
        <f>D7*100/C7</f>
        <v>100</v>
      </c>
      <c r="G7" s="19">
        <f aca="true" t="shared" si="0" ref="G7:N7">G8+G9+G10+G11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60</v>
      </c>
      <c r="L7" s="19">
        <f t="shared" si="0"/>
        <v>59.6</v>
      </c>
      <c r="M7" s="18">
        <f t="shared" si="0"/>
        <v>0</v>
      </c>
      <c r="N7" s="18">
        <f t="shared" si="0"/>
        <v>0.4</v>
      </c>
      <c r="O7" s="19">
        <f aca="true" t="shared" si="1" ref="O7:AD7">O8+O9+O10+O11</f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20">
        <f t="shared" si="1"/>
        <v>0</v>
      </c>
      <c r="AE7" s="80" t="s">
        <v>43</v>
      </c>
    </row>
    <row r="8" spans="1:31" s="12" customFormat="1" ht="16.5" customHeight="1">
      <c r="A8" s="21" t="s">
        <v>19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81"/>
    </row>
    <row r="9" spans="1:31" s="12" customFormat="1" ht="18" customHeight="1">
      <c r="A9" s="21" t="s">
        <v>20</v>
      </c>
      <c r="B9" s="22">
        <f>G9+I9+K9+M9+O9+Q9+S9+U9+W9+Y9+AA9+AC9</f>
        <v>60</v>
      </c>
      <c r="C9" s="23">
        <f>G9+I9+K9+M9</f>
        <v>60</v>
      </c>
      <c r="D9" s="23">
        <f>H9+J9+L9+N9+P9+R9</f>
        <v>60</v>
      </c>
      <c r="E9" s="23">
        <f>D9*100/B9</f>
        <v>100</v>
      </c>
      <c r="F9" s="23">
        <f>D9*100/C9</f>
        <v>100</v>
      </c>
      <c r="G9" s="23">
        <v>0</v>
      </c>
      <c r="H9" s="23">
        <v>0</v>
      </c>
      <c r="I9" s="23">
        <v>0</v>
      </c>
      <c r="J9" s="23">
        <v>0</v>
      </c>
      <c r="K9" s="23">
        <v>60</v>
      </c>
      <c r="L9" s="23">
        <v>59.6</v>
      </c>
      <c r="M9" s="25">
        <v>0</v>
      </c>
      <c r="N9" s="23">
        <v>0.4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4">
        <v>0</v>
      </c>
      <c r="AE9" s="81"/>
    </row>
    <row r="10" spans="1:31" s="12" customFormat="1" ht="18.75" customHeight="1">
      <c r="A10" s="21" t="s">
        <v>21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81"/>
    </row>
    <row r="11" spans="1:31" s="12" customFormat="1" ht="18.75" customHeight="1">
      <c r="A11" s="21" t="s">
        <v>22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  <c r="AE11" s="82"/>
    </row>
    <row r="12" spans="1:31" s="16" customFormat="1" ht="17.25" customHeight="1">
      <c r="A12" s="64" t="s">
        <v>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</row>
    <row r="13" spans="1:31" s="16" customFormat="1" ht="267.75" customHeight="1">
      <c r="A13" s="78" t="s">
        <v>37</v>
      </c>
      <c r="B13" s="27"/>
      <c r="C13" s="28"/>
      <c r="D13" s="28"/>
      <c r="E13" s="19"/>
      <c r="F13" s="1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5" t="s">
        <v>49</v>
      </c>
    </row>
    <row r="14" spans="1:31" s="16" customFormat="1" ht="18" customHeight="1">
      <c r="A14" s="17" t="s">
        <v>26</v>
      </c>
      <c r="B14" s="18">
        <f>B15+B16+B17+B18</f>
        <v>200</v>
      </c>
      <c r="C14" s="30">
        <f>C15+C16+C17+C18</f>
        <v>200</v>
      </c>
      <c r="D14" s="19">
        <f>D15+D16+D17+D18</f>
        <v>200</v>
      </c>
      <c r="E14" s="19">
        <f>D14*100/B14</f>
        <v>100</v>
      </c>
      <c r="F14" s="19">
        <f>D14*100/C14</f>
        <v>100</v>
      </c>
      <c r="G14" s="19">
        <f>G15+G16+G17+G18</f>
        <v>0</v>
      </c>
      <c r="H14" s="19">
        <f aca="true" t="shared" si="2" ref="H14:N14">H15+H16+H17+H18</f>
        <v>0</v>
      </c>
      <c r="I14" s="19">
        <f t="shared" si="2"/>
        <v>0</v>
      </c>
      <c r="J14" s="19">
        <f t="shared" si="2"/>
        <v>0</v>
      </c>
      <c r="K14" s="19">
        <f t="shared" si="2"/>
        <v>100</v>
      </c>
      <c r="L14" s="19">
        <f t="shared" si="2"/>
        <v>0</v>
      </c>
      <c r="M14" s="19">
        <f t="shared" si="2"/>
        <v>0</v>
      </c>
      <c r="N14" s="19">
        <f t="shared" si="2"/>
        <v>100</v>
      </c>
      <c r="O14" s="19">
        <f aca="true" t="shared" si="3" ref="O14:AA14">O15+O16+O17+O18</f>
        <v>0</v>
      </c>
      <c r="P14" s="19">
        <f t="shared" si="3"/>
        <v>0</v>
      </c>
      <c r="Q14" s="19">
        <f t="shared" si="3"/>
        <v>0</v>
      </c>
      <c r="R14" s="19">
        <f t="shared" si="3"/>
        <v>0</v>
      </c>
      <c r="S14" s="19">
        <f t="shared" si="3"/>
        <v>0</v>
      </c>
      <c r="T14" s="19">
        <f t="shared" si="3"/>
        <v>0</v>
      </c>
      <c r="U14" s="19">
        <f t="shared" si="3"/>
        <v>0</v>
      </c>
      <c r="V14" s="19">
        <f t="shared" si="3"/>
        <v>0</v>
      </c>
      <c r="W14" s="19">
        <f>W15+W16+W17+W18</f>
        <v>0</v>
      </c>
      <c r="X14" s="19">
        <f t="shared" si="3"/>
        <v>0</v>
      </c>
      <c r="Y14" s="19">
        <f t="shared" si="3"/>
        <v>60</v>
      </c>
      <c r="Z14" s="19">
        <f t="shared" si="3"/>
        <v>0</v>
      </c>
      <c r="AA14" s="19">
        <f t="shared" si="3"/>
        <v>40</v>
      </c>
      <c r="AB14" s="19">
        <f>AB15+AB16+AB17+AB18</f>
        <v>40</v>
      </c>
      <c r="AC14" s="19">
        <f>AC15+AC16+AC17+AC18</f>
        <v>0</v>
      </c>
      <c r="AD14" s="19">
        <f>AD15+AD16+AD17+AD18</f>
        <v>60</v>
      </c>
      <c r="AE14" s="61" t="s">
        <v>44</v>
      </c>
    </row>
    <row r="15" spans="1:31" s="12" customFormat="1" ht="18" customHeight="1">
      <c r="A15" s="21" t="s">
        <v>19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62"/>
    </row>
    <row r="16" spans="1:31" s="12" customFormat="1" ht="18" customHeight="1">
      <c r="A16" s="21" t="s">
        <v>20</v>
      </c>
      <c r="B16" s="22">
        <f>G16+I16+K16+M16+O16+Q16+S16+U16+W16+Y16+AA16+AC16</f>
        <v>200</v>
      </c>
      <c r="C16" s="23">
        <f>G16+I16+K16+M16+O16+Q16+S16+U16+W16+Y16+AA16+AC16</f>
        <v>200</v>
      </c>
      <c r="D16" s="23">
        <f>P16+H16+J16+L16+N16+R16+T16+V16+X16+Z16+AB16+AD16</f>
        <v>200</v>
      </c>
      <c r="E16" s="23">
        <f>D16*100/B16</f>
        <v>100</v>
      </c>
      <c r="F16" s="23">
        <f>D16*100/C16</f>
        <v>100</v>
      </c>
      <c r="G16" s="23">
        <v>0</v>
      </c>
      <c r="H16" s="23">
        <v>0</v>
      </c>
      <c r="I16" s="23">
        <v>0</v>
      </c>
      <c r="J16" s="23">
        <v>0</v>
      </c>
      <c r="K16" s="23">
        <v>100</v>
      </c>
      <c r="L16" s="23">
        <v>0</v>
      </c>
      <c r="M16" s="23">
        <v>0</v>
      </c>
      <c r="N16" s="23">
        <v>100</v>
      </c>
      <c r="O16" s="23">
        <v>0</v>
      </c>
      <c r="P16" s="23">
        <v>0</v>
      </c>
      <c r="Q16" s="23">
        <v>0</v>
      </c>
      <c r="R16" s="31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60</v>
      </c>
      <c r="Z16" s="23">
        <v>0</v>
      </c>
      <c r="AA16" s="23">
        <v>40</v>
      </c>
      <c r="AB16" s="23">
        <v>40</v>
      </c>
      <c r="AC16" s="23">
        <v>0</v>
      </c>
      <c r="AD16" s="23">
        <v>60</v>
      </c>
      <c r="AE16" s="62"/>
    </row>
    <row r="17" spans="1:31" s="12" customFormat="1" ht="18" customHeight="1">
      <c r="A17" s="21" t="s">
        <v>21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62"/>
    </row>
    <row r="18" spans="1:31" s="12" customFormat="1" ht="18" customHeight="1">
      <c r="A18" s="21" t="s">
        <v>22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63"/>
    </row>
    <row r="19" spans="1:31" ht="17.25" customHeight="1">
      <c r="A19" s="77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/>
      <c r="AE19" s="6"/>
    </row>
    <row r="20" spans="1:31" ht="64.5" customHeight="1">
      <c r="A20" s="78" t="s">
        <v>40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58" t="s">
        <v>45</v>
      </c>
    </row>
    <row r="21" spans="1:31" ht="18" customHeight="1">
      <c r="A21" s="17" t="s">
        <v>26</v>
      </c>
      <c r="B21" s="18">
        <f>B22+B23+B24+B25</f>
        <v>33.2</v>
      </c>
      <c r="C21" s="19">
        <f>C22+C23+C24+C25</f>
        <v>33.2</v>
      </c>
      <c r="D21" s="19">
        <f>D22+D23+D24+D25</f>
        <v>33.2</v>
      </c>
      <c r="E21" s="19">
        <f>D21/B21*100</f>
        <v>100</v>
      </c>
      <c r="F21" s="19">
        <f>D21/B21*100</f>
        <v>100</v>
      </c>
      <c r="G21" s="19">
        <f>G22+G23+G24+G25</f>
        <v>0</v>
      </c>
      <c r="H21" s="19">
        <f aca="true" t="shared" si="4" ref="H21:O21">H22+H23+H24+H25</f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4"/>
        <v>0</v>
      </c>
      <c r="N21" s="19">
        <f t="shared" si="4"/>
        <v>0</v>
      </c>
      <c r="O21" s="19">
        <f t="shared" si="4"/>
        <v>0</v>
      </c>
      <c r="P21" s="19">
        <f aca="true" t="shared" si="5" ref="P21:AD21">P22+P23+P24+P25</f>
        <v>0</v>
      </c>
      <c r="Q21" s="19">
        <f t="shared" si="5"/>
        <v>0</v>
      </c>
      <c r="R21" s="19">
        <f t="shared" si="5"/>
        <v>0</v>
      </c>
      <c r="S21" s="19">
        <f t="shared" si="5"/>
        <v>0</v>
      </c>
      <c r="T21" s="19">
        <f t="shared" si="5"/>
        <v>0</v>
      </c>
      <c r="U21" s="19">
        <f t="shared" si="5"/>
        <v>0</v>
      </c>
      <c r="V21" s="19">
        <f t="shared" si="5"/>
        <v>0</v>
      </c>
      <c r="W21" s="19">
        <f t="shared" si="5"/>
        <v>0</v>
      </c>
      <c r="X21" s="19">
        <f t="shared" si="5"/>
        <v>0</v>
      </c>
      <c r="Y21" s="19">
        <f t="shared" si="5"/>
        <v>0</v>
      </c>
      <c r="Z21" s="19">
        <f t="shared" si="5"/>
        <v>0</v>
      </c>
      <c r="AA21" s="19">
        <f t="shared" si="5"/>
        <v>33.2</v>
      </c>
      <c r="AB21" s="19">
        <f t="shared" si="5"/>
        <v>33.2</v>
      </c>
      <c r="AC21" s="19">
        <f t="shared" si="5"/>
        <v>0</v>
      </c>
      <c r="AD21" s="19">
        <f t="shared" si="5"/>
        <v>0</v>
      </c>
      <c r="AE21" s="59"/>
    </row>
    <row r="22" spans="1:31" ht="18" customHeight="1">
      <c r="A22" s="21" t="s">
        <v>19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59"/>
    </row>
    <row r="23" spans="1:31" ht="18" customHeight="1">
      <c r="A23" s="21" t="s">
        <v>20</v>
      </c>
      <c r="B23" s="22">
        <f>G23+I23+K23+M23+O23+Q23+S23+U23+W23+Y23+AA23+AC23</f>
        <v>33.2</v>
      </c>
      <c r="C23" s="23">
        <v>33.2</v>
      </c>
      <c r="D23" s="23">
        <f>P23+H23+J23+L23+N23+R23+T23+V23+X23+AB23</f>
        <v>33.2</v>
      </c>
      <c r="E23" s="23">
        <f>D23/B23*100</f>
        <v>100</v>
      </c>
      <c r="F23" s="23">
        <f>D23/C23*100</f>
        <v>100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33.2</v>
      </c>
      <c r="AB23" s="23">
        <v>33.2</v>
      </c>
      <c r="AC23" s="23">
        <v>0</v>
      </c>
      <c r="AD23" s="23">
        <v>0</v>
      </c>
      <c r="AE23" s="59"/>
    </row>
    <row r="24" spans="1:31" ht="18" customHeight="1">
      <c r="A24" s="21" t="s">
        <v>21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59"/>
    </row>
    <row r="25" spans="1:31" ht="39" customHeight="1">
      <c r="A25" s="21" t="s">
        <v>22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60"/>
    </row>
    <row r="26" spans="1:31" ht="66" customHeight="1">
      <c r="A26" s="78" t="s">
        <v>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58" t="s">
        <v>50</v>
      </c>
    </row>
    <row r="27" spans="1:31" ht="18" customHeight="1">
      <c r="A27" s="17" t="s">
        <v>26</v>
      </c>
      <c r="B27" s="18">
        <f>B28+B29+B30+B31</f>
        <v>36</v>
      </c>
      <c r="C27" s="18">
        <f>C28+C29+C30+C31</f>
        <v>36</v>
      </c>
      <c r="D27" s="18">
        <f>D28+D29+D30+D31</f>
        <v>36</v>
      </c>
      <c r="E27" s="19">
        <v>0</v>
      </c>
      <c r="F27" s="19">
        <v>0</v>
      </c>
      <c r="G27" s="18">
        <f>G28+G29+G30+G31</f>
        <v>0</v>
      </c>
      <c r="H27" s="18">
        <f aca="true" t="shared" si="6" ref="H27:O27">H28+H29+H30+H31</f>
        <v>0</v>
      </c>
      <c r="I27" s="18">
        <f t="shared" si="6"/>
        <v>0</v>
      </c>
      <c r="J27" s="18">
        <f t="shared" si="6"/>
        <v>0</v>
      </c>
      <c r="K27" s="18">
        <f t="shared" si="6"/>
        <v>0</v>
      </c>
      <c r="L27" s="18">
        <f t="shared" si="6"/>
        <v>0</v>
      </c>
      <c r="M27" s="18">
        <f t="shared" si="6"/>
        <v>0</v>
      </c>
      <c r="N27" s="18">
        <f t="shared" si="6"/>
        <v>0</v>
      </c>
      <c r="O27" s="18">
        <f t="shared" si="6"/>
        <v>0</v>
      </c>
      <c r="P27" s="18">
        <f aca="true" t="shared" si="7" ref="P27:AD27">P28+P29+P30+P31</f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9">
        <f t="shared" si="7"/>
        <v>36</v>
      </c>
      <c r="AB27" s="19">
        <f t="shared" si="7"/>
        <v>0</v>
      </c>
      <c r="AC27" s="19">
        <f t="shared" si="7"/>
        <v>0</v>
      </c>
      <c r="AD27" s="19">
        <f t="shared" si="7"/>
        <v>36</v>
      </c>
      <c r="AE27" s="59"/>
    </row>
    <row r="28" spans="1:31" ht="18" customHeight="1">
      <c r="A28" s="21" t="s">
        <v>19</v>
      </c>
      <c r="B28" s="22"/>
      <c r="C28" s="23"/>
      <c r="D28" s="23"/>
      <c r="E28" s="23"/>
      <c r="F28" s="2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3"/>
      <c r="AB28" s="23"/>
      <c r="AC28" s="23"/>
      <c r="AD28" s="23"/>
      <c r="AE28" s="59"/>
    </row>
    <row r="29" spans="1:31" ht="18" customHeight="1">
      <c r="A29" s="21" t="s">
        <v>20</v>
      </c>
      <c r="B29" s="22">
        <v>36</v>
      </c>
      <c r="C29" s="23">
        <v>36</v>
      </c>
      <c r="D29" s="23">
        <f>AD29</f>
        <v>36</v>
      </c>
      <c r="E29" s="23">
        <v>0</v>
      </c>
      <c r="F29" s="23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3">
        <v>36</v>
      </c>
      <c r="AB29" s="23">
        <v>0</v>
      </c>
      <c r="AC29" s="23">
        <v>0</v>
      </c>
      <c r="AD29" s="23">
        <v>36</v>
      </c>
      <c r="AE29" s="59"/>
    </row>
    <row r="30" spans="1:31" ht="18" customHeight="1">
      <c r="A30" s="21" t="s">
        <v>21</v>
      </c>
      <c r="B30" s="22"/>
      <c r="C30" s="23"/>
      <c r="D30" s="23"/>
      <c r="E30" s="23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3"/>
      <c r="AB30" s="23"/>
      <c r="AC30" s="23"/>
      <c r="AD30" s="23"/>
      <c r="AE30" s="59"/>
    </row>
    <row r="31" spans="1:31" ht="18" customHeight="1">
      <c r="A31" s="21" t="s">
        <v>22</v>
      </c>
      <c r="B31" s="22"/>
      <c r="C31" s="23"/>
      <c r="D31" s="23"/>
      <c r="E31" s="23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/>
      <c r="AB31" s="23"/>
      <c r="AC31" s="23"/>
      <c r="AD31" s="23"/>
      <c r="AE31" s="60"/>
    </row>
    <row r="32" spans="1:31" ht="38.25" customHeight="1">
      <c r="A32" s="78" t="s">
        <v>42</v>
      </c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61" t="s">
        <v>39</v>
      </c>
    </row>
    <row r="33" spans="1:31" ht="18" customHeight="1">
      <c r="A33" s="33" t="s">
        <v>26</v>
      </c>
      <c r="B33" s="18">
        <f>B34+B35+B36+B37</f>
        <v>16.8</v>
      </c>
      <c r="C33" s="18">
        <f>C34+C35+C36+C37</f>
        <v>16.8</v>
      </c>
      <c r="D33" s="18">
        <f>D34+D35+D36+D37</f>
        <v>16.8</v>
      </c>
      <c r="E33" s="19">
        <f>D33/C33*100</f>
        <v>100</v>
      </c>
      <c r="F33" s="19">
        <f>D33/B33*100</f>
        <v>100</v>
      </c>
      <c r="G33" s="18">
        <f>G34+G35+G36+G37</f>
        <v>0</v>
      </c>
      <c r="H33" s="18">
        <f aca="true" t="shared" si="8" ref="H33:N33">H34+H35+H36+H37</f>
        <v>0</v>
      </c>
      <c r="I33" s="18">
        <f t="shared" si="8"/>
        <v>0</v>
      </c>
      <c r="J33" s="18">
        <f t="shared" si="8"/>
        <v>0</v>
      </c>
      <c r="K33" s="18">
        <f t="shared" si="8"/>
        <v>0</v>
      </c>
      <c r="L33" s="18">
        <f t="shared" si="8"/>
        <v>0</v>
      </c>
      <c r="M33" s="18">
        <f t="shared" si="8"/>
        <v>0</v>
      </c>
      <c r="N33" s="18">
        <f t="shared" si="8"/>
        <v>0</v>
      </c>
      <c r="O33" s="19">
        <f>O34+O35+O36+O37</f>
        <v>16.8</v>
      </c>
      <c r="P33" s="19">
        <f>P34+P35+P36+P37</f>
        <v>16.8</v>
      </c>
      <c r="Q33" s="19">
        <f>Q34+Q35+Q36+Q37</f>
        <v>0</v>
      </c>
      <c r="R33" s="19">
        <f aca="true" t="shared" si="9" ref="R33:AD33">R34+R35+R36+R37</f>
        <v>0</v>
      </c>
      <c r="S33" s="19">
        <f t="shared" si="9"/>
        <v>0</v>
      </c>
      <c r="T33" s="19">
        <f t="shared" si="9"/>
        <v>0</v>
      </c>
      <c r="U33" s="19">
        <f t="shared" si="9"/>
        <v>0</v>
      </c>
      <c r="V33" s="19">
        <f t="shared" si="9"/>
        <v>0</v>
      </c>
      <c r="W33" s="19">
        <f t="shared" si="9"/>
        <v>0</v>
      </c>
      <c r="X33" s="19">
        <f t="shared" si="9"/>
        <v>0</v>
      </c>
      <c r="Y33" s="19">
        <f t="shared" si="9"/>
        <v>0</v>
      </c>
      <c r="Z33" s="19">
        <f t="shared" si="9"/>
        <v>0</v>
      </c>
      <c r="AA33" s="19">
        <f t="shared" si="9"/>
        <v>0</v>
      </c>
      <c r="AB33" s="19">
        <f t="shared" si="9"/>
        <v>0</v>
      </c>
      <c r="AC33" s="19">
        <f t="shared" si="9"/>
        <v>0</v>
      </c>
      <c r="AD33" s="19">
        <f t="shared" si="9"/>
        <v>0</v>
      </c>
      <c r="AE33" s="62"/>
    </row>
    <row r="34" spans="1:31" ht="18" customHeight="1">
      <c r="A34" s="26" t="s">
        <v>19</v>
      </c>
      <c r="B34" s="22"/>
      <c r="C34" s="23"/>
      <c r="D34" s="23"/>
      <c r="E34" s="23"/>
      <c r="F34" s="23"/>
      <c r="G34" s="25"/>
      <c r="H34" s="25"/>
      <c r="I34" s="25"/>
      <c r="J34" s="25"/>
      <c r="K34" s="25"/>
      <c r="L34" s="25"/>
      <c r="M34" s="25"/>
      <c r="N34" s="2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62"/>
    </row>
    <row r="35" spans="1:31" ht="18" customHeight="1">
      <c r="A35" s="26" t="s">
        <v>20</v>
      </c>
      <c r="B35" s="22">
        <f>G35+I35+K35+M35+O35+Q35+S35+U35+W35+Y35+AA35+AC35</f>
        <v>16.8</v>
      </c>
      <c r="C35" s="23">
        <f>G35+I35+K35+M35+O35</f>
        <v>16.8</v>
      </c>
      <c r="D35" s="23">
        <f>H35+J35+L35+N35+P35+R35</f>
        <v>16.8</v>
      </c>
      <c r="E35" s="23">
        <f>D35*100/B35</f>
        <v>100</v>
      </c>
      <c r="F35" s="23">
        <f>D35*100/C35</f>
        <v>100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3">
        <v>16.8</v>
      </c>
      <c r="P35" s="23">
        <v>16.8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62"/>
    </row>
    <row r="36" spans="1:31" ht="18" customHeight="1">
      <c r="A36" s="26" t="s">
        <v>21</v>
      </c>
      <c r="B36" s="22"/>
      <c r="C36" s="23"/>
      <c r="D36" s="23"/>
      <c r="E36" s="23"/>
      <c r="F36" s="23"/>
      <c r="G36" s="25"/>
      <c r="H36" s="25"/>
      <c r="I36" s="25"/>
      <c r="J36" s="25"/>
      <c r="K36" s="25"/>
      <c r="L36" s="25"/>
      <c r="M36" s="25"/>
      <c r="N36" s="2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62"/>
    </row>
    <row r="37" spans="1:31" ht="18" customHeight="1">
      <c r="A37" s="26" t="s">
        <v>22</v>
      </c>
      <c r="B37" s="22"/>
      <c r="C37" s="23"/>
      <c r="D37" s="23"/>
      <c r="E37" s="23"/>
      <c r="F37" s="23"/>
      <c r="G37" s="25"/>
      <c r="H37" s="25"/>
      <c r="I37" s="25"/>
      <c r="J37" s="25"/>
      <c r="K37" s="25"/>
      <c r="L37" s="25"/>
      <c r="M37" s="25"/>
      <c r="N37" s="2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63"/>
    </row>
    <row r="38" spans="1:31" s="41" customFormat="1" ht="20.25" customHeight="1">
      <c r="A38" s="38" t="s">
        <v>27</v>
      </c>
      <c r="B38" s="39">
        <f>B33+B27+B21+B14+B7</f>
        <v>346</v>
      </c>
      <c r="C38" s="39">
        <f>C39+C40+C41+C42</f>
        <v>346</v>
      </c>
      <c r="D38" s="39">
        <f>D39+D40+D41+D42</f>
        <v>346</v>
      </c>
      <c r="E38" s="40">
        <f>D38*100/B38</f>
        <v>100</v>
      </c>
      <c r="F38" s="40">
        <f>D38*100/C38</f>
        <v>100</v>
      </c>
      <c r="G38" s="39">
        <f>G33+G27+G21+G14+G7</f>
        <v>0</v>
      </c>
      <c r="H38" s="39">
        <f>H33+H27+H21+H14+H7</f>
        <v>0</v>
      </c>
      <c r="I38" s="39">
        <f>I33+I27+I21+I14+I7</f>
        <v>0</v>
      </c>
      <c r="J38" s="39">
        <f>J33+J27+J21+J14+J7</f>
        <v>0</v>
      </c>
      <c r="K38" s="39">
        <f aca="true" t="shared" si="10" ref="K38:T38">K33+K27+K21+K14+K7</f>
        <v>160</v>
      </c>
      <c r="L38" s="39">
        <f t="shared" si="10"/>
        <v>59.6</v>
      </c>
      <c r="M38" s="39">
        <f t="shared" si="10"/>
        <v>0</v>
      </c>
      <c r="N38" s="39">
        <f t="shared" si="10"/>
        <v>100.4</v>
      </c>
      <c r="O38" s="39">
        <f>O33+O27+O21+O14+O7</f>
        <v>16.8</v>
      </c>
      <c r="P38" s="39">
        <f t="shared" si="10"/>
        <v>16.8</v>
      </c>
      <c r="Q38" s="39">
        <f t="shared" si="10"/>
        <v>0</v>
      </c>
      <c r="R38" s="39">
        <f t="shared" si="10"/>
        <v>0</v>
      </c>
      <c r="S38" s="39">
        <f t="shared" si="10"/>
        <v>0</v>
      </c>
      <c r="T38" s="39">
        <f t="shared" si="10"/>
        <v>0</v>
      </c>
      <c r="U38" s="39">
        <f aca="true" t="shared" si="11" ref="U38:AD38">U33+U27+U21+U14+U7</f>
        <v>0</v>
      </c>
      <c r="V38" s="39">
        <f t="shared" si="11"/>
        <v>0</v>
      </c>
      <c r="W38" s="39">
        <f>W33+W27+W21+W14+W7</f>
        <v>0</v>
      </c>
      <c r="X38" s="39">
        <f t="shared" si="11"/>
        <v>0</v>
      </c>
      <c r="Y38" s="39">
        <f>Y33+Y27+Y21+Y14+Y7</f>
        <v>60</v>
      </c>
      <c r="Z38" s="39">
        <f t="shared" si="11"/>
        <v>0</v>
      </c>
      <c r="AA38" s="39">
        <f>AA33+AA27+AA21+AA14+AA7</f>
        <v>109.2</v>
      </c>
      <c r="AB38" s="39">
        <f t="shared" si="11"/>
        <v>73.2</v>
      </c>
      <c r="AC38" s="39">
        <f t="shared" si="11"/>
        <v>0</v>
      </c>
      <c r="AD38" s="39">
        <f t="shared" si="11"/>
        <v>96</v>
      </c>
      <c r="AE38" s="71"/>
    </row>
    <row r="39" spans="1:31" s="12" customFormat="1" ht="18" customHeight="1">
      <c r="A39" s="21" t="s">
        <v>19</v>
      </c>
      <c r="B39" s="22"/>
      <c r="C39" s="23"/>
      <c r="D39" s="23"/>
      <c r="E39" s="23"/>
      <c r="F39" s="23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71"/>
    </row>
    <row r="40" spans="1:31" s="12" customFormat="1" ht="18" customHeight="1">
      <c r="A40" s="21" t="s">
        <v>20</v>
      </c>
      <c r="B40" s="22">
        <f>G40+I40+K40+M40+O40+Q40+S40+U40+W40+Y40+AA40+AC40</f>
        <v>346</v>
      </c>
      <c r="C40" s="23">
        <f>G40+I40+K40+M40+O40+Q40+S40+U40+W40+Y40+AA40+AC40</f>
        <v>346</v>
      </c>
      <c r="D40" s="23">
        <f>H40+J40+L40+N40+P40+R40+T40+V40+X119+X40+Z40+AB40+AD40</f>
        <v>346</v>
      </c>
      <c r="E40" s="23">
        <f>D40*100/B40</f>
        <v>100</v>
      </c>
      <c r="F40" s="23">
        <f>D40*100/C40</f>
        <v>100</v>
      </c>
      <c r="G40" s="25">
        <f>G35+G29+G23+G16+G9</f>
        <v>0</v>
      </c>
      <c r="H40" s="25">
        <f>H35+H29+H23+H16+H9</f>
        <v>0</v>
      </c>
      <c r="I40" s="25">
        <f aca="true" t="shared" si="12" ref="I40:AD40">I35+I29+I23+I16+I9</f>
        <v>0</v>
      </c>
      <c r="J40" s="25">
        <f t="shared" si="12"/>
        <v>0</v>
      </c>
      <c r="K40" s="25">
        <f t="shared" si="12"/>
        <v>160</v>
      </c>
      <c r="L40" s="25">
        <f t="shared" si="12"/>
        <v>59.6</v>
      </c>
      <c r="M40" s="25">
        <f t="shared" si="12"/>
        <v>0</v>
      </c>
      <c r="N40" s="25">
        <f t="shared" si="12"/>
        <v>100.4</v>
      </c>
      <c r="O40" s="25">
        <f t="shared" si="12"/>
        <v>16.8</v>
      </c>
      <c r="P40" s="25">
        <f t="shared" si="12"/>
        <v>16.8</v>
      </c>
      <c r="Q40" s="25">
        <f t="shared" si="12"/>
        <v>0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0</v>
      </c>
      <c r="W40" s="25">
        <f t="shared" si="12"/>
        <v>0</v>
      </c>
      <c r="X40" s="25">
        <f t="shared" si="12"/>
        <v>0</v>
      </c>
      <c r="Y40" s="25">
        <f t="shared" si="12"/>
        <v>60</v>
      </c>
      <c r="Z40" s="25">
        <f t="shared" si="12"/>
        <v>0</v>
      </c>
      <c r="AA40" s="25">
        <f t="shared" si="12"/>
        <v>109.2</v>
      </c>
      <c r="AB40" s="25">
        <f t="shared" si="12"/>
        <v>73.2</v>
      </c>
      <c r="AC40" s="25">
        <f t="shared" si="12"/>
        <v>0</v>
      </c>
      <c r="AD40" s="25">
        <f t="shared" si="12"/>
        <v>96</v>
      </c>
      <c r="AE40" s="71"/>
    </row>
    <row r="41" spans="1:31" s="12" customFormat="1" ht="18" customHeight="1">
      <c r="A41" s="21" t="s">
        <v>21</v>
      </c>
      <c r="B41" s="22"/>
      <c r="C41" s="23"/>
      <c r="D41" s="23"/>
      <c r="E41" s="23"/>
      <c r="F41" s="2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71"/>
    </row>
    <row r="42" spans="1:31" s="12" customFormat="1" ht="18" customHeight="1">
      <c r="A42" s="21" t="s">
        <v>22</v>
      </c>
      <c r="B42" s="22"/>
      <c r="C42" s="23"/>
      <c r="D42" s="23"/>
      <c r="E42" s="23"/>
      <c r="F42" s="23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72"/>
    </row>
    <row r="43" spans="1:31" ht="46.5" customHeight="1">
      <c r="A43" s="44" t="s">
        <v>54</v>
      </c>
      <c r="B43" s="43"/>
      <c r="C43" s="50" t="s">
        <v>53</v>
      </c>
      <c r="D43" s="50"/>
      <c r="F43" s="32"/>
      <c r="R43" s="34"/>
      <c r="AD43" s="35"/>
      <c r="AE43" s="32"/>
    </row>
    <row r="44" spans="1:43" ht="39.75" customHeight="1">
      <c r="A44" s="73" t="s">
        <v>51</v>
      </c>
      <c r="B44" s="73"/>
      <c r="C44" s="73"/>
      <c r="D44" s="73"/>
      <c r="E44" s="32"/>
      <c r="G44" s="34"/>
      <c r="H44" s="34"/>
      <c r="I44" s="34"/>
      <c r="J44" s="34"/>
      <c r="K44" s="34"/>
      <c r="L44" s="34"/>
      <c r="M44" s="34"/>
      <c r="N44" s="34"/>
      <c r="O44" s="34"/>
      <c r="P44" s="36"/>
      <c r="Q44" s="34"/>
      <c r="R44" s="3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5"/>
    </row>
    <row r="45" spans="1:43" ht="22.5" customHeight="1">
      <c r="A45" s="73" t="s">
        <v>52</v>
      </c>
      <c r="B45" s="73"/>
      <c r="C45" s="73"/>
      <c r="D45" s="73"/>
      <c r="E45" s="35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6"/>
      <c r="Q45" s="34"/>
      <c r="R45" s="3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5"/>
    </row>
    <row r="46" spans="2:43" ht="24.75" customHeight="1">
      <c r="B46" s="37"/>
      <c r="C46" s="37"/>
      <c r="D46" s="37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5"/>
    </row>
    <row r="47" spans="2:6" ht="19.5" customHeight="1">
      <c r="B47" s="70"/>
      <c r="C47" s="70"/>
      <c r="D47" s="70"/>
      <c r="E47" s="70"/>
      <c r="F47" s="70"/>
    </row>
    <row r="48" spans="3:6" ht="22.5" customHeight="1">
      <c r="C48" s="35"/>
      <c r="D48" s="35"/>
      <c r="E48" s="35"/>
      <c r="F48" s="35"/>
    </row>
    <row r="49" spans="2:6" ht="15">
      <c r="B49" s="70"/>
      <c r="C49" s="70"/>
      <c r="D49" s="70"/>
      <c r="E49" s="70"/>
      <c r="F49" s="35"/>
    </row>
  </sheetData>
  <sheetProtection/>
  <mergeCells count="34">
    <mergeCell ref="C1:C2"/>
    <mergeCell ref="E1:F1"/>
    <mergeCell ref="G1:H1"/>
    <mergeCell ref="A4:AE4"/>
    <mergeCell ref="A19:AD19"/>
    <mergeCell ref="U1:V1"/>
    <mergeCell ref="S1:T1"/>
    <mergeCell ref="AE7:AE11"/>
    <mergeCell ref="K1:L1"/>
    <mergeCell ref="M1:N1"/>
    <mergeCell ref="B1:B2"/>
    <mergeCell ref="B47:F47"/>
    <mergeCell ref="AE38:AE42"/>
    <mergeCell ref="O1:P1"/>
    <mergeCell ref="Q1:R1"/>
    <mergeCell ref="I1:J1"/>
    <mergeCell ref="AA1:AB1"/>
    <mergeCell ref="A44:D44"/>
    <mergeCell ref="AE32:AE37"/>
    <mergeCell ref="AE14:AE18"/>
    <mergeCell ref="A12:AE12"/>
    <mergeCell ref="A6:AD6"/>
    <mergeCell ref="B49:E49"/>
    <mergeCell ref="A45:D45"/>
    <mergeCell ref="C43:D43"/>
    <mergeCell ref="A5:AD5"/>
    <mergeCell ref="D1:D2"/>
    <mergeCell ref="W1:X1"/>
    <mergeCell ref="A1:A2"/>
    <mergeCell ref="AE1:AE2"/>
    <mergeCell ref="Y1:Z1"/>
    <mergeCell ref="AC1:AD1"/>
    <mergeCell ref="AE26:AE31"/>
    <mergeCell ref="AE20:AE25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 Ольга Евгеньевна</cp:lastModifiedBy>
  <cp:lastPrinted>2015-12-10T10:09:10Z</cp:lastPrinted>
  <dcterms:created xsi:type="dcterms:W3CDTF">1996-10-08T23:32:33Z</dcterms:created>
  <dcterms:modified xsi:type="dcterms:W3CDTF">2016-02-12T05:33:59Z</dcterms:modified>
  <cp:category/>
  <cp:version/>
  <cp:contentType/>
  <cp:contentStatus/>
</cp:coreProperties>
</file>