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2"/>
  </bookViews>
  <sheets>
    <sheet name="Лист1" sheetId="1" r:id="rId1"/>
    <sheet name="на 01.01.2017" sheetId="2" r:id="rId2"/>
    <sheet name="Показатели" sheetId="3" r:id="rId3"/>
  </sheets>
  <definedNames>
    <definedName name="_xlnm.Print_Titles" localSheetId="1">'на 01.01.2017'!$A:$A,'на 01.01.2017'!$2:$4</definedName>
    <definedName name="_xlnm.Print_Area" localSheetId="0">'Лист1'!$A$1:$H$50</definedName>
    <definedName name="_xlnm.Print_Area" localSheetId="1">'на 01.01.2017'!$A$1:$AF$33</definedName>
    <definedName name="_xlnm.Print_Area" localSheetId="2">'Показатели'!$A$1:$R$14</definedName>
  </definedNames>
  <calcPr fullCalcOnLoad="1"/>
</workbook>
</file>

<file path=xl/sharedStrings.xml><?xml version="1.0" encoding="utf-8"?>
<sst xmlns="http://schemas.openxmlformats.org/spreadsheetml/2006/main" count="134" uniqueCount="80">
  <si>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</si>
  <si>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</si>
  <si>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</si>
  <si>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</si>
  <si>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</si>
  <si>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</si>
  <si>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</si>
  <si>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</si>
  <si>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</si>
  <si>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</si>
  <si>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</si>
  <si>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</si>
  <si>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</si>
  <si>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</si>
  <si>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</si>
  <si>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</si>
  <si>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</si>
  <si>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</si>
  <si>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</si>
  <si>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</si>
  <si>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</si>
  <si>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</si>
  <si>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</si>
  <si>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</si>
  <si>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</si>
  <si>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</si>
  <si>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</si>
  <si>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Итого по программе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</si>
  <si>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</si>
  <si>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</si>
  <si>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</si>
  <si>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</si>
  <si>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</si>
  <si>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</si>
  <si>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</si>
  <si>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</si>
  <si>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</si>
  <si>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</si>
  <si>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</si>
  <si>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Заключен договор №5Т от 03.02.16 на сумму 65,25 тыс.руб. п/п от 29.02.16 №86 на сумму 2,25 тыс.руб., п/п от 29.02.16 №81 на сумму 63,00 тыс.руб. Участие в 44 Международном фестивале-конкурсе "Адмиралтейская звезда" г.Тюмень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</si>
  <si>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</si>
  <si>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</si>
  <si>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</si>
  <si>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</si>
  <si>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</si>
  <si>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</si>
  <si>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</si>
  <si>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</si>
  <si>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</si>
  <si>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2.</t>
  </si>
  <si>
    <t>чел.</t>
  </si>
  <si>
    <t>%</t>
  </si>
  <si>
    <t xml:space="preserve">«Профилактика экстремизма в городе Когалыме» </t>
  </si>
  <si>
    <t>Количество молодежи, вовлеченной в мероприятия, направленные на межнациональное единство и дружбу народов</t>
  </si>
  <si>
    <t>Утверждено программой на 2016 год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</si>
  <si>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</si>
  <si>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</si>
  <si>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</si>
  <si>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</si>
  <si>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</si>
  <si>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</si>
  <si>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</si>
  <si>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Принято участие в Кирилл-Мефодиевских чтениях. Оплата п/п №349 от 12.05.16 на сумму 14,70 тыс.руб., п/п №350 от 12.05.16 на сумму 5,30 тыс.руб.(Расходы участников связанные с участием в конкурсе, проживание, питание, суточные, поездка).</t>
  </si>
  <si>
    <t>тел.93-613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</si>
  <si>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тел.8(34667)93-613</t>
  </si>
  <si>
    <t>С.Е.Михалева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</si>
  <si>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</t>
  </si>
  <si>
    <r>
      <t>В рамках проекта "Живое слово" проведены 4 встречи (28.03.16, 29.03.16 - 240 человек, 29.03.16-35 человек, 1 встреча - 25 человек).  Проект "Белая книга террора" 21.04.16г. - 26 человек.</t>
    </r>
    <r>
      <rPr>
        <sz val="11"/>
        <rFont val="Times New Roman"/>
        <family val="1"/>
      </rPr>
      <t xml:space="preserve"> 03.09.16г. - 23 чел. Мероприятие "Веселые старты" - 32 чел. Итого 381 человек.</t>
    </r>
  </si>
  <si>
    <t>Отчет о ходе  реализации мероприятий муниципальной программы "Профилактика экстремизма в городе Когалыме" на 2017 г.</t>
  </si>
  <si>
    <t>План на 2017 год</t>
  </si>
  <si>
    <t>План на 01.01.2017</t>
  </si>
  <si>
    <t>Профинансировано на 01.01.17</t>
  </si>
  <si>
    <t xml:space="preserve">Управлением образования задействовано за (январь-1317, февраль-433, март-634, апрель - 223, май-612, июнь -0, июль -0, август -0, сентябрь-825, октябрь-686, ноябрь-1105, декабрь-477 ) общая численность обучающихся на 20.09.2016 - 7258 чел.  
</t>
  </si>
  <si>
    <t>Заключен договор от 12.10.16 №21 на поставку товара на сумму 30,00 тыс.руб. Оплата п/п № 735 от 01.12.16 на сумму 30,00 тыс.руб.) Для проведения концертной программы "В танце дружбы" приобретены туфли и балетки.</t>
  </si>
  <si>
    <t>Заключены следующие договора: Договор от 05.12.16 №028 на сумму 24,00 тыс.руб. (Оплата от 12.12.16 №1032 на сумму 24,00 тыс.руб.) приобритен стенд для размещения информации по формированию толерантности. Договор от 07.12.16 №122 на сумму 1,44 тыс.руб. (Оплата п/п №1030 от 12.12.16 на сумму 1,44 тыс.руб.) приобритен баннер для оформления выставок приуроченных ко дню толератности. Договор от 05.12.16г. №В0000004934 на сумму 3,32 тыс.руб. (Оплата п/п от 12.12.16 №1031 на сумму 3,32 тыс.руб.) приобретены видеопособия. Договор от 07.12.16 №66 на сумму 11,24 тыс.руб. (Оплата п/п от 14.12.16 №1034 на сумму 11,24 тыс.руб.) приобретена литература по теме "Толерантность" для МАОУ "Средняя школа №5".</t>
  </si>
  <si>
    <t>Заключен договор №12 от 28.03.16 на сумму 62,94 тыс.руб. Оплата п/п №0176 от 30.03.16 на сумму 54,75 тыс.руб., п/п №0177 от 30.03.16 на сумму 8,18 тыс.руб. Страховые взносы на ОМС зач. В ФФОМС п/п №0178 от 30.03.16 на сумму 3,21 тыс.руб., п/п №0179 от 30.03.16 на сумму 13,84 тыс.руб. Проведены 4 встречи с лётчиком-космонартом СССР, дважды Героем Советского Союза А.П. Александровым.
За октябрь неосвоение сложилось в связи с перенесением  встреч с молодежью на декабрь. В декабре заключен договор с кондидатом для проведения встреч. 
Закоючен договор на создание видеоролика от 01.07.2016 №16К0019 на сумму 40,00 тыс.руб. (оплата п/п №0973 от 28.11.16).</t>
  </si>
  <si>
    <t>на 01.01.2017 года</t>
  </si>
  <si>
    <t>на 01.01.2017 год</t>
  </si>
  <si>
    <t>0* - уточнение в Депполитики ХМАО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</si>
  <si>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 Письмо от 19.01.2017 №02-Исх-134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</si>
</sst>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6"/>
      <color indexed="8"/>
      <name val="Calibri"/>
      <family val="2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53">
      <alignment/>
      <protection/>
    </xf>
    <xf numFmtId="0" fontId="0" fillId="0" borderId="0" xfId="53" applyAlignment="1">
      <alignment horizontal="center" vertical="center"/>
      <protection/>
    </xf>
    <xf numFmtId="0" fontId="6" fillId="0" borderId="10" xfId="53" applyFont="1" applyBorder="1" applyAlignment="1">
      <alignment vertical="center"/>
      <protection/>
    </xf>
    <xf numFmtId="0" fontId="6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Border="1" applyAlignment="1">
      <alignment horizontal="center" vertical="center" textRotation="90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vertical="center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justify" vertical="top" wrapText="1"/>
      <protection/>
    </xf>
    <xf numFmtId="0" fontId="17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justify" vertical="top" wrapText="1"/>
      <protection/>
    </xf>
    <xf numFmtId="49" fontId="17" fillId="0" borderId="10" xfId="53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horizontal="justify" vertical="top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176" fontId="17" fillId="0" borderId="12" xfId="53" applyNumberFormat="1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/>
      <protection/>
    </xf>
    <xf numFmtId="0" fontId="17" fillId="0" borderId="12" xfId="53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left" vertical="top" wrapText="1"/>
      <protection/>
    </xf>
    <xf numFmtId="176" fontId="17" fillId="0" borderId="10" xfId="53" applyNumberFormat="1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/>
      <protection/>
    </xf>
    <xf numFmtId="49" fontId="17" fillId="0" borderId="0" xfId="53" applyNumberFormat="1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justify" vertical="top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>
      <alignment/>
      <protection/>
    </xf>
    <xf numFmtId="176" fontId="17" fillId="0" borderId="0" xfId="53" applyNumberFormat="1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left" vertical="top" wrapText="1"/>
      <protection/>
    </xf>
    <xf numFmtId="0" fontId="1" fillId="0" borderId="0" xfId="53" applyFo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>
      <alignment/>
      <protection/>
    </xf>
    <xf numFmtId="0" fontId="17" fillId="0" borderId="0" xfId="53" applyFont="1">
      <alignment/>
      <protection/>
    </xf>
    <xf numFmtId="0" fontId="1" fillId="0" borderId="0" xfId="53" applyFont="1">
      <alignment/>
      <protection/>
    </xf>
    <xf numFmtId="0" fontId="17" fillId="0" borderId="10" xfId="53" applyFont="1" applyBorder="1" applyAlignment="1">
      <alignment horizontal="left" vertical="top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justify" vertical="top" wrapText="1"/>
    </xf>
    <xf numFmtId="174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7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left" vertical="center" wrapText="1"/>
    </xf>
    <xf numFmtId="0" fontId="19" fillId="0" borderId="10" xfId="53" applyFont="1" applyBorder="1" applyAlignment="1">
      <alignment horizontal="center" vertical="center" wrapText="1"/>
      <protection/>
    </xf>
    <xf numFmtId="0" fontId="17" fillId="34" borderId="10" xfId="53" applyFont="1" applyFill="1" applyBorder="1" applyAlignment="1">
      <alignment horizontal="center" vertical="center" wrapText="1"/>
      <protection/>
    </xf>
    <xf numFmtId="174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justify" vertical="top" wrapText="1"/>
    </xf>
    <xf numFmtId="0" fontId="2" fillId="34" borderId="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left" vertical="center" wrapText="1"/>
    </xf>
    <xf numFmtId="174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left" vertical="center" wrapText="1"/>
    </xf>
    <xf numFmtId="174" fontId="3" fillId="35" borderId="10" xfId="0" applyNumberFormat="1" applyFont="1" applyFill="1" applyBorder="1" applyAlignment="1">
      <alignment horizontal="justify" vertical="top" wrapText="1"/>
    </xf>
    <xf numFmtId="4" fontId="2" fillId="34" borderId="0" xfId="0" applyNumberFormat="1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vertical="center" wrapText="1"/>
    </xf>
    <xf numFmtId="0" fontId="17" fillId="0" borderId="12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/>
      <protection/>
    </xf>
    <xf numFmtId="0" fontId="17" fillId="0" borderId="0" xfId="53" applyFont="1" applyAlignment="1">
      <alignment horizontal="left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11" fillId="34" borderId="15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7" fillId="0" borderId="16" xfId="53" applyFont="1" applyBorder="1" applyAlignment="1">
      <alignment horizontal="center" vertical="center"/>
      <protection/>
    </xf>
    <xf numFmtId="0" fontId="17" fillId="0" borderId="16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20" fillId="0" borderId="17" xfId="53" applyFont="1" applyBorder="1" applyAlignment="1">
      <alignment horizontal="center" wrapText="1"/>
      <protection/>
    </xf>
    <xf numFmtId="0" fontId="20" fillId="0" borderId="0" xfId="53" applyFont="1" applyAlignment="1">
      <alignment horizont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18" fillId="0" borderId="18" xfId="53" applyFont="1" applyBorder="1" applyAlignment="1">
      <alignment vertical="center"/>
      <protection/>
    </xf>
    <xf numFmtId="0" fontId="18" fillId="0" borderId="13" xfId="53" applyFont="1" applyBorder="1" applyAlignment="1">
      <alignment vertical="center"/>
      <protection/>
    </xf>
    <xf numFmtId="0" fontId="6" fillId="0" borderId="11" xfId="53" applyFont="1" applyBorder="1" applyAlignment="1">
      <alignment horizontal="left" wrapText="1"/>
      <protection/>
    </xf>
    <xf numFmtId="0" fontId="18" fillId="0" borderId="18" xfId="53" applyFont="1" applyBorder="1" applyAlignment="1">
      <alignment horizontal="left"/>
      <protection/>
    </xf>
    <xf numFmtId="0" fontId="18" fillId="0" borderId="19" xfId="53" applyFont="1" applyBorder="1" applyAlignment="1">
      <alignment horizontal="left"/>
      <protection/>
    </xf>
    <xf numFmtId="0" fontId="18" fillId="0" borderId="13" xfId="53" applyFont="1" applyBorder="1" applyAlignment="1">
      <alignment horizontal="left"/>
      <protection/>
    </xf>
    <xf numFmtId="0" fontId="19" fillId="0" borderId="0" xfId="53" applyFont="1" applyFill="1" applyAlignment="1">
      <alignment horizontal="left" vertical="top" wrapText="1"/>
      <protection/>
    </xf>
    <xf numFmtId="0" fontId="1" fillId="0" borderId="0" xfId="53" applyFont="1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5 2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6">
      <selection activeCell="E25" sqref="E25"/>
    </sheetView>
  </sheetViews>
  <sheetFormatPr defaultColWidth="9.140625" defaultRowHeight="15"/>
  <cols>
    <col min="1" max="8" width="9.140625" style="15" customWidth="1"/>
    <col min="9" max="9" width="35.8515625" style="15" customWidth="1"/>
    <col min="10" max="16384" width="9.140625" style="15" customWidth="1"/>
  </cols>
  <sheetData>
    <row r="1" spans="1:2" ht="18.75">
      <c r="A1" s="117"/>
      <c r="B1" s="117"/>
    </row>
    <row r="8" ht="9.75" customHeight="1"/>
    <row r="9" spans="1:8" ht="12.75" customHeight="1">
      <c r="A9" s="118" t="s">
        <v>21</v>
      </c>
      <c r="B9" s="119"/>
      <c r="C9" s="119"/>
      <c r="D9" s="119"/>
      <c r="E9" s="119"/>
      <c r="F9" s="119"/>
      <c r="G9" s="119"/>
      <c r="H9" s="119"/>
    </row>
    <row r="10" spans="1:9" ht="15.75" customHeight="1">
      <c r="A10" s="119"/>
      <c r="B10" s="119"/>
      <c r="C10" s="119"/>
      <c r="D10" s="119"/>
      <c r="E10" s="119"/>
      <c r="F10" s="119"/>
      <c r="G10" s="119"/>
      <c r="H10" s="119"/>
      <c r="I10" s="16"/>
    </row>
    <row r="11" spans="1:9" ht="16.5">
      <c r="A11" s="120" t="s">
        <v>22</v>
      </c>
      <c r="B11" s="120"/>
      <c r="C11" s="120"/>
      <c r="D11" s="120"/>
      <c r="E11" s="120"/>
      <c r="F11" s="120"/>
      <c r="G11" s="120"/>
      <c r="H11" s="120"/>
      <c r="I11" s="16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9" ht="16.5">
      <c r="A13" s="116" t="s">
        <v>23</v>
      </c>
      <c r="B13" s="116"/>
      <c r="C13" s="116"/>
      <c r="D13" s="116"/>
      <c r="E13" s="116"/>
      <c r="F13" s="116"/>
      <c r="G13" s="116"/>
      <c r="H13" s="116"/>
      <c r="I13" s="16"/>
    </row>
    <row r="14" spans="1:9" ht="16.5">
      <c r="A14" s="116" t="s">
        <v>24</v>
      </c>
      <c r="B14" s="116"/>
      <c r="C14" s="116"/>
      <c r="D14" s="116"/>
      <c r="E14" s="116"/>
      <c r="F14" s="116"/>
      <c r="G14" s="116"/>
      <c r="H14" s="116"/>
      <c r="I14" s="16"/>
    </row>
    <row r="15" spans="1:9" ht="49.5" customHeight="1">
      <c r="A15" s="118" t="s">
        <v>38</v>
      </c>
      <c r="B15" s="118"/>
      <c r="C15" s="118"/>
      <c r="D15" s="118"/>
      <c r="E15" s="118"/>
      <c r="F15" s="118"/>
      <c r="G15" s="118"/>
      <c r="H15" s="118"/>
      <c r="I15" s="16"/>
    </row>
    <row r="16" spans="1:8" ht="16.5">
      <c r="A16" s="116" t="s">
        <v>77</v>
      </c>
      <c r="B16" s="116"/>
      <c r="C16" s="116"/>
      <c r="D16" s="116"/>
      <c r="E16" s="116"/>
      <c r="F16" s="116"/>
      <c r="G16" s="116"/>
      <c r="H16" s="116"/>
    </row>
    <row r="46" spans="1:9" ht="16.5">
      <c r="A46" s="116" t="s">
        <v>25</v>
      </c>
      <c r="B46" s="116"/>
      <c r="C46" s="116"/>
      <c r="D46" s="116"/>
      <c r="E46" s="116"/>
      <c r="F46" s="116"/>
      <c r="G46" s="116"/>
      <c r="H46" s="116"/>
      <c r="I46" s="18"/>
    </row>
    <row r="47" spans="1:9" ht="16.5">
      <c r="A47" s="116" t="s">
        <v>26</v>
      </c>
      <c r="B47" s="116"/>
      <c r="C47" s="116"/>
      <c r="D47" s="116"/>
      <c r="E47" s="116"/>
      <c r="F47" s="116"/>
      <c r="G47" s="116"/>
      <c r="H47" s="116"/>
      <c r="I47" s="18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view="pageBreakPreview" zoomScale="60" zoomScaleNormal="68" zoomScalePageLayoutView="0" workbookViewId="0" topLeftCell="A1">
      <pane xSplit="7" ySplit="3" topLeftCell="X1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16" sqref="AF16"/>
    </sheetView>
  </sheetViews>
  <sheetFormatPr defaultColWidth="9.140625" defaultRowHeight="15"/>
  <cols>
    <col min="1" max="1" width="64.8515625" style="10" customWidth="1"/>
    <col min="2" max="2" width="15.28125" style="7" customWidth="1"/>
    <col min="3" max="3" width="14.28125" style="7" customWidth="1"/>
    <col min="4" max="4" width="13.00390625" style="11" customWidth="1"/>
    <col min="5" max="5" width="13.421875" style="7" customWidth="1"/>
    <col min="6" max="6" width="13.00390625" style="7" customWidth="1"/>
    <col min="7" max="7" width="14.28125" style="7" customWidth="1"/>
    <col min="8" max="8" width="11.7109375" style="7" customWidth="1"/>
    <col min="9" max="9" width="12.140625" style="7" customWidth="1"/>
    <col min="10" max="10" width="11.421875" style="7" customWidth="1"/>
    <col min="11" max="11" width="11.57421875" style="7" customWidth="1"/>
    <col min="12" max="13" width="11.7109375" style="7" customWidth="1"/>
    <col min="14" max="14" width="11.57421875" style="7" customWidth="1"/>
    <col min="15" max="15" width="11.7109375" style="7" customWidth="1"/>
    <col min="16" max="17" width="11.57421875" style="7" customWidth="1"/>
    <col min="18" max="18" width="11.7109375" style="7" customWidth="1"/>
    <col min="19" max="19" width="12.00390625" style="7" customWidth="1"/>
    <col min="20" max="20" width="11.8515625" style="7" customWidth="1"/>
    <col min="21" max="21" width="14.00390625" style="11" customWidth="1"/>
    <col min="22" max="23" width="11.7109375" style="11" customWidth="1"/>
    <col min="24" max="24" width="11.28125" style="7" customWidth="1"/>
    <col min="25" max="26" width="11.421875" style="7" customWidth="1"/>
    <col min="27" max="27" width="13.00390625" style="7" customWidth="1"/>
    <col min="28" max="28" width="11.8515625" style="7" customWidth="1"/>
    <col min="29" max="29" width="12.57421875" style="7" customWidth="1"/>
    <col min="30" max="30" width="11.8515625" style="7" customWidth="1"/>
    <col min="31" max="31" width="11.421875" style="7" customWidth="1"/>
    <col min="32" max="32" width="50.57421875" style="7" customWidth="1"/>
    <col min="33" max="33" width="19.8515625" style="7" customWidth="1"/>
    <col min="34" max="16384" width="9.140625" style="7" customWidth="1"/>
  </cols>
  <sheetData>
    <row r="1" spans="1:33" ht="38.25" customHeight="1">
      <c r="A1" s="3" t="s">
        <v>68</v>
      </c>
      <c r="B1" s="4"/>
      <c r="C1" s="4"/>
      <c r="D1" s="2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6"/>
      <c r="AG1" s="6"/>
    </row>
    <row r="2" spans="1:32" s="1" customFormat="1" ht="15.75">
      <c r="A2" s="121" t="s">
        <v>29</v>
      </c>
      <c r="B2" s="122" t="s">
        <v>69</v>
      </c>
      <c r="C2" s="122" t="s">
        <v>70</v>
      </c>
      <c r="D2" s="122" t="s">
        <v>71</v>
      </c>
      <c r="E2" s="122" t="s">
        <v>0</v>
      </c>
      <c r="F2" s="125" t="s">
        <v>1</v>
      </c>
      <c r="G2" s="125"/>
      <c r="H2" s="125" t="s">
        <v>2</v>
      </c>
      <c r="I2" s="125"/>
      <c r="J2" s="125" t="s">
        <v>3</v>
      </c>
      <c r="K2" s="125"/>
      <c r="L2" s="125" t="s">
        <v>4</v>
      </c>
      <c r="M2" s="125"/>
      <c r="N2" s="125" t="s">
        <v>5</v>
      </c>
      <c r="O2" s="125"/>
      <c r="P2" s="125" t="s">
        <v>6</v>
      </c>
      <c r="Q2" s="125"/>
      <c r="R2" s="125" t="s">
        <v>7</v>
      </c>
      <c r="S2" s="125"/>
      <c r="T2" s="125" t="s">
        <v>8</v>
      </c>
      <c r="U2" s="125"/>
      <c r="V2" s="125" t="s">
        <v>9</v>
      </c>
      <c r="W2" s="125"/>
      <c r="X2" s="125" t="s">
        <v>10</v>
      </c>
      <c r="Y2" s="125"/>
      <c r="Z2" s="125" t="s">
        <v>11</v>
      </c>
      <c r="AA2" s="125"/>
      <c r="AB2" s="125" t="s">
        <v>12</v>
      </c>
      <c r="AC2" s="125"/>
      <c r="AD2" s="130" t="s">
        <v>13</v>
      </c>
      <c r="AE2" s="131"/>
      <c r="AF2" s="129" t="s">
        <v>14</v>
      </c>
    </row>
    <row r="3" spans="1:32" s="1" customFormat="1" ht="47.25">
      <c r="A3" s="121"/>
      <c r="B3" s="123"/>
      <c r="C3" s="123"/>
      <c r="D3" s="124"/>
      <c r="E3" s="123"/>
      <c r="F3" s="19" t="s">
        <v>15</v>
      </c>
      <c r="G3" s="19" t="s">
        <v>16</v>
      </c>
      <c r="H3" s="40" t="s">
        <v>17</v>
      </c>
      <c r="I3" s="40" t="s">
        <v>18</v>
      </c>
      <c r="J3" s="40" t="s">
        <v>17</v>
      </c>
      <c r="K3" s="40" t="s">
        <v>18</v>
      </c>
      <c r="L3" s="40" t="s">
        <v>17</v>
      </c>
      <c r="M3" s="40" t="s">
        <v>18</v>
      </c>
      <c r="N3" s="40" t="s">
        <v>17</v>
      </c>
      <c r="O3" s="40" t="s">
        <v>18</v>
      </c>
      <c r="P3" s="40" t="s">
        <v>17</v>
      </c>
      <c r="Q3" s="40" t="s">
        <v>18</v>
      </c>
      <c r="R3" s="40" t="s">
        <v>17</v>
      </c>
      <c r="S3" s="40" t="s">
        <v>18</v>
      </c>
      <c r="T3" s="40" t="s">
        <v>17</v>
      </c>
      <c r="U3" s="40" t="s">
        <v>18</v>
      </c>
      <c r="V3" s="40" t="s">
        <v>17</v>
      </c>
      <c r="W3" s="40" t="s">
        <v>18</v>
      </c>
      <c r="X3" s="40" t="s">
        <v>17</v>
      </c>
      <c r="Y3" s="40" t="s">
        <v>18</v>
      </c>
      <c r="Z3" s="40" t="s">
        <v>17</v>
      </c>
      <c r="AA3" s="40" t="s">
        <v>18</v>
      </c>
      <c r="AB3" s="40" t="s">
        <v>17</v>
      </c>
      <c r="AC3" s="40" t="s">
        <v>18</v>
      </c>
      <c r="AD3" s="40" t="s">
        <v>17</v>
      </c>
      <c r="AE3" s="40" t="s">
        <v>18</v>
      </c>
      <c r="AF3" s="129"/>
    </row>
    <row r="4" spans="1:32" s="2" customFormat="1" ht="18.7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  <c r="Y4" s="8">
        <v>25</v>
      </c>
      <c r="Z4" s="8">
        <v>26</v>
      </c>
      <c r="AA4" s="8">
        <v>27</v>
      </c>
      <c r="AB4" s="8">
        <v>28</v>
      </c>
      <c r="AC4" s="8">
        <v>29</v>
      </c>
      <c r="AD4" s="8">
        <v>30</v>
      </c>
      <c r="AE4" s="8">
        <v>31</v>
      </c>
      <c r="AF4" s="8">
        <v>32</v>
      </c>
    </row>
    <row r="5" spans="1:32" s="41" customFormat="1" ht="45.75" customHeight="1">
      <c r="A5" s="80" t="s">
        <v>28</v>
      </c>
      <c r="B5" s="81">
        <f>B6</f>
        <v>70</v>
      </c>
      <c r="C5" s="81">
        <f>C8</f>
        <v>70</v>
      </c>
      <c r="D5" s="81">
        <f>D8</f>
        <v>70</v>
      </c>
      <c r="E5" s="81">
        <f>E8</f>
        <v>70</v>
      </c>
      <c r="F5" s="82">
        <f>E5/B5*100</f>
        <v>100</v>
      </c>
      <c r="G5" s="82">
        <f>E5/C5*100</f>
        <v>100</v>
      </c>
      <c r="H5" s="81">
        <f aca="true" t="shared" si="0" ref="H5:AE5">H6</f>
        <v>0</v>
      </c>
      <c r="I5" s="81">
        <f t="shared" si="0"/>
        <v>0</v>
      </c>
      <c r="J5" s="81">
        <f t="shared" si="0"/>
        <v>70</v>
      </c>
      <c r="K5" s="81">
        <f t="shared" si="0"/>
        <v>65.25</v>
      </c>
      <c r="L5" s="81">
        <f t="shared" si="0"/>
        <v>0</v>
      </c>
      <c r="M5" s="81">
        <f t="shared" si="0"/>
        <v>4.75</v>
      </c>
      <c r="N5" s="81">
        <f t="shared" si="0"/>
        <v>0</v>
      </c>
      <c r="O5" s="81">
        <f t="shared" si="0"/>
        <v>0</v>
      </c>
      <c r="P5" s="81">
        <f t="shared" si="0"/>
        <v>0</v>
      </c>
      <c r="Q5" s="81">
        <f t="shared" si="0"/>
        <v>0</v>
      </c>
      <c r="R5" s="81">
        <f t="shared" si="0"/>
        <v>0</v>
      </c>
      <c r="S5" s="81">
        <f t="shared" si="0"/>
        <v>0</v>
      </c>
      <c r="T5" s="81">
        <f t="shared" si="0"/>
        <v>0</v>
      </c>
      <c r="U5" s="81">
        <f t="shared" si="0"/>
        <v>0</v>
      </c>
      <c r="V5" s="81">
        <f t="shared" si="0"/>
        <v>0</v>
      </c>
      <c r="W5" s="81">
        <f t="shared" si="0"/>
        <v>0</v>
      </c>
      <c r="X5" s="81">
        <f t="shared" si="0"/>
        <v>0</v>
      </c>
      <c r="Y5" s="81">
        <f t="shared" si="0"/>
        <v>0</v>
      </c>
      <c r="Z5" s="81">
        <f t="shared" si="0"/>
        <v>0</v>
      </c>
      <c r="AA5" s="81">
        <f t="shared" si="0"/>
        <v>0</v>
      </c>
      <c r="AB5" s="81">
        <f t="shared" si="0"/>
        <v>0</v>
      </c>
      <c r="AC5" s="81">
        <f t="shared" si="0"/>
        <v>0</v>
      </c>
      <c r="AD5" s="81">
        <f t="shared" si="0"/>
        <v>0</v>
      </c>
      <c r="AE5" s="81">
        <f t="shared" si="0"/>
        <v>0</v>
      </c>
      <c r="AF5" s="127"/>
    </row>
    <row r="6" spans="1:32" s="100" customFormat="1" ht="24" customHeight="1">
      <c r="A6" s="96" t="s">
        <v>20</v>
      </c>
      <c r="B6" s="97">
        <f>B7</f>
        <v>70</v>
      </c>
      <c r="C6" s="97">
        <f aca="true" t="shared" si="1" ref="C6:AE6">C7</f>
        <v>70</v>
      </c>
      <c r="D6" s="97">
        <f t="shared" si="1"/>
        <v>70</v>
      </c>
      <c r="E6" s="97">
        <f t="shared" si="1"/>
        <v>70</v>
      </c>
      <c r="F6" s="98">
        <f aca="true" t="shared" si="2" ref="F6:F30">E6/B6*100</f>
        <v>100</v>
      </c>
      <c r="G6" s="98">
        <f aca="true" t="shared" si="3" ref="G6:G30">E6/C6*100</f>
        <v>100</v>
      </c>
      <c r="H6" s="97">
        <f t="shared" si="1"/>
        <v>0</v>
      </c>
      <c r="I6" s="97">
        <f t="shared" si="1"/>
        <v>0</v>
      </c>
      <c r="J6" s="97">
        <f t="shared" si="1"/>
        <v>70</v>
      </c>
      <c r="K6" s="97">
        <f t="shared" si="1"/>
        <v>65.25</v>
      </c>
      <c r="L6" s="97">
        <f t="shared" si="1"/>
        <v>0</v>
      </c>
      <c r="M6" s="97">
        <f t="shared" si="1"/>
        <v>4.75</v>
      </c>
      <c r="N6" s="97">
        <f t="shared" si="1"/>
        <v>0</v>
      </c>
      <c r="O6" s="97">
        <f t="shared" si="1"/>
        <v>0</v>
      </c>
      <c r="P6" s="97">
        <f t="shared" si="1"/>
        <v>0</v>
      </c>
      <c r="Q6" s="97">
        <f t="shared" si="1"/>
        <v>0</v>
      </c>
      <c r="R6" s="97">
        <f t="shared" si="1"/>
        <v>0</v>
      </c>
      <c r="S6" s="97">
        <f t="shared" si="1"/>
        <v>0</v>
      </c>
      <c r="T6" s="97">
        <f t="shared" si="1"/>
        <v>0</v>
      </c>
      <c r="U6" s="97">
        <f t="shared" si="1"/>
        <v>0</v>
      </c>
      <c r="V6" s="97">
        <f t="shared" si="1"/>
        <v>0</v>
      </c>
      <c r="W6" s="97">
        <f t="shared" si="1"/>
        <v>0</v>
      </c>
      <c r="X6" s="97">
        <f t="shared" si="1"/>
        <v>0</v>
      </c>
      <c r="Y6" s="97">
        <f t="shared" si="1"/>
        <v>0</v>
      </c>
      <c r="Z6" s="97">
        <f t="shared" si="1"/>
        <v>0</v>
      </c>
      <c r="AA6" s="97">
        <f t="shared" si="1"/>
        <v>0</v>
      </c>
      <c r="AB6" s="97">
        <f t="shared" si="1"/>
        <v>0</v>
      </c>
      <c r="AC6" s="97">
        <f t="shared" si="1"/>
        <v>0</v>
      </c>
      <c r="AD6" s="97">
        <f t="shared" si="1"/>
        <v>0</v>
      </c>
      <c r="AE6" s="97">
        <f t="shared" si="1"/>
        <v>0</v>
      </c>
      <c r="AF6" s="128"/>
    </row>
    <row r="7" spans="1:32" s="100" customFormat="1" ht="24" customHeight="1">
      <c r="A7" s="101" t="s">
        <v>19</v>
      </c>
      <c r="B7" s="102">
        <f>B10</f>
        <v>70</v>
      </c>
      <c r="C7" s="102">
        <f>C10</f>
        <v>70</v>
      </c>
      <c r="D7" s="102">
        <f>D10</f>
        <v>70</v>
      </c>
      <c r="E7" s="102">
        <f>E10</f>
        <v>70</v>
      </c>
      <c r="F7" s="98">
        <f t="shared" si="2"/>
        <v>100</v>
      </c>
      <c r="G7" s="98">
        <f t="shared" si="3"/>
        <v>100</v>
      </c>
      <c r="H7" s="103">
        <f>H10</f>
        <v>0</v>
      </c>
      <c r="I7" s="103">
        <f aca="true" t="shared" si="4" ref="I7:AE7">I10</f>
        <v>0</v>
      </c>
      <c r="J7" s="103">
        <f t="shared" si="4"/>
        <v>70</v>
      </c>
      <c r="K7" s="103">
        <f t="shared" si="4"/>
        <v>65.25</v>
      </c>
      <c r="L7" s="103">
        <f t="shared" si="4"/>
        <v>0</v>
      </c>
      <c r="M7" s="103">
        <f t="shared" si="4"/>
        <v>4.75</v>
      </c>
      <c r="N7" s="103">
        <f t="shared" si="4"/>
        <v>0</v>
      </c>
      <c r="O7" s="103">
        <f t="shared" si="4"/>
        <v>0</v>
      </c>
      <c r="P7" s="103">
        <f t="shared" si="4"/>
        <v>0</v>
      </c>
      <c r="Q7" s="103">
        <f t="shared" si="4"/>
        <v>0</v>
      </c>
      <c r="R7" s="103">
        <f t="shared" si="4"/>
        <v>0</v>
      </c>
      <c r="S7" s="103">
        <f t="shared" si="4"/>
        <v>0</v>
      </c>
      <c r="T7" s="103">
        <f t="shared" si="4"/>
        <v>0</v>
      </c>
      <c r="U7" s="103">
        <f t="shared" si="4"/>
        <v>0</v>
      </c>
      <c r="V7" s="103">
        <f t="shared" si="4"/>
        <v>0</v>
      </c>
      <c r="W7" s="103">
        <f t="shared" si="4"/>
        <v>0</v>
      </c>
      <c r="X7" s="103">
        <f t="shared" si="4"/>
        <v>0</v>
      </c>
      <c r="Y7" s="103">
        <f t="shared" si="4"/>
        <v>0</v>
      </c>
      <c r="Z7" s="103">
        <f t="shared" si="4"/>
        <v>0</v>
      </c>
      <c r="AA7" s="103">
        <f t="shared" si="4"/>
        <v>0</v>
      </c>
      <c r="AB7" s="103">
        <f t="shared" si="4"/>
        <v>0</v>
      </c>
      <c r="AC7" s="103">
        <f t="shared" si="4"/>
        <v>0</v>
      </c>
      <c r="AD7" s="103">
        <f t="shared" si="4"/>
        <v>0</v>
      </c>
      <c r="AE7" s="103">
        <f t="shared" si="4"/>
        <v>0</v>
      </c>
      <c r="AF7" s="128"/>
    </row>
    <row r="8" spans="1:32" s="93" customFormat="1" ht="105" customHeight="1">
      <c r="A8" s="107" t="s">
        <v>30</v>
      </c>
      <c r="B8" s="90">
        <f>B9</f>
        <v>70</v>
      </c>
      <c r="C8" s="90">
        <f aca="true" t="shared" si="5" ref="C8:AE8">C9</f>
        <v>70</v>
      </c>
      <c r="D8" s="90">
        <f t="shared" si="5"/>
        <v>70</v>
      </c>
      <c r="E8" s="90">
        <f t="shared" si="5"/>
        <v>70</v>
      </c>
      <c r="F8" s="91">
        <f t="shared" si="2"/>
        <v>100</v>
      </c>
      <c r="G8" s="91">
        <f t="shared" si="3"/>
        <v>100</v>
      </c>
      <c r="H8" s="90">
        <f t="shared" si="5"/>
        <v>0</v>
      </c>
      <c r="I8" s="90">
        <f t="shared" si="5"/>
        <v>0</v>
      </c>
      <c r="J8" s="90">
        <f t="shared" si="5"/>
        <v>70</v>
      </c>
      <c r="K8" s="90">
        <f t="shared" si="5"/>
        <v>65.25</v>
      </c>
      <c r="L8" s="90">
        <f t="shared" si="5"/>
        <v>0</v>
      </c>
      <c r="M8" s="90">
        <f t="shared" si="5"/>
        <v>4.75</v>
      </c>
      <c r="N8" s="90">
        <f t="shared" si="5"/>
        <v>0</v>
      </c>
      <c r="O8" s="90">
        <f t="shared" si="5"/>
        <v>0</v>
      </c>
      <c r="P8" s="90">
        <f t="shared" si="5"/>
        <v>0</v>
      </c>
      <c r="Q8" s="90">
        <f t="shared" si="5"/>
        <v>0</v>
      </c>
      <c r="R8" s="90">
        <f t="shared" si="5"/>
        <v>0</v>
      </c>
      <c r="S8" s="90">
        <f t="shared" si="5"/>
        <v>0</v>
      </c>
      <c r="T8" s="90">
        <f t="shared" si="5"/>
        <v>0</v>
      </c>
      <c r="U8" s="90">
        <f t="shared" si="5"/>
        <v>0</v>
      </c>
      <c r="V8" s="90">
        <f t="shared" si="5"/>
        <v>0</v>
      </c>
      <c r="W8" s="90">
        <f t="shared" si="5"/>
        <v>0</v>
      </c>
      <c r="X8" s="90">
        <f t="shared" si="5"/>
        <v>0</v>
      </c>
      <c r="Y8" s="90">
        <f t="shared" si="5"/>
        <v>0</v>
      </c>
      <c r="Z8" s="90">
        <f t="shared" si="5"/>
        <v>0</v>
      </c>
      <c r="AA8" s="90">
        <f t="shared" si="5"/>
        <v>0</v>
      </c>
      <c r="AB8" s="90">
        <f t="shared" si="5"/>
        <v>0</v>
      </c>
      <c r="AC8" s="90">
        <f t="shared" si="5"/>
        <v>0</v>
      </c>
      <c r="AD8" s="90">
        <f t="shared" si="5"/>
        <v>0</v>
      </c>
      <c r="AE8" s="90">
        <f t="shared" si="5"/>
        <v>0</v>
      </c>
      <c r="AF8" s="110" t="s">
        <v>39</v>
      </c>
    </row>
    <row r="9" spans="1:32" s="100" customFormat="1" ht="28.5" customHeight="1">
      <c r="A9" s="96" t="s">
        <v>20</v>
      </c>
      <c r="B9" s="97">
        <f>B10</f>
        <v>70</v>
      </c>
      <c r="C9" s="97">
        <f aca="true" t="shared" si="6" ref="C9:AE9">C10</f>
        <v>70</v>
      </c>
      <c r="D9" s="97">
        <f t="shared" si="6"/>
        <v>70</v>
      </c>
      <c r="E9" s="97">
        <f t="shared" si="6"/>
        <v>70</v>
      </c>
      <c r="F9" s="98">
        <f t="shared" si="2"/>
        <v>100</v>
      </c>
      <c r="G9" s="98">
        <f t="shared" si="3"/>
        <v>100</v>
      </c>
      <c r="H9" s="97">
        <f t="shared" si="6"/>
        <v>0</v>
      </c>
      <c r="I9" s="97">
        <f t="shared" si="6"/>
        <v>0</v>
      </c>
      <c r="J9" s="97">
        <f t="shared" si="6"/>
        <v>70</v>
      </c>
      <c r="K9" s="97">
        <f t="shared" si="6"/>
        <v>65.25</v>
      </c>
      <c r="L9" s="97">
        <f t="shared" si="6"/>
        <v>0</v>
      </c>
      <c r="M9" s="97">
        <f t="shared" si="6"/>
        <v>4.75</v>
      </c>
      <c r="N9" s="97">
        <f t="shared" si="6"/>
        <v>0</v>
      </c>
      <c r="O9" s="97">
        <f t="shared" si="6"/>
        <v>0</v>
      </c>
      <c r="P9" s="97">
        <f t="shared" si="6"/>
        <v>0</v>
      </c>
      <c r="Q9" s="97">
        <f t="shared" si="6"/>
        <v>0</v>
      </c>
      <c r="R9" s="97">
        <f t="shared" si="6"/>
        <v>0</v>
      </c>
      <c r="S9" s="97">
        <f t="shared" si="6"/>
        <v>0</v>
      </c>
      <c r="T9" s="97">
        <f t="shared" si="6"/>
        <v>0</v>
      </c>
      <c r="U9" s="97">
        <f t="shared" si="6"/>
        <v>0</v>
      </c>
      <c r="V9" s="97">
        <f t="shared" si="6"/>
        <v>0</v>
      </c>
      <c r="W9" s="97">
        <f t="shared" si="6"/>
        <v>0</v>
      </c>
      <c r="X9" s="97">
        <f t="shared" si="6"/>
        <v>0</v>
      </c>
      <c r="Y9" s="97">
        <f t="shared" si="6"/>
        <v>0</v>
      </c>
      <c r="Z9" s="97">
        <f t="shared" si="6"/>
        <v>0</v>
      </c>
      <c r="AA9" s="97">
        <f t="shared" si="6"/>
        <v>0</v>
      </c>
      <c r="AB9" s="97">
        <f t="shared" si="6"/>
        <v>0</v>
      </c>
      <c r="AC9" s="97">
        <f t="shared" si="6"/>
        <v>0</v>
      </c>
      <c r="AD9" s="97">
        <f t="shared" si="6"/>
        <v>0</v>
      </c>
      <c r="AE9" s="97">
        <f t="shared" si="6"/>
        <v>0</v>
      </c>
      <c r="AF9" s="99"/>
    </row>
    <row r="10" spans="1:32" s="100" customFormat="1" ht="28.5" customHeight="1">
      <c r="A10" s="101" t="s">
        <v>19</v>
      </c>
      <c r="B10" s="102">
        <f>H10+J10+L10+N10+P10+R10+T10+V10+X10+Z10+AB10+AD10</f>
        <v>70</v>
      </c>
      <c r="C10" s="103">
        <f>H10+J10+L10+N10+P10+R10+T10+V10+X10+Z10+AB10</f>
        <v>70</v>
      </c>
      <c r="D10" s="103">
        <f>I10+K10+M10+O10</f>
        <v>70</v>
      </c>
      <c r="E10" s="103">
        <f>I10+K10+M10+O10+Q10+S10+U10+W10+Y10+AA10+AC10+AE10</f>
        <v>70</v>
      </c>
      <c r="F10" s="98">
        <f t="shared" si="2"/>
        <v>100</v>
      </c>
      <c r="G10" s="98">
        <f t="shared" si="3"/>
        <v>100</v>
      </c>
      <c r="H10" s="103">
        <v>0</v>
      </c>
      <c r="I10" s="103">
        <v>0</v>
      </c>
      <c r="J10" s="103">
        <v>70</v>
      </c>
      <c r="K10" s="103">
        <v>65.25</v>
      </c>
      <c r="L10" s="103">
        <v>0</v>
      </c>
      <c r="M10" s="103">
        <v>4.75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5">
        <v>0</v>
      </c>
      <c r="AF10" s="99"/>
    </row>
    <row r="11" spans="1:32" s="95" customFormat="1" ht="45.75" customHeight="1">
      <c r="A11" s="80" t="s">
        <v>37</v>
      </c>
      <c r="B11" s="81">
        <f>B12</f>
        <v>200</v>
      </c>
      <c r="C11" s="81">
        <f aca="true" t="shared" si="7" ref="C11:AE11">C12</f>
        <v>200</v>
      </c>
      <c r="D11" s="81">
        <f>D12</f>
        <v>120</v>
      </c>
      <c r="E11" s="81">
        <f t="shared" si="7"/>
        <v>200</v>
      </c>
      <c r="F11" s="82">
        <f t="shared" si="2"/>
        <v>100</v>
      </c>
      <c r="G11" s="82">
        <f t="shared" si="3"/>
        <v>100</v>
      </c>
      <c r="H11" s="81">
        <f t="shared" si="7"/>
        <v>0</v>
      </c>
      <c r="I11" s="81">
        <f t="shared" si="7"/>
        <v>0</v>
      </c>
      <c r="J11" s="81">
        <f t="shared" si="7"/>
        <v>0</v>
      </c>
      <c r="K11" s="81">
        <f t="shared" si="7"/>
        <v>0</v>
      </c>
      <c r="L11" s="81">
        <f t="shared" si="7"/>
        <v>80</v>
      </c>
      <c r="M11" s="81">
        <f t="shared" si="7"/>
        <v>80</v>
      </c>
      <c r="N11" s="81">
        <f t="shared" si="7"/>
        <v>0</v>
      </c>
      <c r="O11" s="81">
        <f t="shared" si="7"/>
        <v>0</v>
      </c>
      <c r="P11" s="81">
        <f t="shared" si="7"/>
        <v>0</v>
      </c>
      <c r="Q11" s="81">
        <f t="shared" si="7"/>
        <v>0</v>
      </c>
      <c r="R11" s="81">
        <f t="shared" si="7"/>
        <v>0</v>
      </c>
      <c r="S11" s="81">
        <f t="shared" si="7"/>
        <v>0</v>
      </c>
      <c r="T11" s="81">
        <f t="shared" si="7"/>
        <v>0</v>
      </c>
      <c r="U11" s="81">
        <f t="shared" si="7"/>
        <v>0</v>
      </c>
      <c r="V11" s="81">
        <f t="shared" si="7"/>
        <v>0</v>
      </c>
      <c r="W11" s="81">
        <f t="shared" si="7"/>
        <v>0</v>
      </c>
      <c r="X11" s="81">
        <f t="shared" si="7"/>
        <v>0</v>
      </c>
      <c r="Y11" s="81">
        <f t="shared" si="7"/>
        <v>0</v>
      </c>
      <c r="Z11" s="81">
        <f t="shared" si="7"/>
        <v>80</v>
      </c>
      <c r="AA11" s="81">
        <f t="shared" si="7"/>
        <v>0</v>
      </c>
      <c r="AB11" s="81">
        <f t="shared" si="7"/>
        <v>40</v>
      </c>
      <c r="AC11" s="81">
        <f t="shared" si="7"/>
        <v>40</v>
      </c>
      <c r="AD11" s="81">
        <f t="shared" si="7"/>
        <v>0</v>
      </c>
      <c r="AE11" s="81">
        <f t="shared" si="7"/>
        <v>80</v>
      </c>
      <c r="AF11" s="83"/>
    </row>
    <row r="12" spans="1:32" s="100" customFormat="1" ht="25.5" customHeight="1">
      <c r="A12" s="96" t="s">
        <v>20</v>
      </c>
      <c r="B12" s="97">
        <f>B13</f>
        <v>200</v>
      </c>
      <c r="C12" s="97">
        <f aca="true" t="shared" si="8" ref="C12:AE12">C13</f>
        <v>200</v>
      </c>
      <c r="D12" s="97">
        <f t="shared" si="8"/>
        <v>120</v>
      </c>
      <c r="E12" s="97">
        <f t="shared" si="8"/>
        <v>200</v>
      </c>
      <c r="F12" s="98">
        <f t="shared" si="2"/>
        <v>100</v>
      </c>
      <c r="G12" s="98">
        <f t="shared" si="3"/>
        <v>100</v>
      </c>
      <c r="H12" s="97">
        <f t="shared" si="8"/>
        <v>0</v>
      </c>
      <c r="I12" s="97">
        <f t="shared" si="8"/>
        <v>0</v>
      </c>
      <c r="J12" s="97">
        <f t="shared" si="8"/>
        <v>0</v>
      </c>
      <c r="K12" s="97">
        <f t="shared" si="8"/>
        <v>0</v>
      </c>
      <c r="L12" s="97">
        <f t="shared" si="8"/>
        <v>80</v>
      </c>
      <c r="M12" s="97">
        <f t="shared" si="8"/>
        <v>80</v>
      </c>
      <c r="N12" s="97">
        <f t="shared" si="8"/>
        <v>0</v>
      </c>
      <c r="O12" s="97">
        <f t="shared" si="8"/>
        <v>0</v>
      </c>
      <c r="P12" s="97">
        <f t="shared" si="8"/>
        <v>0</v>
      </c>
      <c r="Q12" s="97">
        <f t="shared" si="8"/>
        <v>0</v>
      </c>
      <c r="R12" s="97">
        <f t="shared" si="8"/>
        <v>0</v>
      </c>
      <c r="S12" s="97">
        <f t="shared" si="8"/>
        <v>0</v>
      </c>
      <c r="T12" s="97">
        <f t="shared" si="8"/>
        <v>0</v>
      </c>
      <c r="U12" s="97">
        <f t="shared" si="8"/>
        <v>0</v>
      </c>
      <c r="V12" s="97">
        <f t="shared" si="8"/>
        <v>0</v>
      </c>
      <c r="W12" s="97">
        <f t="shared" si="8"/>
        <v>0</v>
      </c>
      <c r="X12" s="97">
        <f t="shared" si="8"/>
        <v>0</v>
      </c>
      <c r="Y12" s="97">
        <f t="shared" si="8"/>
        <v>0</v>
      </c>
      <c r="Z12" s="97">
        <f t="shared" si="8"/>
        <v>80</v>
      </c>
      <c r="AA12" s="97">
        <f t="shared" si="8"/>
        <v>0</v>
      </c>
      <c r="AB12" s="97">
        <f t="shared" si="8"/>
        <v>40</v>
      </c>
      <c r="AC12" s="97">
        <f t="shared" si="8"/>
        <v>40</v>
      </c>
      <c r="AD12" s="97">
        <f t="shared" si="8"/>
        <v>0</v>
      </c>
      <c r="AE12" s="97">
        <f t="shared" si="8"/>
        <v>80</v>
      </c>
      <c r="AF12" s="106"/>
    </row>
    <row r="13" spans="1:32" s="100" customFormat="1" ht="25.5" customHeight="1">
      <c r="A13" s="101" t="s">
        <v>19</v>
      </c>
      <c r="B13" s="102">
        <f>H13+J13+L13+N13+P13+R13+T13+V13+X13+Z13+AB13+AD13</f>
        <v>200</v>
      </c>
      <c r="C13" s="103">
        <f>H13+J13+L13+N13+P13+R13+T13+V13+X13+Z13+AB13</f>
        <v>200</v>
      </c>
      <c r="D13" s="103">
        <f>I13+K13+M13+O13+Q13+S13+U13+W13+Y13+AA13+AC13</f>
        <v>120</v>
      </c>
      <c r="E13" s="103">
        <f>I13+K13+M13+O13+Q13+S13+U13+W13+Y13+AA13+AC13+AE13</f>
        <v>200</v>
      </c>
      <c r="F13" s="98">
        <f t="shared" si="2"/>
        <v>100</v>
      </c>
      <c r="G13" s="98">
        <f t="shared" si="3"/>
        <v>100</v>
      </c>
      <c r="H13" s="103">
        <f>H16</f>
        <v>0</v>
      </c>
      <c r="I13" s="103">
        <f aca="true" t="shared" si="9" ref="I13:AE13">I16</f>
        <v>0</v>
      </c>
      <c r="J13" s="103">
        <f t="shared" si="9"/>
        <v>0</v>
      </c>
      <c r="K13" s="103">
        <f t="shared" si="9"/>
        <v>0</v>
      </c>
      <c r="L13" s="103">
        <f t="shared" si="9"/>
        <v>80</v>
      </c>
      <c r="M13" s="103">
        <v>80</v>
      </c>
      <c r="N13" s="103">
        <f t="shared" si="9"/>
        <v>0</v>
      </c>
      <c r="O13" s="103">
        <f t="shared" si="9"/>
        <v>0</v>
      </c>
      <c r="P13" s="103">
        <f t="shared" si="9"/>
        <v>0</v>
      </c>
      <c r="Q13" s="103">
        <f t="shared" si="9"/>
        <v>0</v>
      </c>
      <c r="R13" s="103">
        <f t="shared" si="9"/>
        <v>0</v>
      </c>
      <c r="S13" s="103">
        <f t="shared" si="9"/>
        <v>0</v>
      </c>
      <c r="T13" s="103">
        <f t="shared" si="9"/>
        <v>0</v>
      </c>
      <c r="U13" s="103">
        <f t="shared" si="9"/>
        <v>0</v>
      </c>
      <c r="V13" s="103">
        <f t="shared" si="9"/>
        <v>0</v>
      </c>
      <c r="W13" s="103">
        <f t="shared" si="9"/>
        <v>0</v>
      </c>
      <c r="X13" s="103">
        <f t="shared" si="9"/>
        <v>0</v>
      </c>
      <c r="Y13" s="103">
        <f t="shared" si="9"/>
        <v>0</v>
      </c>
      <c r="Z13" s="103">
        <f t="shared" si="9"/>
        <v>80</v>
      </c>
      <c r="AA13" s="103">
        <v>0</v>
      </c>
      <c r="AB13" s="103">
        <f t="shared" si="9"/>
        <v>40</v>
      </c>
      <c r="AC13" s="103">
        <f t="shared" si="9"/>
        <v>40</v>
      </c>
      <c r="AD13" s="103">
        <f t="shared" si="9"/>
        <v>0</v>
      </c>
      <c r="AE13" s="103">
        <f t="shared" si="9"/>
        <v>80</v>
      </c>
      <c r="AF13" s="106"/>
    </row>
    <row r="14" spans="1:32" s="93" customFormat="1" ht="315.75" customHeight="1">
      <c r="A14" s="107" t="s">
        <v>31</v>
      </c>
      <c r="B14" s="90">
        <f>B15</f>
        <v>200</v>
      </c>
      <c r="C14" s="90">
        <f aca="true" t="shared" si="10" ref="C14:AE14">C15</f>
        <v>200</v>
      </c>
      <c r="D14" s="90">
        <f>D15</f>
        <v>200</v>
      </c>
      <c r="E14" s="90">
        <f t="shared" si="10"/>
        <v>200</v>
      </c>
      <c r="F14" s="91">
        <f t="shared" si="2"/>
        <v>100</v>
      </c>
      <c r="G14" s="91">
        <f t="shared" si="3"/>
        <v>100</v>
      </c>
      <c r="H14" s="90">
        <f>H15</f>
        <v>0</v>
      </c>
      <c r="I14" s="90">
        <f t="shared" si="10"/>
        <v>0</v>
      </c>
      <c r="J14" s="90">
        <f t="shared" si="10"/>
        <v>0</v>
      </c>
      <c r="K14" s="90">
        <f t="shared" si="10"/>
        <v>0</v>
      </c>
      <c r="L14" s="90">
        <f t="shared" si="10"/>
        <v>80</v>
      </c>
      <c r="M14" s="90">
        <f t="shared" si="10"/>
        <v>80</v>
      </c>
      <c r="N14" s="90">
        <f t="shared" si="10"/>
        <v>0</v>
      </c>
      <c r="O14" s="90">
        <f t="shared" si="10"/>
        <v>0</v>
      </c>
      <c r="P14" s="90">
        <f t="shared" si="10"/>
        <v>0</v>
      </c>
      <c r="Q14" s="90">
        <f t="shared" si="10"/>
        <v>0</v>
      </c>
      <c r="R14" s="90">
        <f t="shared" si="10"/>
        <v>0</v>
      </c>
      <c r="S14" s="90">
        <f t="shared" si="10"/>
        <v>0</v>
      </c>
      <c r="T14" s="90">
        <f t="shared" si="10"/>
        <v>0</v>
      </c>
      <c r="U14" s="90">
        <f>U15+U16</f>
        <v>0</v>
      </c>
      <c r="V14" s="90">
        <f t="shared" si="10"/>
        <v>0</v>
      </c>
      <c r="W14" s="90">
        <f t="shared" si="10"/>
        <v>0</v>
      </c>
      <c r="X14" s="90">
        <f t="shared" si="10"/>
        <v>0</v>
      </c>
      <c r="Y14" s="90">
        <f t="shared" si="10"/>
        <v>0</v>
      </c>
      <c r="Z14" s="90">
        <f t="shared" si="10"/>
        <v>80</v>
      </c>
      <c r="AA14" s="90">
        <f t="shared" si="10"/>
        <v>0</v>
      </c>
      <c r="AB14" s="90">
        <f t="shared" si="10"/>
        <v>40</v>
      </c>
      <c r="AC14" s="90">
        <f t="shared" si="10"/>
        <v>40</v>
      </c>
      <c r="AD14" s="90">
        <f t="shared" si="10"/>
        <v>0</v>
      </c>
      <c r="AE14" s="90">
        <f t="shared" si="10"/>
        <v>80</v>
      </c>
      <c r="AF14" s="109" t="s">
        <v>75</v>
      </c>
    </row>
    <row r="15" spans="1:32" s="100" customFormat="1" ht="27.75" customHeight="1">
      <c r="A15" s="96" t="s">
        <v>20</v>
      </c>
      <c r="B15" s="97">
        <f>B16</f>
        <v>200</v>
      </c>
      <c r="C15" s="97">
        <f aca="true" t="shared" si="11" ref="C15:AE15">C16</f>
        <v>200</v>
      </c>
      <c r="D15" s="97">
        <f t="shared" si="11"/>
        <v>200</v>
      </c>
      <c r="E15" s="97">
        <f t="shared" si="11"/>
        <v>200</v>
      </c>
      <c r="F15" s="98">
        <f t="shared" si="2"/>
        <v>100</v>
      </c>
      <c r="G15" s="98">
        <f t="shared" si="3"/>
        <v>100</v>
      </c>
      <c r="H15" s="97">
        <f t="shared" si="11"/>
        <v>0</v>
      </c>
      <c r="I15" s="97">
        <f t="shared" si="11"/>
        <v>0</v>
      </c>
      <c r="J15" s="97">
        <f t="shared" si="11"/>
        <v>0</v>
      </c>
      <c r="K15" s="97">
        <f t="shared" si="11"/>
        <v>0</v>
      </c>
      <c r="L15" s="97">
        <f t="shared" si="11"/>
        <v>80</v>
      </c>
      <c r="M15" s="97">
        <f t="shared" si="11"/>
        <v>80</v>
      </c>
      <c r="N15" s="97">
        <f t="shared" si="11"/>
        <v>0</v>
      </c>
      <c r="O15" s="97">
        <f t="shared" si="11"/>
        <v>0</v>
      </c>
      <c r="P15" s="97">
        <f t="shared" si="11"/>
        <v>0</v>
      </c>
      <c r="Q15" s="97">
        <f t="shared" si="11"/>
        <v>0</v>
      </c>
      <c r="R15" s="97">
        <f t="shared" si="11"/>
        <v>0</v>
      </c>
      <c r="S15" s="97">
        <f t="shared" si="11"/>
        <v>0</v>
      </c>
      <c r="T15" s="97">
        <f t="shared" si="11"/>
        <v>0</v>
      </c>
      <c r="U15" s="97">
        <f t="shared" si="11"/>
        <v>0</v>
      </c>
      <c r="V15" s="97">
        <f t="shared" si="11"/>
        <v>0</v>
      </c>
      <c r="W15" s="97">
        <f t="shared" si="11"/>
        <v>0</v>
      </c>
      <c r="X15" s="97">
        <f t="shared" si="11"/>
        <v>0</v>
      </c>
      <c r="Y15" s="97">
        <f t="shared" si="11"/>
        <v>0</v>
      </c>
      <c r="Z15" s="97">
        <f t="shared" si="11"/>
        <v>80</v>
      </c>
      <c r="AA15" s="97">
        <f t="shared" si="11"/>
        <v>0</v>
      </c>
      <c r="AB15" s="97">
        <f t="shared" si="11"/>
        <v>40</v>
      </c>
      <c r="AC15" s="97">
        <f t="shared" si="11"/>
        <v>40</v>
      </c>
      <c r="AD15" s="97">
        <f t="shared" si="11"/>
        <v>0</v>
      </c>
      <c r="AE15" s="97">
        <f t="shared" si="11"/>
        <v>80</v>
      </c>
      <c r="AF15" s="106"/>
    </row>
    <row r="16" spans="1:32" s="100" customFormat="1" ht="27.75" customHeight="1">
      <c r="A16" s="101" t="s">
        <v>19</v>
      </c>
      <c r="B16" s="102">
        <f>H16+J16+L16+N16+P16+R16+T16+V16+X16+Z16+AB16+AD16</f>
        <v>200</v>
      </c>
      <c r="C16" s="103">
        <f>H16+J16+L16+N16+P16+R16+T16+V16+X16+Z16+AB16+AD16</f>
        <v>200</v>
      </c>
      <c r="D16" s="103">
        <f>I16+K16+M16+O16+Q16+S16+U16+W16+Y16+AA16+AC16+AE16</f>
        <v>200</v>
      </c>
      <c r="E16" s="103">
        <f>I16+K16+M16+O16+Q16+S16+U16+W16+Y16+AA16+AC16+AE16</f>
        <v>200</v>
      </c>
      <c r="F16" s="98">
        <f t="shared" si="2"/>
        <v>100</v>
      </c>
      <c r="G16" s="98">
        <f t="shared" si="3"/>
        <v>100</v>
      </c>
      <c r="H16" s="103">
        <v>0</v>
      </c>
      <c r="I16" s="103">
        <v>0</v>
      </c>
      <c r="J16" s="103">
        <v>0</v>
      </c>
      <c r="K16" s="103">
        <v>0</v>
      </c>
      <c r="L16" s="103">
        <v>80</v>
      </c>
      <c r="M16" s="103">
        <v>80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80</v>
      </c>
      <c r="AA16" s="103">
        <v>0</v>
      </c>
      <c r="AB16" s="103">
        <v>40</v>
      </c>
      <c r="AC16" s="103">
        <v>40</v>
      </c>
      <c r="AD16" s="103">
        <v>0</v>
      </c>
      <c r="AE16" s="103">
        <v>80</v>
      </c>
      <c r="AF16" s="106"/>
    </row>
    <row r="17" spans="1:32" s="95" customFormat="1" ht="45.75" customHeight="1">
      <c r="A17" s="80" t="s">
        <v>32</v>
      </c>
      <c r="B17" s="81">
        <f>B18</f>
        <v>20</v>
      </c>
      <c r="C17" s="81">
        <f>C18</f>
        <v>20</v>
      </c>
      <c r="D17" s="81">
        <f>D18</f>
        <v>20</v>
      </c>
      <c r="E17" s="81">
        <f>E18</f>
        <v>20</v>
      </c>
      <c r="F17" s="82">
        <f t="shared" si="2"/>
        <v>100</v>
      </c>
      <c r="G17" s="82">
        <f t="shared" si="3"/>
        <v>100</v>
      </c>
      <c r="H17" s="81">
        <f>H18</f>
        <v>0</v>
      </c>
      <c r="I17" s="81">
        <f aca="true" t="shared" si="12" ref="I17:AE17">I18</f>
        <v>0</v>
      </c>
      <c r="J17" s="81">
        <f t="shared" si="12"/>
        <v>0</v>
      </c>
      <c r="K17" s="81">
        <f t="shared" si="12"/>
        <v>0</v>
      </c>
      <c r="L17" s="81">
        <f t="shared" si="12"/>
        <v>0</v>
      </c>
      <c r="M17" s="81">
        <f t="shared" si="12"/>
        <v>0</v>
      </c>
      <c r="N17" s="81">
        <f>N18</f>
        <v>20</v>
      </c>
      <c r="O17" s="81">
        <f t="shared" si="12"/>
        <v>0</v>
      </c>
      <c r="P17" s="81">
        <f t="shared" si="12"/>
        <v>0</v>
      </c>
      <c r="Q17" s="81">
        <f t="shared" si="12"/>
        <v>20</v>
      </c>
      <c r="R17" s="81">
        <f t="shared" si="12"/>
        <v>0</v>
      </c>
      <c r="S17" s="81">
        <f t="shared" si="12"/>
        <v>0</v>
      </c>
      <c r="T17" s="81">
        <f t="shared" si="12"/>
        <v>0</v>
      </c>
      <c r="U17" s="81">
        <f t="shared" si="12"/>
        <v>0</v>
      </c>
      <c r="V17" s="81">
        <f t="shared" si="12"/>
        <v>0</v>
      </c>
      <c r="W17" s="81">
        <f t="shared" si="12"/>
        <v>0</v>
      </c>
      <c r="X17" s="81">
        <f t="shared" si="12"/>
        <v>0</v>
      </c>
      <c r="Y17" s="81">
        <f t="shared" si="12"/>
        <v>0</v>
      </c>
      <c r="Z17" s="81">
        <f t="shared" si="12"/>
        <v>0</v>
      </c>
      <c r="AA17" s="81">
        <f t="shared" si="12"/>
        <v>0</v>
      </c>
      <c r="AB17" s="81">
        <f t="shared" si="12"/>
        <v>0</v>
      </c>
      <c r="AC17" s="81">
        <f t="shared" si="12"/>
        <v>0</v>
      </c>
      <c r="AD17" s="81">
        <f t="shared" si="12"/>
        <v>0</v>
      </c>
      <c r="AE17" s="81">
        <f t="shared" si="12"/>
        <v>0</v>
      </c>
      <c r="AF17" s="84"/>
    </row>
    <row r="18" spans="1:32" s="100" customFormat="1" ht="27" customHeight="1">
      <c r="A18" s="101" t="s">
        <v>19</v>
      </c>
      <c r="B18" s="102">
        <f>B20</f>
        <v>20</v>
      </c>
      <c r="C18" s="102">
        <f>C20</f>
        <v>20</v>
      </c>
      <c r="D18" s="102">
        <f aca="true" t="shared" si="13" ref="D18:AE18">D20</f>
        <v>20</v>
      </c>
      <c r="E18" s="102">
        <f t="shared" si="13"/>
        <v>20</v>
      </c>
      <c r="F18" s="98">
        <f t="shared" si="2"/>
        <v>100</v>
      </c>
      <c r="G18" s="98">
        <f t="shared" si="3"/>
        <v>100</v>
      </c>
      <c r="H18" s="102">
        <f t="shared" si="13"/>
        <v>0</v>
      </c>
      <c r="I18" s="102">
        <f t="shared" si="13"/>
        <v>0</v>
      </c>
      <c r="J18" s="102">
        <f t="shared" si="13"/>
        <v>0</v>
      </c>
      <c r="K18" s="102">
        <f t="shared" si="13"/>
        <v>0</v>
      </c>
      <c r="L18" s="102">
        <f t="shared" si="13"/>
        <v>0</v>
      </c>
      <c r="M18" s="102">
        <f t="shared" si="13"/>
        <v>0</v>
      </c>
      <c r="N18" s="102">
        <f>N20</f>
        <v>20</v>
      </c>
      <c r="O18" s="102">
        <f t="shared" si="13"/>
        <v>0</v>
      </c>
      <c r="P18" s="102">
        <f t="shared" si="13"/>
        <v>0</v>
      </c>
      <c r="Q18" s="102">
        <f t="shared" si="13"/>
        <v>20</v>
      </c>
      <c r="R18" s="102">
        <f t="shared" si="13"/>
        <v>0</v>
      </c>
      <c r="S18" s="102">
        <f t="shared" si="13"/>
        <v>0</v>
      </c>
      <c r="T18" s="102">
        <f t="shared" si="13"/>
        <v>0</v>
      </c>
      <c r="U18" s="102">
        <f t="shared" si="13"/>
        <v>0</v>
      </c>
      <c r="V18" s="102">
        <f t="shared" si="13"/>
        <v>0</v>
      </c>
      <c r="W18" s="102">
        <f t="shared" si="13"/>
        <v>0</v>
      </c>
      <c r="X18" s="102">
        <f t="shared" si="13"/>
        <v>0</v>
      </c>
      <c r="Y18" s="102">
        <f t="shared" si="13"/>
        <v>0</v>
      </c>
      <c r="Z18" s="102">
        <f t="shared" si="13"/>
        <v>0</v>
      </c>
      <c r="AA18" s="102">
        <f t="shared" si="13"/>
        <v>0</v>
      </c>
      <c r="AB18" s="102">
        <f t="shared" si="13"/>
        <v>0</v>
      </c>
      <c r="AC18" s="102">
        <f t="shared" si="13"/>
        <v>0</v>
      </c>
      <c r="AD18" s="102">
        <f t="shared" si="13"/>
        <v>0</v>
      </c>
      <c r="AE18" s="102">
        <f t="shared" si="13"/>
        <v>0</v>
      </c>
      <c r="AF18" s="106"/>
    </row>
    <row r="19" spans="1:32" s="93" customFormat="1" ht="117.75" customHeight="1">
      <c r="A19" s="107" t="s">
        <v>33</v>
      </c>
      <c r="B19" s="90">
        <f>B20</f>
        <v>20</v>
      </c>
      <c r="C19" s="90">
        <f>C20</f>
        <v>20</v>
      </c>
      <c r="D19" s="90">
        <f>D20</f>
        <v>20</v>
      </c>
      <c r="E19" s="90">
        <f>E20</f>
        <v>20</v>
      </c>
      <c r="F19" s="91">
        <f t="shared" si="2"/>
        <v>100</v>
      </c>
      <c r="G19" s="91">
        <f t="shared" si="3"/>
        <v>100</v>
      </c>
      <c r="H19" s="90">
        <f>H20</f>
        <v>0</v>
      </c>
      <c r="I19" s="90">
        <f aca="true" t="shared" si="14" ref="I19:AE19">I20</f>
        <v>0</v>
      </c>
      <c r="J19" s="90">
        <f t="shared" si="14"/>
        <v>0</v>
      </c>
      <c r="K19" s="90">
        <f t="shared" si="14"/>
        <v>0</v>
      </c>
      <c r="L19" s="90">
        <f t="shared" si="14"/>
        <v>0</v>
      </c>
      <c r="M19" s="90">
        <f t="shared" si="14"/>
        <v>0</v>
      </c>
      <c r="N19" s="90">
        <f t="shared" si="14"/>
        <v>20</v>
      </c>
      <c r="O19" s="90">
        <f t="shared" si="14"/>
        <v>0</v>
      </c>
      <c r="P19" s="90">
        <f t="shared" si="14"/>
        <v>0</v>
      </c>
      <c r="Q19" s="90">
        <f t="shared" si="14"/>
        <v>20</v>
      </c>
      <c r="R19" s="90">
        <f t="shared" si="14"/>
        <v>0</v>
      </c>
      <c r="S19" s="90">
        <f t="shared" si="14"/>
        <v>0</v>
      </c>
      <c r="T19" s="90">
        <f t="shared" si="14"/>
        <v>0</v>
      </c>
      <c r="U19" s="90">
        <f t="shared" si="14"/>
        <v>0</v>
      </c>
      <c r="V19" s="90">
        <f t="shared" si="14"/>
        <v>0</v>
      </c>
      <c r="W19" s="90">
        <f t="shared" si="14"/>
        <v>0</v>
      </c>
      <c r="X19" s="90">
        <f t="shared" si="14"/>
        <v>0</v>
      </c>
      <c r="Y19" s="90">
        <f t="shared" si="14"/>
        <v>0</v>
      </c>
      <c r="Z19" s="90">
        <f t="shared" si="14"/>
        <v>0</v>
      </c>
      <c r="AA19" s="90">
        <f t="shared" si="14"/>
        <v>0</v>
      </c>
      <c r="AB19" s="90">
        <f t="shared" si="14"/>
        <v>0</v>
      </c>
      <c r="AC19" s="90">
        <f t="shared" si="14"/>
        <v>0</v>
      </c>
      <c r="AD19" s="90">
        <f t="shared" si="14"/>
        <v>0</v>
      </c>
      <c r="AE19" s="90">
        <f t="shared" si="14"/>
        <v>0</v>
      </c>
      <c r="AF19" s="108" t="s">
        <v>62</v>
      </c>
    </row>
    <row r="20" spans="1:32" s="100" customFormat="1" ht="27.75" customHeight="1">
      <c r="A20" s="101" t="s">
        <v>19</v>
      </c>
      <c r="B20" s="102">
        <f>H20+J20+L20+N20+P20+R20+T20+V20+X20+Z20+AB20+AD20</f>
        <v>20</v>
      </c>
      <c r="C20" s="103">
        <f>H20+J20+L20+N20+P20+R20+T20+V20+X20+Z20+AB20</f>
        <v>20</v>
      </c>
      <c r="D20" s="103">
        <f>I20+K20+M20+O20+Q20+S20+U20+W20+Y20+AA20+AC20+AE20</f>
        <v>20</v>
      </c>
      <c r="E20" s="103">
        <f>I20+K20+M20+O20+Q20+S20+U20+W20+Y20+AA20+AC20+AE20</f>
        <v>20</v>
      </c>
      <c r="F20" s="98">
        <f t="shared" si="2"/>
        <v>100</v>
      </c>
      <c r="G20" s="98">
        <f t="shared" si="3"/>
        <v>100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20</v>
      </c>
      <c r="O20" s="103">
        <v>0</v>
      </c>
      <c r="P20" s="103">
        <v>0</v>
      </c>
      <c r="Q20" s="103">
        <v>20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6"/>
    </row>
    <row r="21" spans="1:32" s="95" customFormat="1" ht="45.75" customHeight="1">
      <c r="A21" s="85" t="s">
        <v>34</v>
      </c>
      <c r="B21" s="86">
        <f>B22</f>
        <v>70</v>
      </c>
      <c r="C21" s="86">
        <f>C22</f>
        <v>70</v>
      </c>
      <c r="D21" s="86">
        <f>D22</f>
        <v>70</v>
      </c>
      <c r="E21" s="86">
        <f>E22</f>
        <v>70</v>
      </c>
      <c r="F21" s="82">
        <f t="shared" si="2"/>
        <v>100</v>
      </c>
      <c r="G21" s="82">
        <f t="shared" si="3"/>
        <v>100</v>
      </c>
      <c r="H21" s="86">
        <f>H22</f>
        <v>0</v>
      </c>
      <c r="I21" s="86">
        <f aca="true" t="shared" si="15" ref="I21:AE21">I22</f>
        <v>0</v>
      </c>
      <c r="J21" s="86">
        <f t="shared" si="15"/>
        <v>0</v>
      </c>
      <c r="K21" s="86">
        <f t="shared" si="15"/>
        <v>0</v>
      </c>
      <c r="L21" s="86">
        <f t="shared" si="15"/>
        <v>0</v>
      </c>
      <c r="M21" s="86">
        <f t="shared" si="15"/>
        <v>0</v>
      </c>
      <c r="N21" s="86">
        <f t="shared" si="15"/>
        <v>0</v>
      </c>
      <c r="O21" s="86">
        <f t="shared" si="15"/>
        <v>0</v>
      </c>
      <c r="P21" s="86">
        <f t="shared" si="15"/>
        <v>0</v>
      </c>
      <c r="Q21" s="86">
        <f t="shared" si="15"/>
        <v>0</v>
      </c>
      <c r="R21" s="86">
        <f t="shared" si="15"/>
        <v>0</v>
      </c>
      <c r="S21" s="86">
        <f t="shared" si="15"/>
        <v>0</v>
      </c>
      <c r="T21" s="86">
        <f t="shared" si="15"/>
        <v>0</v>
      </c>
      <c r="U21" s="86">
        <f t="shared" si="15"/>
        <v>0</v>
      </c>
      <c r="V21" s="86">
        <f t="shared" si="15"/>
        <v>0</v>
      </c>
      <c r="W21" s="86">
        <f t="shared" si="15"/>
        <v>0</v>
      </c>
      <c r="X21" s="86">
        <f t="shared" si="15"/>
        <v>0</v>
      </c>
      <c r="Y21" s="86">
        <f t="shared" si="15"/>
        <v>0</v>
      </c>
      <c r="Z21" s="86">
        <f t="shared" si="15"/>
        <v>0</v>
      </c>
      <c r="AA21" s="86">
        <f t="shared" si="15"/>
        <v>0</v>
      </c>
      <c r="AB21" s="86">
        <f>AB24+AB27</f>
        <v>70</v>
      </c>
      <c r="AC21" s="86">
        <f t="shared" si="15"/>
        <v>70</v>
      </c>
      <c r="AD21" s="86">
        <f t="shared" si="15"/>
        <v>0</v>
      </c>
      <c r="AE21" s="86">
        <f t="shared" si="15"/>
        <v>0</v>
      </c>
      <c r="AF21" s="86"/>
    </row>
    <row r="22" spans="1:32" s="100" customFormat="1" ht="22.5" customHeight="1">
      <c r="A22" s="96" t="s">
        <v>20</v>
      </c>
      <c r="B22" s="97">
        <f>B23</f>
        <v>70</v>
      </c>
      <c r="C22" s="97">
        <f aca="true" t="shared" si="16" ref="C22:AE22">C23</f>
        <v>70</v>
      </c>
      <c r="D22" s="97">
        <f t="shared" si="16"/>
        <v>70</v>
      </c>
      <c r="E22" s="97">
        <f t="shared" si="16"/>
        <v>70</v>
      </c>
      <c r="F22" s="98">
        <f t="shared" si="2"/>
        <v>100</v>
      </c>
      <c r="G22" s="98">
        <f t="shared" si="3"/>
        <v>100</v>
      </c>
      <c r="H22" s="97">
        <f t="shared" si="16"/>
        <v>0</v>
      </c>
      <c r="I22" s="97">
        <f t="shared" si="16"/>
        <v>0</v>
      </c>
      <c r="J22" s="97">
        <f t="shared" si="16"/>
        <v>0</v>
      </c>
      <c r="K22" s="97">
        <f t="shared" si="16"/>
        <v>0</v>
      </c>
      <c r="L22" s="97">
        <f t="shared" si="16"/>
        <v>0</v>
      </c>
      <c r="M22" s="97">
        <f t="shared" si="16"/>
        <v>0</v>
      </c>
      <c r="N22" s="97">
        <f t="shared" si="16"/>
        <v>0</v>
      </c>
      <c r="O22" s="97">
        <f t="shared" si="16"/>
        <v>0</v>
      </c>
      <c r="P22" s="97">
        <f t="shared" si="16"/>
        <v>0</v>
      </c>
      <c r="Q22" s="97">
        <f t="shared" si="16"/>
        <v>0</v>
      </c>
      <c r="R22" s="97">
        <f t="shared" si="16"/>
        <v>0</v>
      </c>
      <c r="S22" s="97">
        <f t="shared" si="16"/>
        <v>0</v>
      </c>
      <c r="T22" s="97">
        <f t="shared" si="16"/>
        <v>0</v>
      </c>
      <c r="U22" s="97">
        <f t="shared" si="16"/>
        <v>0</v>
      </c>
      <c r="V22" s="97">
        <f t="shared" si="16"/>
        <v>0</v>
      </c>
      <c r="W22" s="97">
        <f t="shared" si="16"/>
        <v>0</v>
      </c>
      <c r="X22" s="97">
        <f t="shared" si="16"/>
        <v>0</v>
      </c>
      <c r="Y22" s="97">
        <f t="shared" si="16"/>
        <v>0</v>
      </c>
      <c r="Z22" s="97">
        <f t="shared" si="16"/>
        <v>0</v>
      </c>
      <c r="AA22" s="97">
        <f t="shared" si="16"/>
        <v>0</v>
      </c>
      <c r="AB22" s="97">
        <f t="shared" si="16"/>
        <v>70</v>
      </c>
      <c r="AC22" s="97">
        <f t="shared" si="16"/>
        <v>70</v>
      </c>
      <c r="AD22" s="97">
        <f t="shared" si="16"/>
        <v>0</v>
      </c>
      <c r="AE22" s="97">
        <f t="shared" si="16"/>
        <v>0</v>
      </c>
      <c r="AF22" s="106"/>
    </row>
    <row r="23" spans="1:32" s="100" customFormat="1" ht="22.5" customHeight="1">
      <c r="A23" s="101" t="s">
        <v>19</v>
      </c>
      <c r="B23" s="102">
        <f>B24+B27</f>
        <v>70</v>
      </c>
      <c r="C23" s="102">
        <f>C24+C27</f>
        <v>70</v>
      </c>
      <c r="D23" s="102">
        <f>D24+D27</f>
        <v>70</v>
      </c>
      <c r="E23" s="102">
        <f>E24+E27</f>
        <v>70</v>
      </c>
      <c r="F23" s="98">
        <f t="shared" si="2"/>
        <v>100</v>
      </c>
      <c r="G23" s="98">
        <f t="shared" si="3"/>
        <v>100</v>
      </c>
      <c r="H23" s="102">
        <f aca="true" t="shared" si="17" ref="H23:AE23">H24+H27</f>
        <v>0</v>
      </c>
      <c r="I23" s="102">
        <f t="shared" si="17"/>
        <v>0</v>
      </c>
      <c r="J23" s="102">
        <f t="shared" si="17"/>
        <v>0</v>
      </c>
      <c r="K23" s="102">
        <f t="shared" si="17"/>
        <v>0</v>
      </c>
      <c r="L23" s="102">
        <f t="shared" si="17"/>
        <v>0</v>
      </c>
      <c r="M23" s="102">
        <f t="shared" si="17"/>
        <v>0</v>
      </c>
      <c r="N23" s="102">
        <f t="shared" si="17"/>
        <v>0</v>
      </c>
      <c r="O23" s="102">
        <f t="shared" si="17"/>
        <v>0</v>
      </c>
      <c r="P23" s="102">
        <f t="shared" si="17"/>
        <v>0</v>
      </c>
      <c r="Q23" s="102">
        <f t="shared" si="17"/>
        <v>0</v>
      </c>
      <c r="R23" s="102">
        <f t="shared" si="17"/>
        <v>0</v>
      </c>
      <c r="S23" s="102">
        <f t="shared" si="17"/>
        <v>0</v>
      </c>
      <c r="T23" s="102">
        <f t="shared" si="17"/>
        <v>0</v>
      </c>
      <c r="U23" s="102">
        <f t="shared" si="17"/>
        <v>0</v>
      </c>
      <c r="V23" s="102">
        <f t="shared" si="17"/>
        <v>0</v>
      </c>
      <c r="W23" s="102">
        <f t="shared" si="17"/>
        <v>0</v>
      </c>
      <c r="X23" s="102">
        <f t="shared" si="17"/>
        <v>0</v>
      </c>
      <c r="Y23" s="102">
        <f t="shared" si="17"/>
        <v>0</v>
      </c>
      <c r="Z23" s="102">
        <f t="shared" si="17"/>
        <v>0</v>
      </c>
      <c r="AA23" s="102">
        <f t="shared" si="17"/>
        <v>0</v>
      </c>
      <c r="AB23" s="102">
        <f t="shared" si="17"/>
        <v>70</v>
      </c>
      <c r="AC23" s="102">
        <f t="shared" si="17"/>
        <v>70</v>
      </c>
      <c r="AD23" s="102">
        <f t="shared" si="17"/>
        <v>0</v>
      </c>
      <c r="AE23" s="102">
        <f t="shared" si="17"/>
        <v>0</v>
      </c>
      <c r="AF23" s="106"/>
    </row>
    <row r="24" spans="1:32" s="93" customFormat="1" ht="45.75" customHeight="1">
      <c r="A24" s="107" t="s">
        <v>35</v>
      </c>
      <c r="B24" s="90">
        <f>B25</f>
        <v>30</v>
      </c>
      <c r="C24" s="90">
        <f>C25</f>
        <v>30</v>
      </c>
      <c r="D24" s="90">
        <f>D25</f>
        <v>30</v>
      </c>
      <c r="E24" s="90">
        <f>E25</f>
        <v>30</v>
      </c>
      <c r="F24" s="91">
        <f t="shared" si="2"/>
        <v>100</v>
      </c>
      <c r="G24" s="91">
        <f t="shared" si="3"/>
        <v>100</v>
      </c>
      <c r="H24" s="90">
        <f>H25</f>
        <v>0</v>
      </c>
      <c r="I24" s="90">
        <f aca="true" t="shared" si="18" ref="I24:AE24">I25</f>
        <v>0</v>
      </c>
      <c r="J24" s="90">
        <f t="shared" si="18"/>
        <v>0</v>
      </c>
      <c r="K24" s="90">
        <f t="shared" si="18"/>
        <v>0</v>
      </c>
      <c r="L24" s="90">
        <f t="shared" si="18"/>
        <v>0</v>
      </c>
      <c r="M24" s="90">
        <f t="shared" si="18"/>
        <v>0</v>
      </c>
      <c r="N24" s="90">
        <f t="shared" si="18"/>
        <v>0</v>
      </c>
      <c r="O24" s="90">
        <f t="shared" si="18"/>
        <v>0</v>
      </c>
      <c r="P24" s="90">
        <f t="shared" si="18"/>
        <v>0</v>
      </c>
      <c r="Q24" s="90">
        <f t="shared" si="18"/>
        <v>0</v>
      </c>
      <c r="R24" s="90">
        <f t="shared" si="18"/>
        <v>0</v>
      </c>
      <c r="S24" s="90">
        <f t="shared" si="18"/>
        <v>0</v>
      </c>
      <c r="T24" s="90">
        <f t="shared" si="18"/>
        <v>0</v>
      </c>
      <c r="U24" s="90">
        <f t="shared" si="18"/>
        <v>0</v>
      </c>
      <c r="V24" s="90">
        <f t="shared" si="18"/>
        <v>0</v>
      </c>
      <c r="W24" s="90">
        <f t="shared" si="18"/>
        <v>0</v>
      </c>
      <c r="X24" s="90">
        <f t="shared" si="18"/>
        <v>0</v>
      </c>
      <c r="Y24" s="90">
        <f t="shared" si="18"/>
        <v>0</v>
      </c>
      <c r="Z24" s="90">
        <f t="shared" si="18"/>
        <v>0</v>
      </c>
      <c r="AA24" s="90">
        <f t="shared" si="18"/>
        <v>0</v>
      </c>
      <c r="AB24" s="90">
        <f t="shared" si="18"/>
        <v>30</v>
      </c>
      <c r="AC24" s="90">
        <f t="shared" si="18"/>
        <v>30</v>
      </c>
      <c r="AD24" s="90">
        <f t="shared" si="18"/>
        <v>0</v>
      </c>
      <c r="AE24" s="90">
        <f t="shared" si="18"/>
        <v>0</v>
      </c>
      <c r="AF24" s="92" t="s">
        <v>73</v>
      </c>
    </row>
    <row r="25" spans="1:32" s="100" customFormat="1" ht="23.25" customHeight="1">
      <c r="A25" s="96" t="s">
        <v>20</v>
      </c>
      <c r="B25" s="97">
        <f>B26</f>
        <v>30</v>
      </c>
      <c r="C25" s="97">
        <f aca="true" t="shared" si="19" ref="C25:AE25">C26</f>
        <v>30</v>
      </c>
      <c r="D25" s="97">
        <f t="shared" si="19"/>
        <v>30</v>
      </c>
      <c r="E25" s="97">
        <f t="shared" si="19"/>
        <v>30</v>
      </c>
      <c r="F25" s="98">
        <f t="shared" si="2"/>
        <v>100</v>
      </c>
      <c r="G25" s="98">
        <f t="shared" si="3"/>
        <v>100</v>
      </c>
      <c r="H25" s="97">
        <f t="shared" si="19"/>
        <v>0</v>
      </c>
      <c r="I25" s="97">
        <f t="shared" si="19"/>
        <v>0</v>
      </c>
      <c r="J25" s="97">
        <f t="shared" si="19"/>
        <v>0</v>
      </c>
      <c r="K25" s="97">
        <f t="shared" si="19"/>
        <v>0</v>
      </c>
      <c r="L25" s="97">
        <f t="shared" si="19"/>
        <v>0</v>
      </c>
      <c r="M25" s="97">
        <f t="shared" si="19"/>
        <v>0</v>
      </c>
      <c r="N25" s="97">
        <f t="shared" si="19"/>
        <v>0</v>
      </c>
      <c r="O25" s="97">
        <f t="shared" si="19"/>
        <v>0</v>
      </c>
      <c r="P25" s="97">
        <f t="shared" si="19"/>
        <v>0</v>
      </c>
      <c r="Q25" s="97">
        <f t="shared" si="19"/>
        <v>0</v>
      </c>
      <c r="R25" s="97">
        <f t="shared" si="19"/>
        <v>0</v>
      </c>
      <c r="S25" s="97">
        <f t="shared" si="19"/>
        <v>0</v>
      </c>
      <c r="T25" s="97">
        <f t="shared" si="19"/>
        <v>0</v>
      </c>
      <c r="U25" s="97">
        <f t="shared" si="19"/>
        <v>0</v>
      </c>
      <c r="V25" s="97">
        <f t="shared" si="19"/>
        <v>0</v>
      </c>
      <c r="W25" s="97">
        <f t="shared" si="19"/>
        <v>0</v>
      </c>
      <c r="X25" s="97">
        <f t="shared" si="19"/>
        <v>0</v>
      </c>
      <c r="Y25" s="97">
        <f t="shared" si="19"/>
        <v>0</v>
      </c>
      <c r="Z25" s="97">
        <f t="shared" si="19"/>
        <v>0</v>
      </c>
      <c r="AA25" s="97">
        <f t="shared" si="19"/>
        <v>0</v>
      </c>
      <c r="AB25" s="97">
        <f t="shared" si="19"/>
        <v>30</v>
      </c>
      <c r="AC25" s="97">
        <f t="shared" si="19"/>
        <v>30</v>
      </c>
      <c r="AD25" s="97">
        <f t="shared" si="19"/>
        <v>0</v>
      </c>
      <c r="AE25" s="97">
        <f t="shared" si="19"/>
        <v>0</v>
      </c>
      <c r="AF25" s="106"/>
    </row>
    <row r="26" spans="1:32" s="100" customFormat="1" ht="23.25" customHeight="1">
      <c r="A26" s="101" t="s">
        <v>19</v>
      </c>
      <c r="B26" s="102">
        <f>H26+J26+L26+N26+P26+R26+T26+V26+X26+Z26+AB26+AD26</f>
        <v>30</v>
      </c>
      <c r="C26" s="103">
        <f>H26+J26+L26+N26+P26+R26+T26+V26+X26+Z26+AB26</f>
        <v>30</v>
      </c>
      <c r="D26" s="103">
        <f>I26+K26+M26+O26+Q26+S26+U26+W26+Y26+AA26+AC26+AE26</f>
        <v>30</v>
      </c>
      <c r="E26" s="103">
        <f>I26+K26+M26+O26+Q26+S26+U26+W26+Y26+AA26+AC26+AE26</f>
        <v>30</v>
      </c>
      <c r="F26" s="98">
        <f t="shared" si="2"/>
        <v>100</v>
      </c>
      <c r="G26" s="98">
        <f t="shared" si="3"/>
        <v>100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30</v>
      </c>
      <c r="AC26" s="103">
        <v>30</v>
      </c>
      <c r="AD26" s="103">
        <v>0</v>
      </c>
      <c r="AE26" s="104">
        <v>0</v>
      </c>
      <c r="AF26" s="106"/>
    </row>
    <row r="27" spans="1:33" s="93" customFormat="1" ht="45.75" customHeight="1">
      <c r="A27" s="107" t="s">
        <v>36</v>
      </c>
      <c r="B27" s="90">
        <f>B28</f>
        <v>40</v>
      </c>
      <c r="C27" s="90">
        <f>C28</f>
        <v>40</v>
      </c>
      <c r="D27" s="90">
        <f>D28</f>
        <v>40</v>
      </c>
      <c r="E27" s="90">
        <f>E28</f>
        <v>40</v>
      </c>
      <c r="F27" s="91">
        <f t="shared" si="2"/>
        <v>100</v>
      </c>
      <c r="G27" s="91">
        <f t="shared" si="3"/>
        <v>100</v>
      </c>
      <c r="H27" s="90">
        <f>H28</f>
        <v>0</v>
      </c>
      <c r="I27" s="90">
        <f aca="true" t="shared" si="20" ref="I27:AE27">I28</f>
        <v>0</v>
      </c>
      <c r="J27" s="90">
        <f t="shared" si="20"/>
        <v>0</v>
      </c>
      <c r="K27" s="90">
        <f t="shared" si="20"/>
        <v>0</v>
      </c>
      <c r="L27" s="90">
        <f t="shared" si="20"/>
        <v>0</v>
      </c>
      <c r="M27" s="90">
        <f t="shared" si="20"/>
        <v>0</v>
      </c>
      <c r="N27" s="90">
        <f t="shared" si="20"/>
        <v>0</v>
      </c>
      <c r="O27" s="90">
        <f t="shared" si="20"/>
        <v>0</v>
      </c>
      <c r="P27" s="90">
        <f t="shared" si="20"/>
        <v>0</v>
      </c>
      <c r="Q27" s="90">
        <f t="shared" si="20"/>
        <v>0</v>
      </c>
      <c r="R27" s="90">
        <f t="shared" si="20"/>
        <v>0</v>
      </c>
      <c r="S27" s="90">
        <f t="shared" si="20"/>
        <v>0</v>
      </c>
      <c r="T27" s="90">
        <f t="shared" si="20"/>
        <v>0</v>
      </c>
      <c r="U27" s="90">
        <f t="shared" si="20"/>
        <v>0</v>
      </c>
      <c r="V27" s="90">
        <f t="shared" si="20"/>
        <v>0</v>
      </c>
      <c r="W27" s="90">
        <f t="shared" si="20"/>
        <v>0</v>
      </c>
      <c r="X27" s="90">
        <f t="shared" si="20"/>
        <v>0</v>
      </c>
      <c r="Y27" s="90">
        <f t="shared" si="20"/>
        <v>0</v>
      </c>
      <c r="Z27" s="90">
        <f t="shared" si="20"/>
        <v>0</v>
      </c>
      <c r="AA27" s="90">
        <f t="shared" si="20"/>
        <v>0</v>
      </c>
      <c r="AB27" s="90">
        <f t="shared" si="20"/>
        <v>40</v>
      </c>
      <c r="AC27" s="90">
        <f t="shared" si="20"/>
        <v>40</v>
      </c>
      <c r="AD27" s="90">
        <f t="shared" si="20"/>
        <v>0</v>
      </c>
      <c r="AE27" s="90">
        <f t="shared" si="20"/>
        <v>0</v>
      </c>
      <c r="AF27" s="92" t="s">
        <v>74</v>
      </c>
      <c r="AG27" s="112"/>
    </row>
    <row r="28" spans="1:32" s="100" customFormat="1" ht="22.5" customHeight="1">
      <c r="A28" s="96" t="s">
        <v>20</v>
      </c>
      <c r="B28" s="97">
        <f>B29</f>
        <v>40</v>
      </c>
      <c r="C28" s="97">
        <f aca="true" t="shared" si="21" ref="C28:AE28">C29</f>
        <v>40</v>
      </c>
      <c r="D28" s="97">
        <f t="shared" si="21"/>
        <v>40</v>
      </c>
      <c r="E28" s="97">
        <f t="shared" si="21"/>
        <v>40</v>
      </c>
      <c r="F28" s="98">
        <f t="shared" si="2"/>
        <v>100</v>
      </c>
      <c r="G28" s="98">
        <f t="shared" si="3"/>
        <v>100</v>
      </c>
      <c r="H28" s="97">
        <f t="shared" si="21"/>
        <v>0</v>
      </c>
      <c r="I28" s="97">
        <f t="shared" si="21"/>
        <v>0</v>
      </c>
      <c r="J28" s="97">
        <f t="shared" si="21"/>
        <v>0</v>
      </c>
      <c r="K28" s="97">
        <f t="shared" si="21"/>
        <v>0</v>
      </c>
      <c r="L28" s="97">
        <f t="shared" si="21"/>
        <v>0</v>
      </c>
      <c r="M28" s="97">
        <f t="shared" si="21"/>
        <v>0</v>
      </c>
      <c r="N28" s="97">
        <f t="shared" si="21"/>
        <v>0</v>
      </c>
      <c r="O28" s="97">
        <f t="shared" si="21"/>
        <v>0</v>
      </c>
      <c r="P28" s="97">
        <f t="shared" si="21"/>
        <v>0</v>
      </c>
      <c r="Q28" s="97">
        <f t="shared" si="21"/>
        <v>0</v>
      </c>
      <c r="R28" s="97">
        <f t="shared" si="21"/>
        <v>0</v>
      </c>
      <c r="S28" s="97">
        <f t="shared" si="21"/>
        <v>0</v>
      </c>
      <c r="T28" s="97">
        <f t="shared" si="21"/>
        <v>0</v>
      </c>
      <c r="U28" s="97">
        <f t="shared" si="21"/>
        <v>0</v>
      </c>
      <c r="V28" s="97">
        <f t="shared" si="21"/>
        <v>0</v>
      </c>
      <c r="W28" s="97">
        <f t="shared" si="21"/>
        <v>0</v>
      </c>
      <c r="X28" s="97">
        <f t="shared" si="21"/>
        <v>0</v>
      </c>
      <c r="Y28" s="97">
        <f t="shared" si="21"/>
        <v>0</v>
      </c>
      <c r="Z28" s="97">
        <f t="shared" si="21"/>
        <v>0</v>
      </c>
      <c r="AA28" s="97">
        <f t="shared" si="21"/>
        <v>0</v>
      </c>
      <c r="AB28" s="97">
        <f t="shared" si="21"/>
        <v>40</v>
      </c>
      <c r="AC28" s="97">
        <f t="shared" si="21"/>
        <v>40</v>
      </c>
      <c r="AD28" s="97">
        <f t="shared" si="21"/>
        <v>0</v>
      </c>
      <c r="AE28" s="97">
        <f t="shared" si="21"/>
        <v>0</v>
      </c>
      <c r="AF28" s="106"/>
    </row>
    <row r="29" spans="1:33" s="100" customFormat="1" ht="22.5" customHeight="1">
      <c r="A29" s="101" t="s">
        <v>19</v>
      </c>
      <c r="B29" s="102">
        <f>H29+J29+L29+N29+P29+R29+T29+V29+X29+Z29+AB29+AD29</f>
        <v>40</v>
      </c>
      <c r="C29" s="103">
        <f>H29+J29+L29+N29+P29+R29+T29+V29+X29+Z29+AB29</f>
        <v>40</v>
      </c>
      <c r="D29" s="103">
        <f>I29+K29+M29+O29+Q29+S29+U29+W29+Y29+AA29+AC29+AE29</f>
        <v>40</v>
      </c>
      <c r="E29" s="103">
        <f>I29+K29+M29+O29+Q29+S29+U29+W29+Y29+AA29+AC29+AE29</f>
        <v>40</v>
      </c>
      <c r="F29" s="98">
        <f t="shared" si="2"/>
        <v>100</v>
      </c>
      <c r="G29" s="98">
        <f t="shared" si="3"/>
        <v>100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40</v>
      </c>
      <c r="AC29" s="103">
        <v>40</v>
      </c>
      <c r="AD29" s="103">
        <v>0</v>
      </c>
      <c r="AE29" s="104">
        <v>0</v>
      </c>
      <c r="AF29" s="106"/>
      <c r="AG29" s="111"/>
    </row>
    <row r="30" spans="1:33" s="95" customFormat="1" ht="45.75" customHeight="1">
      <c r="A30" s="87" t="s">
        <v>27</v>
      </c>
      <c r="B30" s="81">
        <f>B5+B11+B17+B21</f>
        <v>360</v>
      </c>
      <c r="C30" s="81">
        <f>C5+C11+C17+C21</f>
        <v>360</v>
      </c>
      <c r="D30" s="81">
        <f>D5+D11+D17+D21</f>
        <v>280</v>
      </c>
      <c r="E30" s="81">
        <f>E5+E11+E17+E21</f>
        <v>360</v>
      </c>
      <c r="F30" s="82">
        <f t="shared" si="2"/>
        <v>100</v>
      </c>
      <c r="G30" s="82">
        <f t="shared" si="3"/>
        <v>100</v>
      </c>
      <c r="H30" s="81">
        <f aca="true" t="shared" si="22" ref="H30:AE30">H5+H11+H17+H21</f>
        <v>0</v>
      </c>
      <c r="I30" s="81">
        <f t="shared" si="22"/>
        <v>0</v>
      </c>
      <c r="J30" s="81">
        <f t="shared" si="22"/>
        <v>70</v>
      </c>
      <c r="K30" s="81">
        <f t="shared" si="22"/>
        <v>65.25</v>
      </c>
      <c r="L30" s="81">
        <f t="shared" si="22"/>
        <v>80</v>
      </c>
      <c r="M30" s="81">
        <f t="shared" si="22"/>
        <v>84.75</v>
      </c>
      <c r="N30" s="81">
        <f t="shared" si="22"/>
        <v>20</v>
      </c>
      <c r="O30" s="81">
        <f t="shared" si="22"/>
        <v>0</v>
      </c>
      <c r="P30" s="81">
        <f t="shared" si="22"/>
        <v>0</v>
      </c>
      <c r="Q30" s="81">
        <f t="shared" si="22"/>
        <v>20</v>
      </c>
      <c r="R30" s="81">
        <f t="shared" si="22"/>
        <v>0</v>
      </c>
      <c r="S30" s="81">
        <f t="shared" si="22"/>
        <v>0</v>
      </c>
      <c r="T30" s="81">
        <f t="shared" si="22"/>
        <v>0</v>
      </c>
      <c r="U30" s="81">
        <f t="shared" si="22"/>
        <v>0</v>
      </c>
      <c r="V30" s="81">
        <f t="shared" si="22"/>
        <v>0</v>
      </c>
      <c r="W30" s="81">
        <f t="shared" si="22"/>
        <v>0</v>
      </c>
      <c r="X30" s="81">
        <f t="shared" si="22"/>
        <v>0</v>
      </c>
      <c r="Y30" s="81">
        <f t="shared" si="22"/>
        <v>0</v>
      </c>
      <c r="Z30" s="81">
        <f t="shared" si="22"/>
        <v>80</v>
      </c>
      <c r="AA30" s="81">
        <f t="shared" si="22"/>
        <v>0</v>
      </c>
      <c r="AB30" s="81">
        <f t="shared" si="22"/>
        <v>110</v>
      </c>
      <c r="AC30" s="81">
        <f t="shared" si="22"/>
        <v>110</v>
      </c>
      <c r="AD30" s="81">
        <f t="shared" si="22"/>
        <v>0</v>
      </c>
      <c r="AE30" s="81">
        <f t="shared" si="22"/>
        <v>80</v>
      </c>
      <c r="AF30" s="84"/>
      <c r="AG30" s="94"/>
    </row>
    <row r="31" spans="1:31" ht="15.75">
      <c r="A31" s="31"/>
      <c r="B31" s="32"/>
      <c r="C31" s="3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X31" s="11"/>
      <c r="Y31" s="11"/>
      <c r="Z31" s="11"/>
      <c r="AA31" s="11"/>
      <c r="AB31" s="11"/>
      <c r="AC31" s="11"/>
      <c r="AD31" s="11"/>
      <c r="AE31" s="11"/>
    </row>
    <row r="32" spans="2:33" ht="39" customHeight="1">
      <c r="B32" s="126" t="s">
        <v>66</v>
      </c>
      <c r="C32" s="126"/>
      <c r="D32" s="126"/>
      <c r="E32" s="126"/>
      <c r="F32" s="126"/>
      <c r="G32" s="126"/>
      <c r="H32" s="14"/>
      <c r="I32" s="14"/>
      <c r="K32" s="23"/>
      <c r="L32" s="27"/>
      <c r="M32" s="44" t="s">
        <v>65</v>
      </c>
      <c r="N32" s="42"/>
      <c r="O32" s="42"/>
      <c r="P32" s="42"/>
      <c r="Q32" s="6"/>
      <c r="R32" s="6"/>
      <c r="S32" s="6"/>
      <c r="T32" s="6"/>
      <c r="U32" s="9"/>
      <c r="V32" s="9"/>
      <c r="W32" s="9"/>
      <c r="X32" s="9"/>
      <c r="Y32" s="9"/>
      <c r="Z32" s="9"/>
      <c r="AA32" s="9"/>
      <c r="AB32" s="9"/>
      <c r="AC32" s="6"/>
      <c r="AD32" s="6"/>
      <c r="AE32" s="6"/>
      <c r="AF32" s="6"/>
      <c r="AG32" s="6"/>
    </row>
    <row r="33" spans="2:33" ht="15.75">
      <c r="B33" s="13" t="s">
        <v>63</v>
      </c>
      <c r="F33" s="6"/>
      <c r="G33" s="6"/>
      <c r="H33" s="6"/>
      <c r="I33" s="6"/>
      <c r="J33" s="6"/>
      <c r="K33" s="6"/>
      <c r="M33" s="25"/>
      <c r="N33" s="30"/>
      <c r="O33" s="29"/>
      <c r="P33" s="28"/>
      <c r="Q33" s="6"/>
      <c r="R33" s="6"/>
      <c r="S33" s="6"/>
      <c r="T33" s="6"/>
      <c r="U33" s="9"/>
      <c r="V33" s="9"/>
      <c r="W33" s="9"/>
      <c r="X33" s="9"/>
      <c r="Y33" s="9"/>
      <c r="Z33" s="9"/>
      <c r="AA33" s="9"/>
      <c r="AB33" s="9"/>
      <c r="AC33" s="6"/>
      <c r="AD33" s="6"/>
      <c r="AE33" s="6"/>
      <c r="AF33" s="6"/>
      <c r="AG33" s="6"/>
    </row>
    <row r="34" spans="2:33" ht="30" customHeight="1">
      <c r="B34" s="22"/>
      <c r="F34" s="21"/>
      <c r="J34" s="24"/>
      <c r="K34" s="6"/>
      <c r="M34" s="43"/>
      <c r="N34" s="26"/>
      <c r="P34" s="43"/>
      <c r="T34" s="9"/>
      <c r="U34" s="9"/>
      <c r="V34" s="9"/>
      <c r="W34" s="9"/>
      <c r="X34" s="9"/>
      <c r="Y34" s="9"/>
      <c r="Z34" s="9"/>
      <c r="AA34" s="9"/>
      <c r="AB34" s="9"/>
      <c r="AC34" s="6"/>
      <c r="AD34" s="6"/>
      <c r="AE34" s="6"/>
      <c r="AF34" s="6"/>
      <c r="AG34" s="6"/>
    </row>
    <row r="35" spans="2:33" ht="15.75">
      <c r="B35" s="13"/>
      <c r="K35" s="6"/>
      <c r="L35" s="6"/>
      <c r="M35" s="6"/>
      <c r="N35" s="6"/>
      <c r="T35" s="9"/>
      <c r="U35" s="9"/>
      <c r="V35" s="9"/>
      <c r="W35" s="9"/>
      <c r="X35" s="9"/>
      <c r="Y35" s="9"/>
      <c r="Z35" s="9"/>
      <c r="AA35" s="9"/>
      <c r="AB35" s="9"/>
      <c r="AC35" s="6"/>
      <c r="AD35" s="6"/>
      <c r="AE35" s="6"/>
      <c r="AF35" s="6"/>
      <c r="AG35" s="6"/>
    </row>
    <row r="36" spans="20:28" ht="15.75">
      <c r="T36" s="11"/>
      <c r="X36" s="11"/>
      <c r="Y36" s="11"/>
      <c r="Z36" s="11"/>
      <c r="AA36" s="11"/>
      <c r="AB36" s="11"/>
    </row>
    <row r="37" spans="1:28" ht="15.75">
      <c r="A37" s="34"/>
      <c r="B37" s="35"/>
      <c r="C37" s="36"/>
      <c r="J37" s="12"/>
      <c r="T37" s="11"/>
      <c r="X37" s="11"/>
      <c r="Y37" s="11"/>
      <c r="Z37" s="11"/>
      <c r="AA37" s="11"/>
      <c r="AB37" s="11"/>
    </row>
    <row r="38" spans="1:3" ht="15.75">
      <c r="A38" s="34"/>
      <c r="B38" s="37"/>
      <c r="C38" s="36"/>
    </row>
    <row r="39" spans="1:3" ht="15.75">
      <c r="A39" s="34"/>
      <c r="B39" s="37"/>
      <c r="C39" s="36"/>
    </row>
    <row r="40" spans="1:3" ht="15.75">
      <c r="A40" s="34"/>
      <c r="B40" s="37"/>
      <c r="C40" s="36"/>
    </row>
    <row r="41" spans="1:3" ht="15.75">
      <c r="A41" s="34"/>
      <c r="B41" s="37"/>
      <c r="C41" s="36"/>
    </row>
    <row r="42" spans="1:3" ht="15.75">
      <c r="A42" s="34"/>
      <c r="B42" s="37"/>
      <c r="C42" s="38"/>
    </row>
    <row r="43" spans="1:3" ht="15.75">
      <c r="A43" s="34"/>
      <c r="B43" s="37"/>
      <c r="C43" s="39"/>
    </row>
    <row r="44" ht="15.75">
      <c r="C44" s="33"/>
    </row>
  </sheetData>
  <sheetProtection/>
  <mergeCells count="21">
    <mergeCell ref="AF5:AF7"/>
    <mergeCell ref="AF2:AF3"/>
    <mergeCell ref="J2:K2"/>
    <mergeCell ref="L2:M2"/>
    <mergeCell ref="N2:O2"/>
    <mergeCell ref="AD2:AE2"/>
    <mergeCell ref="Z2:AA2"/>
    <mergeCell ref="B32:G32"/>
    <mergeCell ref="E2:E3"/>
    <mergeCell ref="V2:W2"/>
    <mergeCell ref="X2:Y2"/>
    <mergeCell ref="T2:U2"/>
    <mergeCell ref="R2:S2"/>
    <mergeCell ref="P2:Q2"/>
    <mergeCell ref="H2:I2"/>
    <mergeCell ref="A2:A3"/>
    <mergeCell ref="B2:B3"/>
    <mergeCell ref="C2:C3"/>
    <mergeCell ref="D2:D3"/>
    <mergeCell ref="F2:G2"/>
    <mergeCell ref="AB2:AC2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45" r:id="rId1"/>
  <colBreaks count="1" manualBreakCount="1">
    <brk id="17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tabSelected="1" view="pageBreakPreview" zoomScale="60" zoomScalePageLayoutView="0" workbookViewId="0" topLeftCell="A1">
      <selection activeCell="P10" sqref="P10"/>
    </sheetView>
  </sheetViews>
  <sheetFormatPr defaultColWidth="9.140625" defaultRowHeight="15"/>
  <cols>
    <col min="1" max="1" width="5.140625" style="45" customWidth="1"/>
    <col min="2" max="2" width="65.421875" style="45" customWidth="1"/>
    <col min="3" max="3" width="7.140625" style="45" customWidth="1"/>
    <col min="4" max="4" width="14.28125" style="45" customWidth="1"/>
    <col min="5" max="5" width="10.140625" style="45" customWidth="1"/>
    <col min="6" max="6" width="6.00390625" style="45" customWidth="1"/>
    <col min="7" max="7" width="6.28125" style="45" customWidth="1"/>
    <col min="8" max="8" width="5.8515625" style="45" customWidth="1"/>
    <col min="9" max="9" width="5.57421875" style="45" customWidth="1"/>
    <col min="10" max="10" width="5.7109375" style="45" customWidth="1"/>
    <col min="11" max="11" width="6.7109375" style="45" customWidth="1"/>
    <col min="12" max="12" width="5.421875" style="45" customWidth="1"/>
    <col min="13" max="14" width="5.57421875" style="45" customWidth="1"/>
    <col min="15" max="15" width="6.28125" style="45" customWidth="1"/>
    <col min="16" max="16" width="5.7109375" style="45" customWidth="1"/>
    <col min="17" max="17" width="6.8515625" style="45" customWidth="1"/>
    <col min="18" max="18" width="104.28125" style="45" customWidth="1"/>
    <col min="19" max="16384" width="9.140625" style="45" customWidth="1"/>
  </cols>
  <sheetData>
    <row r="1" spans="1:18" ht="50.25" customHeight="1">
      <c r="A1" s="132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8.75">
      <c r="A2" s="132" t="s">
        <v>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5">
      <c r="A3" s="46"/>
      <c r="B3" s="46"/>
      <c r="C3" s="46"/>
      <c r="D3" s="46"/>
      <c r="E3" s="46"/>
      <c r="F3" s="134" t="s">
        <v>76</v>
      </c>
      <c r="G3" s="135"/>
      <c r="H3" s="135"/>
      <c r="I3" s="135"/>
      <c r="J3" s="135"/>
      <c r="K3" s="135"/>
      <c r="L3" s="46"/>
      <c r="M3" s="46"/>
      <c r="N3" s="46"/>
      <c r="O3" s="46"/>
      <c r="P3" s="46"/>
      <c r="Q3" s="46"/>
      <c r="R3" s="46"/>
    </row>
    <row r="4" spans="1:18" ht="44.25" customHeight="1">
      <c r="A4" s="136" t="s">
        <v>41</v>
      </c>
      <c r="B4" s="136" t="s">
        <v>42</v>
      </c>
      <c r="C4" s="136" t="s">
        <v>43</v>
      </c>
      <c r="D4" s="136" t="s">
        <v>44</v>
      </c>
      <c r="E4" s="136" t="s">
        <v>54</v>
      </c>
      <c r="F4" s="141" t="s">
        <v>45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  <c r="R4" s="47"/>
    </row>
    <row r="5" spans="1:18" ht="96" customHeight="1">
      <c r="A5" s="137"/>
      <c r="B5" s="138"/>
      <c r="C5" s="138"/>
      <c r="D5" s="138"/>
      <c r="E5" s="138"/>
      <c r="F5" s="48" t="s">
        <v>2</v>
      </c>
      <c r="G5" s="48" t="s">
        <v>3</v>
      </c>
      <c r="H5" s="48" t="s">
        <v>4</v>
      </c>
      <c r="I5" s="48" t="s">
        <v>5</v>
      </c>
      <c r="J5" s="48" t="s">
        <v>6</v>
      </c>
      <c r="K5" s="48" t="s">
        <v>7</v>
      </c>
      <c r="L5" s="48" t="s">
        <v>8</v>
      </c>
      <c r="M5" s="48" t="s">
        <v>9</v>
      </c>
      <c r="N5" s="48" t="s">
        <v>10</v>
      </c>
      <c r="O5" s="48" t="s">
        <v>11</v>
      </c>
      <c r="P5" s="49" t="s">
        <v>12</v>
      </c>
      <c r="Q5" s="49" t="s">
        <v>13</v>
      </c>
      <c r="R5" s="50" t="s">
        <v>46</v>
      </c>
    </row>
    <row r="6" spans="1:18" ht="20.25" customHeight="1">
      <c r="A6" s="144" t="s">
        <v>47</v>
      </c>
      <c r="B6" s="145"/>
      <c r="C6" s="146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7"/>
      <c r="R6" s="51"/>
    </row>
    <row r="7" spans="1:23" ht="126" customHeight="1">
      <c r="A7" s="52" t="s">
        <v>48</v>
      </c>
      <c r="B7" s="53" t="s">
        <v>53</v>
      </c>
      <c r="C7" s="52" t="s">
        <v>50</v>
      </c>
      <c r="D7" s="52">
        <v>100</v>
      </c>
      <c r="E7" s="52">
        <v>200</v>
      </c>
      <c r="F7" s="52">
        <v>0</v>
      </c>
      <c r="G7" s="52">
        <v>0</v>
      </c>
      <c r="H7" s="52">
        <v>300</v>
      </c>
      <c r="I7" s="89">
        <v>326</v>
      </c>
      <c r="J7" s="52">
        <v>0</v>
      </c>
      <c r="K7" s="52">
        <v>0</v>
      </c>
      <c r="L7" s="52">
        <v>0</v>
      </c>
      <c r="M7" s="52">
        <v>0</v>
      </c>
      <c r="N7" s="52">
        <v>349</v>
      </c>
      <c r="O7" s="52">
        <v>381</v>
      </c>
      <c r="P7" s="54">
        <v>0</v>
      </c>
      <c r="Q7" s="54">
        <v>381</v>
      </c>
      <c r="R7" s="78" t="s">
        <v>67</v>
      </c>
      <c r="S7" s="139"/>
      <c r="T7" s="140"/>
      <c r="U7" s="140"/>
      <c r="V7" s="140"/>
      <c r="W7" s="140"/>
    </row>
    <row r="8" spans="1:30" ht="66.75" customHeight="1">
      <c r="A8" s="56" t="s">
        <v>49</v>
      </c>
      <c r="B8" s="57" t="s">
        <v>55</v>
      </c>
      <c r="C8" s="52" t="s">
        <v>51</v>
      </c>
      <c r="D8" s="52">
        <v>63</v>
      </c>
      <c r="E8" s="52">
        <v>86</v>
      </c>
      <c r="F8" s="52">
        <v>18.5</v>
      </c>
      <c r="G8" s="52">
        <v>24.1</v>
      </c>
      <c r="H8" s="52">
        <v>32.85</v>
      </c>
      <c r="I8" s="52">
        <v>35.91</v>
      </c>
      <c r="J8" s="52">
        <v>44.35</v>
      </c>
      <c r="K8" s="88">
        <v>44.35</v>
      </c>
      <c r="L8" s="52">
        <v>44.35</v>
      </c>
      <c r="M8" s="52">
        <v>44.35</v>
      </c>
      <c r="N8" s="52">
        <v>55.71</v>
      </c>
      <c r="O8" s="52">
        <v>65.5</v>
      </c>
      <c r="P8" s="54">
        <v>80.4</v>
      </c>
      <c r="Q8" s="54">
        <v>86.97</v>
      </c>
      <c r="R8" s="78" t="s">
        <v>72</v>
      </c>
      <c r="S8" s="45">
        <v>1317</v>
      </c>
      <c r="T8" s="45">
        <v>433</v>
      </c>
      <c r="U8" s="45">
        <v>634</v>
      </c>
      <c r="V8" s="45">
        <v>223</v>
      </c>
      <c r="W8" s="45">
        <v>612</v>
      </c>
      <c r="X8" s="45">
        <v>0</v>
      </c>
      <c r="Y8" s="45">
        <v>0</v>
      </c>
      <c r="Z8" s="45">
        <v>0</v>
      </c>
      <c r="AA8" s="45">
        <v>825</v>
      </c>
      <c r="AB8" s="45">
        <v>686</v>
      </c>
      <c r="AC8" s="45">
        <v>1105</v>
      </c>
      <c r="AD8" s="45">
        <v>477</v>
      </c>
    </row>
    <row r="9" spans="1:26" ht="52.5" customHeight="1">
      <c r="A9" s="56" t="s">
        <v>56</v>
      </c>
      <c r="B9" s="55" t="s">
        <v>57</v>
      </c>
      <c r="C9" s="52" t="s">
        <v>51</v>
      </c>
      <c r="D9" s="52">
        <v>68.7</v>
      </c>
      <c r="E9" s="58">
        <v>69.5</v>
      </c>
      <c r="F9" s="79">
        <v>0</v>
      </c>
      <c r="G9" s="59">
        <v>0</v>
      </c>
      <c r="H9" s="60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9">
        <v>0</v>
      </c>
      <c r="P9" s="61">
        <v>0</v>
      </c>
      <c r="Q9" s="113">
        <v>70.7</v>
      </c>
      <c r="R9" s="62" t="s">
        <v>79</v>
      </c>
      <c r="Z9" s="45">
        <v>7258</v>
      </c>
    </row>
    <row r="10" spans="1:27" ht="61.5" customHeight="1">
      <c r="A10" s="56" t="s">
        <v>58</v>
      </c>
      <c r="B10" s="55" t="s">
        <v>59</v>
      </c>
      <c r="C10" s="52" t="s">
        <v>51</v>
      </c>
      <c r="D10" s="52">
        <v>73.7</v>
      </c>
      <c r="E10" s="58">
        <v>74.5</v>
      </c>
      <c r="F10" s="79">
        <v>0</v>
      </c>
      <c r="G10" s="59">
        <v>0</v>
      </c>
      <c r="H10" s="60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9">
        <v>0</v>
      </c>
      <c r="P10" s="61">
        <v>0</v>
      </c>
      <c r="Q10" s="113">
        <v>96.1</v>
      </c>
      <c r="R10" s="62" t="s">
        <v>79</v>
      </c>
      <c r="S10" s="45">
        <f>S8*100/Z9</f>
        <v>18.145494626618902</v>
      </c>
      <c r="T10" s="45">
        <f>(S8+T8)*100/Z9</f>
        <v>24.11132543400386</v>
      </c>
      <c r="U10" s="45">
        <f>(S8+T8+U8)*100/Z9</f>
        <v>32.846514191237254</v>
      </c>
      <c r="V10" s="45">
        <f>(S8+T8+U8+V8)*100/Z9</f>
        <v>35.918985946541746</v>
      </c>
      <c r="W10" s="45">
        <f>(S8+T8+U8+V8+W8)*100/Z9</f>
        <v>44.3510608983191</v>
      </c>
      <c r="X10" s="45">
        <f>(S8+T8+U8+V8+W8+X8)/Z9*100</f>
        <v>44.3510608983191</v>
      </c>
      <c r="Y10" s="45">
        <f>(S8+T8+U8+V8+W8+X8+Y8)/Z9*100</f>
        <v>44.3510608983191</v>
      </c>
      <c r="Z10" s="45">
        <f>(S8+T8+U8+V8+W8+X8+Y8+Z8)/Z9*100</f>
        <v>44.3510608983191</v>
      </c>
      <c r="AA10" s="45">
        <f>(S8+T8+U8+V8+W8+X8+Y8+Z8+AA8+AB8)/Z9*100</f>
        <v>65.16946817305043</v>
      </c>
    </row>
    <row r="11" spans="1:18" ht="43.5" customHeight="1">
      <c r="A11" s="56" t="s">
        <v>60</v>
      </c>
      <c r="B11" s="55" t="s">
        <v>61</v>
      </c>
      <c r="C11" s="52" t="s">
        <v>51</v>
      </c>
      <c r="D11" s="52">
        <v>78.7</v>
      </c>
      <c r="E11" s="52">
        <v>79.5</v>
      </c>
      <c r="F11" s="79">
        <v>0</v>
      </c>
      <c r="G11" s="63">
        <v>0</v>
      </c>
      <c r="H11" s="64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63">
        <v>0</v>
      </c>
      <c r="P11" s="54">
        <v>0</v>
      </c>
      <c r="Q11" s="114">
        <v>96</v>
      </c>
      <c r="R11" s="78" t="s">
        <v>79</v>
      </c>
    </row>
    <row r="12" spans="1:18" ht="21.75" customHeight="1">
      <c r="A12" s="65"/>
      <c r="B12" s="66"/>
      <c r="C12" s="67"/>
      <c r="D12" s="67"/>
      <c r="E12" s="67"/>
      <c r="F12" s="68"/>
      <c r="G12" s="69"/>
      <c r="H12" s="70"/>
      <c r="I12" s="67"/>
      <c r="J12" s="67"/>
      <c r="K12" s="67"/>
      <c r="L12" s="67"/>
      <c r="M12" s="67"/>
      <c r="N12" s="67"/>
      <c r="O12" s="69"/>
      <c r="P12" s="71"/>
      <c r="Q12" s="71"/>
      <c r="R12" s="72"/>
    </row>
    <row r="13" spans="1:18" ht="60" customHeight="1">
      <c r="A13" s="73"/>
      <c r="B13" s="148" t="s">
        <v>64</v>
      </c>
      <c r="C13" s="149"/>
      <c r="D13" s="149"/>
      <c r="E13" s="149"/>
      <c r="F13" s="73"/>
      <c r="G13" s="74" t="s">
        <v>65</v>
      </c>
      <c r="I13" s="74"/>
      <c r="J13" s="74"/>
      <c r="K13" s="74"/>
      <c r="L13" s="74"/>
      <c r="M13" s="74"/>
      <c r="N13" s="74"/>
      <c r="O13" s="73"/>
      <c r="P13" s="73"/>
      <c r="Q13" s="73"/>
      <c r="R13" s="73"/>
    </row>
    <row r="14" spans="1:18" ht="62.25" customHeight="1">
      <c r="A14" s="73"/>
      <c r="B14" s="115" t="s">
        <v>78</v>
      </c>
      <c r="C14" s="75"/>
      <c r="D14" s="75"/>
      <c r="E14" s="75"/>
      <c r="F14" s="73"/>
      <c r="G14" s="76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18" ht="15">
      <c r="A15" s="73"/>
      <c r="B15" s="76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 ht="15">
      <c r="A16" s="73"/>
      <c r="B16" s="77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</sheetData>
  <sheetProtection/>
  <mergeCells count="12">
    <mergeCell ref="S7:W7"/>
    <mergeCell ref="F4:Q4"/>
    <mergeCell ref="A6:Q6"/>
    <mergeCell ref="B13:E13"/>
    <mergeCell ref="A1:R1"/>
    <mergeCell ref="A2:R2"/>
    <mergeCell ref="F3:K3"/>
    <mergeCell ref="A4:A5"/>
    <mergeCell ref="B4:B5"/>
    <mergeCell ref="C4:C5"/>
    <mergeCell ref="D4:D5"/>
    <mergeCell ref="E4:E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2016-12-07T10:15:05Z</cp:lastPrinted>
  <dcterms:created xsi:type="dcterms:W3CDTF">2014-03-05T08:55:50Z</dcterms:created>
  <dcterms:modified xsi:type="dcterms:W3CDTF">2017-01-26T12:51:58Z</dcterms:modified>
  <cp:category/>
  <cp:version/>
  <cp:contentType/>
  <cp:contentStatus/>
</cp:coreProperties>
</file>