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'Лист1'!$A:$A,'Лист1'!$1:$4</definedName>
    <definedName name="_xlnm.Print_Area" localSheetId="0">'Лист1'!$A$1:$AF$103</definedName>
  </definedNames>
  <calcPr fullCalcOnLoad="1"/>
</workbook>
</file>

<file path=xl/sharedStrings.xml><?xml version="1.0" encoding="utf-8"?>
<sst xmlns="http://schemas.openxmlformats.org/spreadsheetml/2006/main" count="149" uniqueCount="62">
  <si>
    <t>Всего</t>
  </si>
  <si>
    <t>бюджет города Когалыма</t>
  </si>
  <si>
    <t>федеральный бюджет</t>
  </si>
  <si>
    <t>привлеченные средства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</si>
  <si>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</si>
  <si>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</si>
  <si>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</si>
  <si>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</si>
  <si>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</si>
  <si>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</si>
  <si>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</si>
  <si>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</si>
  <si>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</si>
  <si>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</si>
  <si>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</si>
  <si>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</si>
  <si>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</si>
  <si>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</si>
  <si>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</si>
  <si>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</si>
  <si>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</si>
  <si>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</si>
  <si>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</si>
  <si>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план год</t>
  </si>
  <si>
    <t>план на мес</t>
  </si>
  <si>
    <t>откл</t>
  </si>
  <si>
    <t>разница</t>
  </si>
  <si>
    <t>Ответственный за составление сетевого графика: Ларионов Сергей Александрович 8(34667)9-38-61</t>
  </si>
  <si>
    <t>касса</t>
  </si>
  <si>
    <t>План на 2019 год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</si>
  <si>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</si>
  <si>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</si>
  <si>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бюджет Ханты-Мансийского автономного округа - Югры</t>
  </si>
  <si>
    <t>в т.ч. бюджет города Когалыма в части софинансирования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</si>
  <si>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</si>
  <si>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1.3. Приобретение средств индивидуальной защиты</t>
  </si>
  <si>
    <t>1.4. Снижение рисков и смягчение последствий чрезвычайных ситуаций природного технического характера на территории города Когалыма</t>
  </si>
  <si>
    <t>Подпрограмма 2: Укрепление пожарной безопасности в городе Когалыме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</si>
  <si>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</si>
  <si>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</si>
  <si>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</si>
  <si>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</si>
  <si>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Всего по муниципальной программе:</t>
  </si>
  <si>
    <t>Начальник отдела по делам ГО и ЧС ____________________В.М. Пантелеев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</si>
  <si>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</si>
  <si>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</si>
  <si>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</si>
  <si>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Неисполнение по зароботной плате и начислениям на оплату труда в результате оплаты листов нетрудоспособности. В связи с тем, что премия по результатам работы за 2018 год была выплачена согласно отработанного времени.</t>
  </si>
  <si>
    <t>Постановление Администрации города Когалыма от 02.10.2013 №2810 "Об утверждении муниципальной программы "Безопасность жизнедеятельности населения города Когалыма"</t>
  </si>
  <si>
    <t>Задачи 1. Совершенствование защиты населения, материальных и культурных ценностей от опасностей, возникающих при военных конфликтах и чрезвычайных ситуациях.</t>
  </si>
  <si>
    <t>Задача 2. Обеспечение необходимого уровня готовности систем управления, связи, информирования и оповещения, а также сил и средств, предназначенных для предупреждения и ликвидации чрезвычайных ситуаций.</t>
  </si>
  <si>
    <t>Задача 3.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знаний;</t>
  </si>
  <si>
    <t>Задача 4. Обеспечение необходимого уровня защищенности населения и объектов защиты от пожаров на территории города Когалыма.</t>
  </si>
  <si>
    <t>Задачи 5. Создание условий для осуществления эффективной деятельности отдела по делам гражданской обороны и чрезвычайных ситуаций Администрации города Когалыма и муниципального учреждения.</t>
  </si>
  <si>
    <t xml:space="preserve">Неисполнение по зароботной плате и начислениям на оплату труда в результате оплаты листов нетрудоспособности. 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</si>
  <si>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</si>
  <si>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05.03.2019г.</t>
  </si>
  <si>
    <t>План на 01.03.2019</t>
  </si>
  <si>
    <t>Профинансировано на на 01.03.2019</t>
  </si>
  <si>
    <t>Кассовый расход на 01.03.2019</t>
  </si>
  <si>
    <t>Отчет о ходе реализации муниципальной программы "Безопасность жизнедеятельности населения города Когалыма" на 01.03.2019 года</t>
  </si>
  <si>
    <t xml:space="preserve">В связи с переносом оборудования радителеперехвата с ул. Дружбы 39 в здание ЕДДС, оплата за хранение оборудования не требуется. Экономия составила 9 000 рублей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</si>
</sst>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Fill="1" applyBorder="1" applyAlignment="1">
      <alignment horizontal="justify" wrapText="1"/>
    </xf>
    <xf numFmtId="4" fontId="48" fillId="0" borderId="0" xfId="0" applyNumberFormat="1" applyFont="1" applyFill="1" applyBorder="1" applyAlignment="1" applyProtection="1">
      <alignment horizontal="center" vertical="center" wrapText="1"/>
      <protection/>
    </xf>
    <xf numFmtId="4" fontId="49" fillId="32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horizontal="justify" vertical="center" wrapText="1"/>
    </xf>
    <xf numFmtId="4" fontId="48" fillId="0" borderId="0" xfId="0" applyNumberFormat="1" applyFont="1" applyFill="1" applyBorder="1" applyAlignment="1">
      <alignment horizontal="justify" wrapText="1"/>
    </xf>
    <xf numFmtId="0" fontId="50" fillId="0" borderId="0" xfId="0" applyFont="1" applyFill="1" applyBorder="1" applyAlignment="1">
      <alignment horizontal="justify" wrapText="1"/>
    </xf>
    <xf numFmtId="4" fontId="48" fillId="0" borderId="0" xfId="0" applyNumberFormat="1" applyFont="1" applyAlignment="1">
      <alignment horizontal="center" vertical="center"/>
    </xf>
    <xf numFmtId="4" fontId="48" fillId="0" borderId="10" xfId="0" applyNumberFormat="1" applyFont="1" applyFill="1" applyBorder="1" applyAlignment="1" applyProtection="1">
      <alignment horizontal="center" vertical="center" wrapText="1"/>
      <protection/>
    </xf>
    <xf numFmtId="4" fontId="48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/>
    </xf>
    <xf numFmtId="4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justify" vertical="center" wrapText="1"/>
    </xf>
    <xf numFmtId="4" fontId="48" fillId="0" borderId="10" xfId="0" applyNumberFormat="1" applyFont="1" applyFill="1" applyBorder="1" applyAlignment="1" applyProtection="1">
      <alignment vertical="center" wrapText="1"/>
      <protection/>
    </xf>
    <xf numFmtId="172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172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/>
    </xf>
    <xf numFmtId="2" fontId="52" fillId="0" borderId="0" xfId="0" applyNumberFormat="1" applyFont="1" applyFill="1" applyBorder="1" applyAlignment="1">
      <alignment horizontal="justify" wrapText="1"/>
    </xf>
    <xf numFmtId="2" fontId="52" fillId="0" borderId="0" xfId="0" applyNumberFormat="1" applyFont="1" applyBorder="1" applyAlignment="1">
      <alignment wrapText="1"/>
    </xf>
    <xf numFmtId="2" fontId="53" fillId="0" borderId="0" xfId="0" applyNumberFormat="1" applyFont="1" applyBorder="1" applyAlignment="1">
      <alignment wrapText="1"/>
    </xf>
    <xf numFmtId="2" fontId="52" fillId="0" borderId="0" xfId="0" applyNumberFormat="1" applyFont="1" applyFill="1" applyBorder="1" applyAlignment="1" applyProtection="1">
      <alignment horizontal="center" vertical="center" wrapText="1"/>
      <protection/>
    </xf>
    <xf numFmtId="2" fontId="52" fillId="32" borderId="0" xfId="0" applyNumberFormat="1" applyFont="1" applyFill="1" applyBorder="1" applyAlignment="1" applyProtection="1">
      <alignment horizontal="center" vertical="center" wrapText="1"/>
      <protection/>
    </xf>
    <xf numFmtId="2" fontId="52" fillId="0" borderId="0" xfId="0" applyNumberFormat="1" applyFont="1" applyFill="1" applyBorder="1" applyAlignment="1">
      <alignment horizontal="justify" vertical="center" wrapText="1"/>
    </xf>
    <xf numFmtId="2" fontId="53" fillId="0" borderId="0" xfId="0" applyNumberFormat="1" applyFont="1" applyAlignment="1">
      <alignment/>
    </xf>
    <xf numFmtId="0" fontId="49" fillId="0" borderId="0" xfId="0" applyFont="1" applyFill="1" applyBorder="1" applyAlignment="1">
      <alignment horizontal="justify" wrapText="1"/>
    </xf>
    <xf numFmtId="0" fontId="49" fillId="0" borderId="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4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4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3" fillId="33" borderId="10" xfId="5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justify" vertical="center" wrapText="1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justify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justify" vertical="center" wrapText="1"/>
    </xf>
    <xf numFmtId="4" fontId="31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justify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2" fillId="37" borderId="15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15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2"/>
  <sheetViews>
    <sheetView tabSelected="1" view="pageBreakPreview" zoomScale="55" zoomScaleNormal="50" zoomScaleSheetLayoutView="55" zoomScalePageLayoutView="0" workbookViewId="0" topLeftCell="A1">
      <pane xSplit="7" ySplit="4" topLeftCell="H23" activePane="bottomRight" state="frozen"/>
      <selection pane="topLeft" activeCell="A1" sqref="A1"/>
      <selection pane="topRight" activeCell="H1" sqref="H1"/>
      <selection pane="bottomLeft" activeCell="A4" sqref="A4"/>
      <selection pane="bottomRight" activeCell="T4" sqref="T4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6.42187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2" width="12.140625" style="0" bestFit="1" customWidth="1"/>
    <col min="13" max="13" width="14.421875" style="0" bestFit="1" customWidth="1"/>
    <col min="14" max="14" width="15.00390625" style="0" customWidth="1"/>
    <col min="15" max="18" width="12.140625" style="0" bestFit="1" customWidth="1"/>
    <col min="19" max="19" width="12.140625" style="7" bestFit="1" customWidth="1"/>
    <col min="20" max="20" width="12.7109375" style="0" bestFit="1" customWidth="1"/>
    <col min="21" max="21" width="12.140625" style="7" bestFit="1" customWidth="1"/>
    <col min="22" max="22" width="16.00390625" style="0" bestFit="1" customWidth="1"/>
    <col min="23" max="23" width="13.00390625" style="0" customWidth="1"/>
    <col min="24" max="24" width="12.140625" style="0" bestFit="1" customWidth="1"/>
    <col min="25" max="25" width="13.00390625" style="0" customWidth="1"/>
    <col min="26" max="26" width="12.00390625" style="0" bestFit="1" customWidth="1"/>
    <col min="27" max="27" width="12.140625" style="0" customWidth="1"/>
    <col min="28" max="28" width="12.00390625" style="0" bestFit="1" customWidth="1"/>
    <col min="29" max="30" width="13.57421875" style="0" bestFit="1" customWidth="1"/>
    <col min="31" max="31" width="14.00390625" style="0" customWidth="1"/>
    <col min="32" max="32" width="80.00390625" style="0" customWidth="1"/>
    <col min="33" max="33" width="12.28125" style="0" bestFit="1" customWidth="1"/>
    <col min="34" max="34" width="15.140625" style="0" bestFit="1" customWidth="1"/>
    <col min="35" max="35" width="11.00390625" style="0" bestFit="1" customWidth="1"/>
    <col min="36" max="36" width="13.140625" style="0" bestFit="1" customWidth="1"/>
    <col min="37" max="37" width="11.421875" style="0" bestFit="1" customWidth="1"/>
  </cols>
  <sheetData>
    <row r="1" spans="1:32" s="43" customFormat="1" ht="45.75" customHeight="1">
      <c r="A1" s="97" t="s">
        <v>60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3"/>
    </row>
    <row r="2" spans="1:32" s="77" customFormat="1" ht="45.75" customHeight="1">
      <c r="A2" s="98" t="s">
        <v>48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s="77" customFormat="1" ht="27" customHeight="1">
      <c r="A3" s="117" t="s">
        <v>4</v>
      </c>
      <c r="B3" s="99" t="s">
        <v>29</v>
      </c>
      <c r="C3" s="99" t="s">
        <v>57</v>
      </c>
      <c r="D3" s="99" t="s">
        <v>58</v>
      </c>
      <c r="E3" s="99" t="s">
        <v>59</v>
      </c>
      <c r="F3" s="99" t="s">
        <v>5</v>
      </c>
      <c r="G3" s="99"/>
      <c r="H3" s="99" t="s">
        <v>6</v>
      </c>
      <c r="I3" s="99"/>
      <c r="J3" s="99" t="s">
        <v>7</v>
      </c>
      <c r="K3" s="99"/>
      <c r="L3" s="99" t="s">
        <v>8</v>
      </c>
      <c r="M3" s="99"/>
      <c r="N3" s="99" t="s">
        <v>9</v>
      </c>
      <c r="O3" s="99"/>
      <c r="P3" s="99" t="s">
        <v>10</v>
      </c>
      <c r="Q3" s="99"/>
      <c r="R3" s="99" t="s">
        <v>11</v>
      </c>
      <c r="S3" s="99"/>
      <c r="T3" s="99" t="s">
        <v>12</v>
      </c>
      <c r="U3" s="99"/>
      <c r="V3" s="99" t="s">
        <v>13</v>
      </c>
      <c r="W3" s="99"/>
      <c r="X3" s="99" t="s">
        <v>14</v>
      </c>
      <c r="Y3" s="99"/>
      <c r="Z3" s="99" t="s">
        <v>15</v>
      </c>
      <c r="AA3" s="99"/>
      <c r="AB3" s="99" t="s">
        <v>16</v>
      </c>
      <c r="AC3" s="99"/>
      <c r="AD3" s="99" t="s">
        <v>17</v>
      </c>
      <c r="AE3" s="99"/>
      <c r="AF3" s="117" t="s">
        <v>18</v>
      </c>
    </row>
    <row r="4" spans="1:36" s="43" customFormat="1" ht="86.25" customHeight="1">
      <c r="A4" s="117"/>
      <c r="B4" s="99"/>
      <c r="C4" s="99"/>
      <c r="D4" s="99"/>
      <c r="E4" s="99"/>
      <c r="F4" s="44" t="s">
        <v>19</v>
      </c>
      <c r="G4" s="44" t="s">
        <v>20</v>
      </c>
      <c r="H4" s="45" t="s">
        <v>21</v>
      </c>
      <c r="I4" s="45" t="s">
        <v>22</v>
      </c>
      <c r="J4" s="45" t="s">
        <v>21</v>
      </c>
      <c r="K4" s="45" t="s">
        <v>22</v>
      </c>
      <c r="L4" s="45" t="s">
        <v>21</v>
      </c>
      <c r="M4" s="45" t="s">
        <v>22</v>
      </c>
      <c r="N4" s="45" t="s">
        <v>21</v>
      </c>
      <c r="O4" s="45" t="s">
        <v>22</v>
      </c>
      <c r="P4" s="45" t="s">
        <v>21</v>
      </c>
      <c r="Q4" s="45" t="s">
        <v>22</v>
      </c>
      <c r="R4" s="45" t="s">
        <v>21</v>
      </c>
      <c r="S4" s="45" t="s">
        <v>22</v>
      </c>
      <c r="T4" s="45" t="s">
        <v>21</v>
      </c>
      <c r="U4" s="45" t="s">
        <v>22</v>
      </c>
      <c r="V4" s="45" t="s">
        <v>21</v>
      </c>
      <c r="W4" s="45" t="s">
        <v>22</v>
      </c>
      <c r="X4" s="45" t="s">
        <v>21</v>
      </c>
      <c r="Y4" s="45" t="s">
        <v>22</v>
      </c>
      <c r="Z4" s="45" t="s">
        <v>21</v>
      </c>
      <c r="AA4" s="45" t="s">
        <v>22</v>
      </c>
      <c r="AB4" s="45" t="s">
        <v>21</v>
      </c>
      <c r="AC4" s="45" t="s">
        <v>22</v>
      </c>
      <c r="AD4" s="45" t="s">
        <v>21</v>
      </c>
      <c r="AE4" s="45" t="s">
        <v>22</v>
      </c>
      <c r="AF4" s="117"/>
      <c r="AG4" s="46" t="s">
        <v>23</v>
      </c>
      <c r="AH4" s="46" t="s">
        <v>24</v>
      </c>
      <c r="AI4" s="46" t="s">
        <v>28</v>
      </c>
      <c r="AJ4" s="46" t="s">
        <v>25</v>
      </c>
    </row>
    <row r="5" spans="1:36" s="8" customFormat="1" ht="34.5" customHeight="1">
      <c r="A5" s="104" t="s">
        <v>30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6"/>
      <c r="AG5" s="15"/>
      <c r="AH5" s="15"/>
      <c r="AI5" s="15"/>
      <c r="AJ5" s="15">
        <f>C5-E5</f>
        <v>0</v>
      </c>
    </row>
    <row r="6" spans="1:36" s="8" customFormat="1" ht="34.5" customHeight="1">
      <c r="A6" s="111" t="s">
        <v>49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3"/>
      <c r="AG6" s="15"/>
      <c r="AH6" s="15"/>
      <c r="AI6" s="15"/>
      <c r="AJ6" s="15"/>
    </row>
    <row r="7" spans="1:36" s="8" customFormat="1" ht="34.5" customHeight="1">
      <c r="A7" s="111" t="s">
        <v>50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G7" s="15"/>
      <c r="AH7" s="15"/>
      <c r="AI7" s="15"/>
      <c r="AJ7" s="15"/>
    </row>
    <row r="8" spans="1:36" s="8" customFormat="1" ht="66" customHeight="1">
      <c r="A8" s="47" t="s">
        <v>31</v>
      </c>
      <c r="B8" s="17"/>
      <c r="C8" s="17"/>
      <c r="D8" s="17"/>
      <c r="E8" s="17"/>
      <c r="F8" s="18"/>
      <c r="G8" s="18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9"/>
      <c r="AG8" s="15"/>
      <c r="AH8" s="15"/>
      <c r="AI8" s="15"/>
      <c r="AJ8" s="15">
        <f>C8-E8</f>
        <v>0</v>
      </c>
    </row>
    <row r="9" spans="1:36" s="43" customFormat="1" ht="18.75">
      <c r="A9" s="48" t="s">
        <v>0</v>
      </c>
      <c r="B9" s="63">
        <f>B12</f>
        <v>160.6</v>
      </c>
      <c r="C9" s="63">
        <f>C12</f>
        <v>0</v>
      </c>
      <c r="D9" s="63">
        <f>D12</f>
        <v>0</v>
      </c>
      <c r="E9" s="63">
        <f>E12</f>
        <v>0</v>
      </c>
      <c r="F9" s="64">
        <f>E9/B9*100</f>
        <v>0</v>
      </c>
      <c r="G9" s="86">
        <v>0</v>
      </c>
      <c r="H9" s="64">
        <v>0</v>
      </c>
      <c r="I9" s="64">
        <v>0</v>
      </c>
      <c r="J9" s="64">
        <v>0</v>
      </c>
      <c r="K9" s="64">
        <f>K12</f>
        <v>0</v>
      </c>
      <c r="L9" s="64">
        <v>0</v>
      </c>
      <c r="M9" s="64">
        <f>M12</f>
        <v>0</v>
      </c>
      <c r="N9" s="64">
        <v>0</v>
      </c>
      <c r="O9" s="64">
        <f>O12</f>
        <v>0</v>
      </c>
      <c r="P9" s="64">
        <v>0</v>
      </c>
      <c r="Q9" s="64">
        <f>Q12</f>
        <v>0</v>
      </c>
      <c r="R9" s="64">
        <v>0</v>
      </c>
      <c r="S9" s="63">
        <f>S12</f>
        <v>0</v>
      </c>
      <c r="T9" s="63">
        <f>T12</f>
        <v>80.3</v>
      </c>
      <c r="U9" s="63">
        <f>U12</f>
        <v>0</v>
      </c>
      <c r="V9" s="63">
        <f>V12</f>
        <v>80.3</v>
      </c>
      <c r="W9" s="63">
        <f>W12</f>
        <v>0</v>
      </c>
      <c r="X9" s="64">
        <v>0</v>
      </c>
      <c r="Y9" s="64">
        <f>Y12</f>
        <v>0</v>
      </c>
      <c r="Z9" s="64">
        <v>0</v>
      </c>
      <c r="AA9" s="64">
        <f>AA12</f>
        <v>0</v>
      </c>
      <c r="AB9" s="64">
        <v>0</v>
      </c>
      <c r="AC9" s="64">
        <f>AC12</f>
        <v>0</v>
      </c>
      <c r="AD9" s="64">
        <v>0</v>
      </c>
      <c r="AE9" s="63">
        <f>AE12</f>
        <v>0</v>
      </c>
      <c r="AF9" s="65"/>
      <c r="AG9" s="66">
        <f>H9+J9+L9+N9+P9+R9+T9+V9+X9+Z9+AB9+AD9</f>
        <v>160.6</v>
      </c>
      <c r="AH9" s="66">
        <f>H9</f>
        <v>0</v>
      </c>
      <c r="AI9" s="66">
        <f aca="true" t="shared" si="0" ref="AI9:AI97">I9+K9+M9+O9+Q9+S9+U9+W9+Y9+AA9+AC9+AE9</f>
        <v>0</v>
      </c>
      <c r="AJ9" s="67">
        <f aca="true" t="shared" si="1" ref="AJ9:AJ69">E9-C9</f>
        <v>0</v>
      </c>
    </row>
    <row r="10" spans="1:36" s="43" customFormat="1" ht="24" customHeight="1">
      <c r="A10" s="49" t="s">
        <v>2</v>
      </c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54"/>
      <c r="AG10" s="66">
        <f aca="true" t="shared" si="2" ref="AG10:AG93">H10+J10+L10+N10+P10+R10+T10+V10+X10+Z10+AB10+AD10</f>
        <v>0</v>
      </c>
      <c r="AH10" s="66">
        <f aca="true" t="shared" si="3" ref="AH10:AH76">H10</f>
        <v>0</v>
      </c>
      <c r="AI10" s="66">
        <f t="shared" si="0"/>
        <v>0</v>
      </c>
      <c r="AJ10" s="67">
        <f t="shared" si="1"/>
        <v>0</v>
      </c>
    </row>
    <row r="11" spans="1:36" s="68" customFormat="1" ht="18.75">
      <c r="A11" s="50" t="s">
        <v>32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4"/>
      <c r="AG11" s="67">
        <f t="shared" si="2"/>
        <v>0</v>
      </c>
      <c r="AH11" s="66">
        <f t="shared" si="3"/>
        <v>0</v>
      </c>
      <c r="AI11" s="67">
        <f t="shared" si="0"/>
        <v>0</v>
      </c>
      <c r="AJ11" s="67">
        <f t="shared" si="1"/>
        <v>0</v>
      </c>
    </row>
    <row r="12" spans="1:36" s="43" customFormat="1" ht="18.75">
      <c r="A12" s="51" t="s">
        <v>1</v>
      </c>
      <c r="B12" s="61">
        <f>H12+J12+L12+N12+P12+R12+T12+V12+X12+Z12+AB12+AD12</f>
        <v>160.6</v>
      </c>
      <c r="C12" s="62">
        <f>H12</f>
        <v>0</v>
      </c>
      <c r="D12" s="62">
        <f>E12</f>
        <v>0</v>
      </c>
      <c r="E12" s="62">
        <f>I12+K12+M12+O12+Q12+S12+U12+W12+Y12+AA12+AC12+AE12</f>
        <v>0</v>
      </c>
      <c r="F12" s="62">
        <f>E12/B12*100</f>
        <v>0</v>
      </c>
      <c r="G12" s="78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80.3</v>
      </c>
      <c r="U12" s="62">
        <v>0</v>
      </c>
      <c r="V12" s="62">
        <v>80.3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54"/>
      <c r="AG12" s="66">
        <f t="shared" si="2"/>
        <v>160.6</v>
      </c>
      <c r="AH12" s="66">
        <f t="shared" si="3"/>
        <v>0</v>
      </c>
      <c r="AI12" s="66">
        <f t="shared" si="0"/>
        <v>0</v>
      </c>
      <c r="AJ12" s="67">
        <f t="shared" si="1"/>
        <v>0</v>
      </c>
    </row>
    <row r="13" spans="1:36" s="43" customFormat="1" ht="18.75">
      <c r="A13" s="49" t="s">
        <v>33</v>
      </c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4"/>
      <c r="AG13" s="66"/>
      <c r="AH13" s="66">
        <f t="shared" si="3"/>
        <v>0</v>
      </c>
      <c r="AI13" s="66"/>
      <c r="AJ13" s="67">
        <f t="shared" si="1"/>
        <v>0</v>
      </c>
    </row>
    <row r="14" spans="1:36" s="43" customFormat="1" ht="18.75">
      <c r="A14" s="49" t="s">
        <v>3</v>
      </c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54"/>
      <c r="AG14" s="66">
        <f t="shared" si="2"/>
        <v>0</v>
      </c>
      <c r="AH14" s="66">
        <f t="shared" si="3"/>
        <v>0</v>
      </c>
      <c r="AI14" s="66">
        <f t="shared" si="0"/>
        <v>0</v>
      </c>
      <c r="AJ14" s="67">
        <f t="shared" si="1"/>
        <v>0</v>
      </c>
    </row>
    <row r="15" spans="1:36" s="8" customFormat="1" ht="69" customHeight="1">
      <c r="A15" s="47" t="s">
        <v>34</v>
      </c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7" t="s">
        <v>61</v>
      </c>
      <c r="AG15" s="15">
        <f t="shared" si="2"/>
        <v>0</v>
      </c>
      <c r="AH15" s="66">
        <f t="shared" si="3"/>
        <v>0</v>
      </c>
      <c r="AI15" s="15">
        <f t="shared" si="0"/>
        <v>0</v>
      </c>
      <c r="AJ15" s="67">
        <f t="shared" si="1"/>
        <v>0</v>
      </c>
    </row>
    <row r="16" spans="1:36" s="68" customFormat="1" ht="22.5" customHeight="1">
      <c r="A16" s="48" t="s">
        <v>0</v>
      </c>
      <c r="B16" s="61">
        <f>B19</f>
        <v>5425.100000000001</v>
      </c>
      <c r="C16" s="61">
        <f>C19</f>
        <v>879.27062</v>
      </c>
      <c r="D16" s="61">
        <f>D19</f>
        <v>870.27032</v>
      </c>
      <c r="E16" s="61">
        <f>E19</f>
        <v>870.27032</v>
      </c>
      <c r="F16" s="62">
        <f>E16/B16*100</f>
        <v>16.041553519750785</v>
      </c>
      <c r="G16" s="62">
        <f>E16/C16*100</f>
        <v>98.97639022670859</v>
      </c>
      <c r="H16" s="61">
        <f aca="true" t="shared" si="4" ref="H16:AE16">H19</f>
        <v>441.62032</v>
      </c>
      <c r="I16" s="61">
        <f t="shared" si="4"/>
        <v>441.62032</v>
      </c>
      <c r="J16" s="61">
        <f t="shared" si="4"/>
        <v>437.6503</v>
      </c>
      <c r="K16" s="61">
        <f t="shared" si="4"/>
        <v>428.65</v>
      </c>
      <c r="L16" s="61">
        <f t="shared" si="4"/>
        <v>437.6503</v>
      </c>
      <c r="M16" s="61">
        <f t="shared" si="4"/>
        <v>0</v>
      </c>
      <c r="N16" s="61">
        <f t="shared" si="4"/>
        <v>437.6503</v>
      </c>
      <c r="O16" s="61">
        <f t="shared" si="4"/>
        <v>0</v>
      </c>
      <c r="P16" s="61">
        <f t="shared" si="4"/>
        <v>589.49128</v>
      </c>
      <c r="Q16" s="61">
        <f t="shared" si="4"/>
        <v>0</v>
      </c>
      <c r="R16" s="61">
        <f t="shared" si="4"/>
        <v>437.6503</v>
      </c>
      <c r="S16" s="61">
        <f t="shared" si="4"/>
        <v>0</v>
      </c>
      <c r="T16" s="61">
        <f t="shared" si="4"/>
        <v>437.6503</v>
      </c>
      <c r="U16" s="61">
        <f t="shared" si="4"/>
        <v>0</v>
      </c>
      <c r="V16" s="61">
        <f t="shared" si="4"/>
        <v>437.6503</v>
      </c>
      <c r="W16" s="61">
        <f t="shared" si="4"/>
        <v>0</v>
      </c>
      <c r="X16" s="61">
        <f t="shared" si="4"/>
        <v>437.6503</v>
      </c>
      <c r="Y16" s="61">
        <f t="shared" si="4"/>
        <v>0</v>
      </c>
      <c r="Z16" s="61">
        <f t="shared" si="4"/>
        <v>437.6503</v>
      </c>
      <c r="AA16" s="61">
        <f t="shared" si="4"/>
        <v>0</v>
      </c>
      <c r="AB16" s="61">
        <f t="shared" si="4"/>
        <v>437.6503</v>
      </c>
      <c r="AC16" s="61">
        <f t="shared" si="4"/>
        <v>0</v>
      </c>
      <c r="AD16" s="61">
        <f t="shared" si="4"/>
        <v>455.1357</v>
      </c>
      <c r="AE16" s="61">
        <f t="shared" si="4"/>
        <v>0</v>
      </c>
      <c r="AF16" s="69"/>
      <c r="AG16" s="67">
        <f t="shared" si="2"/>
        <v>5425.100000000001</v>
      </c>
      <c r="AH16" s="66">
        <f t="shared" si="3"/>
        <v>441.62032</v>
      </c>
      <c r="AI16" s="67">
        <f t="shared" si="0"/>
        <v>870.27032</v>
      </c>
      <c r="AJ16" s="67">
        <f t="shared" si="1"/>
        <v>-9.000300000000038</v>
      </c>
    </row>
    <row r="17" spans="1:36" s="68" customFormat="1" ht="18.75">
      <c r="A17" s="49" t="s">
        <v>2</v>
      </c>
      <c r="B17" s="61"/>
      <c r="C17" s="62"/>
      <c r="D17" s="62"/>
      <c r="E17" s="62"/>
      <c r="F17" s="62"/>
      <c r="G17" s="62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69"/>
      <c r="AG17" s="67">
        <f t="shared" si="2"/>
        <v>0</v>
      </c>
      <c r="AH17" s="66">
        <f t="shared" si="3"/>
        <v>0</v>
      </c>
      <c r="AI17" s="67">
        <f t="shared" si="0"/>
        <v>0</v>
      </c>
      <c r="AJ17" s="67">
        <f t="shared" si="1"/>
        <v>0</v>
      </c>
    </row>
    <row r="18" spans="1:36" s="68" customFormat="1" ht="18.75">
      <c r="A18" s="50" t="s">
        <v>32</v>
      </c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G18" s="67">
        <f t="shared" si="2"/>
        <v>0</v>
      </c>
      <c r="AH18" s="66">
        <f t="shared" si="3"/>
        <v>0</v>
      </c>
      <c r="AI18" s="67">
        <f t="shared" si="0"/>
        <v>0</v>
      </c>
      <c r="AJ18" s="67">
        <f t="shared" si="1"/>
        <v>0</v>
      </c>
    </row>
    <row r="19" spans="1:36" s="68" customFormat="1" ht="18.75">
      <c r="A19" s="51" t="s">
        <v>1</v>
      </c>
      <c r="B19" s="85">
        <f>H19+J19+L19+N19+P19+R19+T19+V19+X19+Z19+AB19+AD19</f>
        <v>5425.100000000001</v>
      </c>
      <c r="C19" s="62">
        <f>H19+J19</f>
        <v>879.27062</v>
      </c>
      <c r="D19" s="78">
        <f>E19</f>
        <v>870.27032</v>
      </c>
      <c r="E19" s="78">
        <f>I19+K19+M19+O19+Q19+S19+U19+W19+Y19+AA19+AC19+AE19</f>
        <v>870.27032</v>
      </c>
      <c r="F19" s="62">
        <f>E19/B19*100</f>
        <v>16.041553519750785</v>
      </c>
      <c r="G19" s="62">
        <f>E19/C19*100</f>
        <v>98.97639022670859</v>
      </c>
      <c r="H19" s="62">
        <v>441.62032</v>
      </c>
      <c r="I19" s="62">
        <v>441.62032</v>
      </c>
      <c r="J19" s="62">
        <v>437.6503</v>
      </c>
      <c r="K19" s="62">
        <v>428.65</v>
      </c>
      <c r="L19" s="62">
        <v>437.6503</v>
      </c>
      <c r="M19" s="62">
        <v>0</v>
      </c>
      <c r="N19" s="62">
        <v>437.6503</v>
      </c>
      <c r="O19" s="62">
        <v>0</v>
      </c>
      <c r="P19" s="62">
        <v>589.49128</v>
      </c>
      <c r="Q19" s="62">
        <v>0</v>
      </c>
      <c r="R19" s="62">
        <v>437.6503</v>
      </c>
      <c r="S19" s="62">
        <v>0</v>
      </c>
      <c r="T19" s="62">
        <v>437.6503</v>
      </c>
      <c r="U19" s="62">
        <v>0</v>
      </c>
      <c r="V19" s="62">
        <v>437.6503</v>
      </c>
      <c r="W19" s="62">
        <v>0</v>
      </c>
      <c r="X19" s="62">
        <v>437.6503</v>
      </c>
      <c r="Y19" s="62">
        <v>0</v>
      </c>
      <c r="Z19" s="62">
        <v>437.6503</v>
      </c>
      <c r="AA19" s="62">
        <v>0</v>
      </c>
      <c r="AB19" s="62">
        <v>437.6503</v>
      </c>
      <c r="AC19" s="62">
        <v>0</v>
      </c>
      <c r="AD19" s="62">
        <v>455.1357</v>
      </c>
      <c r="AE19" s="71">
        <v>0</v>
      </c>
      <c r="AF19" s="69"/>
      <c r="AG19" s="67">
        <f t="shared" si="2"/>
        <v>5425.100000000001</v>
      </c>
      <c r="AH19" s="66">
        <f t="shared" si="3"/>
        <v>441.62032</v>
      </c>
      <c r="AI19" s="67">
        <f t="shared" si="0"/>
        <v>870.27032</v>
      </c>
      <c r="AJ19" s="67">
        <f t="shared" si="1"/>
        <v>-9.000300000000038</v>
      </c>
    </row>
    <row r="20" spans="1:36" s="68" customFormat="1" ht="18.75">
      <c r="A20" s="49" t="s">
        <v>33</v>
      </c>
      <c r="B20" s="61"/>
      <c r="C20" s="62"/>
      <c r="D20" s="62"/>
      <c r="E20" s="62"/>
      <c r="F20" s="62"/>
      <c r="G20" s="64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71"/>
      <c r="AF20" s="69"/>
      <c r="AG20" s="67"/>
      <c r="AH20" s="66">
        <f t="shared" si="3"/>
        <v>0</v>
      </c>
      <c r="AI20" s="67"/>
      <c r="AJ20" s="67">
        <f t="shared" si="1"/>
        <v>0</v>
      </c>
    </row>
    <row r="21" spans="1:36" s="68" customFormat="1" ht="18.75">
      <c r="A21" s="49" t="s">
        <v>3</v>
      </c>
      <c r="B21" s="61"/>
      <c r="C21" s="62"/>
      <c r="D21" s="62"/>
      <c r="E21" s="62"/>
      <c r="F21" s="62"/>
      <c r="G21" s="64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71"/>
      <c r="AF21" s="69"/>
      <c r="AG21" s="67">
        <f t="shared" si="2"/>
        <v>0</v>
      </c>
      <c r="AH21" s="66">
        <f t="shared" si="3"/>
        <v>0</v>
      </c>
      <c r="AI21" s="67">
        <f t="shared" si="0"/>
        <v>0</v>
      </c>
      <c r="AJ21" s="67">
        <f t="shared" si="1"/>
        <v>0</v>
      </c>
    </row>
    <row r="22" spans="1:36" s="8" customFormat="1" ht="60" customHeight="1">
      <c r="A22" s="47" t="s">
        <v>35</v>
      </c>
      <c r="B22" s="17"/>
      <c r="C22" s="17"/>
      <c r="D22" s="17"/>
      <c r="E22" s="17"/>
      <c r="F22" s="18"/>
      <c r="G22" s="18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27"/>
      <c r="AG22" s="15">
        <f t="shared" si="2"/>
        <v>0</v>
      </c>
      <c r="AH22" s="66">
        <f t="shared" si="3"/>
        <v>0</v>
      </c>
      <c r="AI22" s="15">
        <f t="shared" si="0"/>
        <v>0</v>
      </c>
      <c r="AJ22" s="67">
        <f t="shared" si="1"/>
        <v>0</v>
      </c>
    </row>
    <row r="23" spans="1:36" s="22" customFormat="1" ht="18.75" customHeight="1">
      <c r="A23" s="48" t="s">
        <v>0</v>
      </c>
      <c r="B23" s="61">
        <f>B26</f>
        <v>564.2</v>
      </c>
      <c r="C23" s="61">
        <f>C26</f>
        <v>0</v>
      </c>
      <c r="D23" s="61">
        <f>D26</f>
        <v>0</v>
      </c>
      <c r="E23" s="61">
        <f>E26</f>
        <v>0</v>
      </c>
      <c r="F23" s="62">
        <f>E23/B23*100</f>
        <v>0</v>
      </c>
      <c r="G23" s="78">
        <v>0</v>
      </c>
      <c r="H23" s="61">
        <f aca="true" t="shared" si="5" ref="H23:AE23">H26</f>
        <v>0</v>
      </c>
      <c r="I23" s="61">
        <f t="shared" si="5"/>
        <v>0</v>
      </c>
      <c r="J23" s="61">
        <f t="shared" si="5"/>
        <v>0</v>
      </c>
      <c r="K23" s="61">
        <f t="shared" si="5"/>
        <v>0</v>
      </c>
      <c r="L23" s="61">
        <f t="shared" si="5"/>
        <v>0</v>
      </c>
      <c r="M23" s="61">
        <f t="shared" si="5"/>
        <v>0</v>
      </c>
      <c r="N23" s="61">
        <f t="shared" si="5"/>
        <v>0</v>
      </c>
      <c r="O23" s="61">
        <f t="shared" si="5"/>
        <v>0</v>
      </c>
      <c r="P23" s="61">
        <f t="shared" si="5"/>
        <v>0</v>
      </c>
      <c r="Q23" s="61">
        <f t="shared" si="5"/>
        <v>0</v>
      </c>
      <c r="R23" s="61">
        <f t="shared" si="5"/>
        <v>0</v>
      </c>
      <c r="S23" s="61">
        <f t="shared" si="5"/>
        <v>0</v>
      </c>
      <c r="T23" s="61">
        <f t="shared" si="5"/>
        <v>564.2</v>
      </c>
      <c r="U23" s="61">
        <f t="shared" si="5"/>
        <v>0</v>
      </c>
      <c r="V23" s="61">
        <f t="shared" si="5"/>
        <v>0</v>
      </c>
      <c r="W23" s="61">
        <f t="shared" si="5"/>
        <v>0</v>
      </c>
      <c r="X23" s="61">
        <f t="shared" si="5"/>
        <v>0</v>
      </c>
      <c r="Y23" s="61">
        <f t="shared" si="5"/>
        <v>0</v>
      </c>
      <c r="Z23" s="61">
        <f t="shared" si="5"/>
        <v>0</v>
      </c>
      <c r="AA23" s="61">
        <f t="shared" si="5"/>
        <v>0</v>
      </c>
      <c r="AB23" s="61">
        <f t="shared" si="5"/>
        <v>0</v>
      </c>
      <c r="AC23" s="61">
        <f t="shared" si="5"/>
        <v>0</v>
      </c>
      <c r="AD23" s="61">
        <f t="shared" si="5"/>
        <v>0</v>
      </c>
      <c r="AE23" s="61">
        <f t="shared" si="5"/>
        <v>0</v>
      </c>
      <c r="AF23" s="100"/>
      <c r="AG23" s="21">
        <f t="shared" si="2"/>
        <v>564.2</v>
      </c>
      <c r="AH23" s="66">
        <f t="shared" si="3"/>
        <v>0</v>
      </c>
      <c r="AI23" s="21">
        <f t="shared" si="0"/>
        <v>0</v>
      </c>
      <c r="AJ23" s="67">
        <f t="shared" si="1"/>
        <v>0</v>
      </c>
    </row>
    <row r="24" spans="1:36" s="22" customFormat="1" ht="18.75">
      <c r="A24" s="49" t="s">
        <v>2</v>
      </c>
      <c r="B24" s="61"/>
      <c r="C24" s="62"/>
      <c r="D24" s="62"/>
      <c r="E24" s="62"/>
      <c r="F24" s="62"/>
      <c r="G24" s="62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101"/>
      <c r="AG24" s="21">
        <f t="shared" si="2"/>
        <v>0</v>
      </c>
      <c r="AH24" s="66">
        <f t="shared" si="3"/>
        <v>0</v>
      </c>
      <c r="AI24" s="21">
        <f t="shared" si="0"/>
        <v>0</v>
      </c>
      <c r="AJ24" s="67">
        <f t="shared" si="1"/>
        <v>0</v>
      </c>
    </row>
    <row r="25" spans="1:36" s="22" customFormat="1" ht="21" customHeight="1">
      <c r="A25" s="50" t="s">
        <v>32</v>
      </c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01"/>
      <c r="AG25" s="21">
        <f t="shared" si="2"/>
        <v>0</v>
      </c>
      <c r="AH25" s="66">
        <f t="shared" si="3"/>
        <v>0</v>
      </c>
      <c r="AI25" s="21">
        <f t="shared" si="0"/>
        <v>0</v>
      </c>
      <c r="AJ25" s="67">
        <f t="shared" si="1"/>
        <v>0</v>
      </c>
    </row>
    <row r="26" spans="1:36" s="22" customFormat="1" ht="18.75">
      <c r="A26" s="51" t="s">
        <v>1</v>
      </c>
      <c r="B26" s="85">
        <f>H26+J26+L26+N26+P26+R26+T26+V26+X26+Z26+AB26+AD26</f>
        <v>564.2</v>
      </c>
      <c r="C26" s="62">
        <f>H26</f>
        <v>0</v>
      </c>
      <c r="D26" s="78">
        <f>I26</f>
        <v>0</v>
      </c>
      <c r="E26" s="78">
        <f>I26+K26+M26+O26+Q26+S26+U26+W26+Y26+AA26+AC26+AE26</f>
        <v>0</v>
      </c>
      <c r="F26" s="62">
        <f>E26/B26*100</f>
        <v>0</v>
      </c>
      <c r="G26" s="78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564.2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71">
        <v>0</v>
      </c>
      <c r="AF26" s="101"/>
      <c r="AG26" s="21">
        <f t="shared" si="2"/>
        <v>564.2</v>
      </c>
      <c r="AH26" s="66">
        <f t="shared" si="3"/>
        <v>0</v>
      </c>
      <c r="AI26" s="21">
        <f t="shared" si="0"/>
        <v>0</v>
      </c>
      <c r="AJ26" s="67">
        <f t="shared" si="1"/>
        <v>0</v>
      </c>
    </row>
    <row r="27" spans="1:36" s="22" customFormat="1" ht="18.75">
      <c r="A27" s="49" t="s">
        <v>33</v>
      </c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71"/>
      <c r="AF27" s="101"/>
      <c r="AG27" s="21"/>
      <c r="AH27" s="66">
        <f t="shared" si="3"/>
        <v>0</v>
      </c>
      <c r="AI27" s="21"/>
      <c r="AJ27" s="67">
        <f t="shared" si="1"/>
        <v>0</v>
      </c>
    </row>
    <row r="28" spans="1:36" s="22" customFormat="1" ht="18.75">
      <c r="A28" s="49" t="s">
        <v>3</v>
      </c>
      <c r="B28" s="20"/>
      <c r="C28" s="16"/>
      <c r="D28" s="16"/>
      <c r="E28" s="16"/>
      <c r="F28" s="16"/>
      <c r="G28" s="23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26"/>
      <c r="AF28" s="102"/>
      <c r="AG28" s="21">
        <f t="shared" si="2"/>
        <v>0</v>
      </c>
      <c r="AH28" s="66">
        <f t="shared" si="3"/>
        <v>0</v>
      </c>
      <c r="AI28" s="21">
        <f t="shared" si="0"/>
        <v>0</v>
      </c>
      <c r="AJ28" s="67">
        <f t="shared" si="1"/>
        <v>0</v>
      </c>
    </row>
    <row r="29" spans="1:36" s="43" customFormat="1" ht="66.75" customHeight="1">
      <c r="A29" s="47" t="s">
        <v>36</v>
      </c>
      <c r="B29" s="72"/>
      <c r="C29" s="72"/>
      <c r="D29" s="72"/>
      <c r="E29" s="72"/>
      <c r="F29" s="73"/>
      <c r="G29" s="73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53"/>
      <c r="AG29" s="66">
        <f t="shared" si="2"/>
        <v>0</v>
      </c>
      <c r="AH29" s="66">
        <f t="shared" si="3"/>
        <v>0</v>
      </c>
      <c r="AI29" s="66">
        <f t="shared" si="0"/>
        <v>0</v>
      </c>
      <c r="AJ29" s="67">
        <f t="shared" si="1"/>
        <v>0</v>
      </c>
    </row>
    <row r="30" spans="1:36" s="68" customFormat="1" ht="24" customHeight="1">
      <c r="A30" s="48" t="s">
        <v>0</v>
      </c>
      <c r="B30" s="61">
        <f>B33</f>
        <v>516.2</v>
      </c>
      <c r="C30" s="62">
        <f>C33</f>
        <v>0</v>
      </c>
      <c r="D30" s="62">
        <f>D33</f>
        <v>0</v>
      </c>
      <c r="E30" s="62">
        <f>E33</f>
        <v>0</v>
      </c>
      <c r="F30" s="62">
        <f>E30/B30*100</f>
        <v>0</v>
      </c>
      <c r="G30" s="78">
        <v>0</v>
      </c>
      <c r="H30" s="62">
        <f aca="true" t="shared" si="6" ref="H30:AE30">H33</f>
        <v>0</v>
      </c>
      <c r="I30" s="62">
        <f t="shared" si="6"/>
        <v>0</v>
      </c>
      <c r="J30" s="62">
        <f t="shared" si="6"/>
        <v>0</v>
      </c>
      <c r="K30" s="62">
        <f t="shared" si="6"/>
        <v>0</v>
      </c>
      <c r="L30" s="62">
        <f t="shared" si="6"/>
        <v>0</v>
      </c>
      <c r="M30" s="62">
        <f t="shared" si="6"/>
        <v>0</v>
      </c>
      <c r="N30" s="62">
        <f t="shared" si="6"/>
        <v>0</v>
      </c>
      <c r="O30" s="62">
        <f t="shared" si="6"/>
        <v>0</v>
      </c>
      <c r="P30" s="62">
        <f t="shared" si="6"/>
        <v>0</v>
      </c>
      <c r="Q30" s="62">
        <f t="shared" si="6"/>
        <v>0</v>
      </c>
      <c r="R30" s="62">
        <f t="shared" si="6"/>
        <v>0</v>
      </c>
      <c r="S30" s="62">
        <f t="shared" si="6"/>
        <v>0</v>
      </c>
      <c r="T30" s="62">
        <f t="shared" si="6"/>
        <v>0</v>
      </c>
      <c r="U30" s="62">
        <f t="shared" si="6"/>
        <v>0</v>
      </c>
      <c r="V30" s="62">
        <f t="shared" si="6"/>
        <v>0</v>
      </c>
      <c r="W30" s="62">
        <f t="shared" si="6"/>
        <v>0</v>
      </c>
      <c r="X30" s="62">
        <f t="shared" si="6"/>
        <v>0</v>
      </c>
      <c r="Y30" s="62">
        <f t="shared" si="6"/>
        <v>0</v>
      </c>
      <c r="Z30" s="62">
        <f t="shared" si="6"/>
        <v>0</v>
      </c>
      <c r="AA30" s="62">
        <f t="shared" si="6"/>
        <v>0</v>
      </c>
      <c r="AB30" s="62">
        <f t="shared" si="6"/>
        <v>0</v>
      </c>
      <c r="AC30" s="62">
        <f t="shared" si="6"/>
        <v>0</v>
      </c>
      <c r="AD30" s="62">
        <f t="shared" si="6"/>
        <v>516.2</v>
      </c>
      <c r="AE30" s="71">
        <f t="shared" si="6"/>
        <v>0</v>
      </c>
      <c r="AF30" s="114"/>
      <c r="AG30" s="67">
        <f t="shared" si="2"/>
        <v>516.2</v>
      </c>
      <c r="AH30" s="66">
        <f t="shared" si="3"/>
        <v>0</v>
      </c>
      <c r="AI30" s="67">
        <f t="shared" si="0"/>
        <v>0</v>
      </c>
      <c r="AJ30" s="67">
        <f t="shared" si="1"/>
        <v>0</v>
      </c>
    </row>
    <row r="31" spans="1:36" s="68" customFormat="1" ht="22.5" customHeight="1">
      <c r="A31" s="49" t="s">
        <v>2</v>
      </c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71"/>
      <c r="AF31" s="115"/>
      <c r="AG31" s="67">
        <f t="shared" si="2"/>
        <v>0</v>
      </c>
      <c r="AH31" s="66">
        <f t="shared" si="3"/>
        <v>0</v>
      </c>
      <c r="AI31" s="67">
        <f t="shared" si="0"/>
        <v>0</v>
      </c>
      <c r="AJ31" s="67">
        <f t="shared" si="1"/>
        <v>0</v>
      </c>
    </row>
    <row r="32" spans="1:36" s="68" customFormat="1" ht="21" customHeight="1">
      <c r="A32" s="50" t="s">
        <v>32</v>
      </c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71"/>
      <c r="AF32" s="115"/>
      <c r="AG32" s="67">
        <f t="shared" si="2"/>
        <v>0</v>
      </c>
      <c r="AH32" s="66">
        <f t="shared" si="3"/>
        <v>0</v>
      </c>
      <c r="AI32" s="67">
        <f t="shared" si="0"/>
        <v>0</v>
      </c>
      <c r="AJ32" s="67">
        <f t="shared" si="1"/>
        <v>0</v>
      </c>
    </row>
    <row r="33" spans="1:36" s="68" customFormat="1" ht="21" customHeight="1">
      <c r="A33" s="51" t="s">
        <v>1</v>
      </c>
      <c r="B33" s="85">
        <f>H33+J33+L33+N33+P33+R33+T33+V33+X33+Z33+AB33+AD33</f>
        <v>516.2</v>
      </c>
      <c r="C33" s="62">
        <f>H33</f>
        <v>0</v>
      </c>
      <c r="D33" s="78">
        <f>I33</f>
        <v>0</v>
      </c>
      <c r="E33" s="78">
        <f>I33+K33+M33+O33+Q33+S33+U33+W33+Y33+AA33+AC33+AE33</f>
        <v>0</v>
      </c>
      <c r="F33" s="62">
        <f>E33/B33*100</f>
        <v>0</v>
      </c>
      <c r="G33" s="78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516.2</v>
      </c>
      <c r="AE33" s="71">
        <v>0</v>
      </c>
      <c r="AF33" s="115"/>
      <c r="AG33" s="67">
        <f t="shared" si="2"/>
        <v>516.2</v>
      </c>
      <c r="AH33" s="66">
        <f t="shared" si="3"/>
        <v>0</v>
      </c>
      <c r="AI33" s="67">
        <f t="shared" si="0"/>
        <v>0</v>
      </c>
      <c r="AJ33" s="67">
        <f t="shared" si="1"/>
        <v>0</v>
      </c>
    </row>
    <row r="34" spans="1:36" s="68" customFormat="1" ht="21" customHeight="1">
      <c r="A34" s="49" t="s">
        <v>33</v>
      </c>
      <c r="B34" s="61"/>
      <c r="C34" s="62"/>
      <c r="D34" s="62"/>
      <c r="E34" s="62"/>
      <c r="F34" s="62"/>
      <c r="G34" s="64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71"/>
      <c r="AF34" s="115"/>
      <c r="AG34" s="67"/>
      <c r="AH34" s="66">
        <f t="shared" si="3"/>
        <v>0</v>
      </c>
      <c r="AI34" s="67"/>
      <c r="AJ34" s="67">
        <f t="shared" si="1"/>
        <v>0</v>
      </c>
    </row>
    <row r="35" spans="1:36" s="68" customFormat="1" ht="22.5" customHeight="1">
      <c r="A35" s="49" t="s">
        <v>3</v>
      </c>
      <c r="B35" s="61"/>
      <c r="C35" s="62"/>
      <c r="D35" s="62"/>
      <c r="E35" s="62"/>
      <c r="F35" s="62"/>
      <c r="G35" s="64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71"/>
      <c r="AF35" s="116"/>
      <c r="AG35" s="67">
        <f t="shared" si="2"/>
        <v>0</v>
      </c>
      <c r="AH35" s="66">
        <f t="shared" si="3"/>
        <v>0</v>
      </c>
      <c r="AI35" s="67">
        <f t="shared" si="0"/>
        <v>0</v>
      </c>
      <c r="AJ35" s="67">
        <f t="shared" si="1"/>
        <v>0</v>
      </c>
    </row>
    <row r="36" spans="1:36" s="8" customFormat="1" ht="43.5" customHeight="1">
      <c r="A36" s="59" t="s">
        <v>44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8"/>
      <c r="AF36" s="29"/>
      <c r="AG36" s="15">
        <f t="shared" si="2"/>
        <v>0</v>
      </c>
      <c r="AH36" s="66">
        <f t="shared" si="3"/>
        <v>0</v>
      </c>
      <c r="AI36" s="15">
        <f t="shared" si="0"/>
        <v>0</v>
      </c>
      <c r="AJ36" s="67">
        <f t="shared" si="1"/>
        <v>0</v>
      </c>
    </row>
    <row r="37" spans="1:36" s="68" customFormat="1" ht="22.5" customHeight="1">
      <c r="A37" s="48" t="s">
        <v>0</v>
      </c>
      <c r="B37" s="63">
        <f>B40</f>
        <v>6666.100000000002</v>
      </c>
      <c r="C37" s="64">
        <f>C40</f>
        <v>879.27062</v>
      </c>
      <c r="D37" s="64">
        <f>D40</f>
        <v>870.27032</v>
      </c>
      <c r="E37" s="64">
        <f>E40</f>
        <v>870.27032</v>
      </c>
      <c r="F37" s="64">
        <f>E37/B37*100</f>
        <v>13.055164488981557</v>
      </c>
      <c r="G37" s="64">
        <f>E37/C37*100</f>
        <v>98.97639022670859</v>
      </c>
      <c r="H37" s="64">
        <f aca="true" t="shared" si="7" ref="H37:AE37">H40</f>
        <v>441.62032</v>
      </c>
      <c r="I37" s="64">
        <f>I40</f>
        <v>441.62032</v>
      </c>
      <c r="J37" s="64">
        <f>J40</f>
        <v>437.6503</v>
      </c>
      <c r="K37" s="64">
        <f t="shared" si="7"/>
        <v>428.65</v>
      </c>
      <c r="L37" s="64">
        <f t="shared" si="7"/>
        <v>437.6503</v>
      </c>
      <c r="M37" s="64">
        <f t="shared" si="7"/>
        <v>0</v>
      </c>
      <c r="N37" s="64">
        <f t="shared" si="7"/>
        <v>437.6503</v>
      </c>
      <c r="O37" s="64">
        <f t="shared" si="7"/>
        <v>0</v>
      </c>
      <c r="P37" s="64">
        <f t="shared" si="7"/>
        <v>589.49128</v>
      </c>
      <c r="Q37" s="64">
        <f t="shared" si="7"/>
        <v>0</v>
      </c>
      <c r="R37" s="64">
        <f t="shared" si="7"/>
        <v>437.6503</v>
      </c>
      <c r="S37" s="64">
        <f t="shared" si="7"/>
        <v>0</v>
      </c>
      <c r="T37" s="64">
        <f t="shared" si="7"/>
        <v>1082.1503</v>
      </c>
      <c r="U37" s="64">
        <f t="shared" si="7"/>
        <v>0</v>
      </c>
      <c r="V37" s="64">
        <f t="shared" si="7"/>
        <v>517.9503</v>
      </c>
      <c r="W37" s="64">
        <f t="shared" si="7"/>
        <v>0</v>
      </c>
      <c r="X37" s="64">
        <f t="shared" si="7"/>
        <v>437.6503</v>
      </c>
      <c r="Y37" s="64">
        <f t="shared" si="7"/>
        <v>0</v>
      </c>
      <c r="Z37" s="64">
        <f t="shared" si="7"/>
        <v>437.6503</v>
      </c>
      <c r="AA37" s="64">
        <f t="shared" si="7"/>
        <v>0</v>
      </c>
      <c r="AB37" s="64">
        <f t="shared" si="7"/>
        <v>437.6503</v>
      </c>
      <c r="AC37" s="64">
        <f t="shared" si="7"/>
        <v>0</v>
      </c>
      <c r="AD37" s="64">
        <f t="shared" si="7"/>
        <v>971.3357000000001</v>
      </c>
      <c r="AE37" s="80">
        <f t="shared" si="7"/>
        <v>0</v>
      </c>
      <c r="AF37" s="74"/>
      <c r="AG37" s="67">
        <f t="shared" si="2"/>
        <v>6666.100000000002</v>
      </c>
      <c r="AH37" s="66">
        <f t="shared" si="3"/>
        <v>441.62032</v>
      </c>
      <c r="AI37" s="67">
        <f t="shared" si="0"/>
        <v>870.27032</v>
      </c>
      <c r="AJ37" s="67">
        <f t="shared" si="1"/>
        <v>-9.000300000000038</v>
      </c>
    </row>
    <row r="38" spans="1:36" s="68" customFormat="1" ht="22.5" customHeight="1">
      <c r="A38" s="49" t="s">
        <v>2</v>
      </c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71"/>
      <c r="AF38" s="74"/>
      <c r="AG38" s="67">
        <f t="shared" si="2"/>
        <v>0</v>
      </c>
      <c r="AH38" s="66">
        <f t="shared" si="3"/>
        <v>0</v>
      </c>
      <c r="AI38" s="67">
        <f t="shared" si="0"/>
        <v>0</v>
      </c>
      <c r="AJ38" s="67">
        <f t="shared" si="1"/>
        <v>0</v>
      </c>
    </row>
    <row r="39" spans="1:36" s="68" customFormat="1" ht="22.5" customHeight="1">
      <c r="A39" s="50" t="s">
        <v>32</v>
      </c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71"/>
      <c r="AF39" s="74"/>
      <c r="AG39" s="67">
        <f t="shared" si="2"/>
        <v>0</v>
      </c>
      <c r="AH39" s="66">
        <f t="shared" si="3"/>
        <v>0</v>
      </c>
      <c r="AI39" s="67">
        <f t="shared" si="0"/>
        <v>0</v>
      </c>
      <c r="AJ39" s="67">
        <f t="shared" si="1"/>
        <v>0</v>
      </c>
    </row>
    <row r="40" spans="1:36" s="68" customFormat="1" ht="22.5" customHeight="1">
      <c r="A40" s="51" t="s">
        <v>1</v>
      </c>
      <c r="B40" s="61">
        <f>H40+J40+L40+N40+P40+R40+T40+V40+X40+Z40+AB40+AD40</f>
        <v>6666.100000000002</v>
      </c>
      <c r="C40" s="78">
        <f>H40+J40</f>
        <v>879.27062</v>
      </c>
      <c r="D40" s="78">
        <f>E40</f>
        <v>870.27032</v>
      </c>
      <c r="E40" s="78">
        <f>I40+K40+M40+O40+Q40+S40+U40+W40+Y40+AA40+AC40+AE40</f>
        <v>870.27032</v>
      </c>
      <c r="F40" s="62">
        <f>E40/B40*100</f>
        <v>13.055164488981557</v>
      </c>
      <c r="G40" s="62">
        <f>E40/C40*100</f>
        <v>98.97639022670859</v>
      </c>
      <c r="H40" s="62">
        <f>H33+H26+H19+H12</f>
        <v>441.62032</v>
      </c>
      <c r="I40" s="62">
        <f>I33+I26+I19+I12</f>
        <v>441.62032</v>
      </c>
      <c r="J40" s="62">
        <f>J33+J26+J19+J12</f>
        <v>437.6503</v>
      </c>
      <c r="K40" s="62">
        <f aca="true" t="shared" si="8" ref="K40:AE40">K33+K26+K19+K12</f>
        <v>428.65</v>
      </c>
      <c r="L40" s="62">
        <f t="shared" si="8"/>
        <v>437.6503</v>
      </c>
      <c r="M40" s="62">
        <f t="shared" si="8"/>
        <v>0</v>
      </c>
      <c r="N40" s="62">
        <f t="shared" si="8"/>
        <v>437.6503</v>
      </c>
      <c r="O40" s="62">
        <f t="shared" si="8"/>
        <v>0</v>
      </c>
      <c r="P40" s="62">
        <f t="shared" si="8"/>
        <v>589.49128</v>
      </c>
      <c r="Q40" s="62">
        <f t="shared" si="8"/>
        <v>0</v>
      </c>
      <c r="R40" s="62">
        <f t="shared" si="8"/>
        <v>437.6503</v>
      </c>
      <c r="S40" s="62">
        <f t="shared" si="8"/>
        <v>0</v>
      </c>
      <c r="T40" s="62">
        <f t="shared" si="8"/>
        <v>1082.1503</v>
      </c>
      <c r="U40" s="62">
        <f t="shared" si="8"/>
        <v>0</v>
      </c>
      <c r="V40" s="62">
        <f t="shared" si="8"/>
        <v>517.9503</v>
      </c>
      <c r="W40" s="62">
        <f t="shared" si="8"/>
        <v>0</v>
      </c>
      <c r="X40" s="62">
        <f t="shared" si="8"/>
        <v>437.6503</v>
      </c>
      <c r="Y40" s="62">
        <f t="shared" si="8"/>
        <v>0</v>
      </c>
      <c r="Z40" s="62">
        <f t="shared" si="8"/>
        <v>437.6503</v>
      </c>
      <c r="AA40" s="62">
        <f t="shared" si="8"/>
        <v>0</v>
      </c>
      <c r="AB40" s="62">
        <f t="shared" si="8"/>
        <v>437.6503</v>
      </c>
      <c r="AC40" s="62">
        <f t="shared" si="8"/>
        <v>0</v>
      </c>
      <c r="AD40" s="62">
        <f t="shared" si="8"/>
        <v>971.3357000000001</v>
      </c>
      <c r="AE40" s="71">
        <f t="shared" si="8"/>
        <v>0</v>
      </c>
      <c r="AF40" s="74"/>
      <c r="AG40" s="67">
        <f t="shared" si="2"/>
        <v>6666.100000000002</v>
      </c>
      <c r="AH40" s="66">
        <f t="shared" si="3"/>
        <v>441.62032</v>
      </c>
      <c r="AI40" s="67">
        <f t="shared" si="0"/>
        <v>870.27032</v>
      </c>
      <c r="AJ40" s="67">
        <f t="shared" si="1"/>
        <v>-9.000300000000038</v>
      </c>
    </row>
    <row r="41" spans="1:36" s="68" customFormat="1" ht="22.5" customHeight="1">
      <c r="A41" s="49" t="s">
        <v>33</v>
      </c>
      <c r="B41" s="61"/>
      <c r="C41" s="62"/>
      <c r="D41" s="62"/>
      <c r="E41" s="62"/>
      <c r="F41" s="62"/>
      <c r="G41" s="64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71"/>
      <c r="AF41" s="74"/>
      <c r="AG41" s="67"/>
      <c r="AH41" s="66">
        <f t="shared" si="3"/>
        <v>0</v>
      </c>
      <c r="AI41" s="67"/>
      <c r="AJ41" s="67">
        <f t="shared" si="1"/>
        <v>0</v>
      </c>
    </row>
    <row r="42" spans="1:36" s="43" customFormat="1" ht="24" customHeight="1">
      <c r="A42" s="52" t="s">
        <v>3</v>
      </c>
      <c r="B42" s="61"/>
      <c r="C42" s="62"/>
      <c r="D42" s="62"/>
      <c r="E42" s="62"/>
      <c r="F42" s="62"/>
      <c r="G42" s="64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71"/>
      <c r="AF42" s="74"/>
      <c r="AG42" s="66">
        <f t="shared" si="2"/>
        <v>0</v>
      </c>
      <c r="AH42" s="66">
        <f t="shared" si="3"/>
        <v>0</v>
      </c>
      <c r="AI42" s="66">
        <f t="shared" si="0"/>
        <v>0</v>
      </c>
      <c r="AJ42" s="67">
        <f t="shared" si="1"/>
        <v>0</v>
      </c>
    </row>
    <row r="43" spans="1:36" s="8" customFormat="1" ht="37.5" customHeight="1">
      <c r="A43" s="107" t="s">
        <v>37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9"/>
      <c r="AG43" s="15">
        <f t="shared" si="2"/>
        <v>0</v>
      </c>
      <c r="AH43" s="66">
        <f t="shared" si="3"/>
        <v>0</v>
      </c>
      <c r="AI43" s="15">
        <f t="shared" si="0"/>
        <v>0</v>
      </c>
      <c r="AJ43" s="67">
        <f t="shared" si="1"/>
        <v>0</v>
      </c>
    </row>
    <row r="44" spans="1:36" s="8" customFormat="1" ht="37.5" customHeight="1">
      <c r="A44" s="94" t="s">
        <v>51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6"/>
      <c r="AG44" s="15"/>
      <c r="AH44" s="66"/>
      <c r="AI44" s="15"/>
      <c r="AJ44" s="67"/>
    </row>
    <row r="45" spans="1:36" s="8" customFormat="1" ht="37.5" customHeight="1">
      <c r="A45" s="94" t="s">
        <v>52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6"/>
      <c r="AG45" s="15"/>
      <c r="AH45" s="66"/>
      <c r="AI45" s="15"/>
      <c r="AJ45" s="67"/>
    </row>
    <row r="46" spans="1:36" s="43" customFormat="1" ht="50.25" customHeight="1">
      <c r="A46" s="47" t="s">
        <v>38</v>
      </c>
      <c r="B46" s="72"/>
      <c r="C46" s="72"/>
      <c r="D46" s="72"/>
      <c r="E46" s="72"/>
      <c r="F46" s="73"/>
      <c r="G46" s="73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5"/>
      <c r="AG46" s="66">
        <f t="shared" si="2"/>
        <v>0</v>
      </c>
      <c r="AH46" s="66">
        <f t="shared" si="3"/>
        <v>0</v>
      </c>
      <c r="AI46" s="66">
        <f t="shared" si="0"/>
        <v>0</v>
      </c>
      <c r="AJ46" s="67">
        <f t="shared" si="1"/>
        <v>0</v>
      </c>
    </row>
    <row r="47" spans="1:36" s="68" customFormat="1" ht="18.75">
      <c r="A47" s="48" t="s">
        <v>0</v>
      </c>
      <c r="B47" s="61">
        <f>B50</f>
        <v>299</v>
      </c>
      <c r="C47" s="61">
        <f>C50</f>
        <v>0</v>
      </c>
      <c r="D47" s="61">
        <f>D50</f>
        <v>0</v>
      </c>
      <c r="E47" s="61">
        <f>E50</f>
        <v>0</v>
      </c>
      <c r="F47" s="78">
        <v>0</v>
      </c>
      <c r="G47" s="78">
        <v>0</v>
      </c>
      <c r="H47" s="61">
        <f aca="true" t="shared" si="9" ref="H47:AE47">H50</f>
        <v>0</v>
      </c>
      <c r="I47" s="61">
        <f t="shared" si="9"/>
        <v>0</v>
      </c>
      <c r="J47" s="61">
        <f t="shared" si="9"/>
        <v>0</v>
      </c>
      <c r="K47" s="61">
        <f t="shared" si="9"/>
        <v>0</v>
      </c>
      <c r="L47" s="61">
        <f t="shared" si="9"/>
        <v>0</v>
      </c>
      <c r="M47" s="61">
        <f t="shared" si="9"/>
        <v>0</v>
      </c>
      <c r="N47" s="61">
        <f t="shared" si="9"/>
        <v>0</v>
      </c>
      <c r="O47" s="61">
        <f t="shared" si="9"/>
        <v>0</v>
      </c>
      <c r="P47" s="61">
        <f t="shared" si="9"/>
        <v>0</v>
      </c>
      <c r="Q47" s="61">
        <f t="shared" si="9"/>
        <v>0</v>
      </c>
      <c r="R47" s="61">
        <f t="shared" si="9"/>
        <v>14.142</v>
      </c>
      <c r="S47" s="61">
        <f t="shared" si="9"/>
        <v>0</v>
      </c>
      <c r="T47" s="61">
        <f t="shared" si="9"/>
        <v>214.142</v>
      </c>
      <c r="U47" s="61">
        <f t="shared" si="9"/>
        <v>0</v>
      </c>
      <c r="V47" s="61">
        <f t="shared" si="9"/>
        <v>14.142</v>
      </c>
      <c r="W47" s="61">
        <f t="shared" si="9"/>
        <v>0</v>
      </c>
      <c r="X47" s="61">
        <f t="shared" si="9"/>
        <v>14.142</v>
      </c>
      <c r="Y47" s="61">
        <f t="shared" si="9"/>
        <v>0</v>
      </c>
      <c r="Z47" s="61">
        <f t="shared" si="9"/>
        <v>14.142</v>
      </c>
      <c r="AA47" s="61">
        <f t="shared" si="9"/>
        <v>0</v>
      </c>
      <c r="AB47" s="61">
        <f t="shared" si="9"/>
        <v>14.142</v>
      </c>
      <c r="AC47" s="61">
        <f t="shared" si="9"/>
        <v>0</v>
      </c>
      <c r="AD47" s="61">
        <f t="shared" si="9"/>
        <v>14.148</v>
      </c>
      <c r="AE47" s="61">
        <f t="shared" si="9"/>
        <v>0</v>
      </c>
      <c r="AF47" s="69"/>
      <c r="AG47" s="67">
        <f t="shared" si="2"/>
        <v>299</v>
      </c>
      <c r="AH47" s="66">
        <f t="shared" si="3"/>
        <v>0</v>
      </c>
      <c r="AI47" s="67">
        <f t="shared" si="0"/>
        <v>0</v>
      </c>
      <c r="AJ47" s="67">
        <f t="shared" si="1"/>
        <v>0</v>
      </c>
    </row>
    <row r="48" spans="1:36" s="68" customFormat="1" ht="18.75">
      <c r="A48" s="49" t="s">
        <v>2</v>
      </c>
      <c r="B48" s="61"/>
      <c r="C48" s="62"/>
      <c r="D48" s="62"/>
      <c r="E48" s="62"/>
      <c r="F48" s="62"/>
      <c r="G48" s="62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69"/>
      <c r="AG48" s="67">
        <f t="shared" si="2"/>
        <v>0</v>
      </c>
      <c r="AH48" s="66">
        <f t="shared" si="3"/>
        <v>0</v>
      </c>
      <c r="AI48" s="67">
        <f t="shared" si="0"/>
        <v>0</v>
      </c>
      <c r="AJ48" s="67">
        <f t="shared" si="1"/>
        <v>0</v>
      </c>
    </row>
    <row r="49" spans="1:36" s="68" customFormat="1" ht="18.75">
      <c r="A49" s="50" t="s">
        <v>32</v>
      </c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9"/>
      <c r="AG49" s="67">
        <f t="shared" si="2"/>
        <v>0</v>
      </c>
      <c r="AH49" s="66">
        <f t="shared" si="3"/>
        <v>0</v>
      </c>
      <c r="AI49" s="67">
        <f t="shared" si="0"/>
        <v>0</v>
      </c>
      <c r="AJ49" s="67">
        <f t="shared" si="1"/>
        <v>0</v>
      </c>
    </row>
    <row r="50" spans="1:36" s="43" customFormat="1" ht="18.75">
      <c r="A50" s="51" t="s">
        <v>1</v>
      </c>
      <c r="B50" s="85">
        <f>H50+J50+L50+N50+P50+R50+T50+V50+X50+Z50+AB50+AD50</f>
        <v>299</v>
      </c>
      <c r="C50" s="78">
        <f>H50</f>
        <v>0</v>
      </c>
      <c r="D50" s="78">
        <f>E50</f>
        <v>0</v>
      </c>
      <c r="E50" s="78">
        <f>I50+K50+M50+O50+Q50+S50+U50+W50+Y50+AA50+AC50+AE50</f>
        <v>0</v>
      </c>
      <c r="F50" s="62">
        <f>E50/B50*100</f>
        <v>0</v>
      </c>
      <c r="G50" s="78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14.142</v>
      </c>
      <c r="S50" s="62">
        <v>0</v>
      </c>
      <c r="T50" s="62">
        <v>214.142</v>
      </c>
      <c r="U50" s="62">
        <v>0</v>
      </c>
      <c r="V50" s="62">
        <v>14.142</v>
      </c>
      <c r="W50" s="62">
        <v>0</v>
      </c>
      <c r="X50" s="62">
        <v>14.142</v>
      </c>
      <c r="Y50" s="62">
        <v>0</v>
      </c>
      <c r="Z50" s="62">
        <v>14.142</v>
      </c>
      <c r="AA50" s="62">
        <v>0</v>
      </c>
      <c r="AB50" s="62">
        <v>14.142</v>
      </c>
      <c r="AC50" s="62">
        <v>0</v>
      </c>
      <c r="AD50" s="62">
        <v>14.148</v>
      </c>
      <c r="AE50" s="71">
        <v>0</v>
      </c>
      <c r="AF50" s="69"/>
      <c r="AG50" s="66">
        <f t="shared" si="2"/>
        <v>299</v>
      </c>
      <c r="AH50" s="66">
        <f t="shared" si="3"/>
        <v>0</v>
      </c>
      <c r="AI50" s="66">
        <f t="shared" si="0"/>
        <v>0</v>
      </c>
      <c r="AJ50" s="67">
        <f t="shared" si="1"/>
        <v>0</v>
      </c>
    </row>
    <row r="51" spans="1:36" s="43" customFormat="1" ht="18.75">
      <c r="A51" s="49" t="s">
        <v>33</v>
      </c>
      <c r="B51" s="61"/>
      <c r="C51" s="62"/>
      <c r="D51" s="62"/>
      <c r="E51" s="62"/>
      <c r="F51" s="62"/>
      <c r="G51" s="64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71"/>
      <c r="AF51" s="69"/>
      <c r="AG51" s="66"/>
      <c r="AH51" s="66">
        <f t="shared" si="3"/>
        <v>0</v>
      </c>
      <c r="AI51" s="66"/>
      <c r="AJ51" s="67">
        <f t="shared" si="1"/>
        <v>0</v>
      </c>
    </row>
    <row r="52" spans="1:36" s="43" customFormat="1" ht="18.75">
      <c r="A52" s="52" t="s">
        <v>3</v>
      </c>
      <c r="B52" s="61"/>
      <c r="C52" s="62"/>
      <c r="D52" s="62"/>
      <c r="E52" s="62"/>
      <c r="F52" s="62"/>
      <c r="G52" s="64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71"/>
      <c r="AF52" s="69"/>
      <c r="AG52" s="66">
        <f t="shared" si="2"/>
        <v>0</v>
      </c>
      <c r="AH52" s="66">
        <f t="shared" si="3"/>
        <v>0</v>
      </c>
      <c r="AI52" s="66">
        <f t="shared" si="0"/>
        <v>0</v>
      </c>
      <c r="AJ52" s="67">
        <f t="shared" si="1"/>
        <v>0</v>
      </c>
    </row>
    <row r="53" spans="1:36" s="43" customFormat="1" ht="49.5" customHeight="1">
      <c r="A53" s="53" t="s">
        <v>39</v>
      </c>
      <c r="B53" s="72"/>
      <c r="C53" s="72"/>
      <c r="D53" s="72"/>
      <c r="E53" s="72"/>
      <c r="F53" s="73"/>
      <c r="G53" s="73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47"/>
      <c r="AG53" s="66">
        <f t="shared" si="2"/>
        <v>0</v>
      </c>
      <c r="AH53" s="66">
        <f t="shared" si="3"/>
        <v>0</v>
      </c>
      <c r="AI53" s="66">
        <f t="shared" si="0"/>
        <v>0</v>
      </c>
      <c r="AJ53" s="67">
        <f t="shared" si="1"/>
        <v>0</v>
      </c>
    </row>
    <row r="54" spans="1:36" s="43" customFormat="1" ht="18.75">
      <c r="A54" s="48" t="s">
        <v>0</v>
      </c>
      <c r="B54" s="61">
        <f>B57</f>
        <v>98.6</v>
      </c>
      <c r="C54" s="61">
        <f>C57</f>
        <v>0</v>
      </c>
      <c r="D54" s="61">
        <f>D57</f>
        <v>0</v>
      </c>
      <c r="E54" s="61">
        <f>E57</f>
        <v>0</v>
      </c>
      <c r="F54" s="78">
        <v>0</v>
      </c>
      <c r="G54" s="78">
        <v>0</v>
      </c>
      <c r="H54" s="61">
        <f aca="true" t="shared" si="10" ref="H54:AE54">H57</f>
        <v>0</v>
      </c>
      <c r="I54" s="61">
        <f t="shared" si="10"/>
        <v>0</v>
      </c>
      <c r="J54" s="61">
        <f t="shared" si="10"/>
        <v>0</v>
      </c>
      <c r="K54" s="61">
        <f t="shared" si="10"/>
        <v>0</v>
      </c>
      <c r="L54" s="61">
        <f t="shared" si="10"/>
        <v>0</v>
      </c>
      <c r="M54" s="61">
        <f t="shared" si="10"/>
        <v>0</v>
      </c>
      <c r="N54" s="61">
        <f t="shared" si="10"/>
        <v>0</v>
      </c>
      <c r="O54" s="61">
        <f t="shared" si="10"/>
        <v>0</v>
      </c>
      <c r="P54" s="61">
        <f t="shared" si="10"/>
        <v>0</v>
      </c>
      <c r="Q54" s="61">
        <f t="shared" si="10"/>
        <v>0</v>
      </c>
      <c r="R54" s="61">
        <f t="shared" si="10"/>
        <v>0</v>
      </c>
      <c r="S54" s="61">
        <f t="shared" si="10"/>
        <v>0</v>
      </c>
      <c r="T54" s="61">
        <f t="shared" si="10"/>
        <v>0</v>
      </c>
      <c r="U54" s="61">
        <f t="shared" si="10"/>
        <v>0</v>
      </c>
      <c r="V54" s="61">
        <f t="shared" si="10"/>
        <v>0</v>
      </c>
      <c r="W54" s="61">
        <f t="shared" si="10"/>
        <v>0</v>
      </c>
      <c r="X54" s="61">
        <f t="shared" si="10"/>
        <v>0</v>
      </c>
      <c r="Y54" s="61">
        <f t="shared" si="10"/>
        <v>0</v>
      </c>
      <c r="Z54" s="61">
        <f t="shared" si="10"/>
        <v>0</v>
      </c>
      <c r="AA54" s="61">
        <f t="shared" si="10"/>
        <v>0</v>
      </c>
      <c r="AB54" s="61">
        <f t="shared" si="10"/>
        <v>98.6</v>
      </c>
      <c r="AC54" s="61">
        <f t="shared" si="10"/>
        <v>0</v>
      </c>
      <c r="AD54" s="61">
        <f t="shared" si="10"/>
        <v>0</v>
      </c>
      <c r="AE54" s="61">
        <f t="shared" si="10"/>
        <v>0</v>
      </c>
      <c r="AF54" s="69"/>
      <c r="AG54" s="66">
        <f>H54+J54+L54+N54+P54+R54+T54+V54+X54+Z54+AB54+AD54</f>
        <v>98.6</v>
      </c>
      <c r="AH54" s="66">
        <f t="shared" si="3"/>
        <v>0</v>
      </c>
      <c r="AI54" s="66">
        <f t="shared" si="0"/>
        <v>0</v>
      </c>
      <c r="AJ54" s="67">
        <f t="shared" si="1"/>
        <v>0</v>
      </c>
    </row>
    <row r="55" spans="1:194" s="43" customFormat="1" ht="18.75">
      <c r="A55" s="49" t="s">
        <v>2</v>
      </c>
      <c r="B55" s="61"/>
      <c r="C55" s="62"/>
      <c r="D55" s="62"/>
      <c r="E55" s="62"/>
      <c r="F55" s="62"/>
      <c r="G55" s="64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1"/>
      <c r="AF55" s="76"/>
      <c r="AG55" s="66">
        <f t="shared" si="2"/>
        <v>0</v>
      </c>
      <c r="AH55" s="66">
        <f t="shared" si="3"/>
        <v>0</v>
      </c>
      <c r="AI55" s="66">
        <f t="shared" si="0"/>
        <v>0</v>
      </c>
      <c r="AJ55" s="67">
        <f t="shared" si="1"/>
        <v>0</v>
      </c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</row>
    <row r="56" spans="1:194" s="43" customFormat="1" ht="18.75">
      <c r="A56" s="50" t="s">
        <v>32</v>
      </c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78"/>
      <c r="AD56" s="62"/>
      <c r="AE56" s="78"/>
      <c r="AF56" s="76"/>
      <c r="AG56" s="66">
        <f t="shared" si="2"/>
        <v>0</v>
      </c>
      <c r="AH56" s="66">
        <f t="shared" si="3"/>
        <v>0</v>
      </c>
      <c r="AI56" s="66">
        <f t="shared" si="0"/>
        <v>0</v>
      </c>
      <c r="AJ56" s="67">
        <f t="shared" si="1"/>
        <v>0</v>
      </c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</row>
    <row r="57" spans="1:194" s="43" customFormat="1" ht="18.75">
      <c r="A57" s="51" t="s">
        <v>1</v>
      </c>
      <c r="B57" s="85">
        <f>H57+J57+L57+N57+P57+R57+T57+V57+X57+Z57+AB57+AD57</f>
        <v>98.6</v>
      </c>
      <c r="C57" s="62">
        <f>H57</f>
        <v>0</v>
      </c>
      <c r="D57" s="78">
        <f>E57</f>
        <v>0</v>
      </c>
      <c r="E57" s="78">
        <f>I57+K57+M57+O57+Q57+S57+U57+W57+Y57+AA57+AC57+AE57</f>
        <v>0</v>
      </c>
      <c r="F57" s="62">
        <f>E57/B57*100</f>
        <v>0</v>
      </c>
      <c r="G57" s="78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78">
        <v>98.6</v>
      </c>
      <c r="AC57" s="62">
        <v>0</v>
      </c>
      <c r="AD57" s="62">
        <v>0</v>
      </c>
      <c r="AE57" s="71">
        <v>0</v>
      </c>
      <c r="AF57" s="76"/>
      <c r="AG57" s="66">
        <f t="shared" si="2"/>
        <v>98.6</v>
      </c>
      <c r="AH57" s="66">
        <f t="shared" si="3"/>
        <v>0</v>
      </c>
      <c r="AI57" s="66">
        <f t="shared" si="0"/>
        <v>0</v>
      </c>
      <c r="AJ57" s="67">
        <f t="shared" si="1"/>
        <v>0</v>
      </c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</row>
    <row r="58" spans="1:194" s="43" customFormat="1" ht="18.75">
      <c r="A58" s="49" t="s">
        <v>33</v>
      </c>
      <c r="B58" s="61"/>
      <c r="C58" s="62"/>
      <c r="D58" s="62"/>
      <c r="E58" s="62"/>
      <c r="F58" s="62"/>
      <c r="G58" s="64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71"/>
      <c r="AF58" s="76"/>
      <c r="AG58" s="66"/>
      <c r="AH58" s="66">
        <f t="shared" si="3"/>
        <v>0</v>
      </c>
      <c r="AI58" s="66"/>
      <c r="AJ58" s="67">
        <f t="shared" si="1"/>
        <v>0</v>
      </c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</row>
    <row r="59" spans="1:194" s="43" customFormat="1" ht="18.75">
      <c r="A59" s="52" t="s">
        <v>3</v>
      </c>
      <c r="B59" s="61"/>
      <c r="C59" s="62"/>
      <c r="D59" s="62"/>
      <c r="E59" s="62"/>
      <c r="F59" s="62"/>
      <c r="G59" s="64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71"/>
      <c r="AF59" s="76"/>
      <c r="AG59" s="66">
        <f t="shared" si="2"/>
        <v>0</v>
      </c>
      <c r="AH59" s="66">
        <f t="shared" si="3"/>
        <v>0</v>
      </c>
      <c r="AI59" s="66">
        <f t="shared" si="0"/>
        <v>0</v>
      </c>
      <c r="AJ59" s="67">
        <f t="shared" si="1"/>
        <v>0</v>
      </c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</row>
    <row r="60" spans="1:194" s="8" customFormat="1" ht="33.75" customHeight="1">
      <c r="A60" s="59" t="s">
        <v>45</v>
      </c>
      <c r="B60" s="17"/>
      <c r="C60" s="18"/>
      <c r="D60" s="18"/>
      <c r="E60" s="18"/>
      <c r="F60" s="18"/>
      <c r="G60" s="55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28"/>
      <c r="AF60" s="56"/>
      <c r="AG60" s="66">
        <f t="shared" si="2"/>
        <v>0</v>
      </c>
      <c r="AH60" s="66">
        <f t="shared" si="3"/>
        <v>0</v>
      </c>
      <c r="AI60" s="15"/>
      <c r="AJ60" s="67">
        <f t="shared" si="1"/>
        <v>0</v>
      </c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</row>
    <row r="61" spans="1:194" s="43" customFormat="1" ht="18.75">
      <c r="A61" s="48" t="s">
        <v>0</v>
      </c>
      <c r="B61" s="63">
        <f>B64</f>
        <v>397.6</v>
      </c>
      <c r="C61" s="64">
        <f>C64</f>
        <v>0</v>
      </c>
      <c r="D61" s="64">
        <f>D64</f>
        <v>0</v>
      </c>
      <c r="E61" s="64">
        <f>E64</f>
        <v>0</v>
      </c>
      <c r="F61" s="86">
        <v>0</v>
      </c>
      <c r="G61" s="86">
        <v>0</v>
      </c>
      <c r="H61" s="64">
        <f>H64</f>
        <v>0</v>
      </c>
      <c r="I61" s="64">
        <f>I64</f>
        <v>0</v>
      </c>
      <c r="J61" s="64">
        <f>J64</f>
        <v>0</v>
      </c>
      <c r="K61" s="64">
        <f>K64</f>
        <v>0</v>
      </c>
      <c r="L61" s="64">
        <f aca="true" t="shared" si="11" ref="L61:AE61">L64</f>
        <v>0</v>
      </c>
      <c r="M61" s="64">
        <f t="shared" si="11"/>
        <v>0</v>
      </c>
      <c r="N61" s="64">
        <f t="shared" si="11"/>
        <v>0</v>
      </c>
      <c r="O61" s="64">
        <f t="shared" si="11"/>
        <v>0</v>
      </c>
      <c r="P61" s="64">
        <f t="shared" si="11"/>
        <v>0</v>
      </c>
      <c r="Q61" s="64">
        <f t="shared" si="11"/>
        <v>0</v>
      </c>
      <c r="R61" s="64">
        <f t="shared" si="11"/>
        <v>14.142</v>
      </c>
      <c r="S61" s="64">
        <f t="shared" si="11"/>
        <v>0</v>
      </c>
      <c r="T61" s="64">
        <f t="shared" si="11"/>
        <v>214.142</v>
      </c>
      <c r="U61" s="64">
        <f t="shared" si="11"/>
        <v>0</v>
      </c>
      <c r="V61" s="64">
        <f t="shared" si="11"/>
        <v>14.142</v>
      </c>
      <c r="W61" s="64">
        <f t="shared" si="11"/>
        <v>0</v>
      </c>
      <c r="X61" s="64">
        <f t="shared" si="11"/>
        <v>14.142</v>
      </c>
      <c r="Y61" s="64">
        <f t="shared" si="11"/>
        <v>0</v>
      </c>
      <c r="Z61" s="64">
        <f t="shared" si="11"/>
        <v>14.142</v>
      </c>
      <c r="AA61" s="64">
        <f t="shared" si="11"/>
        <v>0</v>
      </c>
      <c r="AB61" s="64">
        <f t="shared" si="11"/>
        <v>112.74199999999999</v>
      </c>
      <c r="AC61" s="64">
        <f t="shared" si="11"/>
        <v>0</v>
      </c>
      <c r="AD61" s="64">
        <f t="shared" si="11"/>
        <v>14.148</v>
      </c>
      <c r="AE61" s="80">
        <f t="shared" si="11"/>
        <v>0</v>
      </c>
      <c r="AF61" s="76"/>
      <c r="AG61" s="66">
        <f t="shared" si="2"/>
        <v>397.6</v>
      </c>
      <c r="AH61" s="66">
        <f t="shared" si="3"/>
        <v>0</v>
      </c>
      <c r="AI61" s="66"/>
      <c r="AJ61" s="67">
        <f t="shared" si="1"/>
        <v>0</v>
      </c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</row>
    <row r="62" spans="1:194" s="43" customFormat="1" ht="18.75">
      <c r="A62" s="49" t="s">
        <v>2</v>
      </c>
      <c r="B62" s="61"/>
      <c r="C62" s="62"/>
      <c r="D62" s="62"/>
      <c r="E62" s="62"/>
      <c r="F62" s="62"/>
      <c r="G62" s="64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71"/>
      <c r="AF62" s="76"/>
      <c r="AG62" s="66">
        <f t="shared" si="2"/>
        <v>0</v>
      </c>
      <c r="AH62" s="66">
        <f t="shared" si="3"/>
        <v>0</v>
      </c>
      <c r="AI62" s="66"/>
      <c r="AJ62" s="67">
        <f t="shared" si="1"/>
        <v>0</v>
      </c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</row>
    <row r="63" spans="1:194" s="43" customFormat="1" ht="18.75">
      <c r="A63" s="50" t="s">
        <v>32</v>
      </c>
      <c r="B63" s="61"/>
      <c r="C63" s="62"/>
      <c r="D63" s="62"/>
      <c r="E63" s="62"/>
      <c r="F63" s="62"/>
      <c r="G63" s="64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71"/>
      <c r="AF63" s="76"/>
      <c r="AG63" s="66">
        <f t="shared" si="2"/>
        <v>0</v>
      </c>
      <c r="AH63" s="66">
        <f t="shared" si="3"/>
        <v>0</v>
      </c>
      <c r="AI63" s="66"/>
      <c r="AJ63" s="67">
        <f t="shared" si="1"/>
        <v>0</v>
      </c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</row>
    <row r="64" spans="1:194" s="43" customFormat="1" ht="18.75">
      <c r="A64" s="51" t="s">
        <v>1</v>
      </c>
      <c r="B64" s="61">
        <f>B57+B50</f>
        <v>397.6</v>
      </c>
      <c r="C64" s="62">
        <f>C57+C50</f>
        <v>0</v>
      </c>
      <c r="D64" s="62">
        <f>D57+D50</f>
        <v>0</v>
      </c>
      <c r="E64" s="62">
        <f>E57+E50</f>
        <v>0</v>
      </c>
      <c r="F64" s="62">
        <f>E64/B64*100</f>
        <v>0</v>
      </c>
      <c r="G64" s="78">
        <v>0</v>
      </c>
      <c r="H64" s="62">
        <f aca="true" t="shared" si="12" ref="H64:AE64">H57+H50</f>
        <v>0</v>
      </c>
      <c r="I64" s="62">
        <f t="shared" si="12"/>
        <v>0</v>
      </c>
      <c r="J64" s="62">
        <f t="shared" si="12"/>
        <v>0</v>
      </c>
      <c r="K64" s="62">
        <f t="shared" si="12"/>
        <v>0</v>
      </c>
      <c r="L64" s="62">
        <f t="shared" si="12"/>
        <v>0</v>
      </c>
      <c r="M64" s="62">
        <f t="shared" si="12"/>
        <v>0</v>
      </c>
      <c r="N64" s="62">
        <f t="shared" si="12"/>
        <v>0</v>
      </c>
      <c r="O64" s="62">
        <f t="shared" si="12"/>
        <v>0</v>
      </c>
      <c r="P64" s="62">
        <f t="shared" si="12"/>
        <v>0</v>
      </c>
      <c r="Q64" s="62">
        <f t="shared" si="12"/>
        <v>0</v>
      </c>
      <c r="R64" s="62">
        <f t="shared" si="12"/>
        <v>14.142</v>
      </c>
      <c r="S64" s="62">
        <f t="shared" si="12"/>
        <v>0</v>
      </c>
      <c r="T64" s="62">
        <f t="shared" si="12"/>
        <v>214.142</v>
      </c>
      <c r="U64" s="62">
        <f t="shared" si="12"/>
        <v>0</v>
      </c>
      <c r="V64" s="62">
        <f t="shared" si="12"/>
        <v>14.142</v>
      </c>
      <c r="W64" s="62">
        <f t="shared" si="12"/>
        <v>0</v>
      </c>
      <c r="X64" s="62">
        <f t="shared" si="12"/>
        <v>14.142</v>
      </c>
      <c r="Y64" s="62">
        <f t="shared" si="12"/>
        <v>0</v>
      </c>
      <c r="Z64" s="62">
        <f t="shared" si="12"/>
        <v>14.142</v>
      </c>
      <c r="AA64" s="62">
        <f t="shared" si="12"/>
        <v>0</v>
      </c>
      <c r="AB64" s="62">
        <f t="shared" si="12"/>
        <v>112.74199999999999</v>
      </c>
      <c r="AC64" s="62">
        <f t="shared" si="12"/>
        <v>0</v>
      </c>
      <c r="AD64" s="62">
        <f t="shared" si="12"/>
        <v>14.148</v>
      </c>
      <c r="AE64" s="71">
        <f t="shared" si="12"/>
        <v>0</v>
      </c>
      <c r="AF64" s="76"/>
      <c r="AG64" s="66">
        <f t="shared" si="2"/>
        <v>397.6</v>
      </c>
      <c r="AH64" s="66">
        <f t="shared" si="3"/>
        <v>0</v>
      </c>
      <c r="AI64" s="66"/>
      <c r="AJ64" s="67">
        <f t="shared" si="1"/>
        <v>0</v>
      </c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</row>
    <row r="65" spans="1:194" s="43" customFormat="1" ht="18.75">
      <c r="A65" s="49" t="s">
        <v>33</v>
      </c>
      <c r="B65" s="61"/>
      <c r="C65" s="62"/>
      <c r="D65" s="62"/>
      <c r="E65" s="62"/>
      <c r="F65" s="62"/>
      <c r="G65" s="64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71"/>
      <c r="AF65" s="76"/>
      <c r="AG65" s="66">
        <f t="shared" si="2"/>
        <v>0</v>
      </c>
      <c r="AH65" s="66">
        <f t="shared" si="3"/>
        <v>0</v>
      </c>
      <c r="AI65" s="66"/>
      <c r="AJ65" s="67">
        <f t="shared" si="1"/>
        <v>0</v>
      </c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</row>
    <row r="66" spans="1:194" s="43" customFormat="1" ht="18.75">
      <c r="A66" s="52" t="s">
        <v>3</v>
      </c>
      <c r="B66" s="61"/>
      <c r="C66" s="62"/>
      <c r="D66" s="62"/>
      <c r="E66" s="62"/>
      <c r="F66" s="62"/>
      <c r="G66" s="64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71"/>
      <c r="AF66" s="76"/>
      <c r="AG66" s="66">
        <f t="shared" si="2"/>
        <v>0</v>
      </c>
      <c r="AH66" s="66">
        <f t="shared" si="3"/>
        <v>0</v>
      </c>
      <c r="AI66" s="66"/>
      <c r="AJ66" s="67">
        <f t="shared" si="1"/>
        <v>0</v>
      </c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</row>
    <row r="67" spans="1:254" s="8" customFormat="1" ht="43.5" customHeight="1">
      <c r="A67" s="107" t="s">
        <v>40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9"/>
      <c r="AG67" s="66">
        <f t="shared" si="2"/>
        <v>0</v>
      </c>
      <c r="AH67" s="66">
        <f t="shared" si="3"/>
        <v>0</v>
      </c>
      <c r="AI67" s="15">
        <f t="shared" si="0"/>
        <v>0</v>
      </c>
      <c r="AJ67" s="67">
        <f t="shared" si="1"/>
        <v>0</v>
      </c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</row>
    <row r="68" spans="1:254" s="8" customFormat="1" ht="43.5" customHeight="1">
      <c r="A68" s="94" t="s">
        <v>53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6"/>
      <c r="AG68" s="66"/>
      <c r="AH68" s="66"/>
      <c r="AI68" s="15"/>
      <c r="AJ68" s="67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</row>
    <row r="69" spans="1:36" s="8" customFormat="1" ht="82.5" customHeight="1">
      <c r="A69" s="47" t="s">
        <v>41</v>
      </c>
      <c r="B69" s="17"/>
      <c r="C69" s="17"/>
      <c r="D69" s="17"/>
      <c r="E69" s="17"/>
      <c r="F69" s="18"/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81" t="s">
        <v>47</v>
      </c>
      <c r="AG69" s="66">
        <f t="shared" si="2"/>
        <v>0</v>
      </c>
      <c r="AH69" s="66">
        <f t="shared" si="3"/>
        <v>0</v>
      </c>
      <c r="AI69" s="15">
        <f t="shared" si="0"/>
        <v>0</v>
      </c>
      <c r="AJ69" s="67">
        <f t="shared" si="1"/>
        <v>0</v>
      </c>
    </row>
    <row r="70" spans="1:36" s="68" customFormat="1" ht="20.25" customHeight="1">
      <c r="A70" s="48" t="s">
        <v>0</v>
      </c>
      <c r="B70" s="61">
        <f>B73</f>
        <v>7020.799999999999</v>
      </c>
      <c r="C70" s="61">
        <f>C73</f>
        <v>2094.225</v>
      </c>
      <c r="D70" s="61">
        <f>D73</f>
        <v>1835.57852</v>
      </c>
      <c r="E70" s="61">
        <f>E73</f>
        <v>1835.57852</v>
      </c>
      <c r="F70" s="62">
        <f>E70/B70*100</f>
        <v>26.14486269371012</v>
      </c>
      <c r="G70" s="62">
        <f>E70/C70*100</f>
        <v>87.64953717962493</v>
      </c>
      <c r="H70" s="61">
        <f aca="true" t="shared" si="13" ref="H70:AE70">H73</f>
        <v>1477.978</v>
      </c>
      <c r="I70" s="61">
        <f t="shared" si="13"/>
        <v>1203.55303</v>
      </c>
      <c r="J70" s="61">
        <f t="shared" si="13"/>
        <v>616.247</v>
      </c>
      <c r="K70" s="61">
        <f t="shared" si="13"/>
        <v>632.02549</v>
      </c>
      <c r="L70" s="61">
        <f t="shared" si="13"/>
        <v>621.444</v>
      </c>
      <c r="M70" s="61">
        <f t="shared" si="13"/>
        <v>0</v>
      </c>
      <c r="N70" s="61">
        <f t="shared" si="13"/>
        <v>599.711</v>
      </c>
      <c r="O70" s="61">
        <f t="shared" si="13"/>
        <v>0</v>
      </c>
      <c r="P70" s="61">
        <f t="shared" si="13"/>
        <v>491.415</v>
      </c>
      <c r="Q70" s="61">
        <f t="shared" si="13"/>
        <v>0</v>
      </c>
      <c r="R70" s="61">
        <f t="shared" si="13"/>
        <v>511.094</v>
      </c>
      <c r="S70" s="61">
        <f t="shared" si="13"/>
        <v>0</v>
      </c>
      <c r="T70" s="61">
        <f t="shared" si="13"/>
        <v>813.524</v>
      </c>
      <c r="U70" s="61">
        <f t="shared" si="13"/>
        <v>0</v>
      </c>
      <c r="V70" s="61">
        <f t="shared" si="13"/>
        <v>412.869</v>
      </c>
      <c r="W70" s="61">
        <f t="shared" si="13"/>
        <v>0</v>
      </c>
      <c r="X70" s="61">
        <f t="shared" si="13"/>
        <v>183.843</v>
      </c>
      <c r="Y70" s="61">
        <f t="shared" si="13"/>
        <v>0</v>
      </c>
      <c r="Z70" s="61">
        <f t="shared" si="13"/>
        <v>582.074</v>
      </c>
      <c r="AA70" s="61">
        <f t="shared" si="13"/>
        <v>0</v>
      </c>
      <c r="AB70" s="61">
        <f t="shared" si="13"/>
        <v>272.364</v>
      </c>
      <c r="AC70" s="61">
        <f t="shared" si="13"/>
        <v>0</v>
      </c>
      <c r="AD70" s="61">
        <f t="shared" si="13"/>
        <v>438.237</v>
      </c>
      <c r="AE70" s="61">
        <f t="shared" si="13"/>
        <v>0</v>
      </c>
      <c r="AF70" s="69"/>
      <c r="AG70" s="66">
        <f t="shared" si="2"/>
        <v>7020.799999999999</v>
      </c>
      <c r="AH70" s="66">
        <f t="shared" si="3"/>
        <v>1477.978</v>
      </c>
      <c r="AI70" s="67">
        <f t="shared" si="0"/>
        <v>1835.57852</v>
      </c>
      <c r="AJ70" s="67">
        <f>E70-C70</f>
        <v>-258.6464799999999</v>
      </c>
    </row>
    <row r="71" spans="1:36" s="68" customFormat="1" ht="20.25" customHeight="1">
      <c r="A71" s="49" t="s">
        <v>2</v>
      </c>
      <c r="B71" s="61"/>
      <c r="C71" s="61"/>
      <c r="D71" s="61"/>
      <c r="E71" s="61"/>
      <c r="F71" s="62"/>
      <c r="G71" s="62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9"/>
      <c r="AG71" s="67"/>
      <c r="AH71" s="66">
        <f t="shared" si="3"/>
        <v>0</v>
      </c>
      <c r="AI71" s="67"/>
      <c r="AJ71" s="67">
        <f aca="true" t="shared" si="14" ref="AJ71:AJ93">E71-C71</f>
        <v>0</v>
      </c>
    </row>
    <row r="72" spans="1:36" s="68" customFormat="1" ht="20.25" customHeight="1">
      <c r="A72" s="50" t="s">
        <v>32</v>
      </c>
      <c r="B72" s="61"/>
      <c r="C72" s="61"/>
      <c r="D72" s="61"/>
      <c r="E72" s="61"/>
      <c r="F72" s="62"/>
      <c r="G72" s="62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9"/>
      <c r="AG72" s="67"/>
      <c r="AH72" s="66">
        <f t="shared" si="3"/>
        <v>0</v>
      </c>
      <c r="AI72" s="67"/>
      <c r="AJ72" s="67">
        <f t="shared" si="14"/>
        <v>0</v>
      </c>
    </row>
    <row r="73" spans="1:36" s="68" customFormat="1" ht="20.25" customHeight="1">
      <c r="A73" s="51" t="s">
        <v>1</v>
      </c>
      <c r="B73" s="85">
        <f>H73+J73+L73+N73+P73+R73+T73+V73+X73+Z73+AB73+AD73</f>
        <v>7020.799999999999</v>
      </c>
      <c r="C73" s="85">
        <f>H73+J73</f>
        <v>2094.225</v>
      </c>
      <c r="D73" s="85">
        <f>E73</f>
        <v>1835.57852</v>
      </c>
      <c r="E73" s="85">
        <f>I73+K73+M73+O73+Q73+S73+U73+W73+Y73+AA73+AC73+AE73</f>
        <v>1835.57852</v>
      </c>
      <c r="F73" s="62">
        <f>E73/B73*100</f>
        <v>26.14486269371012</v>
      </c>
      <c r="G73" s="62">
        <f>E73/C73*100</f>
        <v>87.64953717962493</v>
      </c>
      <c r="H73" s="61">
        <v>1477.978</v>
      </c>
      <c r="I73" s="61">
        <v>1203.55303</v>
      </c>
      <c r="J73" s="61">
        <v>616.247</v>
      </c>
      <c r="K73" s="61">
        <v>632.02549</v>
      </c>
      <c r="L73" s="61">
        <v>621.444</v>
      </c>
      <c r="M73" s="61">
        <v>0</v>
      </c>
      <c r="N73" s="61">
        <v>599.711</v>
      </c>
      <c r="O73" s="61">
        <v>0</v>
      </c>
      <c r="P73" s="61">
        <v>491.415</v>
      </c>
      <c r="Q73" s="61">
        <v>0</v>
      </c>
      <c r="R73" s="61">
        <v>511.094</v>
      </c>
      <c r="S73" s="61">
        <v>0</v>
      </c>
      <c r="T73" s="61">
        <v>813.524</v>
      </c>
      <c r="U73" s="61">
        <v>0</v>
      </c>
      <c r="V73" s="61">
        <v>412.869</v>
      </c>
      <c r="W73" s="61">
        <v>0</v>
      </c>
      <c r="X73" s="61">
        <v>183.843</v>
      </c>
      <c r="Y73" s="61">
        <v>0</v>
      </c>
      <c r="Z73" s="61">
        <v>582.074</v>
      </c>
      <c r="AA73" s="61">
        <v>0</v>
      </c>
      <c r="AB73" s="61">
        <v>272.364</v>
      </c>
      <c r="AC73" s="61">
        <v>0</v>
      </c>
      <c r="AD73" s="61">
        <v>438.237</v>
      </c>
      <c r="AE73" s="61">
        <v>0</v>
      </c>
      <c r="AF73" s="69"/>
      <c r="AG73" s="67"/>
      <c r="AH73" s="66">
        <f t="shared" si="3"/>
        <v>1477.978</v>
      </c>
      <c r="AI73" s="67"/>
      <c r="AJ73" s="67">
        <f t="shared" si="14"/>
        <v>-258.6464799999999</v>
      </c>
    </row>
    <row r="74" spans="1:36" s="68" customFormat="1" ht="20.25" customHeight="1">
      <c r="A74" s="49" t="s">
        <v>33</v>
      </c>
      <c r="B74" s="61"/>
      <c r="C74" s="61"/>
      <c r="D74" s="61"/>
      <c r="E74" s="61"/>
      <c r="F74" s="62"/>
      <c r="G74" s="62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9"/>
      <c r="AG74" s="67"/>
      <c r="AH74" s="66">
        <f t="shared" si="3"/>
        <v>0</v>
      </c>
      <c r="AI74" s="67"/>
      <c r="AJ74" s="67">
        <f t="shared" si="14"/>
        <v>0</v>
      </c>
    </row>
    <row r="75" spans="1:36" s="22" customFormat="1" ht="18.75">
      <c r="A75" s="52" t="s">
        <v>3</v>
      </c>
      <c r="B75" s="20"/>
      <c r="C75" s="16"/>
      <c r="D75" s="16"/>
      <c r="E75" s="16"/>
      <c r="F75" s="16"/>
      <c r="G75" s="16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6"/>
      <c r="AF75" s="24"/>
      <c r="AG75" s="21">
        <f t="shared" si="2"/>
        <v>0</v>
      </c>
      <c r="AH75" s="66">
        <f t="shared" si="3"/>
        <v>0</v>
      </c>
      <c r="AI75" s="21">
        <f t="shared" si="0"/>
        <v>0</v>
      </c>
      <c r="AJ75" s="67">
        <f t="shared" si="14"/>
        <v>0</v>
      </c>
    </row>
    <row r="76" spans="1:36" s="68" customFormat="1" ht="83.25" customHeight="1">
      <c r="A76" s="53" t="s">
        <v>55</v>
      </c>
      <c r="B76" s="72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9" t="s">
        <v>54</v>
      </c>
      <c r="AG76" s="67">
        <f t="shared" si="2"/>
        <v>0</v>
      </c>
      <c r="AH76" s="66">
        <f t="shared" si="3"/>
        <v>0</v>
      </c>
      <c r="AI76" s="67">
        <f t="shared" si="0"/>
        <v>0</v>
      </c>
      <c r="AJ76" s="67">
        <f t="shared" si="14"/>
        <v>0</v>
      </c>
    </row>
    <row r="77" spans="1:36" s="68" customFormat="1" ht="21.75" customHeight="1">
      <c r="A77" s="48" t="s">
        <v>0</v>
      </c>
      <c r="B77" s="61">
        <f>B80</f>
        <v>25783.500000000004</v>
      </c>
      <c r="C77" s="62">
        <f>C80</f>
        <v>4476.08733</v>
      </c>
      <c r="D77" s="62">
        <f>D80</f>
        <v>4070.8906500000003</v>
      </c>
      <c r="E77" s="62">
        <f>E80</f>
        <v>4070.8906500000003</v>
      </c>
      <c r="F77" s="62">
        <f>E77/B77*100</f>
        <v>15.788743382395717</v>
      </c>
      <c r="G77" s="62">
        <f>E77/C77*100</f>
        <v>90.94752514580631</v>
      </c>
      <c r="H77" s="62">
        <f aca="true" t="shared" si="15" ref="H77:AE77">H80</f>
        <v>2371.78467</v>
      </c>
      <c r="I77" s="62">
        <f t="shared" si="15"/>
        <v>2092.57025</v>
      </c>
      <c r="J77" s="62">
        <f t="shared" si="15"/>
        <v>2104.30266</v>
      </c>
      <c r="K77" s="62">
        <f t="shared" si="15"/>
        <v>1978.3204</v>
      </c>
      <c r="L77" s="62">
        <f t="shared" si="15"/>
        <v>2238.78878</v>
      </c>
      <c r="M77" s="62">
        <f t="shared" si="15"/>
        <v>0</v>
      </c>
      <c r="N77" s="62">
        <f t="shared" si="15"/>
        <v>2490.49209</v>
      </c>
      <c r="O77" s="62">
        <f t="shared" si="15"/>
        <v>0</v>
      </c>
      <c r="P77" s="62">
        <f t="shared" si="15"/>
        <v>2414.12378</v>
      </c>
      <c r="Q77" s="62">
        <f t="shared" si="15"/>
        <v>0</v>
      </c>
      <c r="R77" s="62">
        <f t="shared" si="15"/>
        <v>2158.43678</v>
      </c>
      <c r="S77" s="62">
        <f t="shared" si="15"/>
        <v>0</v>
      </c>
      <c r="T77" s="62">
        <f t="shared" si="15"/>
        <v>2736.73907</v>
      </c>
      <c r="U77" s="62">
        <f t="shared" si="15"/>
        <v>0</v>
      </c>
      <c r="V77" s="62">
        <f t="shared" si="15"/>
        <v>1680.58431</v>
      </c>
      <c r="W77" s="62">
        <f t="shared" si="15"/>
        <v>0</v>
      </c>
      <c r="X77" s="62">
        <f t="shared" si="15"/>
        <v>1852.36878</v>
      </c>
      <c r="Y77" s="62">
        <f t="shared" si="15"/>
        <v>0</v>
      </c>
      <c r="Z77" s="62">
        <f t="shared" si="15"/>
        <v>2398.84707</v>
      </c>
      <c r="AA77" s="62">
        <f t="shared" si="15"/>
        <v>0</v>
      </c>
      <c r="AB77" s="62">
        <f t="shared" si="15"/>
        <v>1780.53178</v>
      </c>
      <c r="AC77" s="62">
        <f t="shared" si="15"/>
        <v>0</v>
      </c>
      <c r="AD77" s="62">
        <f t="shared" si="15"/>
        <v>1556.50023</v>
      </c>
      <c r="AE77" s="62">
        <f t="shared" si="15"/>
        <v>0</v>
      </c>
      <c r="AF77" s="69"/>
      <c r="AG77" s="67">
        <f t="shared" si="2"/>
        <v>25783.500000000004</v>
      </c>
      <c r="AH77" s="66">
        <f aca="true" t="shared" si="16" ref="AH77:AH93">H77</f>
        <v>2371.78467</v>
      </c>
      <c r="AI77" s="67">
        <f t="shared" si="0"/>
        <v>4070.8906500000003</v>
      </c>
      <c r="AJ77" s="67">
        <f t="shared" si="14"/>
        <v>-405.19668</v>
      </c>
    </row>
    <row r="78" spans="1:36" s="68" customFormat="1" ht="20.25" customHeight="1">
      <c r="A78" s="49" t="s">
        <v>2</v>
      </c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9"/>
      <c r="AG78" s="67">
        <f t="shared" si="2"/>
        <v>0</v>
      </c>
      <c r="AH78" s="66">
        <f t="shared" si="16"/>
        <v>0</v>
      </c>
      <c r="AI78" s="67">
        <f t="shared" si="0"/>
        <v>0</v>
      </c>
      <c r="AJ78" s="67">
        <f t="shared" si="14"/>
        <v>0</v>
      </c>
    </row>
    <row r="79" spans="1:36" s="68" customFormat="1" ht="18.75" customHeight="1">
      <c r="A79" s="50" t="s">
        <v>32</v>
      </c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9"/>
      <c r="AG79" s="67">
        <f t="shared" si="2"/>
        <v>0</v>
      </c>
      <c r="AH79" s="66">
        <f t="shared" si="16"/>
        <v>0</v>
      </c>
      <c r="AI79" s="67">
        <f t="shared" si="0"/>
        <v>0</v>
      </c>
      <c r="AJ79" s="67">
        <f t="shared" si="14"/>
        <v>0</v>
      </c>
    </row>
    <row r="80" spans="1:36" s="68" customFormat="1" ht="23.25" customHeight="1">
      <c r="A80" s="51" t="s">
        <v>1</v>
      </c>
      <c r="B80" s="85">
        <f>H80+J80+L80+N80+P80+R80+T80+V80+X80+Z80+AB80+AD80</f>
        <v>25783.500000000004</v>
      </c>
      <c r="C80" s="78">
        <f>H80+J80</f>
        <v>4476.08733</v>
      </c>
      <c r="D80" s="78">
        <f>E80</f>
        <v>4070.8906500000003</v>
      </c>
      <c r="E80" s="78">
        <f>I80+K80+M80+O80+Q80+S80+U80+W80+Y80+AA80+AC80+AE80</f>
        <v>4070.8906500000003</v>
      </c>
      <c r="F80" s="62">
        <f>E80/B80*100</f>
        <v>15.788743382395717</v>
      </c>
      <c r="G80" s="62">
        <f>E80/C80*100</f>
        <v>90.94752514580631</v>
      </c>
      <c r="H80" s="62">
        <v>2371.78467</v>
      </c>
      <c r="I80" s="62">
        <v>2092.57025</v>
      </c>
      <c r="J80" s="62">
        <v>2104.30266</v>
      </c>
      <c r="K80" s="62">
        <v>1978.3204</v>
      </c>
      <c r="L80" s="62">
        <v>2238.78878</v>
      </c>
      <c r="M80" s="62">
        <v>0</v>
      </c>
      <c r="N80" s="62">
        <v>2490.49209</v>
      </c>
      <c r="O80" s="62">
        <v>0</v>
      </c>
      <c r="P80" s="62">
        <v>2414.12378</v>
      </c>
      <c r="Q80" s="62">
        <v>0</v>
      </c>
      <c r="R80" s="62">
        <v>2158.43678</v>
      </c>
      <c r="S80" s="62">
        <v>0</v>
      </c>
      <c r="T80" s="62">
        <v>2736.73907</v>
      </c>
      <c r="U80" s="62">
        <v>0</v>
      </c>
      <c r="V80" s="62">
        <v>1680.58431</v>
      </c>
      <c r="W80" s="62">
        <v>0</v>
      </c>
      <c r="X80" s="62">
        <v>1852.36878</v>
      </c>
      <c r="Y80" s="62">
        <v>0</v>
      </c>
      <c r="Z80" s="62">
        <v>2398.84707</v>
      </c>
      <c r="AA80" s="62">
        <v>0</v>
      </c>
      <c r="AB80" s="62">
        <v>1780.53178</v>
      </c>
      <c r="AC80" s="62">
        <v>0</v>
      </c>
      <c r="AD80" s="62">
        <v>1556.50023</v>
      </c>
      <c r="AE80" s="62">
        <v>0</v>
      </c>
      <c r="AF80" s="24"/>
      <c r="AG80" s="67">
        <f t="shared" si="2"/>
        <v>25783.500000000004</v>
      </c>
      <c r="AH80" s="66">
        <f t="shared" si="16"/>
        <v>2371.78467</v>
      </c>
      <c r="AI80" s="67">
        <f t="shared" si="0"/>
        <v>4070.8906500000003</v>
      </c>
      <c r="AJ80" s="67">
        <f t="shared" si="14"/>
        <v>-405.19668</v>
      </c>
    </row>
    <row r="81" spans="1:36" s="68" customFormat="1" ht="21" customHeight="1">
      <c r="A81" s="49" t="s">
        <v>33</v>
      </c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9"/>
      <c r="AG81" s="67">
        <f t="shared" si="2"/>
        <v>0</v>
      </c>
      <c r="AH81" s="66">
        <f t="shared" si="16"/>
        <v>0</v>
      </c>
      <c r="AI81" s="67">
        <f t="shared" si="0"/>
        <v>0</v>
      </c>
      <c r="AJ81" s="67">
        <f t="shared" si="14"/>
        <v>0</v>
      </c>
    </row>
    <row r="82" spans="1:36" s="68" customFormat="1" ht="23.25" customHeight="1">
      <c r="A82" s="52" t="s">
        <v>3</v>
      </c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9"/>
      <c r="AG82" s="67">
        <f t="shared" si="2"/>
        <v>0</v>
      </c>
      <c r="AH82" s="66">
        <f t="shared" si="16"/>
        <v>0</v>
      </c>
      <c r="AI82" s="67">
        <f t="shared" si="0"/>
        <v>0</v>
      </c>
      <c r="AJ82" s="67">
        <f t="shared" si="14"/>
        <v>0</v>
      </c>
    </row>
    <row r="83" spans="1:36" s="22" customFormat="1" ht="24.75" customHeight="1">
      <c r="A83" s="60" t="s">
        <v>46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57"/>
      <c r="AG83" s="67">
        <f t="shared" si="2"/>
        <v>0</v>
      </c>
      <c r="AH83" s="66">
        <f t="shared" si="16"/>
        <v>0</v>
      </c>
      <c r="AI83" s="67">
        <f t="shared" si="0"/>
        <v>0</v>
      </c>
      <c r="AJ83" s="67">
        <f t="shared" si="14"/>
        <v>0</v>
      </c>
    </row>
    <row r="84" spans="1:36" s="68" customFormat="1" ht="26.25" customHeight="1">
      <c r="A84" s="48" t="s">
        <v>0</v>
      </c>
      <c r="B84" s="63">
        <f>B87</f>
        <v>32804.3</v>
      </c>
      <c r="C84" s="64">
        <f>C87</f>
        <v>6570.312330000001</v>
      </c>
      <c r="D84" s="64">
        <f>D87</f>
        <v>5906.46917</v>
      </c>
      <c r="E84" s="64">
        <f>E87</f>
        <v>5906.46917</v>
      </c>
      <c r="F84" s="64">
        <f>E84/B84*100</f>
        <v>18.00516752376975</v>
      </c>
      <c r="G84" s="64">
        <f>E84/C84*100</f>
        <v>89.89632263037333</v>
      </c>
      <c r="H84" s="64">
        <f aca="true" t="shared" si="17" ref="H84:AD84">H87</f>
        <v>3849.76267</v>
      </c>
      <c r="I84" s="64">
        <f t="shared" si="17"/>
        <v>3296.1232800000002</v>
      </c>
      <c r="J84" s="64">
        <f t="shared" si="17"/>
        <v>2720.5496599999997</v>
      </c>
      <c r="K84" s="64">
        <f t="shared" si="17"/>
        <v>2610.34589</v>
      </c>
      <c r="L84" s="64">
        <f t="shared" si="17"/>
        <v>2860.23278</v>
      </c>
      <c r="M84" s="64">
        <f t="shared" si="17"/>
        <v>0</v>
      </c>
      <c r="N84" s="64">
        <f t="shared" si="17"/>
        <v>3090.20309</v>
      </c>
      <c r="O84" s="64">
        <f t="shared" si="17"/>
        <v>0</v>
      </c>
      <c r="P84" s="64">
        <f t="shared" si="17"/>
        <v>2905.53878</v>
      </c>
      <c r="Q84" s="64">
        <f t="shared" si="17"/>
        <v>0</v>
      </c>
      <c r="R84" s="64">
        <f t="shared" si="17"/>
        <v>2669.53078</v>
      </c>
      <c r="S84" s="64">
        <f t="shared" si="17"/>
        <v>0</v>
      </c>
      <c r="T84" s="64">
        <f t="shared" si="17"/>
        <v>3550.26307</v>
      </c>
      <c r="U84" s="64">
        <f t="shared" si="17"/>
        <v>0</v>
      </c>
      <c r="V84" s="64">
        <f t="shared" si="17"/>
        <v>2093.45331</v>
      </c>
      <c r="W84" s="64">
        <f t="shared" si="17"/>
        <v>0</v>
      </c>
      <c r="X84" s="64">
        <f t="shared" si="17"/>
        <v>2036.21178</v>
      </c>
      <c r="Y84" s="64">
        <f t="shared" si="17"/>
        <v>0</v>
      </c>
      <c r="Z84" s="64">
        <f t="shared" si="17"/>
        <v>2980.92107</v>
      </c>
      <c r="AA84" s="64">
        <f t="shared" si="17"/>
        <v>0</v>
      </c>
      <c r="AB84" s="64">
        <f t="shared" si="17"/>
        <v>2052.89578</v>
      </c>
      <c r="AC84" s="64">
        <f t="shared" si="17"/>
        <v>0</v>
      </c>
      <c r="AD84" s="64">
        <f t="shared" si="17"/>
        <v>1994.7372300000002</v>
      </c>
      <c r="AE84" s="62">
        <f>AE87</f>
        <v>0</v>
      </c>
      <c r="AF84" s="69"/>
      <c r="AG84" s="67">
        <f t="shared" si="2"/>
        <v>32804.3</v>
      </c>
      <c r="AH84" s="66">
        <f t="shared" si="16"/>
        <v>3849.76267</v>
      </c>
      <c r="AI84" s="67">
        <f t="shared" si="0"/>
        <v>5906.46917</v>
      </c>
      <c r="AJ84" s="67">
        <f t="shared" si="14"/>
        <v>-663.8431600000004</v>
      </c>
    </row>
    <row r="85" spans="1:36" s="68" customFormat="1" ht="26.25" customHeight="1">
      <c r="A85" s="49" t="s">
        <v>2</v>
      </c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9"/>
      <c r="AG85" s="67">
        <f t="shared" si="2"/>
        <v>0</v>
      </c>
      <c r="AH85" s="66">
        <f t="shared" si="16"/>
        <v>0</v>
      </c>
      <c r="AI85" s="67">
        <f t="shared" si="0"/>
        <v>0</v>
      </c>
      <c r="AJ85" s="67">
        <f t="shared" si="14"/>
        <v>0</v>
      </c>
    </row>
    <row r="86" spans="1:36" s="68" customFormat="1" ht="19.5" customHeight="1">
      <c r="A86" s="50" t="s">
        <v>32</v>
      </c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9"/>
      <c r="AG86" s="67">
        <f t="shared" si="2"/>
        <v>0</v>
      </c>
      <c r="AH86" s="66">
        <f t="shared" si="16"/>
        <v>0</v>
      </c>
      <c r="AI86" s="67">
        <f t="shared" si="0"/>
        <v>0</v>
      </c>
      <c r="AJ86" s="67">
        <f t="shared" si="14"/>
        <v>0</v>
      </c>
    </row>
    <row r="87" spans="1:36" s="43" customFormat="1" ht="18.75">
      <c r="A87" s="51" t="s">
        <v>1</v>
      </c>
      <c r="B87" s="61">
        <f>B80+B73</f>
        <v>32804.3</v>
      </c>
      <c r="C87" s="62">
        <f>C80+C73</f>
        <v>6570.312330000001</v>
      </c>
      <c r="D87" s="62">
        <f>D80+D73</f>
        <v>5906.46917</v>
      </c>
      <c r="E87" s="62">
        <f>E80+E73</f>
        <v>5906.46917</v>
      </c>
      <c r="F87" s="62">
        <f>E87/B87*100</f>
        <v>18.00516752376975</v>
      </c>
      <c r="G87" s="64">
        <f>E87/C87*100</f>
        <v>89.89632263037333</v>
      </c>
      <c r="H87" s="62">
        <f>H80+H73</f>
        <v>3849.76267</v>
      </c>
      <c r="I87" s="62">
        <f>I80+I73</f>
        <v>3296.1232800000002</v>
      </c>
      <c r="J87" s="62">
        <f>J80+J73</f>
        <v>2720.5496599999997</v>
      </c>
      <c r="K87" s="62">
        <f aca="true" t="shared" si="18" ref="K87:AD87">K80+K73</f>
        <v>2610.34589</v>
      </c>
      <c r="L87" s="62">
        <f t="shared" si="18"/>
        <v>2860.23278</v>
      </c>
      <c r="M87" s="62">
        <f t="shared" si="18"/>
        <v>0</v>
      </c>
      <c r="N87" s="62">
        <f t="shared" si="18"/>
        <v>3090.20309</v>
      </c>
      <c r="O87" s="62">
        <f t="shared" si="18"/>
        <v>0</v>
      </c>
      <c r="P87" s="62">
        <f t="shared" si="18"/>
        <v>2905.53878</v>
      </c>
      <c r="Q87" s="62">
        <f t="shared" si="18"/>
        <v>0</v>
      </c>
      <c r="R87" s="62">
        <f t="shared" si="18"/>
        <v>2669.53078</v>
      </c>
      <c r="S87" s="62">
        <f t="shared" si="18"/>
        <v>0</v>
      </c>
      <c r="T87" s="62">
        <f t="shared" si="18"/>
        <v>3550.26307</v>
      </c>
      <c r="U87" s="62">
        <f t="shared" si="18"/>
        <v>0</v>
      </c>
      <c r="V87" s="62">
        <f t="shared" si="18"/>
        <v>2093.45331</v>
      </c>
      <c r="W87" s="62">
        <f t="shared" si="18"/>
        <v>0</v>
      </c>
      <c r="X87" s="62">
        <f t="shared" si="18"/>
        <v>2036.21178</v>
      </c>
      <c r="Y87" s="62">
        <f t="shared" si="18"/>
        <v>0</v>
      </c>
      <c r="Z87" s="62">
        <f t="shared" si="18"/>
        <v>2980.92107</v>
      </c>
      <c r="AA87" s="62">
        <f t="shared" si="18"/>
        <v>0</v>
      </c>
      <c r="AB87" s="62">
        <f t="shared" si="18"/>
        <v>2052.89578</v>
      </c>
      <c r="AC87" s="62">
        <f t="shared" si="18"/>
        <v>0</v>
      </c>
      <c r="AD87" s="62">
        <f t="shared" si="18"/>
        <v>1994.7372300000002</v>
      </c>
      <c r="AE87" s="71">
        <f>AE80+AE73</f>
        <v>0</v>
      </c>
      <c r="AF87" s="69"/>
      <c r="AG87" s="67">
        <f t="shared" si="2"/>
        <v>32804.3</v>
      </c>
      <c r="AH87" s="66">
        <f t="shared" si="16"/>
        <v>3849.76267</v>
      </c>
      <c r="AI87" s="67">
        <f t="shared" si="0"/>
        <v>5906.46917</v>
      </c>
      <c r="AJ87" s="67">
        <f t="shared" si="14"/>
        <v>-663.8431600000004</v>
      </c>
    </row>
    <row r="88" spans="1:36" s="43" customFormat="1" ht="18.75">
      <c r="A88" s="49" t="s">
        <v>33</v>
      </c>
      <c r="B88" s="61"/>
      <c r="C88" s="62"/>
      <c r="D88" s="62"/>
      <c r="E88" s="62"/>
      <c r="F88" s="62"/>
      <c r="G88" s="64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71"/>
      <c r="AF88" s="69"/>
      <c r="AG88" s="67">
        <f t="shared" si="2"/>
        <v>0</v>
      </c>
      <c r="AH88" s="66">
        <f t="shared" si="16"/>
        <v>0</v>
      </c>
      <c r="AI88" s="67">
        <f t="shared" si="0"/>
        <v>0</v>
      </c>
      <c r="AJ88" s="67">
        <f t="shared" si="14"/>
        <v>0</v>
      </c>
    </row>
    <row r="89" spans="1:36" s="43" customFormat="1" ht="18.75">
      <c r="A89" s="52" t="s">
        <v>3</v>
      </c>
      <c r="B89" s="61"/>
      <c r="C89" s="62"/>
      <c r="D89" s="62"/>
      <c r="E89" s="62"/>
      <c r="F89" s="62"/>
      <c r="G89" s="64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71"/>
      <c r="AF89" s="69"/>
      <c r="AG89" s="66">
        <f t="shared" si="2"/>
        <v>0</v>
      </c>
      <c r="AH89" s="66">
        <f t="shared" si="16"/>
        <v>0</v>
      </c>
      <c r="AI89" s="67">
        <f t="shared" si="0"/>
        <v>0</v>
      </c>
      <c r="AJ89" s="67">
        <f t="shared" si="14"/>
        <v>0</v>
      </c>
    </row>
    <row r="90" spans="1:37" s="43" customFormat="1" ht="18.75">
      <c r="A90" s="87" t="s">
        <v>42</v>
      </c>
      <c r="B90" s="88">
        <f>B93</f>
        <v>39868</v>
      </c>
      <c r="C90" s="88">
        <f>C93</f>
        <v>7449.58295</v>
      </c>
      <c r="D90" s="88">
        <f>D93</f>
        <v>6776.73949</v>
      </c>
      <c r="E90" s="88">
        <f>E93</f>
        <v>6776.73949</v>
      </c>
      <c r="F90" s="89">
        <f>E90/B90*100</f>
        <v>16.997941933380154</v>
      </c>
      <c r="G90" s="89">
        <f>E90/C90*100</f>
        <v>90.96803855308437</v>
      </c>
      <c r="H90" s="88">
        <f aca="true" t="shared" si="19" ref="H90:AD90">H93</f>
        <v>4291.38299</v>
      </c>
      <c r="I90" s="88">
        <f t="shared" si="19"/>
        <v>3737.7436000000002</v>
      </c>
      <c r="J90" s="88">
        <f>J93</f>
        <v>3158.19996</v>
      </c>
      <c r="K90" s="88">
        <f t="shared" si="19"/>
        <v>3038.99589</v>
      </c>
      <c r="L90" s="88">
        <f t="shared" si="19"/>
        <v>3297.8830799999996</v>
      </c>
      <c r="M90" s="88">
        <f t="shared" si="19"/>
        <v>0</v>
      </c>
      <c r="N90" s="88">
        <f t="shared" si="19"/>
        <v>3527.85339</v>
      </c>
      <c r="O90" s="88">
        <f t="shared" si="19"/>
        <v>0</v>
      </c>
      <c r="P90" s="88">
        <f t="shared" si="19"/>
        <v>3495.03006</v>
      </c>
      <c r="Q90" s="88">
        <f t="shared" si="19"/>
        <v>0</v>
      </c>
      <c r="R90" s="88">
        <f t="shared" si="19"/>
        <v>3121.32308</v>
      </c>
      <c r="S90" s="88">
        <f t="shared" si="19"/>
        <v>0</v>
      </c>
      <c r="T90" s="88">
        <f t="shared" si="19"/>
        <v>4846.55537</v>
      </c>
      <c r="U90" s="88">
        <f t="shared" si="19"/>
        <v>0</v>
      </c>
      <c r="V90" s="88">
        <f t="shared" si="19"/>
        <v>2625.5456099999997</v>
      </c>
      <c r="W90" s="88">
        <f t="shared" si="19"/>
        <v>0</v>
      </c>
      <c r="X90" s="88">
        <f t="shared" si="19"/>
        <v>2488.0040799999997</v>
      </c>
      <c r="Y90" s="88">
        <f t="shared" si="19"/>
        <v>0</v>
      </c>
      <c r="Z90" s="88">
        <f t="shared" si="19"/>
        <v>3432.7133699999995</v>
      </c>
      <c r="AA90" s="88">
        <f t="shared" si="19"/>
        <v>0</v>
      </c>
      <c r="AB90" s="88">
        <f t="shared" si="19"/>
        <v>2603.2880800000003</v>
      </c>
      <c r="AC90" s="88">
        <f t="shared" si="19"/>
        <v>0</v>
      </c>
      <c r="AD90" s="88">
        <f t="shared" si="19"/>
        <v>2980.2209300000004</v>
      </c>
      <c r="AE90" s="88">
        <f>AE93</f>
        <v>0</v>
      </c>
      <c r="AF90" s="90"/>
      <c r="AG90" s="66">
        <f>H90+J90+L90+N90+P90+R90+T90+V90+X90+Z90+AB90+AD90</f>
        <v>39868</v>
      </c>
      <c r="AH90" s="66">
        <f t="shared" si="16"/>
        <v>4291.38299</v>
      </c>
      <c r="AI90" s="67">
        <f t="shared" si="0"/>
        <v>6776.73949</v>
      </c>
      <c r="AJ90" s="67">
        <f t="shared" si="14"/>
        <v>-672.84346</v>
      </c>
      <c r="AK90" s="91">
        <f>I90+K90+M90+O90+Q90+S90+U90+W90</f>
        <v>6776.73949</v>
      </c>
    </row>
    <row r="91" spans="1:37" s="43" customFormat="1" ht="18.75">
      <c r="A91" s="92" t="s">
        <v>2</v>
      </c>
      <c r="B91" s="84"/>
      <c r="C91" s="84"/>
      <c r="D91" s="84"/>
      <c r="E91" s="84"/>
      <c r="F91" s="93"/>
      <c r="G91" s="93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90"/>
      <c r="AG91" s="66">
        <f t="shared" si="2"/>
        <v>0</v>
      </c>
      <c r="AH91" s="66">
        <f t="shared" si="16"/>
        <v>0</v>
      </c>
      <c r="AI91" s="67">
        <f t="shared" si="0"/>
        <v>0</v>
      </c>
      <c r="AJ91" s="67">
        <f t="shared" si="14"/>
        <v>0</v>
      </c>
      <c r="AK91" s="91">
        <f>I91+K91+M91+O91+Q91+S91+U91+W91</f>
        <v>0</v>
      </c>
    </row>
    <row r="92" spans="1:37" s="43" customFormat="1" ht="18.75">
      <c r="A92" s="92" t="s">
        <v>32</v>
      </c>
      <c r="B92" s="84"/>
      <c r="C92" s="84"/>
      <c r="D92" s="84"/>
      <c r="E92" s="84"/>
      <c r="F92" s="93"/>
      <c r="G92" s="93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90"/>
      <c r="AG92" s="66">
        <f t="shared" si="2"/>
        <v>0</v>
      </c>
      <c r="AH92" s="66">
        <f t="shared" si="16"/>
        <v>0</v>
      </c>
      <c r="AI92" s="67">
        <f t="shared" si="0"/>
        <v>0</v>
      </c>
      <c r="AJ92" s="67">
        <f t="shared" si="14"/>
        <v>0</v>
      </c>
      <c r="AK92" s="91">
        <f>I92+K92+M92+O92+Q92+S92+U92+W92</f>
        <v>0</v>
      </c>
    </row>
    <row r="93" spans="1:37" s="43" customFormat="1" ht="18.75">
      <c r="A93" s="92" t="s">
        <v>1</v>
      </c>
      <c r="B93" s="84">
        <f>H93+J93+L93+N93+P93+R93+T93+V93+X93+Z93+AB93+AD93</f>
        <v>39868</v>
      </c>
      <c r="C93" s="84">
        <f>H93+J93</f>
        <v>7449.58295</v>
      </c>
      <c r="D93" s="84">
        <f>E93</f>
        <v>6776.73949</v>
      </c>
      <c r="E93" s="84">
        <f>I93+K93+M93+O93+Q93+S93+U93+W93+Y93+AA93+AC93+AE93</f>
        <v>6776.73949</v>
      </c>
      <c r="F93" s="93">
        <f>E93/B93*100</f>
        <v>16.997941933380154</v>
      </c>
      <c r="G93" s="93">
        <f>E93/C93*100</f>
        <v>90.96803855308437</v>
      </c>
      <c r="H93" s="84">
        <f aca="true" t="shared" si="20" ref="H93:AD93">H84+H61+H37</f>
        <v>4291.38299</v>
      </c>
      <c r="I93" s="84">
        <f t="shared" si="20"/>
        <v>3737.7436000000002</v>
      </c>
      <c r="J93" s="84">
        <f>J84+J61+J37</f>
        <v>3158.19996</v>
      </c>
      <c r="K93" s="84">
        <f t="shared" si="20"/>
        <v>3038.99589</v>
      </c>
      <c r="L93" s="84">
        <f t="shared" si="20"/>
        <v>3297.8830799999996</v>
      </c>
      <c r="M93" s="84">
        <f t="shared" si="20"/>
        <v>0</v>
      </c>
      <c r="N93" s="84">
        <f t="shared" si="20"/>
        <v>3527.85339</v>
      </c>
      <c r="O93" s="84">
        <f t="shared" si="20"/>
        <v>0</v>
      </c>
      <c r="P93" s="84">
        <f t="shared" si="20"/>
        <v>3495.03006</v>
      </c>
      <c r="Q93" s="84">
        <f t="shared" si="20"/>
        <v>0</v>
      </c>
      <c r="R93" s="84">
        <f t="shared" si="20"/>
        <v>3121.32308</v>
      </c>
      <c r="S93" s="84">
        <f t="shared" si="20"/>
        <v>0</v>
      </c>
      <c r="T93" s="84">
        <f t="shared" si="20"/>
        <v>4846.55537</v>
      </c>
      <c r="U93" s="84">
        <f t="shared" si="20"/>
        <v>0</v>
      </c>
      <c r="V93" s="84">
        <f t="shared" si="20"/>
        <v>2625.5456099999997</v>
      </c>
      <c r="W93" s="84">
        <f t="shared" si="20"/>
        <v>0</v>
      </c>
      <c r="X93" s="84">
        <f t="shared" si="20"/>
        <v>2488.0040799999997</v>
      </c>
      <c r="Y93" s="84">
        <f t="shared" si="20"/>
        <v>0</v>
      </c>
      <c r="Z93" s="84">
        <f t="shared" si="20"/>
        <v>3432.7133699999995</v>
      </c>
      <c r="AA93" s="84">
        <f t="shared" si="20"/>
        <v>0</v>
      </c>
      <c r="AB93" s="84">
        <f t="shared" si="20"/>
        <v>2603.2880800000003</v>
      </c>
      <c r="AC93" s="84">
        <f t="shared" si="20"/>
        <v>0</v>
      </c>
      <c r="AD93" s="84">
        <f t="shared" si="20"/>
        <v>2980.2209300000004</v>
      </c>
      <c r="AE93" s="84">
        <f>AE84+AE61+AE37</f>
        <v>0</v>
      </c>
      <c r="AF93" s="90"/>
      <c r="AG93" s="66">
        <f t="shared" si="2"/>
        <v>39868</v>
      </c>
      <c r="AH93" s="66">
        <f t="shared" si="16"/>
        <v>4291.38299</v>
      </c>
      <c r="AI93" s="67">
        <f t="shared" si="0"/>
        <v>6776.73949</v>
      </c>
      <c r="AJ93" s="67">
        <f t="shared" si="14"/>
        <v>-672.84346</v>
      </c>
      <c r="AK93" s="91">
        <f>I93+K93+M93+O93+Q93+S93+U93+W93</f>
        <v>6776.73949</v>
      </c>
    </row>
    <row r="94" spans="1:37" s="43" customFormat="1" ht="18.75">
      <c r="A94" s="92" t="s">
        <v>33</v>
      </c>
      <c r="B94" s="84"/>
      <c r="C94" s="84"/>
      <c r="D94" s="84"/>
      <c r="E94" s="84"/>
      <c r="F94" s="93"/>
      <c r="G94" s="93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90"/>
      <c r="AG94" s="66"/>
      <c r="AH94" s="66"/>
      <c r="AI94" s="67">
        <f t="shared" si="0"/>
        <v>0</v>
      </c>
      <c r="AJ94" s="66"/>
      <c r="AK94" s="91"/>
    </row>
    <row r="95" spans="1:37" s="43" customFormat="1" ht="18.75">
      <c r="A95" s="92" t="s">
        <v>3</v>
      </c>
      <c r="B95" s="84"/>
      <c r="C95" s="84"/>
      <c r="D95" s="84"/>
      <c r="E95" s="84"/>
      <c r="F95" s="93"/>
      <c r="G95" s="93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90"/>
      <c r="AG95" s="66"/>
      <c r="AH95" s="66"/>
      <c r="AI95" s="66"/>
      <c r="AJ95" s="66"/>
      <c r="AK95" s="91"/>
    </row>
    <row r="96" spans="1:36" s="37" customFormat="1" ht="2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5"/>
      <c r="AF96" s="36"/>
      <c r="AG96" s="37">
        <f>H96+J96+L96+N96+P96+R96+T96+V96+X96+Z96+AB96+AD96</f>
        <v>0</v>
      </c>
      <c r="AI96" s="15">
        <f t="shared" si="0"/>
        <v>0</v>
      </c>
      <c r="AJ96" s="37" t="s">
        <v>26</v>
      </c>
    </row>
    <row r="97" spans="1:35" s="42" customFormat="1" ht="18.75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11"/>
      <c r="AF97" s="12"/>
      <c r="AI97" s="15">
        <f t="shared" si="0"/>
        <v>0</v>
      </c>
    </row>
    <row r="98" spans="1:32" s="8" customFormat="1" ht="18.75">
      <c r="A98" s="110" t="s">
        <v>43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1"/>
      <c r="AF98" s="12"/>
    </row>
    <row r="99" spans="1:32" s="8" customFormat="1" ht="18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1"/>
      <c r="AF99" s="12"/>
    </row>
    <row r="100" spans="1:32" s="8" customFormat="1" ht="18.75">
      <c r="A100" s="103" t="s">
        <v>27</v>
      </c>
      <c r="B100" s="103"/>
      <c r="C100" s="103"/>
      <c r="D100" s="103"/>
      <c r="E100" s="58"/>
      <c r="F100" s="58"/>
      <c r="G100" s="58"/>
      <c r="H100" s="58"/>
      <c r="I100" s="58"/>
      <c r="J100" s="58"/>
      <c r="K100" s="58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1"/>
      <c r="AF100" s="12"/>
    </row>
    <row r="101" spans="1:32" s="8" customFormat="1" ht="18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1"/>
      <c r="AF101" s="12"/>
    </row>
    <row r="102" spans="1:32" s="8" customFormat="1" ht="18.75">
      <c r="A102" s="58" t="s">
        <v>56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1"/>
      <c r="AF102" s="12"/>
    </row>
    <row r="103" spans="1:32" s="8" customFormat="1" ht="18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1"/>
      <c r="AF103" s="12"/>
    </row>
    <row r="104" spans="1:32" s="8" customFormat="1" ht="0.75" customHeight="1">
      <c r="A104" s="9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1"/>
      <c r="AF104" s="12"/>
    </row>
    <row r="105" spans="1:33" s="8" customFormat="1" ht="18.75">
      <c r="A105" s="9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2" s="8" customFormat="1" ht="18.75">
      <c r="A106" s="14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1"/>
      <c r="AF106" s="12"/>
    </row>
    <row r="107" spans="1:32" s="8" customFormat="1" ht="18.75">
      <c r="A107" s="9"/>
      <c r="B107" s="13"/>
      <c r="C107" s="13"/>
      <c r="D107" s="13"/>
      <c r="E107" s="13"/>
      <c r="F107" s="10"/>
      <c r="G107" s="10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2"/>
    </row>
    <row r="108" spans="1:32" s="8" customFormat="1" ht="18.75">
      <c r="A108" s="9"/>
      <c r="B108" s="13"/>
      <c r="C108" s="13"/>
      <c r="D108" s="13"/>
      <c r="E108" s="13"/>
      <c r="F108" s="10"/>
      <c r="G108" s="10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2"/>
    </row>
    <row r="109" spans="1:32" ht="18.75">
      <c r="A109" s="1"/>
      <c r="B109" s="2"/>
      <c r="C109" s="2"/>
      <c r="D109" s="2"/>
      <c r="E109" s="2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5"/>
    </row>
    <row r="110" spans="1:32" ht="18.75">
      <c r="A110" s="6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4"/>
      <c r="AF110" s="5"/>
    </row>
    <row r="111" spans="1:32" ht="18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5"/>
    </row>
    <row r="112" spans="1:31" ht="18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</sheetData>
  <sheetProtection selectLockedCells="1" selectUnlockedCells="1"/>
  <mergeCells count="33">
    <mergeCell ref="H3:I3"/>
    <mergeCell ref="D3:D4"/>
    <mergeCell ref="A7:AF7"/>
    <mergeCell ref="AF30:AF35"/>
    <mergeCell ref="A2:Q2"/>
    <mergeCell ref="AB3:AC3"/>
    <mergeCell ref="AD3:AE3"/>
    <mergeCell ref="T3:U3"/>
    <mergeCell ref="AF3:AF4"/>
    <mergeCell ref="X3:Y3"/>
    <mergeCell ref="V3:W3"/>
    <mergeCell ref="J3:K3"/>
    <mergeCell ref="A3:A4"/>
    <mergeCell ref="A100:D100"/>
    <mergeCell ref="A5:AF5"/>
    <mergeCell ref="A43:AF43"/>
    <mergeCell ref="A67:AF67"/>
    <mergeCell ref="A98:K98"/>
    <mergeCell ref="Z3:AA3"/>
    <mergeCell ref="A6:AF6"/>
    <mergeCell ref="B3:B4"/>
    <mergeCell ref="C3:C4"/>
    <mergeCell ref="E3:E4"/>
    <mergeCell ref="A44:AF44"/>
    <mergeCell ref="A45:AF45"/>
    <mergeCell ref="A68:AF68"/>
    <mergeCell ref="A1:Q1"/>
    <mergeCell ref="N3:O3"/>
    <mergeCell ref="R3:S3"/>
    <mergeCell ref="AF23:AF28"/>
    <mergeCell ref="L3:M3"/>
    <mergeCell ref="P3:Q3"/>
    <mergeCell ref="F3:G3"/>
  </mergeCells>
  <printOptions horizontalCentered="1" verticalCentered="1"/>
  <pageMargins left="0.1968503937007874" right="0.1968503937007874" top="0.1968503937007874" bottom="0.1968503937007874" header="0" footer="0"/>
  <pageSetup fitToHeight="0" fitToWidth="2" horizontalDpi="600" verticalDpi="600" orientation="landscape" paperSize="9" scale="34" r:id="rId1"/>
  <rowBreaks count="1" manualBreakCount="1">
    <brk id="42" max="31" man="1"/>
  </rowBreaks>
  <colBreaks count="2" manualBreakCount="2">
    <brk id="17" max="94" man="1"/>
    <brk id="32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Ларионов Сергей Александрович</cp:lastModifiedBy>
  <cp:lastPrinted>2019-03-27T10:56:39Z</cp:lastPrinted>
  <dcterms:created xsi:type="dcterms:W3CDTF">2014-04-01T10:42:26Z</dcterms:created>
  <dcterms:modified xsi:type="dcterms:W3CDTF">2019-03-27T10:56:57Z</dcterms:modified>
  <cp:category/>
  <cp:version/>
  <cp:contentType/>
  <cp:contentStatus/>
</cp:coreProperties>
</file>