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Titles" localSheetId="0">'Лист1'!$A:$A,'Лист1'!$1:$4</definedName>
    <definedName name="_xlnm.Print_Area" localSheetId="0">'Лист1'!$A$1:$AF$110</definedName>
  </definedNames>
  <calcPr fullCalcOnLoad="1"/>
</workbook>
</file>

<file path=xl/sharedStrings.xml><?xml version="1.0" encoding="utf-8"?>
<sst xmlns="http://schemas.openxmlformats.org/spreadsheetml/2006/main" count="156" uniqueCount="63">
  <si>
    <t>Всего</t>
  </si>
  <si>
    <t>бюджет города Когалыма</t>
  </si>
  <si>
    <t>федеральный бюджет</t>
  </si>
  <si>
    <t>привлеченные средства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</si>
  <si>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</si>
  <si>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</si>
  <si>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</si>
  <si>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</si>
  <si>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</si>
  <si>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</si>
  <si>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</si>
  <si>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</si>
  <si>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</si>
  <si>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</si>
  <si>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</si>
  <si>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</si>
  <si>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</si>
  <si>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</si>
  <si>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</si>
  <si>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</si>
  <si>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</si>
  <si>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</si>
  <si>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</si>
  <si>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план год</t>
  </si>
  <si>
    <t>план на мес</t>
  </si>
  <si>
    <t>откл</t>
  </si>
  <si>
    <t>разница</t>
  </si>
  <si>
    <t>Ответственный за составление сетевого графика: Ларионов Сергей Александрович 8(34667)9-38-61</t>
  </si>
  <si>
    <t>касса</t>
  </si>
  <si>
    <t>План на 2019 год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</si>
  <si>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</si>
  <si>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Создание общественных спасательных постов в местах массового отдыха людей на водных объектах города Когалыма (показатель 1)</t>
  </si>
  <si>
    <t>бюджет Ханты-Мансийского автономного округа - Югры</t>
  </si>
  <si>
    <t>в т.ч. бюджет города Когалыма в части софинансирования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</si>
  <si>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</si>
  <si>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1.3. Приобретение средств индивидуальной защиты</t>
  </si>
  <si>
    <t>1.4. Снижение рисков и смягчение последствий чрезвычайных ситуаций природного технического характера на территории города Когалыма</t>
  </si>
  <si>
    <t>Подпрограмма 2: Укрепление пожарной безопасности в городе Когалыме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</si>
  <si>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</si>
  <si>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</si>
  <si>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</si>
  <si>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</si>
  <si>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Всего по муниципальной программе:</t>
  </si>
  <si>
    <t>Итого по подпрограмме 1, в том числе:</t>
  </si>
  <si>
    <t>Итого по подпрограмме 2, в том числе:</t>
  </si>
  <si>
    <t>Итого по подпрограмме 3, в том числе:</t>
  </si>
  <si>
    <t>Неисполнение по зароботной плате и начислениям на оплату труда в результате оплаты листов нетрудоспособности. В связи с тем, что премия по результатам работы за 2018 год была выплачена согласно отработанного времени.</t>
  </si>
  <si>
    <t>Постановление Администрации города Когалыма от 02.10.2013 №2810 "Об утверждении муниципальной программы "Безопасность жизнедеятельности населения города Когалыма"</t>
  </si>
  <si>
    <t>Задачи 1. Совершенствование защиты населения, материальных и культурных ценностей от опасностей, возникающих при военных конфликтах и чрезвычайных ситуациях.</t>
  </si>
  <si>
    <t>Задача 2. Обеспечение необходимого уровня готовности систем управления, связи, информирования и оповещения, а также сил и средств, предназначенных для предупреждения и ликвидации чрезвычайных ситуаций.</t>
  </si>
  <si>
    <t>Задача 3.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знаний;</t>
  </si>
  <si>
    <t>Задача 4. Обеспечение необходимого уровня защищенности населения и объектов защиты от пожаров на территории города Когалыма.</t>
  </si>
  <si>
    <t>Задачи 5. Создание условий для осуществления эффективной деятельности отдела по делам гражданской обороны и чрезвычайных ситуаций Администрации города Когалыма и муниципального учреждения.</t>
  </si>
  <si>
    <t xml:space="preserve">Неисполнение по зароботной плате и начислениям на оплату труда в результате оплаты листов нетрудоспособности. 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</si>
  <si>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</si>
  <si>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 xml:space="preserve">В связи с переносом оборудования радителеперехвата с ул. Дружбы 39 в здание ЕДДС, оплата за хранение оборудования не требуется. Экономия составила 18 000 рублей </t>
  </si>
  <si>
    <t>И.о. начальника отдела по делам ГО и ЧС ____________________С.А.Ларионов</t>
  </si>
  <si>
    <t>1.5. Организация, содержание и развитие муниципальных курсов гражданской обороны в городе Когалыме (показатель 4)</t>
  </si>
  <si>
    <t>Отчет о ходе реализации муниципальной программы "Безопасность жизнедеятельности населения города Когалыма" на 01.06.2019 года</t>
  </si>
  <si>
    <t>План на 01.06.2019</t>
  </si>
  <si>
    <t>Профинансировано на на 01.06.2019</t>
  </si>
  <si>
    <t>Кассовый расход на 01.06.2019</t>
  </si>
  <si>
    <t>04.06.2019г.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</si>
</sst>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Fill="1" applyBorder="1" applyAlignment="1">
      <alignment horizontal="justify" wrapText="1"/>
    </xf>
    <xf numFmtId="4" fontId="47" fillId="0" borderId="0" xfId="0" applyNumberFormat="1" applyFont="1" applyFill="1" applyBorder="1" applyAlignment="1" applyProtection="1">
      <alignment horizontal="center" vertical="center" wrapText="1"/>
      <protection/>
    </xf>
    <xf numFmtId="4" fontId="48" fillId="32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>
      <alignment horizontal="justify" vertical="center" wrapText="1"/>
    </xf>
    <xf numFmtId="4" fontId="47" fillId="0" borderId="0" xfId="0" applyNumberFormat="1" applyFont="1" applyFill="1" applyBorder="1" applyAlignment="1">
      <alignment horizontal="justify" wrapText="1"/>
    </xf>
    <xf numFmtId="0" fontId="49" fillId="0" borderId="0" xfId="0" applyFont="1" applyFill="1" applyBorder="1" applyAlignment="1">
      <alignment horizontal="justify" wrapText="1"/>
    </xf>
    <xf numFmtId="4" fontId="47" fillId="0" borderId="0" xfId="0" applyNumberFormat="1" applyFont="1" applyAlignment="1">
      <alignment horizontal="center" vertical="center"/>
    </xf>
    <xf numFmtId="2" fontId="50" fillId="0" borderId="0" xfId="0" applyNumberFormat="1" applyFont="1" applyFill="1" applyBorder="1" applyAlignment="1">
      <alignment horizontal="justify" wrapText="1"/>
    </xf>
    <xf numFmtId="2" fontId="50" fillId="0" borderId="0" xfId="0" applyNumberFormat="1" applyFont="1" applyBorder="1" applyAlignment="1">
      <alignment wrapText="1"/>
    </xf>
    <xf numFmtId="2" fontId="51" fillId="0" borderId="0" xfId="0" applyNumberFormat="1" applyFont="1" applyBorder="1" applyAlignment="1">
      <alignment wrapText="1"/>
    </xf>
    <xf numFmtId="2" fontId="50" fillId="0" borderId="0" xfId="0" applyNumberFormat="1" applyFont="1" applyFill="1" applyBorder="1" applyAlignment="1" applyProtection="1">
      <alignment horizontal="center" vertical="center" wrapText="1"/>
      <protection/>
    </xf>
    <xf numFmtId="2" fontId="50" fillId="32" borderId="0" xfId="0" applyNumberFormat="1" applyFont="1" applyFill="1" applyBorder="1" applyAlignment="1" applyProtection="1">
      <alignment horizontal="center" vertical="center" wrapText="1"/>
      <protection/>
    </xf>
    <xf numFmtId="2" fontId="50" fillId="0" borderId="0" xfId="0" applyNumberFormat="1" applyFont="1" applyFill="1" applyBorder="1" applyAlignment="1">
      <alignment horizontal="justify" vertical="center" wrapText="1"/>
    </xf>
    <xf numFmtId="2" fontId="51" fillId="0" borderId="0" xfId="0" applyNumberFormat="1" applyFont="1" applyAlignment="1">
      <alignment/>
    </xf>
    <xf numFmtId="0" fontId="48" fillId="0" borderId="0" xfId="0" applyFont="1" applyFill="1" applyBorder="1" applyAlignment="1">
      <alignment horizontal="justify" wrapText="1"/>
    </xf>
    <xf numFmtId="0" fontId="48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4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top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3" fillId="33" borderId="10" xfId="5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justify" vertical="center" wrapText="1"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justify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justify" vertical="center" wrapText="1"/>
    </xf>
    <xf numFmtId="4" fontId="30" fillId="0" borderId="0" xfId="0" applyNumberFormat="1" applyFont="1" applyAlignment="1">
      <alignment/>
    </xf>
    <xf numFmtId="0" fontId="3" fillId="36" borderId="10" xfId="0" applyFont="1" applyFill="1" applyBorder="1" applyAlignment="1">
      <alignment horizontal="justify" wrapText="1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37" borderId="12" xfId="0" applyFont="1" applyFill="1" applyBorder="1" applyAlignment="1" applyProtection="1">
      <alignment horizontal="left" vertical="center" wrapText="1"/>
      <protection/>
    </xf>
    <xf numFmtId="0" fontId="2" fillId="37" borderId="14" xfId="0" applyFont="1" applyFill="1" applyBorder="1" applyAlignment="1" applyProtection="1">
      <alignment horizontal="left" vertical="center" wrapText="1"/>
      <protection/>
    </xf>
    <xf numFmtId="0" fontId="2" fillId="37" borderId="15" xfId="0" applyFont="1" applyFill="1" applyBorder="1" applyAlignment="1" applyProtection="1">
      <alignment horizontal="left" vertical="center" wrapText="1"/>
      <protection/>
    </xf>
    <xf numFmtId="0" fontId="2" fillId="37" borderId="12" xfId="0" applyFont="1" applyFill="1" applyBorder="1" applyAlignment="1">
      <alignment horizontal="left" vertical="center" wrapText="1"/>
    </xf>
    <xf numFmtId="0" fontId="2" fillId="37" borderId="14" xfId="0" applyFont="1" applyFill="1" applyBorder="1" applyAlignment="1">
      <alignment horizontal="left" vertical="center" wrapText="1"/>
    </xf>
    <xf numFmtId="0" fontId="2" fillId="37" borderId="15" xfId="0" applyFont="1" applyFill="1" applyBorder="1" applyAlignment="1">
      <alignment horizontal="left" vertical="center" wrapText="1"/>
    </xf>
    <xf numFmtId="0" fontId="3" fillId="37" borderId="12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5" xfId="0" applyFont="1" applyFill="1" applyBorder="1" applyAlignment="1" applyProtection="1">
      <alignment horizontal="left" vertical="center" wrapText="1"/>
      <protection/>
    </xf>
    <xf numFmtId="0" fontId="3" fillId="37" borderId="12" xfId="0" applyFont="1" applyFill="1" applyBorder="1" applyAlignment="1">
      <alignment horizontal="left" vertical="center" wrapText="1"/>
    </xf>
    <xf numFmtId="0" fontId="3" fillId="37" borderId="14" xfId="0" applyFont="1" applyFill="1" applyBorder="1" applyAlignment="1">
      <alignment horizontal="left" vertical="center" wrapText="1"/>
    </xf>
    <xf numFmtId="0" fontId="3" fillId="37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9"/>
  <sheetViews>
    <sheetView tabSelected="1" view="pageBreakPreview" zoomScale="55" zoomScaleNormal="50" zoomScaleSheetLayoutView="55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D103" sqref="AD103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6.421875" style="0" customWidth="1"/>
    <col min="7" max="7" width="16.7109375" style="0" customWidth="1"/>
    <col min="8" max="8" width="13.8515625" style="0" customWidth="1"/>
    <col min="9" max="9" width="12.140625" style="0" customWidth="1"/>
    <col min="10" max="10" width="13.7109375" style="0" customWidth="1"/>
    <col min="11" max="12" width="12.28125" style="0" bestFit="1" customWidth="1"/>
    <col min="13" max="13" width="14.57421875" style="0" bestFit="1" customWidth="1"/>
    <col min="14" max="14" width="15.00390625" style="0" customWidth="1"/>
    <col min="15" max="18" width="12.28125" style="0" bestFit="1" customWidth="1"/>
    <col min="19" max="19" width="12.28125" style="7" bestFit="1" customWidth="1"/>
    <col min="20" max="20" width="12.8515625" style="0" bestFit="1" customWidth="1"/>
    <col min="21" max="21" width="12.28125" style="7" bestFit="1" customWidth="1"/>
    <col min="22" max="22" width="16.140625" style="0" bestFit="1" customWidth="1"/>
    <col min="23" max="23" width="13.00390625" style="0" customWidth="1"/>
    <col min="24" max="24" width="12.28125" style="0" bestFit="1" customWidth="1"/>
    <col min="25" max="25" width="13.00390625" style="0" customWidth="1"/>
    <col min="26" max="26" width="12.140625" style="0" bestFit="1" customWidth="1"/>
    <col min="27" max="27" width="12.140625" style="0" customWidth="1"/>
    <col min="28" max="28" width="12.140625" style="0" bestFit="1" customWidth="1"/>
    <col min="29" max="30" width="13.7109375" style="0" bestFit="1" customWidth="1"/>
    <col min="31" max="31" width="14.00390625" style="0" customWidth="1"/>
    <col min="32" max="32" width="80.00390625" style="0" customWidth="1"/>
    <col min="33" max="33" width="12.421875" style="0" bestFit="1" customWidth="1"/>
    <col min="34" max="34" width="15.28125" style="0" bestFit="1" customWidth="1"/>
    <col min="35" max="35" width="12.28125" style="0" bestFit="1" customWidth="1"/>
    <col min="36" max="36" width="13.28125" style="0" bestFit="1" customWidth="1"/>
    <col min="37" max="37" width="12.57421875" style="0" bestFit="1" customWidth="1"/>
  </cols>
  <sheetData>
    <row r="1" spans="1:32" s="28" customFormat="1" ht="45.75" customHeight="1">
      <c r="A1" s="99" t="s">
        <v>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5"/>
    </row>
    <row r="2" spans="1:32" s="59" customFormat="1" ht="45.75" customHeight="1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 s="59" customFormat="1" ht="27" customHeight="1">
      <c r="A3" s="82" t="s">
        <v>4</v>
      </c>
      <c r="B3" s="81" t="s">
        <v>29</v>
      </c>
      <c r="C3" s="81" t="s">
        <v>59</v>
      </c>
      <c r="D3" s="81" t="s">
        <v>60</v>
      </c>
      <c r="E3" s="81" t="s">
        <v>61</v>
      </c>
      <c r="F3" s="81" t="s">
        <v>5</v>
      </c>
      <c r="G3" s="81"/>
      <c r="H3" s="81" t="s">
        <v>6</v>
      </c>
      <c r="I3" s="81"/>
      <c r="J3" s="81" t="s">
        <v>7</v>
      </c>
      <c r="K3" s="81"/>
      <c r="L3" s="81" t="s">
        <v>8</v>
      </c>
      <c r="M3" s="81"/>
      <c r="N3" s="81" t="s">
        <v>9</v>
      </c>
      <c r="O3" s="81"/>
      <c r="P3" s="81" t="s">
        <v>10</v>
      </c>
      <c r="Q3" s="81"/>
      <c r="R3" s="81" t="s">
        <v>11</v>
      </c>
      <c r="S3" s="81"/>
      <c r="T3" s="81" t="s">
        <v>12</v>
      </c>
      <c r="U3" s="81"/>
      <c r="V3" s="81" t="s">
        <v>13</v>
      </c>
      <c r="W3" s="81"/>
      <c r="X3" s="81" t="s">
        <v>14</v>
      </c>
      <c r="Y3" s="81"/>
      <c r="Z3" s="81" t="s">
        <v>15</v>
      </c>
      <c r="AA3" s="81"/>
      <c r="AB3" s="81" t="s">
        <v>16</v>
      </c>
      <c r="AC3" s="81"/>
      <c r="AD3" s="81" t="s">
        <v>17</v>
      </c>
      <c r="AE3" s="81"/>
      <c r="AF3" s="82" t="s">
        <v>18</v>
      </c>
    </row>
    <row r="4" spans="1:36" s="28" customFormat="1" ht="86.25" customHeight="1">
      <c r="A4" s="82"/>
      <c r="B4" s="81"/>
      <c r="C4" s="81"/>
      <c r="D4" s="81"/>
      <c r="E4" s="81"/>
      <c r="F4" s="29" t="s">
        <v>19</v>
      </c>
      <c r="G4" s="29" t="s">
        <v>20</v>
      </c>
      <c r="H4" s="30" t="s">
        <v>21</v>
      </c>
      <c r="I4" s="30" t="s">
        <v>22</v>
      </c>
      <c r="J4" s="30" t="s">
        <v>21</v>
      </c>
      <c r="K4" s="30" t="s">
        <v>22</v>
      </c>
      <c r="L4" s="30" t="s">
        <v>21</v>
      </c>
      <c r="M4" s="30" t="s">
        <v>22</v>
      </c>
      <c r="N4" s="30" t="s">
        <v>21</v>
      </c>
      <c r="O4" s="30" t="s">
        <v>22</v>
      </c>
      <c r="P4" s="30" t="s">
        <v>21</v>
      </c>
      <c r="Q4" s="30" t="s">
        <v>22</v>
      </c>
      <c r="R4" s="30" t="s">
        <v>21</v>
      </c>
      <c r="S4" s="30" t="s">
        <v>22</v>
      </c>
      <c r="T4" s="30" t="s">
        <v>21</v>
      </c>
      <c r="U4" s="30" t="s">
        <v>22</v>
      </c>
      <c r="V4" s="30" t="s">
        <v>21</v>
      </c>
      <c r="W4" s="30" t="s">
        <v>22</v>
      </c>
      <c r="X4" s="30" t="s">
        <v>21</v>
      </c>
      <c r="Y4" s="30" t="s">
        <v>22</v>
      </c>
      <c r="Z4" s="30" t="s">
        <v>21</v>
      </c>
      <c r="AA4" s="30" t="s">
        <v>22</v>
      </c>
      <c r="AB4" s="30" t="s">
        <v>21</v>
      </c>
      <c r="AC4" s="30" t="s">
        <v>22</v>
      </c>
      <c r="AD4" s="30" t="s">
        <v>21</v>
      </c>
      <c r="AE4" s="30" t="s">
        <v>22</v>
      </c>
      <c r="AF4" s="82"/>
      <c r="AG4" s="31" t="s">
        <v>23</v>
      </c>
      <c r="AH4" s="31" t="s">
        <v>24</v>
      </c>
      <c r="AI4" s="31" t="s">
        <v>28</v>
      </c>
      <c r="AJ4" s="31" t="s">
        <v>25</v>
      </c>
    </row>
    <row r="5" spans="1:36" s="8" customFormat="1" ht="34.5" customHeight="1">
      <c r="A5" s="84" t="s">
        <v>30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6"/>
      <c r="AG5" s="15"/>
      <c r="AH5" s="15"/>
      <c r="AI5" s="15"/>
      <c r="AJ5" s="15">
        <f>C5-E5</f>
        <v>0</v>
      </c>
    </row>
    <row r="6" spans="1:36" s="8" customFormat="1" ht="34.5" customHeight="1">
      <c r="A6" s="90" t="s">
        <v>48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2"/>
      <c r="AG6" s="15"/>
      <c r="AH6" s="15"/>
      <c r="AI6" s="15"/>
      <c r="AJ6" s="15"/>
    </row>
    <row r="7" spans="1:36" s="8" customFormat="1" ht="34.5" customHeight="1">
      <c r="A7" s="90" t="s">
        <v>49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2"/>
      <c r="AG7" s="15"/>
      <c r="AH7" s="15"/>
      <c r="AI7" s="15"/>
      <c r="AJ7" s="15"/>
    </row>
    <row r="8" spans="1:36" s="28" customFormat="1" ht="66" customHeight="1">
      <c r="A8" s="32" t="s">
        <v>31</v>
      </c>
      <c r="B8" s="54"/>
      <c r="C8" s="54"/>
      <c r="D8" s="54"/>
      <c r="E8" s="54"/>
      <c r="F8" s="55"/>
      <c r="G8" s="55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63"/>
      <c r="AG8" s="48"/>
      <c r="AH8" s="48"/>
      <c r="AI8" s="48"/>
      <c r="AJ8" s="48">
        <f>C8-E8</f>
        <v>0</v>
      </c>
    </row>
    <row r="9" spans="1:36" s="28" customFormat="1" ht="18.75">
      <c r="A9" s="33" t="s">
        <v>0</v>
      </c>
      <c r="B9" s="45">
        <f>B12</f>
        <v>160.6</v>
      </c>
      <c r="C9" s="45">
        <f>C12</f>
        <v>0</v>
      </c>
      <c r="D9" s="45">
        <f>D12</f>
        <v>0</v>
      </c>
      <c r="E9" s="45">
        <f>E12</f>
        <v>0</v>
      </c>
      <c r="F9" s="46">
        <f>E9/B9*100</f>
        <v>0</v>
      </c>
      <c r="G9" s="68">
        <v>0</v>
      </c>
      <c r="H9" s="46">
        <v>0</v>
      </c>
      <c r="I9" s="46">
        <v>0</v>
      </c>
      <c r="J9" s="46">
        <v>0</v>
      </c>
      <c r="K9" s="46">
        <f>K12</f>
        <v>0</v>
      </c>
      <c r="L9" s="46">
        <v>0</v>
      </c>
      <c r="M9" s="46">
        <f>M12</f>
        <v>0</v>
      </c>
      <c r="N9" s="46">
        <v>0</v>
      </c>
      <c r="O9" s="46">
        <f>O12</f>
        <v>0</v>
      </c>
      <c r="P9" s="46">
        <v>0</v>
      </c>
      <c r="Q9" s="46">
        <f>Q12</f>
        <v>0</v>
      </c>
      <c r="R9" s="46">
        <v>0</v>
      </c>
      <c r="S9" s="45">
        <f>S12</f>
        <v>0</v>
      </c>
      <c r="T9" s="45">
        <f>T12</f>
        <v>80.3</v>
      </c>
      <c r="U9" s="45">
        <f>U12</f>
        <v>0</v>
      </c>
      <c r="V9" s="45">
        <f>V12</f>
        <v>80.3</v>
      </c>
      <c r="W9" s="45">
        <f>W12</f>
        <v>0</v>
      </c>
      <c r="X9" s="46">
        <v>0</v>
      </c>
      <c r="Y9" s="46">
        <f>Y12</f>
        <v>0</v>
      </c>
      <c r="Z9" s="46">
        <v>0</v>
      </c>
      <c r="AA9" s="46">
        <f>AA12</f>
        <v>0</v>
      </c>
      <c r="AB9" s="46">
        <v>0</v>
      </c>
      <c r="AC9" s="46">
        <f>AC12</f>
        <v>0</v>
      </c>
      <c r="AD9" s="46">
        <v>0</v>
      </c>
      <c r="AE9" s="45">
        <f>AE12</f>
        <v>0</v>
      </c>
      <c r="AF9" s="47"/>
      <c r="AG9" s="48">
        <f>H9+J9+L9+N9+P9+R9+T9+V9+X9+Z9+AB9+AD9</f>
        <v>160.6</v>
      </c>
      <c r="AH9" s="48">
        <f>H9+J9+L9+N9+P9</f>
        <v>0</v>
      </c>
      <c r="AI9" s="48">
        <f aca="true" t="shared" si="0" ref="AI9:AI104">I9+K9+M9+O9+Q9+S9+U9+W9+Y9+AA9+AC9+AE9</f>
        <v>0</v>
      </c>
      <c r="AJ9" s="49">
        <f aca="true" t="shared" si="1" ref="AJ9:AJ76">E9-C9</f>
        <v>0</v>
      </c>
    </row>
    <row r="10" spans="1:36" s="28" customFormat="1" ht="24" customHeight="1">
      <c r="A10" s="34" t="s">
        <v>2</v>
      </c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39"/>
      <c r="AG10" s="48">
        <f aca="true" t="shared" si="2" ref="AG10:AG100">H10+J10+L10+N10+P10+R10+T10+V10+X10+Z10+AB10+AD10</f>
        <v>0</v>
      </c>
      <c r="AH10" s="48">
        <f aca="true" t="shared" si="3" ref="AH10:AH73">H10+J10+L10+N10+P10</f>
        <v>0</v>
      </c>
      <c r="AI10" s="48">
        <f t="shared" si="0"/>
        <v>0</v>
      </c>
      <c r="AJ10" s="49">
        <f t="shared" si="1"/>
        <v>0</v>
      </c>
    </row>
    <row r="11" spans="1:36" s="50" customFormat="1" ht="18.75">
      <c r="A11" s="35" t="s">
        <v>32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39"/>
      <c r="AG11" s="49">
        <f t="shared" si="2"/>
        <v>0</v>
      </c>
      <c r="AH11" s="48">
        <f t="shared" si="3"/>
        <v>0</v>
      </c>
      <c r="AI11" s="49">
        <f t="shared" si="0"/>
        <v>0</v>
      </c>
      <c r="AJ11" s="49">
        <f t="shared" si="1"/>
        <v>0</v>
      </c>
    </row>
    <row r="12" spans="1:36" s="28" customFormat="1" ht="18.75">
      <c r="A12" s="36" t="s">
        <v>1</v>
      </c>
      <c r="B12" s="43">
        <f>H12+J12+L12+N12+P12+R12+T12+V12+X12+Z12+AB12+AD12</f>
        <v>160.6</v>
      </c>
      <c r="C12" s="44">
        <f>H12+J12+L12+N12+P12</f>
        <v>0</v>
      </c>
      <c r="D12" s="44">
        <f>E12</f>
        <v>0</v>
      </c>
      <c r="E12" s="44">
        <f>I12+K12+M12+O12+Q12+S12+U12+W12+Y12+AA12+AC12+AE12</f>
        <v>0</v>
      </c>
      <c r="F12" s="44">
        <f>E12/B12*100</f>
        <v>0</v>
      </c>
      <c r="G12" s="60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80.3</v>
      </c>
      <c r="U12" s="44">
        <v>0</v>
      </c>
      <c r="V12" s="44">
        <v>80.3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39"/>
      <c r="AG12" s="48">
        <f t="shared" si="2"/>
        <v>160.6</v>
      </c>
      <c r="AH12" s="48">
        <f t="shared" si="3"/>
        <v>0</v>
      </c>
      <c r="AI12" s="48">
        <f t="shared" si="0"/>
        <v>0</v>
      </c>
      <c r="AJ12" s="49">
        <f t="shared" si="1"/>
        <v>0</v>
      </c>
    </row>
    <row r="13" spans="1:36" s="28" customFormat="1" ht="18.75">
      <c r="A13" s="34" t="s">
        <v>33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39"/>
      <c r="AG13" s="48"/>
      <c r="AH13" s="48">
        <f t="shared" si="3"/>
        <v>0</v>
      </c>
      <c r="AI13" s="48"/>
      <c r="AJ13" s="49">
        <f t="shared" si="1"/>
        <v>0</v>
      </c>
    </row>
    <row r="14" spans="1:36" s="28" customFormat="1" ht="18.75">
      <c r="A14" s="34" t="s">
        <v>3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39"/>
      <c r="AG14" s="48">
        <f t="shared" si="2"/>
        <v>0</v>
      </c>
      <c r="AH14" s="48">
        <f t="shared" si="3"/>
        <v>0</v>
      </c>
      <c r="AI14" s="48">
        <f t="shared" si="0"/>
        <v>0</v>
      </c>
      <c r="AJ14" s="49">
        <f t="shared" si="1"/>
        <v>0</v>
      </c>
    </row>
    <row r="15" spans="1:36" s="28" customFormat="1" ht="69" customHeight="1">
      <c r="A15" s="32" t="s">
        <v>34</v>
      </c>
      <c r="B15" s="54"/>
      <c r="C15" s="54"/>
      <c r="D15" s="54"/>
      <c r="E15" s="54"/>
      <c r="F15" s="55"/>
      <c r="G15" s="55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32" t="s">
        <v>55</v>
      </c>
      <c r="AG15" s="48">
        <f t="shared" si="2"/>
        <v>0</v>
      </c>
      <c r="AH15" s="48">
        <f t="shared" si="3"/>
        <v>0</v>
      </c>
      <c r="AI15" s="48">
        <f t="shared" si="0"/>
        <v>0</v>
      </c>
      <c r="AJ15" s="49">
        <f t="shared" si="1"/>
        <v>0</v>
      </c>
    </row>
    <row r="16" spans="1:36" s="50" customFormat="1" ht="22.5" customHeight="1">
      <c r="A16" s="33" t="s">
        <v>0</v>
      </c>
      <c r="B16" s="43">
        <f>B19</f>
        <v>5326.100000000001</v>
      </c>
      <c r="C16" s="43">
        <f>C19</f>
        <v>2308.0625</v>
      </c>
      <c r="D16" s="43">
        <f>D19</f>
        <v>2308.0625</v>
      </c>
      <c r="E16" s="43">
        <f>E19</f>
        <v>2308.0625</v>
      </c>
      <c r="F16" s="44">
        <f>E16/B16*100</f>
        <v>43.334944894012494</v>
      </c>
      <c r="G16" s="44">
        <f>E16/C16*100</f>
        <v>100</v>
      </c>
      <c r="H16" s="43">
        <f aca="true" t="shared" si="4" ref="H16:AE16">H19</f>
        <v>441.62032</v>
      </c>
      <c r="I16" s="43">
        <f t="shared" si="4"/>
        <v>441.62032</v>
      </c>
      <c r="J16" s="43">
        <f t="shared" si="4"/>
        <v>428.6503</v>
      </c>
      <c r="K16" s="43">
        <f t="shared" si="4"/>
        <v>428.6503</v>
      </c>
      <c r="L16" s="43">
        <f t="shared" si="4"/>
        <v>428.6503</v>
      </c>
      <c r="M16" s="43">
        <f t="shared" si="4"/>
        <v>428.6503</v>
      </c>
      <c r="N16" s="43">
        <f t="shared" si="4"/>
        <v>428.6503</v>
      </c>
      <c r="O16" s="43">
        <f t="shared" si="4"/>
        <v>428.6503</v>
      </c>
      <c r="P16" s="43">
        <f t="shared" si="4"/>
        <v>580.49128</v>
      </c>
      <c r="Q16" s="43">
        <f t="shared" si="4"/>
        <v>580.49128</v>
      </c>
      <c r="R16" s="43">
        <f t="shared" si="4"/>
        <v>428.6503</v>
      </c>
      <c r="S16" s="43">
        <f t="shared" si="4"/>
        <v>0</v>
      </c>
      <c r="T16" s="43">
        <f t="shared" si="4"/>
        <v>428.6503</v>
      </c>
      <c r="U16" s="43">
        <f t="shared" si="4"/>
        <v>0</v>
      </c>
      <c r="V16" s="43">
        <f t="shared" si="4"/>
        <v>428.6503</v>
      </c>
      <c r="W16" s="43">
        <f t="shared" si="4"/>
        <v>0</v>
      </c>
      <c r="X16" s="43">
        <f t="shared" si="4"/>
        <v>428.6503</v>
      </c>
      <c r="Y16" s="43">
        <f t="shared" si="4"/>
        <v>0</v>
      </c>
      <c r="Z16" s="43">
        <f t="shared" si="4"/>
        <v>428.6503</v>
      </c>
      <c r="AA16" s="43">
        <f t="shared" si="4"/>
        <v>0</v>
      </c>
      <c r="AB16" s="43">
        <f t="shared" si="4"/>
        <v>428.6503</v>
      </c>
      <c r="AC16" s="43">
        <f t="shared" si="4"/>
        <v>0</v>
      </c>
      <c r="AD16" s="43">
        <f t="shared" si="4"/>
        <v>446.1357</v>
      </c>
      <c r="AE16" s="43">
        <f t="shared" si="4"/>
        <v>0</v>
      </c>
      <c r="AF16" s="51"/>
      <c r="AG16" s="49">
        <f t="shared" si="2"/>
        <v>5326.100000000001</v>
      </c>
      <c r="AH16" s="48">
        <f t="shared" si="3"/>
        <v>2308.0625</v>
      </c>
      <c r="AI16" s="49">
        <f t="shared" si="0"/>
        <v>2308.0625</v>
      </c>
      <c r="AJ16" s="49">
        <f t="shared" si="1"/>
        <v>0</v>
      </c>
    </row>
    <row r="17" spans="1:36" s="50" customFormat="1" ht="18.75">
      <c r="A17" s="34" t="s">
        <v>2</v>
      </c>
      <c r="B17" s="43"/>
      <c r="C17" s="44"/>
      <c r="D17" s="44"/>
      <c r="E17" s="44"/>
      <c r="F17" s="44"/>
      <c r="G17" s="44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3"/>
      <c r="AF17" s="51"/>
      <c r="AG17" s="49">
        <f t="shared" si="2"/>
        <v>0</v>
      </c>
      <c r="AH17" s="48">
        <f t="shared" si="3"/>
        <v>0</v>
      </c>
      <c r="AI17" s="49">
        <f t="shared" si="0"/>
        <v>0</v>
      </c>
      <c r="AJ17" s="49">
        <f t="shared" si="1"/>
        <v>0</v>
      </c>
    </row>
    <row r="18" spans="1:36" s="50" customFormat="1" ht="18.75">
      <c r="A18" s="35" t="s">
        <v>32</v>
      </c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G18" s="49">
        <f t="shared" si="2"/>
        <v>0</v>
      </c>
      <c r="AH18" s="48">
        <f t="shared" si="3"/>
        <v>0</v>
      </c>
      <c r="AI18" s="49">
        <f t="shared" si="0"/>
        <v>0</v>
      </c>
      <c r="AJ18" s="49">
        <f t="shared" si="1"/>
        <v>0</v>
      </c>
    </row>
    <row r="19" spans="1:36" s="50" customFormat="1" ht="18.75">
      <c r="A19" s="36" t="s">
        <v>1</v>
      </c>
      <c r="B19" s="43">
        <f>H19+J19+L19+N19+P19+R19+T19+V19+X19+Z19+AB19+AD19</f>
        <v>5326.100000000001</v>
      </c>
      <c r="C19" s="44">
        <f>H19+J19+L19+N19+P19</f>
        <v>2308.0625</v>
      </c>
      <c r="D19" s="44">
        <f>E19</f>
        <v>2308.0625</v>
      </c>
      <c r="E19" s="44">
        <f>I19+K19+M19+O19+Q19+S19+U19+W19+Y19+AA19+AC19+AE19</f>
        <v>2308.0625</v>
      </c>
      <c r="F19" s="44">
        <f>E19/B19*100</f>
        <v>43.334944894012494</v>
      </c>
      <c r="G19" s="44">
        <f>E19/C19*100</f>
        <v>100</v>
      </c>
      <c r="H19" s="44">
        <v>441.62032</v>
      </c>
      <c r="I19" s="44">
        <v>441.62032</v>
      </c>
      <c r="J19" s="44">
        <v>428.6503</v>
      </c>
      <c r="K19" s="44">
        <v>428.6503</v>
      </c>
      <c r="L19" s="44">
        <v>428.6503</v>
      </c>
      <c r="M19" s="44">
        <v>428.6503</v>
      </c>
      <c r="N19" s="44">
        <v>428.6503</v>
      </c>
      <c r="O19" s="44">
        <v>428.6503</v>
      </c>
      <c r="P19" s="44">
        <v>580.49128</v>
      </c>
      <c r="Q19" s="44">
        <v>580.49128</v>
      </c>
      <c r="R19" s="44">
        <v>428.6503</v>
      </c>
      <c r="S19" s="44">
        <v>0</v>
      </c>
      <c r="T19" s="44">
        <v>428.6503</v>
      </c>
      <c r="U19" s="44">
        <v>0</v>
      </c>
      <c r="V19" s="44">
        <v>428.6503</v>
      </c>
      <c r="W19" s="44">
        <v>0</v>
      </c>
      <c r="X19" s="44">
        <v>428.6503</v>
      </c>
      <c r="Y19" s="44">
        <v>0</v>
      </c>
      <c r="Z19" s="44">
        <v>428.6503</v>
      </c>
      <c r="AA19" s="44">
        <v>0</v>
      </c>
      <c r="AB19" s="44">
        <v>428.6503</v>
      </c>
      <c r="AC19" s="44">
        <v>0</v>
      </c>
      <c r="AD19" s="44">
        <v>446.1357</v>
      </c>
      <c r="AE19" s="53">
        <v>0</v>
      </c>
      <c r="AF19" s="51"/>
      <c r="AG19" s="49">
        <f t="shared" si="2"/>
        <v>5326.100000000001</v>
      </c>
      <c r="AH19" s="48">
        <f t="shared" si="3"/>
        <v>2308.0625</v>
      </c>
      <c r="AI19" s="49">
        <f t="shared" si="0"/>
        <v>2308.0625</v>
      </c>
      <c r="AJ19" s="49">
        <f t="shared" si="1"/>
        <v>0</v>
      </c>
    </row>
    <row r="20" spans="1:36" s="50" customFormat="1" ht="18.75">
      <c r="A20" s="34" t="s">
        <v>33</v>
      </c>
      <c r="B20" s="43"/>
      <c r="C20" s="44"/>
      <c r="D20" s="44"/>
      <c r="E20" s="44"/>
      <c r="F20" s="44"/>
      <c r="G20" s="46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53"/>
      <c r="AF20" s="51"/>
      <c r="AG20" s="49"/>
      <c r="AH20" s="48">
        <f t="shared" si="3"/>
        <v>0</v>
      </c>
      <c r="AI20" s="49"/>
      <c r="AJ20" s="49">
        <f t="shared" si="1"/>
        <v>0</v>
      </c>
    </row>
    <row r="21" spans="1:36" s="50" customFormat="1" ht="18.75">
      <c r="A21" s="34" t="s">
        <v>3</v>
      </c>
      <c r="B21" s="43"/>
      <c r="C21" s="44"/>
      <c r="D21" s="44"/>
      <c r="E21" s="44"/>
      <c r="F21" s="44"/>
      <c r="G21" s="46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53"/>
      <c r="AF21" s="51"/>
      <c r="AG21" s="49">
        <f t="shared" si="2"/>
        <v>0</v>
      </c>
      <c r="AH21" s="48">
        <f t="shared" si="3"/>
        <v>0</v>
      </c>
      <c r="AI21" s="49">
        <f t="shared" si="0"/>
        <v>0</v>
      </c>
      <c r="AJ21" s="49">
        <f t="shared" si="1"/>
        <v>0</v>
      </c>
    </row>
    <row r="22" spans="1:36" s="28" customFormat="1" ht="60" customHeight="1">
      <c r="A22" s="32" t="s">
        <v>35</v>
      </c>
      <c r="B22" s="54"/>
      <c r="C22" s="54"/>
      <c r="D22" s="54"/>
      <c r="E22" s="54"/>
      <c r="F22" s="55"/>
      <c r="G22" s="55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38"/>
      <c r="AG22" s="48">
        <f t="shared" si="2"/>
        <v>0</v>
      </c>
      <c r="AH22" s="48">
        <f t="shared" si="3"/>
        <v>0</v>
      </c>
      <c r="AI22" s="48">
        <f t="shared" si="0"/>
        <v>0</v>
      </c>
      <c r="AJ22" s="49">
        <f t="shared" si="1"/>
        <v>0</v>
      </c>
    </row>
    <row r="23" spans="1:36" s="50" customFormat="1" ht="18.75" customHeight="1">
      <c r="A23" s="33" t="s">
        <v>0</v>
      </c>
      <c r="B23" s="43">
        <f>B26</f>
        <v>564.2</v>
      </c>
      <c r="C23" s="43">
        <f>C26</f>
        <v>0</v>
      </c>
      <c r="D23" s="43">
        <f>D26</f>
        <v>0</v>
      </c>
      <c r="E23" s="43">
        <f>E26</f>
        <v>0</v>
      </c>
      <c r="F23" s="44">
        <f>E23/B23*100</f>
        <v>0</v>
      </c>
      <c r="G23" s="60">
        <v>0</v>
      </c>
      <c r="H23" s="43">
        <f aca="true" t="shared" si="5" ref="H23:AE23">H26</f>
        <v>0</v>
      </c>
      <c r="I23" s="43">
        <f t="shared" si="5"/>
        <v>0</v>
      </c>
      <c r="J23" s="43">
        <f t="shared" si="5"/>
        <v>0</v>
      </c>
      <c r="K23" s="43">
        <f t="shared" si="5"/>
        <v>0</v>
      </c>
      <c r="L23" s="43">
        <f t="shared" si="5"/>
        <v>0</v>
      </c>
      <c r="M23" s="43">
        <f t="shared" si="5"/>
        <v>0</v>
      </c>
      <c r="N23" s="43">
        <f t="shared" si="5"/>
        <v>0</v>
      </c>
      <c r="O23" s="43">
        <f t="shared" si="5"/>
        <v>0</v>
      </c>
      <c r="P23" s="43">
        <f t="shared" si="5"/>
        <v>0</v>
      </c>
      <c r="Q23" s="43">
        <f t="shared" si="5"/>
        <v>0</v>
      </c>
      <c r="R23" s="43">
        <f t="shared" si="5"/>
        <v>0</v>
      </c>
      <c r="S23" s="43">
        <f t="shared" si="5"/>
        <v>0</v>
      </c>
      <c r="T23" s="43">
        <f t="shared" si="5"/>
        <v>564.2</v>
      </c>
      <c r="U23" s="43">
        <f t="shared" si="5"/>
        <v>0</v>
      </c>
      <c r="V23" s="43">
        <f t="shared" si="5"/>
        <v>0</v>
      </c>
      <c r="W23" s="43">
        <f t="shared" si="5"/>
        <v>0</v>
      </c>
      <c r="X23" s="43">
        <f t="shared" si="5"/>
        <v>0</v>
      </c>
      <c r="Y23" s="43">
        <f t="shared" si="5"/>
        <v>0</v>
      </c>
      <c r="Z23" s="43">
        <f t="shared" si="5"/>
        <v>0</v>
      </c>
      <c r="AA23" s="43">
        <f t="shared" si="5"/>
        <v>0</v>
      </c>
      <c r="AB23" s="43">
        <f t="shared" si="5"/>
        <v>0</v>
      </c>
      <c r="AC23" s="43">
        <f t="shared" si="5"/>
        <v>0</v>
      </c>
      <c r="AD23" s="43">
        <f t="shared" si="5"/>
        <v>0</v>
      </c>
      <c r="AE23" s="43">
        <f t="shared" si="5"/>
        <v>0</v>
      </c>
      <c r="AF23" s="100"/>
      <c r="AG23" s="49">
        <f t="shared" si="2"/>
        <v>564.2</v>
      </c>
      <c r="AH23" s="48">
        <f t="shared" si="3"/>
        <v>0</v>
      </c>
      <c r="AI23" s="49">
        <f t="shared" si="0"/>
        <v>0</v>
      </c>
      <c r="AJ23" s="49">
        <f t="shared" si="1"/>
        <v>0</v>
      </c>
    </row>
    <row r="24" spans="1:36" s="50" customFormat="1" ht="18.75">
      <c r="A24" s="34" t="s">
        <v>2</v>
      </c>
      <c r="B24" s="43"/>
      <c r="C24" s="44"/>
      <c r="D24" s="44"/>
      <c r="E24" s="44"/>
      <c r="F24" s="44"/>
      <c r="G24" s="44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3"/>
      <c r="AF24" s="101"/>
      <c r="AG24" s="49">
        <f t="shared" si="2"/>
        <v>0</v>
      </c>
      <c r="AH24" s="48">
        <f t="shared" si="3"/>
        <v>0</v>
      </c>
      <c r="AI24" s="49">
        <f t="shared" si="0"/>
        <v>0</v>
      </c>
      <c r="AJ24" s="49">
        <f t="shared" si="1"/>
        <v>0</v>
      </c>
    </row>
    <row r="25" spans="1:36" s="50" customFormat="1" ht="21" customHeight="1">
      <c r="A25" s="35" t="s">
        <v>32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101"/>
      <c r="AG25" s="49">
        <f t="shared" si="2"/>
        <v>0</v>
      </c>
      <c r="AH25" s="48">
        <f t="shared" si="3"/>
        <v>0</v>
      </c>
      <c r="AI25" s="49">
        <f t="shared" si="0"/>
        <v>0</v>
      </c>
      <c r="AJ25" s="49">
        <f t="shared" si="1"/>
        <v>0</v>
      </c>
    </row>
    <row r="26" spans="1:36" s="50" customFormat="1" ht="18.75">
      <c r="A26" s="36" t="s">
        <v>1</v>
      </c>
      <c r="B26" s="67">
        <f>H26+J26+L26+N26+P26+R26+T26+V26+X26+Z26+AB26+AD26</f>
        <v>564.2</v>
      </c>
      <c r="C26" s="44">
        <f>H26</f>
        <v>0</v>
      </c>
      <c r="D26" s="60">
        <f>I26</f>
        <v>0</v>
      </c>
      <c r="E26" s="60">
        <f>I26+K26+M26+O26+Q26+S26+U26+W26+Y26+AA26+AC26+AE26</f>
        <v>0</v>
      </c>
      <c r="F26" s="44">
        <f>E26/B26*100</f>
        <v>0</v>
      </c>
      <c r="G26" s="60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564.2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53">
        <v>0</v>
      </c>
      <c r="AF26" s="101"/>
      <c r="AG26" s="49">
        <f t="shared" si="2"/>
        <v>564.2</v>
      </c>
      <c r="AH26" s="48">
        <f t="shared" si="3"/>
        <v>0</v>
      </c>
      <c r="AI26" s="49">
        <f t="shared" si="0"/>
        <v>0</v>
      </c>
      <c r="AJ26" s="49">
        <f t="shared" si="1"/>
        <v>0</v>
      </c>
    </row>
    <row r="27" spans="1:36" s="50" customFormat="1" ht="18.75">
      <c r="A27" s="34" t="s">
        <v>33</v>
      </c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53"/>
      <c r="AF27" s="101"/>
      <c r="AG27" s="49"/>
      <c r="AH27" s="48">
        <f t="shared" si="3"/>
        <v>0</v>
      </c>
      <c r="AI27" s="49"/>
      <c r="AJ27" s="49">
        <f t="shared" si="1"/>
        <v>0</v>
      </c>
    </row>
    <row r="28" spans="1:36" s="50" customFormat="1" ht="18.75">
      <c r="A28" s="34" t="s">
        <v>3</v>
      </c>
      <c r="B28" s="43"/>
      <c r="C28" s="44"/>
      <c r="D28" s="44"/>
      <c r="E28" s="44"/>
      <c r="F28" s="44"/>
      <c r="G28" s="46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53"/>
      <c r="AF28" s="102"/>
      <c r="AG28" s="49">
        <f t="shared" si="2"/>
        <v>0</v>
      </c>
      <c r="AH28" s="48">
        <f t="shared" si="3"/>
        <v>0</v>
      </c>
      <c r="AI28" s="49">
        <f t="shared" si="0"/>
        <v>0</v>
      </c>
      <c r="AJ28" s="49">
        <f t="shared" si="1"/>
        <v>0</v>
      </c>
    </row>
    <row r="29" spans="1:36" s="28" customFormat="1" ht="66.75" customHeight="1">
      <c r="A29" s="32" t="s">
        <v>36</v>
      </c>
      <c r="B29" s="54"/>
      <c r="C29" s="54"/>
      <c r="D29" s="54"/>
      <c r="E29" s="54"/>
      <c r="F29" s="55"/>
      <c r="G29" s="55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8"/>
      <c r="AG29" s="48">
        <f t="shared" si="2"/>
        <v>0</v>
      </c>
      <c r="AH29" s="48">
        <f t="shared" si="3"/>
        <v>0</v>
      </c>
      <c r="AI29" s="48">
        <f t="shared" si="0"/>
        <v>0</v>
      </c>
      <c r="AJ29" s="49">
        <f t="shared" si="1"/>
        <v>0</v>
      </c>
    </row>
    <row r="30" spans="1:36" s="50" customFormat="1" ht="24" customHeight="1">
      <c r="A30" s="33" t="s">
        <v>0</v>
      </c>
      <c r="B30" s="43">
        <f>B33</f>
        <v>516.2</v>
      </c>
      <c r="C30" s="44">
        <f>C33</f>
        <v>0</v>
      </c>
      <c r="D30" s="44">
        <f>D33</f>
        <v>0</v>
      </c>
      <c r="E30" s="44">
        <f>E33</f>
        <v>0</v>
      </c>
      <c r="F30" s="44">
        <f>E30/B30*100</f>
        <v>0</v>
      </c>
      <c r="G30" s="60">
        <v>0</v>
      </c>
      <c r="H30" s="44">
        <f aca="true" t="shared" si="6" ref="H30:AE30">H33</f>
        <v>0</v>
      </c>
      <c r="I30" s="44">
        <f t="shared" si="6"/>
        <v>0</v>
      </c>
      <c r="J30" s="44">
        <f t="shared" si="6"/>
        <v>0</v>
      </c>
      <c r="K30" s="44">
        <f t="shared" si="6"/>
        <v>0</v>
      </c>
      <c r="L30" s="44">
        <f t="shared" si="6"/>
        <v>0</v>
      </c>
      <c r="M30" s="44">
        <f t="shared" si="6"/>
        <v>0</v>
      </c>
      <c r="N30" s="44">
        <f t="shared" si="6"/>
        <v>0</v>
      </c>
      <c r="O30" s="44">
        <f t="shared" si="6"/>
        <v>0</v>
      </c>
      <c r="P30" s="44">
        <f t="shared" si="6"/>
        <v>0</v>
      </c>
      <c r="Q30" s="44">
        <f t="shared" si="6"/>
        <v>0</v>
      </c>
      <c r="R30" s="44">
        <f t="shared" si="6"/>
        <v>0</v>
      </c>
      <c r="S30" s="44">
        <f t="shared" si="6"/>
        <v>0</v>
      </c>
      <c r="T30" s="44">
        <f t="shared" si="6"/>
        <v>0</v>
      </c>
      <c r="U30" s="44">
        <f t="shared" si="6"/>
        <v>0</v>
      </c>
      <c r="V30" s="44">
        <f t="shared" si="6"/>
        <v>0</v>
      </c>
      <c r="W30" s="44">
        <f t="shared" si="6"/>
        <v>0</v>
      </c>
      <c r="X30" s="44">
        <f t="shared" si="6"/>
        <v>0</v>
      </c>
      <c r="Y30" s="44">
        <f t="shared" si="6"/>
        <v>0</v>
      </c>
      <c r="Z30" s="44">
        <f t="shared" si="6"/>
        <v>0</v>
      </c>
      <c r="AA30" s="44">
        <f t="shared" si="6"/>
        <v>0</v>
      </c>
      <c r="AB30" s="44">
        <f t="shared" si="6"/>
        <v>0</v>
      </c>
      <c r="AC30" s="44">
        <f t="shared" si="6"/>
        <v>0</v>
      </c>
      <c r="AD30" s="44">
        <f t="shared" si="6"/>
        <v>516.2</v>
      </c>
      <c r="AE30" s="53">
        <f t="shared" si="6"/>
        <v>0</v>
      </c>
      <c r="AF30" s="96"/>
      <c r="AG30" s="49">
        <f t="shared" si="2"/>
        <v>516.2</v>
      </c>
      <c r="AH30" s="48">
        <f t="shared" si="3"/>
        <v>0</v>
      </c>
      <c r="AI30" s="49">
        <f t="shared" si="0"/>
        <v>0</v>
      </c>
      <c r="AJ30" s="49">
        <f t="shared" si="1"/>
        <v>0</v>
      </c>
    </row>
    <row r="31" spans="1:36" s="50" customFormat="1" ht="22.5" customHeight="1">
      <c r="A31" s="34" t="s">
        <v>2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53"/>
      <c r="AF31" s="97"/>
      <c r="AG31" s="49">
        <f t="shared" si="2"/>
        <v>0</v>
      </c>
      <c r="AH31" s="48">
        <f t="shared" si="3"/>
        <v>0</v>
      </c>
      <c r="AI31" s="49">
        <f t="shared" si="0"/>
        <v>0</v>
      </c>
      <c r="AJ31" s="49">
        <f t="shared" si="1"/>
        <v>0</v>
      </c>
    </row>
    <row r="32" spans="1:36" s="50" customFormat="1" ht="21" customHeight="1">
      <c r="A32" s="35" t="s">
        <v>32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53"/>
      <c r="AF32" s="97"/>
      <c r="AG32" s="49">
        <f t="shared" si="2"/>
        <v>0</v>
      </c>
      <c r="AH32" s="48">
        <f t="shared" si="3"/>
        <v>0</v>
      </c>
      <c r="AI32" s="49">
        <f t="shared" si="0"/>
        <v>0</v>
      </c>
      <c r="AJ32" s="49">
        <f t="shared" si="1"/>
        <v>0</v>
      </c>
    </row>
    <row r="33" spans="1:36" s="50" customFormat="1" ht="21" customHeight="1">
      <c r="A33" s="36" t="s">
        <v>1</v>
      </c>
      <c r="B33" s="67">
        <f>H33+J33+L33+N33+P33+R33+T33+V33+X33+Z33+AB33+AD33</f>
        <v>516.2</v>
      </c>
      <c r="C33" s="44">
        <f>H33</f>
        <v>0</v>
      </c>
      <c r="D33" s="60">
        <f>I33</f>
        <v>0</v>
      </c>
      <c r="E33" s="60">
        <f>I33+K33+M33+O33+Q33+S33+U33+W33+Y33+AA33+AC33+AE33</f>
        <v>0</v>
      </c>
      <c r="F33" s="44">
        <f>E33/B33*100</f>
        <v>0</v>
      </c>
      <c r="G33" s="60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516.2</v>
      </c>
      <c r="AE33" s="53">
        <v>0</v>
      </c>
      <c r="AF33" s="97"/>
      <c r="AG33" s="49">
        <f t="shared" si="2"/>
        <v>516.2</v>
      </c>
      <c r="AH33" s="48">
        <f t="shared" si="3"/>
        <v>0</v>
      </c>
      <c r="AI33" s="49">
        <f t="shared" si="0"/>
        <v>0</v>
      </c>
      <c r="AJ33" s="49">
        <f t="shared" si="1"/>
        <v>0</v>
      </c>
    </row>
    <row r="34" spans="1:36" s="50" customFormat="1" ht="21" customHeight="1">
      <c r="A34" s="34" t="s">
        <v>33</v>
      </c>
      <c r="B34" s="43"/>
      <c r="C34" s="44"/>
      <c r="D34" s="44"/>
      <c r="E34" s="44"/>
      <c r="F34" s="44"/>
      <c r="G34" s="46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53"/>
      <c r="AF34" s="97"/>
      <c r="AG34" s="49"/>
      <c r="AH34" s="48">
        <f t="shared" si="3"/>
        <v>0</v>
      </c>
      <c r="AI34" s="49"/>
      <c r="AJ34" s="49">
        <f t="shared" si="1"/>
        <v>0</v>
      </c>
    </row>
    <row r="35" spans="1:36" s="50" customFormat="1" ht="22.5" customHeight="1">
      <c r="A35" s="34" t="s">
        <v>3</v>
      </c>
      <c r="B35" s="43"/>
      <c r="C35" s="44"/>
      <c r="D35" s="44"/>
      <c r="E35" s="44"/>
      <c r="F35" s="44"/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53"/>
      <c r="AF35" s="98"/>
      <c r="AG35" s="49">
        <f t="shared" si="2"/>
        <v>0</v>
      </c>
      <c r="AH35" s="48">
        <f t="shared" si="3"/>
        <v>0</v>
      </c>
      <c r="AI35" s="49">
        <f t="shared" si="0"/>
        <v>0</v>
      </c>
      <c r="AJ35" s="49">
        <f t="shared" si="1"/>
        <v>0</v>
      </c>
    </row>
    <row r="36" spans="1:36" s="28" customFormat="1" ht="66.75" customHeight="1">
      <c r="A36" s="32" t="s">
        <v>57</v>
      </c>
      <c r="B36" s="54"/>
      <c r="C36" s="54"/>
      <c r="D36" s="54"/>
      <c r="E36" s="54"/>
      <c r="F36" s="55"/>
      <c r="G36" s="55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38"/>
      <c r="AG36" s="49">
        <f t="shared" si="2"/>
        <v>0</v>
      </c>
      <c r="AH36" s="48">
        <f t="shared" si="3"/>
        <v>0</v>
      </c>
      <c r="AI36" s="49">
        <f aca="true" t="shared" si="7" ref="AI36:AI43">I36+K36+M36+O36+Q36+S36+U36+W36+Y36+AA36+AC36+AE36</f>
        <v>0</v>
      </c>
      <c r="AJ36" s="49">
        <f aca="true" t="shared" si="8" ref="AJ36:AJ43">E36-C36</f>
        <v>0</v>
      </c>
    </row>
    <row r="37" spans="1:36" s="50" customFormat="1" ht="22.5" customHeight="1">
      <c r="A37" s="34" t="s">
        <v>0</v>
      </c>
      <c r="B37" s="43">
        <f aca="true" t="shared" si="9" ref="B37:AE37">B40</f>
        <v>98.7</v>
      </c>
      <c r="C37" s="44">
        <f>C40</f>
        <v>0</v>
      </c>
      <c r="D37" s="44">
        <f t="shared" si="9"/>
        <v>0</v>
      </c>
      <c r="E37" s="44">
        <f t="shared" si="9"/>
        <v>0</v>
      </c>
      <c r="F37" s="44">
        <f t="shared" si="9"/>
        <v>0</v>
      </c>
      <c r="G37" s="46">
        <f t="shared" si="9"/>
        <v>0</v>
      </c>
      <c r="H37" s="44">
        <f t="shared" si="9"/>
        <v>0</v>
      </c>
      <c r="I37" s="44">
        <f t="shared" si="9"/>
        <v>0</v>
      </c>
      <c r="J37" s="44">
        <f t="shared" si="9"/>
        <v>0</v>
      </c>
      <c r="K37" s="44">
        <f t="shared" si="9"/>
        <v>0</v>
      </c>
      <c r="L37" s="44">
        <f t="shared" si="9"/>
        <v>0</v>
      </c>
      <c r="M37" s="44">
        <f t="shared" si="9"/>
        <v>0</v>
      </c>
      <c r="N37" s="44">
        <f t="shared" si="9"/>
        <v>0</v>
      </c>
      <c r="O37" s="44">
        <f t="shared" si="9"/>
        <v>0</v>
      </c>
      <c r="P37" s="44">
        <f t="shared" si="9"/>
        <v>0</v>
      </c>
      <c r="Q37" s="44">
        <f t="shared" si="9"/>
        <v>0</v>
      </c>
      <c r="R37" s="44">
        <f t="shared" si="9"/>
        <v>0</v>
      </c>
      <c r="S37" s="44">
        <f t="shared" si="9"/>
        <v>0</v>
      </c>
      <c r="T37" s="44">
        <f t="shared" si="9"/>
        <v>0</v>
      </c>
      <c r="U37" s="44">
        <f t="shared" si="9"/>
        <v>0</v>
      </c>
      <c r="V37" s="44">
        <f t="shared" si="9"/>
        <v>0</v>
      </c>
      <c r="W37" s="44">
        <f t="shared" si="9"/>
        <v>0</v>
      </c>
      <c r="X37" s="44">
        <f t="shared" si="9"/>
        <v>98.7</v>
      </c>
      <c r="Y37" s="44">
        <f t="shared" si="9"/>
        <v>0</v>
      </c>
      <c r="Z37" s="44">
        <f t="shared" si="9"/>
        <v>0</v>
      </c>
      <c r="AA37" s="44">
        <f t="shared" si="9"/>
        <v>0</v>
      </c>
      <c r="AB37" s="44">
        <f t="shared" si="9"/>
        <v>0</v>
      </c>
      <c r="AC37" s="44">
        <f t="shared" si="9"/>
        <v>0</v>
      </c>
      <c r="AD37" s="44">
        <f t="shared" si="9"/>
        <v>0</v>
      </c>
      <c r="AE37" s="53">
        <f t="shared" si="9"/>
        <v>0</v>
      </c>
      <c r="AF37" s="56"/>
      <c r="AG37" s="49">
        <f t="shared" si="2"/>
        <v>98.7</v>
      </c>
      <c r="AH37" s="48">
        <f t="shared" si="3"/>
        <v>0</v>
      </c>
      <c r="AI37" s="49">
        <f t="shared" si="7"/>
        <v>0</v>
      </c>
      <c r="AJ37" s="49">
        <f t="shared" si="8"/>
        <v>0</v>
      </c>
    </row>
    <row r="38" spans="1:36" s="50" customFormat="1" ht="22.5" customHeight="1">
      <c r="A38" s="34" t="s">
        <v>2</v>
      </c>
      <c r="B38" s="43"/>
      <c r="C38" s="44"/>
      <c r="D38" s="44"/>
      <c r="E38" s="44"/>
      <c r="F38" s="44"/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53"/>
      <c r="AF38" s="56"/>
      <c r="AG38" s="49">
        <f t="shared" si="2"/>
        <v>0</v>
      </c>
      <c r="AH38" s="48">
        <f t="shared" si="3"/>
        <v>0</v>
      </c>
      <c r="AI38" s="49">
        <f t="shared" si="7"/>
        <v>0</v>
      </c>
      <c r="AJ38" s="49">
        <f t="shared" si="8"/>
        <v>0</v>
      </c>
    </row>
    <row r="39" spans="1:36" s="50" customFormat="1" ht="22.5" customHeight="1">
      <c r="A39" s="34" t="s">
        <v>32</v>
      </c>
      <c r="B39" s="43"/>
      <c r="C39" s="44"/>
      <c r="D39" s="44"/>
      <c r="E39" s="44"/>
      <c r="F39" s="44"/>
      <c r="G39" s="46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53"/>
      <c r="AF39" s="56"/>
      <c r="AG39" s="49">
        <f t="shared" si="2"/>
        <v>0</v>
      </c>
      <c r="AH39" s="48">
        <f t="shared" si="3"/>
        <v>0</v>
      </c>
      <c r="AI39" s="49">
        <f t="shared" si="7"/>
        <v>0</v>
      </c>
      <c r="AJ39" s="49">
        <f t="shared" si="8"/>
        <v>0</v>
      </c>
    </row>
    <row r="40" spans="1:36" s="50" customFormat="1" ht="22.5" customHeight="1">
      <c r="A40" s="34" t="s">
        <v>1</v>
      </c>
      <c r="B40" s="43">
        <f>H40+J40+L40+N40+P40+R40+T40+V40+X40+Z40+AB40+AD40</f>
        <v>98.7</v>
      </c>
      <c r="C40" s="44">
        <f>H40+J40+L40+N40+P40</f>
        <v>0</v>
      </c>
      <c r="D40" s="44">
        <f>E40</f>
        <v>0</v>
      </c>
      <c r="E40" s="44">
        <f>I40+K40+M40+O40+Q40+S40+U40+W40+Y40+AA40+AC40+AE40</f>
        <v>0</v>
      </c>
      <c r="F40" s="44">
        <f>E40/B40*100</f>
        <v>0</v>
      </c>
      <c r="G40" s="46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60">
        <v>98.7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60">
        <v>0</v>
      </c>
      <c r="AE40" s="53">
        <v>0</v>
      </c>
      <c r="AF40" s="56"/>
      <c r="AG40" s="49">
        <f t="shared" si="2"/>
        <v>98.7</v>
      </c>
      <c r="AH40" s="48">
        <f t="shared" si="3"/>
        <v>0</v>
      </c>
      <c r="AI40" s="49">
        <f t="shared" si="7"/>
        <v>0</v>
      </c>
      <c r="AJ40" s="49">
        <f t="shared" si="8"/>
        <v>0</v>
      </c>
    </row>
    <row r="41" spans="1:36" s="50" customFormat="1" ht="22.5" customHeight="1">
      <c r="A41" s="34" t="s">
        <v>33</v>
      </c>
      <c r="B41" s="43"/>
      <c r="C41" s="44"/>
      <c r="D41" s="44"/>
      <c r="E41" s="44"/>
      <c r="F41" s="44"/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53"/>
      <c r="AF41" s="56"/>
      <c r="AG41" s="49">
        <f t="shared" si="2"/>
        <v>0</v>
      </c>
      <c r="AH41" s="48">
        <f t="shared" si="3"/>
        <v>0</v>
      </c>
      <c r="AI41" s="49">
        <f t="shared" si="7"/>
        <v>0</v>
      </c>
      <c r="AJ41" s="49">
        <f t="shared" si="8"/>
        <v>0</v>
      </c>
    </row>
    <row r="42" spans="1:36" s="50" customFormat="1" ht="22.5" customHeight="1">
      <c r="A42" s="34" t="s">
        <v>3</v>
      </c>
      <c r="B42" s="43"/>
      <c r="C42" s="44"/>
      <c r="D42" s="44"/>
      <c r="E42" s="44"/>
      <c r="F42" s="44"/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53"/>
      <c r="AF42" s="56"/>
      <c r="AG42" s="49">
        <f t="shared" si="2"/>
        <v>0</v>
      </c>
      <c r="AH42" s="48">
        <f t="shared" si="3"/>
        <v>0</v>
      </c>
      <c r="AI42" s="49">
        <f t="shared" si="7"/>
        <v>0</v>
      </c>
      <c r="AJ42" s="49">
        <f t="shared" si="8"/>
        <v>0</v>
      </c>
    </row>
    <row r="43" spans="1:36" s="28" customFormat="1" ht="43.5" customHeight="1">
      <c r="A43" s="41" t="s">
        <v>43</v>
      </c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76"/>
      <c r="AF43" s="77"/>
      <c r="AG43" s="49">
        <f t="shared" si="2"/>
        <v>0</v>
      </c>
      <c r="AH43" s="48">
        <f t="shared" si="3"/>
        <v>0</v>
      </c>
      <c r="AI43" s="49">
        <f t="shared" si="7"/>
        <v>0</v>
      </c>
      <c r="AJ43" s="49">
        <f t="shared" si="8"/>
        <v>0</v>
      </c>
    </row>
    <row r="44" spans="1:36" s="50" customFormat="1" ht="22.5" customHeight="1">
      <c r="A44" s="33" t="s">
        <v>0</v>
      </c>
      <c r="B44" s="45">
        <f>B47</f>
        <v>6665.800000000001</v>
      </c>
      <c r="C44" s="46">
        <f>C47</f>
        <v>2308.0625</v>
      </c>
      <c r="D44" s="46">
        <f>D47</f>
        <v>2308.0625</v>
      </c>
      <c r="E44" s="46">
        <f>E47</f>
        <v>2308.0625</v>
      </c>
      <c r="F44" s="46">
        <f>E44/B44*100</f>
        <v>34.62543880704491</v>
      </c>
      <c r="G44" s="46">
        <f>E44/C44*100</f>
        <v>100</v>
      </c>
      <c r="H44" s="46">
        <f aca="true" t="shared" si="10" ref="H44:AE44">H47</f>
        <v>441.62032</v>
      </c>
      <c r="I44" s="46">
        <f>I47</f>
        <v>441.62032</v>
      </c>
      <c r="J44" s="46">
        <f>J47</f>
        <v>428.6503</v>
      </c>
      <c r="K44" s="46">
        <f t="shared" si="10"/>
        <v>428.6503</v>
      </c>
      <c r="L44" s="46">
        <f t="shared" si="10"/>
        <v>428.6503</v>
      </c>
      <c r="M44" s="46">
        <f t="shared" si="10"/>
        <v>428.6503</v>
      </c>
      <c r="N44" s="46">
        <f t="shared" si="10"/>
        <v>428.6503</v>
      </c>
      <c r="O44" s="46">
        <f t="shared" si="10"/>
        <v>428.6503</v>
      </c>
      <c r="P44" s="46">
        <f t="shared" si="10"/>
        <v>580.49128</v>
      </c>
      <c r="Q44" s="46">
        <f t="shared" si="10"/>
        <v>580.49128</v>
      </c>
      <c r="R44" s="46">
        <f t="shared" si="10"/>
        <v>428.6503</v>
      </c>
      <c r="S44" s="46">
        <f t="shared" si="10"/>
        <v>0</v>
      </c>
      <c r="T44" s="46">
        <f t="shared" si="10"/>
        <v>1073.1503</v>
      </c>
      <c r="U44" s="46">
        <f t="shared" si="10"/>
        <v>0</v>
      </c>
      <c r="V44" s="46">
        <f t="shared" si="10"/>
        <v>508.9503</v>
      </c>
      <c r="W44" s="46">
        <f t="shared" si="10"/>
        <v>0</v>
      </c>
      <c r="X44" s="46">
        <f t="shared" si="10"/>
        <v>527.3503000000001</v>
      </c>
      <c r="Y44" s="46">
        <f t="shared" si="10"/>
        <v>0</v>
      </c>
      <c r="Z44" s="46">
        <f t="shared" si="10"/>
        <v>428.6503</v>
      </c>
      <c r="AA44" s="46">
        <f t="shared" si="10"/>
        <v>0</v>
      </c>
      <c r="AB44" s="46">
        <f t="shared" si="10"/>
        <v>428.6503</v>
      </c>
      <c r="AC44" s="46">
        <f t="shared" si="10"/>
        <v>0</v>
      </c>
      <c r="AD44" s="46">
        <f t="shared" si="10"/>
        <v>962.3357000000001</v>
      </c>
      <c r="AE44" s="62">
        <f t="shared" si="10"/>
        <v>0</v>
      </c>
      <c r="AF44" s="56"/>
      <c r="AG44" s="49">
        <f t="shared" si="2"/>
        <v>6665.800000000001</v>
      </c>
      <c r="AH44" s="48">
        <f>H44+J44+L44+N44+P44</f>
        <v>2308.0625</v>
      </c>
      <c r="AI44" s="49">
        <f t="shared" si="0"/>
        <v>2308.0625</v>
      </c>
      <c r="AJ44" s="49">
        <f t="shared" si="1"/>
        <v>0</v>
      </c>
    </row>
    <row r="45" spans="1:36" s="50" customFormat="1" ht="22.5" customHeight="1">
      <c r="A45" s="34" t="s">
        <v>2</v>
      </c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53"/>
      <c r="AF45" s="56"/>
      <c r="AG45" s="49">
        <f t="shared" si="2"/>
        <v>0</v>
      </c>
      <c r="AH45" s="48">
        <f t="shared" si="3"/>
        <v>0</v>
      </c>
      <c r="AI45" s="49">
        <f t="shared" si="0"/>
        <v>0</v>
      </c>
      <c r="AJ45" s="49">
        <f t="shared" si="1"/>
        <v>0</v>
      </c>
    </row>
    <row r="46" spans="1:36" s="50" customFormat="1" ht="22.5" customHeight="1">
      <c r="A46" s="35" t="s">
        <v>32</v>
      </c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53"/>
      <c r="AF46" s="56"/>
      <c r="AG46" s="49">
        <f t="shared" si="2"/>
        <v>0</v>
      </c>
      <c r="AH46" s="48">
        <f t="shared" si="3"/>
        <v>0</v>
      </c>
      <c r="AI46" s="49">
        <f t="shared" si="0"/>
        <v>0</v>
      </c>
      <c r="AJ46" s="49">
        <f t="shared" si="1"/>
        <v>0</v>
      </c>
    </row>
    <row r="47" spans="1:36" s="50" customFormat="1" ht="22.5" customHeight="1">
      <c r="A47" s="36" t="s">
        <v>1</v>
      </c>
      <c r="B47" s="43">
        <f>H47+J47+L47+N47+P47+R47+T47+V47+X47+Z47+AB47+AD47</f>
        <v>6665.800000000001</v>
      </c>
      <c r="C47" s="60">
        <f>H47+J47+L47+N47+P47</f>
        <v>2308.0625</v>
      </c>
      <c r="D47" s="60">
        <f>E47</f>
        <v>2308.0625</v>
      </c>
      <c r="E47" s="60">
        <f>I47+K47+M47+O47+Q47+S47+U47+W47+Y47+AA47+AC47+AE47</f>
        <v>2308.0625</v>
      </c>
      <c r="F47" s="44">
        <f>E47/B47*100</f>
        <v>34.62543880704491</v>
      </c>
      <c r="G47" s="44">
        <f>E47/C47*100</f>
        <v>100</v>
      </c>
      <c r="H47" s="44">
        <f aca="true" t="shared" si="11" ref="H47:N47">H40+H33+H26+H19+H12</f>
        <v>441.62032</v>
      </c>
      <c r="I47" s="44">
        <f t="shared" si="11"/>
        <v>441.62032</v>
      </c>
      <c r="J47" s="44">
        <f t="shared" si="11"/>
        <v>428.6503</v>
      </c>
      <c r="K47" s="44">
        <f t="shared" si="11"/>
        <v>428.6503</v>
      </c>
      <c r="L47" s="44">
        <f t="shared" si="11"/>
        <v>428.6503</v>
      </c>
      <c r="M47" s="44">
        <f t="shared" si="11"/>
        <v>428.6503</v>
      </c>
      <c r="N47" s="44">
        <f t="shared" si="11"/>
        <v>428.6503</v>
      </c>
      <c r="O47" s="44">
        <f aca="true" t="shared" si="12" ref="O47:AE47">O40+O33+O26+O19+O12</f>
        <v>428.6503</v>
      </c>
      <c r="P47" s="44">
        <f t="shared" si="12"/>
        <v>580.49128</v>
      </c>
      <c r="Q47" s="44">
        <f t="shared" si="12"/>
        <v>580.49128</v>
      </c>
      <c r="R47" s="44">
        <f t="shared" si="12"/>
        <v>428.6503</v>
      </c>
      <c r="S47" s="44">
        <f t="shared" si="12"/>
        <v>0</v>
      </c>
      <c r="T47" s="44">
        <f t="shared" si="12"/>
        <v>1073.1503</v>
      </c>
      <c r="U47" s="44">
        <f t="shared" si="12"/>
        <v>0</v>
      </c>
      <c r="V47" s="44">
        <f t="shared" si="12"/>
        <v>508.9503</v>
      </c>
      <c r="W47" s="44">
        <f t="shared" si="12"/>
        <v>0</v>
      </c>
      <c r="X47" s="44">
        <f t="shared" si="12"/>
        <v>527.3503000000001</v>
      </c>
      <c r="Y47" s="44">
        <f t="shared" si="12"/>
        <v>0</v>
      </c>
      <c r="Z47" s="44">
        <f t="shared" si="12"/>
        <v>428.6503</v>
      </c>
      <c r="AA47" s="44">
        <f t="shared" si="12"/>
        <v>0</v>
      </c>
      <c r="AB47" s="44">
        <f t="shared" si="12"/>
        <v>428.6503</v>
      </c>
      <c r="AC47" s="44">
        <f t="shared" si="12"/>
        <v>0</v>
      </c>
      <c r="AD47" s="44">
        <f t="shared" si="12"/>
        <v>962.3357000000001</v>
      </c>
      <c r="AE47" s="53">
        <f t="shared" si="12"/>
        <v>0</v>
      </c>
      <c r="AF47" s="56"/>
      <c r="AG47" s="49">
        <f t="shared" si="2"/>
        <v>6665.800000000001</v>
      </c>
      <c r="AH47" s="48">
        <f t="shared" si="3"/>
        <v>2308.0625</v>
      </c>
      <c r="AI47" s="49">
        <f t="shared" si="0"/>
        <v>2308.0625</v>
      </c>
      <c r="AJ47" s="49">
        <f>E47-C47</f>
        <v>0</v>
      </c>
    </row>
    <row r="48" spans="1:36" s="50" customFormat="1" ht="22.5" customHeight="1">
      <c r="A48" s="34" t="s">
        <v>33</v>
      </c>
      <c r="B48" s="43"/>
      <c r="C48" s="60"/>
      <c r="D48" s="44"/>
      <c r="E48" s="44"/>
      <c r="F48" s="44"/>
      <c r="G48" s="46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53"/>
      <c r="AF48" s="56"/>
      <c r="AG48" s="49"/>
      <c r="AH48" s="48">
        <f t="shared" si="3"/>
        <v>0</v>
      </c>
      <c r="AI48" s="49"/>
      <c r="AJ48" s="49">
        <f t="shared" si="1"/>
        <v>0</v>
      </c>
    </row>
    <row r="49" spans="1:36" s="28" customFormat="1" ht="24" customHeight="1">
      <c r="A49" s="37" t="s">
        <v>3</v>
      </c>
      <c r="B49" s="43"/>
      <c r="C49" s="44"/>
      <c r="D49" s="44"/>
      <c r="E49" s="44"/>
      <c r="F49" s="44"/>
      <c r="G49" s="46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53"/>
      <c r="AF49" s="56"/>
      <c r="AG49" s="48">
        <f t="shared" si="2"/>
        <v>0</v>
      </c>
      <c r="AH49" s="48">
        <f t="shared" si="3"/>
        <v>0</v>
      </c>
      <c r="AI49" s="48">
        <f t="shared" si="0"/>
        <v>0</v>
      </c>
      <c r="AJ49" s="49">
        <f t="shared" si="1"/>
        <v>0</v>
      </c>
    </row>
    <row r="50" spans="1:36" s="28" customFormat="1" ht="37.5" customHeight="1">
      <c r="A50" s="87" t="s">
        <v>37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9"/>
      <c r="AG50" s="48">
        <f t="shared" si="2"/>
        <v>0</v>
      </c>
      <c r="AH50" s="48">
        <f t="shared" si="3"/>
        <v>0</v>
      </c>
      <c r="AI50" s="48">
        <f t="shared" si="0"/>
        <v>0</v>
      </c>
      <c r="AJ50" s="49">
        <f t="shared" si="1"/>
        <v>0</v>
      </c>
    </row>
    <row r="51" spans="1:36" s="28" customFormat="1" ht="37.5" customHeight="1">
      <c r="A51" s="93" t="s">
        <v>50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5"/>
      <c r="AG51" s="48"/>
      <c r="AH51" s="48">
        <f t="shared" si="3"/>
        <v>0</v>
      </c>
      <c r="AI51" s="48"/>
      <c r="AJ51" s="49"/>
    </row>
    <row r="52" spans="1:36" s="28" customFormat="1" ht="37.5" customHeight="1">
      <c r="A52" s="93" t="s">
        <v>51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5"/>
      <c r="AG52" s="48"/>
      <c r="AH52" s="48">
        <f t="shared" si="3"/>
        <v>0</v>
      </c>
      <c r="AI52" s="48"/>
      <c r="AJ52" s="49"/>
    </row>
    <row r="53" spans="1:36" s="28" customFormat="1" ht="50.25" customHeight="1">
      <c r="A53" s="32" t="s">
        <v>38</v>
      </c>
      <c r="B53" s="54"/>
      <c r="C53" s="54"/>
      <c r="D53" s="54"/>
      <c r="E53" s="54"/>
      <c r="F53" s="55"/>
      <c r="G53" s="55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7"/>
      <c r="AG53" s="48">
        <f t="shared" si="2"/>
        <v>0</v>
      </c>
      <c r="AH53" s="48">
        <f t="shared" si="3"/>
        <v>0</v>
      </c>
      <c r="AI53" s="48">
        <f t="shared" si="0"/>
        <v>0</v>
      </c>
      <c r="AJ53" s="49">
        <f t="shared" si="1"/>
        <v>0</v>
      </c>
    </row>
    <row r="54" spans="1:36" s="50" customFormat="1" ht="18.75">
      <c r="A54" s="33" t="s">
        <v>0</v>
      </c>
      <c r="B54" s="43">
        <f>B57</f>
        <v>299</v>
      </c>
      <c r="C54" s="43">
        <f>C57</f>
        <v>0</v>
      </c>
      <c r="D54" s="43">
        <f>D57</f>
        <v>0</v>
      </c>
      <c r="E54" s="43">
        <f>E57</f>
        <v>0</v>
      </c>
      <c r="F54" s="60">
        <v>0</v>
      </c>
      <c r="G54" s="60">
        <v>0</v>
      </c>
      <c r="H54" s="43">
        <f aca="true" t="shared" si="13" ref="H54:AE54">H57</f>
        <v>0</v>
      </c>
      <c r="I54" s="43">
        <f t="shared" si="13"/>
        <v>0</v>
      </c>
      <c r="J54" s="43">
        <f t="shared" si="13"/>
        <v>0</v>
      </c>
      <c r="K54" s="43">
        <f t="shared" si="13"/>
        <v>0</v>
      </c>
      <c r="L54" s="43">
        <f t="shared" si="13"/>
        <v>0</v>
      </c>
      <c r="M54" s="43">
        <f t="shared" si="13"/>
        <v>0</v>
      </c>
      <c r="N54" s="43">
        <f t="shared" si="13"/>
        <v>0</v>
      </c>
      <c r="O54" s="43">
        <f t="shared" si="13"/>
        <v>0</v>
      </c>
      <c r="P54" s="43">
        <f t="shared" si="13"/>
        <v>0</v>
      </c>
      <c r="Q54" s="43">
        <f t="shared" si="13"/>
        <v>0</v>
      </c>
      <c r="R54" s="43">
        <f t="shared" si="13"/>
        <v>14.142</v>
      </c>
      <c r="S54" s="43">
        <f t="shared" si="13"/>
        <v>0</v>
      </c>
      <c r="T54" s="43">
        <f t="shared" si="13"/>
        <v>214.142</v>
      </c>
      <c r="U54" s="43">
        <f t="shared" si="13"/>
        <v>0</v>
      </c>
      <c r="V54" s="43">
        <f t="shared" si="13"/>
        <v>14.142</v>
      </c>
      <c r="W54" s="43">
        <f t="shared" si="13"/>
        <v>0</v>
      </c>
      <c r="X54" s="43">
        <f t="shared" si="13"/>
        <v>14.142</v>
      </c>
      <c r="Y54" s="43">
        <f t="shared" si="13"/>
        <v>0</v>
      </c>
      <c r="Z54" s="43">
        <f t="shared" si="13"/>
        <v>14.142</v>
      </c>
      <c r="AA54" s="43">
        <f t="shared" si="13"/>
        <v>0</v>
      </c>
      <c r="AB54" s="43">
        <f t="shared" si="13"/>
        <v>14.142</v>
      </c>
      <c r="AC54" s="43">
        <f t="shared" si="13"/>
        <v>0</v>
      </c>
      <c r="AD54" s="43">
        <f t="shared" si="13"/>
        <v>14.148</v>
      </c>
      <c r="AE54" s="43">
        <f t="shared" si="13"/>
        <v>0</v>
      </c>
      <c r="AF54" s="51"/>
      <c r="AG54" s="49">
        <f t="shared" si="2"/>
        <v>299</v>
      </c>
      <c r="AH54" s="48">
        <f t="shared" si="3"/>
        <v>0</v>
      </c>
      <c r="AI54" s="49">
        <f t="shared" si="0"/>
        <v>0</v>
      </c>
      <c r="AJ54" s="49">
        <f t="shared" si="1"/>
        <v>0</v>
      </c>
    </row>
    <row r="55" spans="1:36" s="50" customFormat="1" ht="18.75">
      <c r="A55" s="34" t="s">
        <v>2</v>
      </c>
      <c r="B55" s="43"/>
      <c r="C55" s="44"/>
      <c r="D55" s="44"/>
      <c r="E55" s="44"/>
      <c r="F55" s="44"/>
      <c r="G55" s="44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3"/>
      <c r="AF55" s="51"/>
      <c r="AG55" s="49">
        <f t="shared" si="2"/>
        <v>0</v>
      </c>
      <c r="AH55" s="48">
        <f t="shared" si="3"/>
        <v>0</v>
      </c>
      <c r="AI55" s="49">
        <f t="shared" si="0"/>
        <v>0</v>
      </c>
      <c r="AJ55" s="49">
        <f t="shared" si="1"/>
        <v>0</v>
      </c>
    </row>
    <row r="56" spans="1:36" s="50" customFormat="1" ht="18.75">
      <c r="A56" s="35" t="s">
        <v>32</v>
      </c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51"/>
      <c r="AG56" s="49">
        <f t="shared" si="2"/>
        <v>0</v>
      </c>
      <c r="AH56" s="48">
        <f t="shared" si="3"/>
        <v>0</v>
      </c>
      <c r="AI56" s="49">
        <f t="shared" si="0"/>
        <v>0</v>
      </c>
      <c r="AJ56" s="49">
        <f t="shared" si="1"/>
        <v>0</v>
      </c>
    </row>
    <row r="57" spans="1:36" s="28" customFormat="1" ht="18.75">
      <c r="A57" s="36" t="s">
        <v>1</v>
      </c>
      <c r="B57" s="67">
        <f>H57+J57+L57+N57+P57+R57+T57+V57+X57+Z57+AB57+AD57</f>
        <v>299</v>
      </c>
      <c r="C57" s="60">
        <f>H57+J57+L57+N57+P57</f>
        <v>0</v>
      </c>
      <c r="D57" s="60">
        <f>E57</f>
        <v>0</v>
      </c>
      <c r="E57" s="60">
        <f>I57+K57+M57+O57+Q57+S57+U57+W57+Y57+AA57+AC57+AE57</f>
        <v>0</v>
      </c>
      <c r="F57" s="44">
        <f>E57/B57*100</f>
        <v>0</v>
      </c>
      <c r="G57" s="60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14.142</v>
      </c>
      <c r="S57" s="44">
        <v>0</v>
      </c>
      <c r="T57" s="44">
        <v>214.142</v>
      </c>
      <c r="U57" s="44">
        <v>0</v>
      </c>
      <c r="V57" s="44">
        <v>14.142</v>
      </c>
      <c r="W57" s="44">
        <v>0</v>
      </c>
      <c r="X57" s="44">
        <v>14.142</v>
      </c>
      <c r="Y57" s="44">
        <v>0</v>
      </c>
      <c r="Z57" s="44">
        <v>14.142</v>
      </c>
      <c r="AA57" s="44">
        <v>0</v>
      </c>
      <c r="AB57" s="44">
        <v>14.142</v>
      </c>
      <c r="AC57" s="44">
        <v>0</v>
      </c>
      <c r="AD57" s="44">
        <v>14.148</v>
      </c>
      <c r="AE57" s="53">
        <v>0</v>
      </c>
      <c r="AF57" s="51"/>
      <c r="AG57" s="48">
        <f t="shared" si="2"/>
        <v>299</v>
      </c>
      <c r="AH57" s="48">
        <f t="shared" si="3"/>
        <v>0</v>
      </c>
      <c r="AI57" s="48">
        <f t="shared" si="0"/>
        <v>0</v>
      </c>
      <c r="AJ57" s="49">
        <f t="shared" si="1"/>
        <v>0</v>
      </c>
    </row>
    <row r="58" spans="1:36" s="28" customFormat="1" ht="18.75">
      <c r="A58" s="34" t="s">
        <v>33</v>
      </c>
      <c r="B58" s="43"/>
      <c r="C58" s="44"/>
      <c r="D58" s="44"/>
      <c r="E58" s="44"/>
      <c r="F58" s="44"/>
      <c r="G58" s="46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53"/>
      <c r="AF58" s="51"/>
      <c r="AG58" s="48"/>
      <c r="AH58" s="48">
        <f t="shared" si="3"/>
        <v>0</v>
      </c>
      <c r="AI58" s="48"/>
      <c r="AJ58" s="49">
        <f t="shared" si="1"/>
        <v>0</v>
      </c>
    </row>
    <row r="59" spans="1:36" s="28" customFormat="1" ht="18.75">
      <c r="A59" s="37" t="s">
        <v>3</v>
      </c>
      <c r="B59" s="43"/>
      <c r="C59" s="44"/>
      <c r="D59" s="44"/>
      <c r="E59" s="44"/>
      <c r="F59" s="44"/>
      <c r="G59" s="46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53"/>
      <c r="AF59" s="51"/>
      <c r="AG59" s="48">
        <f t="shared" si="2"/>
        <v>0</v>
      </c>
      <c r="AH59" s="48">
        <f t="shared" si="3"/>
        <v>0</v>
      </c>
      <c r="AI59" s="48">
        <f t="shared" si="0"/>
        <v>0</v>
      </c>
      <c r="AJ59" s="49">
        <f t="shared" si="1"/>
        <v>0</v>
      </c>
    </row>
    <row r="60" spans="1:36" s="28" customFormat="1" ht="49.5" customHeight="1">
      <c r="A60" s="38" t="s">
        <v>39</v>
      </c>
      <c r="B60" s="54"/>
      <c r="C60" s="54"/>
      <c r="D60" s="54"/>
      <c r="E60" s="54"/>
      <c r="F60" s="55"/>
      <c r="G60" s="55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32"/>
      <c r="AG60" s="48">
        <f t="shared" si="2"/>
        <v>0</v>
      </c>
      <c r="AH60" s="48">
        <f t="shared" si="3"/>
        <v>0</v>
      </c>
      <c r="AI60" s="48">
        <f t="shared" si="0"/>
        <v>0</v>
      </c>
      <c r="AJ60" s="49">
        <f t="shared" si="1"/>
        <v>0</v>
      </c>
    </row>
    <row r="61" spans="1:36" s="28" customFormat="1" ht="18.75">
      <c r="A61" s="33" t="s">
        <v>0</v>
      </c>
      <c r="B61" s="43">
        <f>B64</f>
        <v>98.6</v>
      </c>
      <c r="C61" s="43">
        <f>C64</f>
        <v>0</v>
      </c>
      <c r="D61" s="43">
        <f>D64</f>
        <v>0</v>
      </c>
      <c r="E61" s="43">
        <f>E64</f>
        <v>0</v>
      </c>
      <c r="F61" s="60">
        <v>0</v>
      </c>
      <c r="G61" s="60">
        <v>0</v>
      </c>
      <c r="H61" s="43">
        <f aca="true" t="shared" si="14" ref="H61:AE61">H64</f>
        <v>0</v>
      </c>
      <c r="I61" s="43">
        <f t="shared" si="14"/>
        <v>0</v>
      </c>
      <c r="J61" s="43">
        <f t="shared" si="14"/>
        <v>0</v>
      </c>
      <c r="K61" s="43">
        <f t="shared" si="14"/>
        <v>0</v>
      </c>
      <c r="L61" s="43">
        <f t="shared" si="14"/>
        <v>0</v>
      </c>
      <c r="M61" s="43">
        <f t="shared" si="14"/>
        <v>0</v>
      </c>
      <c r="N61" s="43">
        <f t="shared" si="14"/>
        <v>0</v>
      </c>
      <c r="O61" s="43">
        <f t="shared" si="14"/>
        <v>0</v>
      </c>
      <c r="P61" s="43">
        <f t="shared" si="14"/>
        <v>0</v>
      </c>
      <c r="Q61" s="43">
        <f t="shared" si="14"/>
        <v>0</v>
      </c>
      <c r="R61" s="43">
        <f t="shared" si="14"/>
        <v>0</v>
      </c>
      <c r="S61" s="43">
        <f t="shared" si="14"/>
        <v>0</v>
      </c>
      <c r="T61" s="43">
        <f t="shared" si="14"/>
        <v>0</v>
      </c>
      <c r="U61" s="43">
        <f t="shared" si="14"/>
        <v>0</v>
      </c>
      <c r="V61" s="43">
        <f t="shared" si="14"/>
        <v>0</v>
      </c>
      <c r="W61" s="43">
        <f t="shared" si="14"/>
        <v>0</v>
      </c>
      <c r="X61" s="43">
        <f t="shared" si="14"/>
        <v>0</v>
      </c>
      <c r="Y61" s="43">
        <f t="shared" si="14"/>
        <v>0</v>
      </c>
      <c r="Z61" s="43">
        <f t="shared" si="14"/>
        <v>0</v>
      </c>
      <c r="AA61" s="43">
        <f t="shared" si="14"/>
        <v>0</v>
      </c>
      <c r="AB61" s="43">
        <f t="shared" si="14"/>
        <v>98.6</v>
      </c>
      <c r="AC61" s="43">
        <f t="shared" si="14"/>
        <v>0</v>
      </c>
      <c r="AD61" s="43">
        <f t="shared" si="14"/>
        <v>0</v>
      </c>
      <c r="AE61" s="43">
        <f t="shared" si="14"/>
        <v>0</v>
      </c>
      <c r="AF61" s="51"/>
      <c r="AG61" s="48">
        <f>H61+J61+L61+N61+P61+R61+T61+V61+X61+Z61+AB61+AD61</f>
        <v>98.6</v>
      </c>
      <c r="AH61" s="48">
        <f t="shared" si="3"/>
        <v>0</v>
      </c>
      <c r="AI61" s="48">
        <f t="shared" si="0"/>
        <v>0</v>
      </c>
      <c r="AJ61" s="49">
        <f t="shared" si="1"/>
        <v>0</v>
      </c>
    </row>
    <row r="62" spans="1:194" s="28" customFormat="1" ht="18.75">
      <c r="A62" s="34" t="s">
        <v>2</v>
      </c>
      <c r="B62" s="43"/>
      <c r="C62" s="44"/>
      <c r="D62" s="44"/>
      <c r="E62" s="44"/>
      <c r="F62" s="44"/>
      <c r="G62" s="4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3"/>
      <c r="AF62" s="58"/>
      <c r="AG62" s="48">
        <f t="shared" si="2"/>
        <v>0</v>
      </c>
      <c r="AH62" s="48">
        <f t="shared" si="3"/>
        <v>0</v>
      </c>
      <c r="AI62" s="48">
        <f t="shared" si="0"/>
        <v>0</v>
      </c>
      <c r="AJ62" s="49">
        <f t="shared" si="1"/>
        <v>0</v>
      </c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9"/>
      <c r="FV62" s="59"/>
      <c r="FW62" s="59"/>
      <c r="FX62" s="59"/>
      <c r="FY62" s="59"/>
      <c r="FZ62" s="59"/>
      <c r="GA62" s="59"/>
      <c r="GB62" s="59"/>
      <c r="GC62" s="59"/>
      <c r="GD62" s="59"/>
      <c r="GE62" s="59"/>
      <c r="GF62" s="59"/>
      <c r="GG62" s="59"/>
      <c r="GH62" s="59"/>
      <c r="GI62" s="59"/>
      <c r="GJ62" s="59"/>
      <c r="GK62" s="59"/>
      <c r="GL62" s="59"/>
    </row>
    <row r="63" spans="1:194" s="28" customFormat="1" ht="18.75">
      <c r="A63" s="35" t="s">
        <v>32</v>
      </c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60"/>
      <c r="AD63" s="44"/>
      <c r="AE63" s="60"/>
      <c r="AF63" s="58"/>
      <c r="AG63" s="48">
        <f t="shared" si="2"/>
        <v>0</v>
      </c>
      <c r="AH63" s="48">
        <f t="shared" si="3"/>
        <v>0</v>
      </c>
      <c r="AI63" s="48">
        <f t="shared" si="0"/>
        <v>0</v>
      </c>
      <c r="AJ63" s="49">
        <f t="shared" si="1"/>
        <v>0</v>
      </c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</row>
    <row r="64" spans="1:194" s="28" customFormat="1" ht="18.75">
      <c r="A64" s="36" t="s">
        <v>1</v>
      </c>
      <c r="B64" s="67">
        <f>H64+J64+L64+N64+P64+R64+T64+V64+X64+Z64+AB64+AD64</f>
        <v>98.6</v>
      </c>
      <c r="C64" s="44">
        <f>H64+J64+L64+N64+P64</f>
        <v>0</v>
      </c>
      <c r="D64" s="60">
        <f>E64</f>
        <v>0</v>
      </c>
      <c r="E64" s="60">
        <f>I64+K64+M64+O64+Q64+S64+U64+W64+Y64+AA64+AC64+AE64</f>
        <v>0</v>
      </c>
      <c r="F64" s="44">
        <f>E64/B64*100</f>
        <v>0</v>
      </c>
      <c r="G64" s="60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60">
        <v>98.6</v>
      </c>
      <c r="AC64" s="44">
        <v>0</v>
      </c>
      <c r="AD64" s="44">
        <v>0</v>
      </c>
      <c r="AE64" s="53">
        <v>0</v>
      </c>
      <c r="AF64" s="58"/>
      <c r="AG64" s="48">
        <f t="shared" si="2"/>
        <v>98.6</v>
      </c>
      <c r="AH64" s="48">
        <f t="shared" si="3"/>
        <v>0</v>
      </c>
      <c r="AI64" s="48">
        <f t="shared" si="0"/>
        <v>0</v>
      </c>
      <c r="AJ64" s="49">
        <f t="shared" si="1"/>
        <v>0</v>
      </c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</row>
    <row r="65" spans="1:194" s="28" customFormat="1" ht="18.75">
      <c r="A65" s="34" t="s">
        <v>33</v>
      </c>
      <c r="B65" s="43"/>
      <c r="C65" s="44"/>
      <c r="D65" s="44"/>
      <c r="E65" s="44"/>
      <c r="F65" s="44"/>
      <c r="G65" s="46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53"/>
      <c r="AF65" s="58"/>
      <c r="AG65" s="48"/>
      <c r="AH65" s="48">
        <f t="shared" si="3"/>
        <v>0</v>
      </c>
      <c r="AI65" s="48"/>
      <c r="AJ65" s="49">
        <f t="shared" si="1"/>
        <v>0</v>
      </c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</row>
    <row r="66" spans="1:194" s="28" customFormat="1" ht="18.75">
      <c r="A66" s="37" t="s">
        <v>3</v>
      </c>
      <c r="B66" s="43"/>
      <c r="C66" s="44"/>
      <c r="D66" s="44"/>
      <c r="E66" s="44"/>
      <c r="F66" s="44"/>
      <c r="G66" s="46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53"/>
      <c r="AF66" s="58"/>
      <c r="AG66" s="48">
        <f t="shared" si="2"/>
        <v>0</v>
      </c>
      <c r="AH66" s="48">
        <f t="shared" si="3"/>
        <v>0</v>
      </c>
      <c r="AI66" s="48">
        <f t="shared" si="0"/>
        <v>0</v>
      </c>
      <c r="AJ66" s="49">
        <f t="shared" si="1"/>
        <v>0</v>
      </c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</row>
    <row r="67" spans="1:194" s="28" customFormat="1" ht="33.75" customHeight="1">
      <c r="A67" s="41" t="s">
        <v>44</v>
      </c>
      <c r="B67" s="54"/>
      <c r="C67" s="55"/>
      <c r="D67" s="55"/>
      <c r="E67" s="55"/>
      <c r="F67" s="55"/>
      <c r="G67" s="78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76"/>
      <c r="AF67" s="79"/>
      <c r="AG67" s="48">
        <f t="shared" si="2"/>
        <v>0</v>
      </c>
      <c r="AH67" s="48">
        <f t="shared" si="3"/>
        <v>0</v>
      </c>
      <c r="AI67" s="48">
        <f t="shared" si="0"/>
        <v>0</v>
      </c>
      <c r="AJ67" s="49">
        <f t="shared" si="1"/>
        <v>0</v>
      </c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</row>
    <row r="68" spans="1:194" s="28" customFormat="1" ht="18.75">
      <c r="A68" s="33" t="s">
        <v>0</v>
      </c>
      <c r="B68" s="45">
        <f>B71</f>
        <v>397.6</v>
      </c>
      <c r="C68" s="46">
        <f>C71</f>
        <v>0</v>
      </c>
      <c r="D68" s="46">
        <f>D71</f>
        <v>0</v>
      </c>
      <c r="E68" s="46">
        <f>E71</f>
        <v>0</v>
      </c>
      <c r="F68" s="68">
        <v>0</v>
      </c>
      <c r="G68" s="68">
        <v>0</v>
      </c>
      <c r="H68" s="46">
        <f>H71</f>
        <v>0</v>
      </c>
      <c r="I68" s="46">
        <f>I71</f>
        <v>0</v>
      </c>
      <c r="J68" s="46">
        <f>J71</f>
        <v>0</v>
      </c>
      <c r="K68" s="46">
        <f>K71</f>
        <v>0</v>
      </c>
      <c r="L68" s="46">
        <f aca="true" t="shared" si="15" ref="L68:AE68">L71</f>
        <v>0</v>
      </c>
      <c r="M68" s="46">
        <f t="shared" si="15"/>
        <v>0</v>
      </c>
      <c r="N68" s="46">
        <f t="shared" si="15"/>
        <v>0</v>
      </c>
      <c r="O68" s="46">
        <f t="shared" si="15"/>
        <v>0</v>
      </c>
      <c r="P68" s="46">
        <f t="shared" si="15"/>
        <v>0</v>
      </c>
      <c r="Q68" s="46">
        <f t="shared" si="15"/>
        <v>0</v>
      </c>
      <c r="R68" s="46">
        <f t="shared" si="15"/>
        <v>14.142</v>
      </c>
      <c r="S68" s="46">
        <f t="shared" si="15"/>
        <v>0</v>
      </c>
      <c r="T68" s="46">
        <f t="shared" si="15"/>
        <v>214.142</v>
      </c>
      <c r="U68" s="46">
        <f t="shared" si="15"/>
        <v>0</v>
      </c>
      <c r="V68" s="46">
        <f t="shared" si="15"/>
        <v>14.142</v>
      </c>
      <c r="W68" s="46">
        <f t="shared" si="15"/>
        <v>0</v>
      </c>
      <c r="X68" s="46">
        <f t="shared" si="15"/>
        <v>14.142</v>
      </c>
      <c r="Y68" s="46">
        <f t="shared" si="15"/>
        <v>0</v>
      </c>
      <c r="Z68" s="46">
        <f t="shared" si="15"/>
        <v>14.142</v>
      </c>
      <c r="AA68" s="46">
        <f t="shared" si="15"/>
        <v>0</v>
      </c>
      <c r="AB68" s="46">
        <f t="shared" si="15"/>
        <v>112.74199999999999</v>
      </c>
      <c r="AC68" s="46">
        <f t="shared" si="15"/>
        <v>0</v>
      </c>
      <c r="AD68" s="46">
        <f t="shared" si="15"/>
        <v>14.148</v>
      </c>
      <c r="AE68" s="62">
        <f t="shared" si="15"/>
        <v>0</v>
      </c>
      <c r="AF68" s="58"/>
      <c r="AG68" s="48">
        <f t="shared" si="2"/>
        <v>397.6</v>
      </c>
      <c r="AH68" s="48">
        <f t="shared" si="3"/>
        <v>0</v>
      </c>
      <c r="AI68" s="48">
        <f t="shared" si="0"/>
        <v>0</v>
      </c>
      <c r="AJ68" s="49">
        <f t="shared" si="1"/>
        <v>0</v>
      </c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  <c r="GG68" s="59"/>
      <c r="GH68" s="59"/>
      <c r="GI68" s="59"/>
      <c r="GJ68" s="59"/>
      <c r="GK68" s="59"/>
      <c r="GL68" s="59"/>
    </row>
    <row r="69" spans="1:194" s="28" customFormat="1" ht="18.75">
      <c r="A69" s="34" t="s">
        <v>2</v>
      </c>
      <c r="B69" s="43"/>
      <c r="C69" s="44"/>
      <c r="D69" s="44"/>
      <c r="E69" s="44"/>
      <c r="F69" s="44"/>
      <c r="G69" s="46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53"/>
      <c r="AF69" s="58"/>
      <c r="AG69" s="48">
        <f t="shared" si="2"/>
        <v>0</v>
      </c>
      <c r="AH69" s="48">
        <f t="shared" si="3"/>
        <v>0</v>
      </c>
      <c r="AI69" s="48">
        <f t="shared" si="0"/>
        <v>0</v>
      </c>
      <c r="AJ69" s="49">
        <f t="shared" si="1"/>
        <v>0</v>
      </c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59"/>
      <c r="GB69" s="59"/>
      <c r="GC69" s="59"/>
      <c r="GD69" s="59"/>
      <c r="GE69" s="59"/>
      <c r="GF69" s="59"/>
      <c r="GG69" s="59"/>
      <c r="GH69" s="59"/>
      <c r="GI69" s="59"/>
      <c r="GJ69" s="59"/>
      <c r="GK69" s="59"/>
      <c r="GL69" s="59"/>
    </row>
    <row r="70" spans="1:194" s="28" customFormat="1" ht="18.75">
      <c r="A70" s="35" t="s">
        <v>32</v>
      </c>
      <c r="B70" s="43"/>
      <c r="C70" s="44"/>
      <c r="D70" s="44"/>
      <c r="E70" s="44"/>
      <c r="F70" s="44"/>
      <c r="G70" s="46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53"/>
      <c r="AF70" s="58"/>
      <c r="AG70" s="48">
        <f t="shared" si="2"/>
        <v>0</v>
      </c>
      <c r="AH70" s="48">
        <f t="shared" si="3"/>
        <v>0</v>
      </c>
      <c r="AI70" s="48">
        <f t="shared" si="0"/>
        <v>0</v>
      </c>
      <c r="AJ70" s="49">
        <f t="shared" si="1"/>
        <v>0</v>
      </c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</row>
    <row r="71" spans="1:194" s="28" customFormat="1" ht="18.75">
      <c r="A71" s="36" t="s">
        <v>1</v>
      </c>
      <c r="B71" s="43">
        <f>B64+B57</f>
        <v>397.6</v>
      </c>
      <c r="C71" s="44">
        <f>C64+C57</f>
        <v>0</v>
      </c>
      <c r="D71" s="44">
        <f>D64+D57</f>
        <v>0</v>
      </c>
      <c r="E71" s="44">
        <f>E64+E57</f>
        <v>0</v>
      </c>
      <c r="F71" s="44">
        <f>E71/B71*100</f>
        <v>0</v>
      </c>
      <c r="G71" s="60">
        <v>0</v>
      </c>
      <c r="H71" s="44">
        <f aca="true" t="shared" si="16" ref="H71:AE71">H64+H57</f>
        <v>0</v>
      </c>
      <c r="I71" s="44">
        <f t="shared" si="16"/>
        <v>0</v>
      </c>
      <c r="J71" s="44">
        <f t="shared" si="16"/>
        <v>0</v>
      </c>
      <c r="K71" s="44">
        <f t="shared" si="16"/>
        <v>0</v>
      </c>
      <c r="L71" s="44">
        <f t="shared" si="16"/>
        <v>0</v>
      </c>
      <c r="M71" s="44">
        <f t="shared" si="16"/>
        <v>0</v>
      </c>
      <c r="N71" s="44">
        <f t="shared" si="16"/>
        <v>0</v>
      </c>
      <c r="O71" s="44">
        <f t="shared" si="16"/>
        <v>0</v>
      </c>
      <c r="P71" s="44">
        <f t="shared" si="16"/>
        <v>0</v>
      </c>
      <c r="Q71" s="44">
        <f t="shared" si="16"/>
        <v>0</v>
      </c>
      <c r="R71" s="44">
        <f t="shared" si="16"/>
        <v>14.142</v>
      </c>
      <c r="S71" s="44">
        <f t="shared" si="16"/>
        <v>0</v>
      </c>
      <c r="T71" s="44">
        <f t="shared" si="16"/>
        <v>214.142</v>
      </c>
      <c r="U71" s="44">
        <f t="shared" si="16"/>
        <v>0</v>
      </c>
      <c r="V71" s="44">
        <f t="shared" si="16"/>
        <v>14.142</v>
      </c>
      <c r="W71" s="44">
        <f t="shared" si="16"/>
        <v>0</v>
      </c>
      <c r="X71" s="44">
        <f t="shared" si="16"/>
        <v>14.142</v>
      </c>
      <c r="Y71" s="44">
        <f t="shared" si="16"/>
        <v>0</v>
      </c>
      <c r="Z71" s="44">
        <f t="shared" si="16"/>
        <v>14.142</v>
      </c>
      <c r="AA71" s="44">
        <f t="shared" si="16"/>
        <v>0</v>
      </c>
      <c r="AB71" s="44">
        <f t="shared" si="16"/>
        <v>112.74199999999999</v>
      </c>
      <c r="AC71" s="44">
        <f t="shared" si="16"/>
        <v>0</v>
      </c>
      <c r="AD71" s="44">
        <f t="shared" si="16"/>
        <v>14.148</v>
      </c>
      <c r="AE71" s="53">
        <f t="shared" si="16"/>
        <v>0</v>
      </c>
      <c r="AF71" s="58"/>
      <c r="AG71" s="48">
        <f t="shared" si="2"/>
        <v>397.6</v>
      </c>
      <c r="AH71" s="48">
        <f t="shared" si="3"/>
        <v>0</v>
      </c>
      <c r="AI71" s="48">
        <f t="shared" si="0"/>
        <v>0</v>
      </c>
      <c r="AJ71" s="49">
        <f t="shared" si="1"/>
        <v>0</v>
      </c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</row>
    <row r="72" spans="1:194" s="28" customFormat="1" ht="18.75">
      <c r="A72" s="34" t="s">
        <v>33</v>
      </c>
      <c r="B72" s="43"/>
      <c r="C72" s="44"/>
      <c r="D72" s="44"/>
      <c r="E72" s="44"/>
      <c r="F72" s="44"/>
      <c r="G72" s="46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53"/>
      <c r="AF72" s="58"/>
      <c r="AG72" s="48">
        <f t="shared" si="2"/>
        <v>0</v>
      </c>
      <c r="AH72" s="48">
        <f t="shared" si="3"/>
        <v>0</v>
      </c>
      <c r="AI72" s="48">
        <f t="shared" si="0"/>
        <v>0</v>
      </c>
      <c r="AJ72" s="49">
        <f t="shared" si="1"/>
        <v>0</v>
      </c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</row>
    <row r="73" spans="1:194" s="28" customFormat="1" ht="18.75">
      <c r="A73" s="37" t="s">
        <v>3</v>
      </c>
      <c r="B73" s="43"/>
      <c r="C73" s="44"/>
      <c r="D73" s="44"/>
      <c r="E73" s="44"/>
      <c r="F73" s="44"/>
      <c r="G73" s="46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53"/>
      <c r="AF73" s="58"/>
      <c r="AG73" s="48">
        <f t="shared" si="2"/>
        <v>0</v>
      </c>
      <c r="AH73" s="48">
        <f t="shared" si="3"/>
        <v>0</v>
      </c>
      <c r="AI73" s="48">
        <f t="shared" si="0"/>
        <v>0</v>
      </c>
      <c r="AJ73" s="49">
        <f t="shared" si="1"/>
        <v>0</v>
      </c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</row>
    <row r="74" spans="1:254" s="28" customFormat="1" ht="43.5" customHeight="1">
      <c r="A74" s="87" t="s">
        <v>40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9"/>
      <c r="AG74" s="48">
        <f t="shared" si="2"/>
        <v>0</v>
      </c>
      <c r="AH74" s="48">
        <f aca="true" t="shared" si="17" ref="AH74:AH104">H74+J74+L74+N74+P74</f>
        <v>0</v>
      </c>
      <c r="AI74" s="48">
        <f t="shared" si="0"/>
        <v>0</v>
      </c>
      <c r="AJ74" s="49">
        <f t="shared" si="1"/>
        <v>0</v>
      </c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  <c r="IK74" s="59"/>
      <c r="IL74" s="59"/>
      <c r="IM74" s="59"/>
      <c r="IN74" s="59"/>
      <c r="IO74" s="59"/>
      <c r="IP74" s="59"/>
      <c r="IQ74" s="59"/>
      <c r="IR74" s="59"/>
      <c r="IS74" s="59"/>
      <c r="IT74" s="59"/>
    </row>
    <row r="75" spans="1:254" s="28" customFormat="1" ht="43.5" customHeight="1">
      <c r="A75" s="93" t="s">
        <v>52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5"/>
      <c r="AG75" s="48">
        <f>H75+J75+L75+N75+P75+R75+T75+V75+X75+Z75+AB75+AD75</f>
        <v>0</v>
      </c>
      <c r="AH75" s="48">
        <f t="shared" si="17"/>
        <v>0</v>
      </c>
      <c r="AI75" s="48">
        <f>I75+K75+M75+O75+Q75+S75+U75+W75+Y75+AA75+AC75+AE75</f>
        <v>0</v>
      </c>
      <c r="AJ75" s="49">
        <f>E75-C75</f>
        <v>0</v>
      </c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59"/>
      <c r="IL75" s="59"/>
      <c r="IM75" s="59"/>
      <c r="IN75" s="59"/>
      <c r="IO75" s="59"/>
      <c r="IP75" s="59"/>
      <c r="IQ75" s="59"/>
      <c r="IR75" s="59"/>
      <c r="IS75" s="59"/>
      <c r="IT75" s="59"/>
    </row>
    <row r="76" spans="1:36" s="28" customFormat="1" ht="82.5" customHeight="1">
      <c r="A76" s="32" t="s">
        <v>41</v>
      </c>
      <c r="B76" s="54"/>
      <c r="C76" s="54"/>
      <c r="D76" s="54"/>
      <c r="E76" s="54"/>
      <c r="F76" s="55"/>
      <c r="G76" s="55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63" t="s">
        <v>46</v>
      </c>
      <c r="AG76" s="48">
        <f t="shared" si="2"/>
        <v>0</v>
      </c>
      <c r="AH76" s="48">
        <f t="shared" si="17"/>
        <v>0</v>
      </c>
      <c r="AI76" s="48">
        <f t="shared" si="0"/>
        <v>0</v>
      </c>
      <c r="AJ76" s="49">
        <f t="shared" si="1"/>
        <v>0</v>
      </c>
    </row>
    <row r="77" spans="1:36" s="50" customFormat="1" ht="20.25" customHeight="1">
      <c r="A77" s="33" t="s">
        <v>0</v>
      </c>
      <c r="B77" s="43">
        <f>B80</f>
        <v>7020.799999999999</v>
      </c>
      <c r="C77" s="43">
        <f>C80</f>
        <v>3806.795</v>
      </c>
      <c r="D77" s="43">
        <f>D80</f>
        <v>3523.40209</v>
      </c>
      <c r="E77" s="43">
        <f>E80</f>
        <v>3523.40209</v>
      </c>
      <c r="F77" s="44">
        <f>E77/B77*100</f>
        <v>50.18519385255242</v>
      </c>
      <c r="G77" s="44">
        <f>E77/C77*100</f>
        <v>92.55560359830251</v>
      </c>
      <c r="H77" s="43">
        <f aca="true" t="shared" si="18" ref="H77:AE77">H80</f>
        <v>1477.978</v>
      </c>
      <c r="I77" s="43">
        <f t="shared" si="18"/>
        <v>1203.55303</v>
      </c>
      <c r="J77" s="43">
        <f t="shared" si="18"/>
        <v>616.247</v>
      </c>
      <c r="K77" s="43">
        <f t="shared" si="18"/>
        <v>632.02549</v>
      </c>
      <c r="L77" s="43">
        <f t="shared" si="18"/>
        <v>621.444</v>
      </c>
      <c r="M77" s="43">
        <f t="shared" si="18"/>
        <v>609.75657</v>
      </c>
      <c r="N77" s="43">
        <f t="shared" si="18"/>
        <v>599.711</v>
      </c>
      <c r="O77" s="43">
        <f t="shared" si="18"/>
        <v>785.03478</v>
      </c>
      <c r="P77" s="43">
        <f t="shared" si="18"/>
        <v>491.415</v>
      </c>
      <c r="Q77" s="43">
        <f t="shared" si="18"/>
        <v>293.03222</v>
      </c>
      <c r="R77" s="43">
        <f t="shared" si="18"/>
        <v>511.094</v>
      </c>
      <c r="S77" s="43">
        <f t="shared" si="18"/>
        <v>0</v>
      </c>
      <c r="T77" s="43">
        <f t="shared" si="18"/>
        <v>813.524</v>
      </c>
      <c r="U77" s="43">
        <f t="shared" si="18"/>
        <v>0</v>
      </c>
      <c r="V77" s="43">
        <f t="shared" si="18"/>
        <v>412.869</v>
      </c>
      <c r="W77" s="43">
        <f t="shared" si="18"/>
        <v>0</v>
      </c>
      <c r="X77" s="43">
        <f t="shared" si="18"/>
        <v>183.843</v>
      </c>
      <c r="Y77" s="43">
        <f t="shared" si="18"/>
        <v>0</v>
      </c>
      <c r="Z77" s="43">
        <f t="shared" si="18"/>
        <v>582.074</v>
      </c>
      <c r="AA77" s="43">
        <f t="shared" si="18"/>
        <v>0</v>
      </c>
      <c r="AB77" s="43">
        <f t="shared" si="18"/>
        <v>272.364</v>
      </c>
      <c r="AC77" s="43">
        <f t="shared" si="18"/>
        <v>0</v>
      </c>
      <c r="AD77" s="43">
        <f t="shared" si="18"/>
        <v>438.237</v>
      </c>
      <c r="AE77" s="43">
        <f t="shared" si="18"/>
        <v>0</v>
      </c>
      <c r="AF77" s="51"/>
      <c r="AG77" s="48">
        <f t="shared" si="2"/>
        <v>7020.799999999999</v>
      </c>
      <c r="AH77" s="48">
        <f t="shared" si="17"/>
        <v>3806.795</v>
      </c>
      <c r="AI77" s="49">
        <f t="shared" si="0"/>
        <v>3523.40209</v>
      </c>
      <c r="AJ77" s="49">
        <f>E77-C77</f>
        <v>-283.39291000000003</v>
      </c>
    </row>
    <row r="78" spans="1:36" s="50" customFormat="1" ht="20.25" customHeight="1">
      <c r="A78" s="34" t="s">
        <v>2</v>
      </c>
      <c r="B78" s="43"/>
      <c r="C78" s="43"/>
      <c r="D78" s="43"/>
      <c r="E78" s="43"/>
      <c r="F78" s="44"/>
      <c r="G78" s="44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51"/>
      <c r="AG78" s="48">
        <f t="shared" si="2"/>
        <v>0</v>
      </c>
      <c r="AH78" s="48">
        <f t="shared" si="17"/>
        <v>0</v>
      </c>
      <c r="AI78" s="49">
        <f t="shared" si="0"/>
        <v>0</v>
      </c>
      <c r="AJ78" s="49">
        <f aca="true" t="shared" si="19" ref="AJ78:AJ100">E78-C78</f>
        <v>0</v>
      </c>
    </row>
    <row r="79" spans="1:36" s="50" customFormat="1" ht="20.25" customHeight="1">
      <c r="A79" s="35" t="s">
        <v>32</v>
      </c>
      <c r="B79" s="43"/>
      <c r="C79" s="43"/>
      <c r="D79" s="43"/>
      <c r="E79" s="43"/>
      <c r="F79" s="44"/>
      <c r="G79" s="44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51"/>
      <c r="AG79" s="48">
        <f t="shared" si="2"/>
        <v>0</v>
      </c>
      <c r="AH79" s="48">
        <f t="shared" si="17"/>
        <v>0</v>
      </c>
      <c r="AI79" s="49">
        <f t="shared" si="0"/>
        <v>0</v>
      </c>
      <c r="AJ79" s="49">
        <f t="shared" si="19"/>
        <v>0</v>
      </c>
    </row>
    <row r="80" spans="1:36" s="50" customFormat="1" ht="20.25" customHeight="1">
      <c r="A80" s="36" t="s">
        <v>1</v>
      </c>
      <c r="B80" s="67">
        <f>H80+J80+L80+N80+P80+R80+T80+V80+X80+Z80+AB80+AD80</f>
        <v>7020.799999999999</v>
      </c>
      <c r="C80" s="67">
        <f>H80+J80+L80+N80+P80</f>
        <v>3806.795</v>
      </c>
      <c r="D80" s="67">
        <f>E80</f>
        <v>3523.40209</v>
      </c>
      <c r="E80" s="67">
        <f>I80+K80+M80+O80+Q80+S80+U80+W80+Y80+AA80+AC80+AE80</f>
        <v>3523.40209</v>
      </c>
      <c r="F80" s="44">
        <f>E80/B80*100</f>
        <v>50.18519385255242</v>
      </c>
      <c r="G80" s="44">
        <f>E80/C80*100</f>
        <v>92.55560359830251</v>
      </c>
      <c r="H80" s="43">
        <v>1477.978</v>
      </c>
      <c r="I80" s="43">
        <v>1203.55303</v>
      </c>
      <c r="J80" s="43">
        <v>616.247</v>
      </c>
      <c r="K80" s="43">
        <v>632.02549</v>
      </c>
      <c r="L80" s="43">
        <v>621.444</v>
      </c>
      <c r="M80" s="43">
        <v>609.75657</v>
      </c>
      <c r="N80" s="43">
        <v>599.711</v>
      </c>
      <c r="O80" s="43">
        <v>785.03478</v>
      </c>
      <c r="P80" s="43">
        <v>491.415</v>
      </c>
      <c r="Q80" s="43">
        <v>293.03222</v>
      </c>
      <c r="R80" s="43">
        <v>511.094</v>
      </c>
      <c r="S80" s="43">
        <v>0</v>
      </c>
      <c r="T80" s="43">
        <v>813.524</v>
      </c>
      <c r="U80" s="43">
        <v>0</v>
      </c>
      <c r="V80" s="43">
        <v>412.869</v>
      </c>
      <c r="W80" s="43">
        <v>0</v>
      </c>
      <c r="X80" s="43">
        <v>183.843</v>
      </c>
      <c r="Y80" s="43">
        <v>0</v>
      </c>
      <c r="Z80" s="43">
        <v>582.074</v>
      </c>
      <c r="AA80" s="43">
        <v>0</v>
      </c>
      <c r="AB80" s="43">
        <v>272.364</v>
      </c>
      <c r="AC80" s="43">
        <v>0</v>
      </c>
      <c r="AD80" s="43">
        <v>438.237</v>
      </c>
      <c r="AE80" s="43">
        <v>0</v>
      </c>
      <c r="AF80" s="51"/>
      <c r="AG80" s="48">
        <f t="shared" si="2"/>
        <v>7020.799999999999</v>
      </c>
      <c r="AH80" s="48">
        <f t="shared" si="17"/>
        <v>3806.795</v>
      </c>
      <c r="AI80" s="49">
        <f t="shared" si="0"/>
        <v>3523.40209</v>
      </c>
      <c r="AJ80" s="49">
        <f t="shared" si="19"/>
        <v>-283.39291000000003</v>
      </c>
    </row>
    <row r="81" spans="1:36" s="50" customFormat="1" ht="20.25" customHeight="1">
      <c r="A81" s="34" t="s">
        <v>33</v>
      </c>
      <c r="B81" s="43"/>
      <c r="C81" s="43"/>
      <c r="D81" s="43"/>
      <c r="E81" s="43"/>
      <c r="F81" s="44"/>
      <c r="G81" s="44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51"/>
      <c r="AG81" s="48">
        <f t="shared" si="2"/>
        <v>0</v>
      </c>
      <c r="AH81" s="48">
        <f t="shared" si="17"/>
        <v>0</v>
      </c>
      <c r="AI81" s="49">
        <f t="shared" si="0"/>
        <v>0</v>
      </c>
      <c r="AJ81" s="49">
        <f t="shared" si="19"/>
        <v>0</v>
      </c>
    </row>
    <row r="82" spans="1:36" s="50" customFormat="1" ht="18.75">
      <c r="A82" s="37" t="s">
        <v>3</v>
      </c>
      <c r="B82" s="43"/>
      <c r="C82" s="44"/>
      <c r="D82" s="44"/>
      <c r="E82" s="44"/>
      <c r="F82" s="44"/>
      <c r="G82" s="44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3"/>
      <c r="AF82" s="51"/>
      <c r="AG82" s="48">
        <f t="shared" si="2"/>
        <v>0</v>
      </c>
      <c r="AH82" s="48">
        <f t="shared" si="17"/>
        <v>0</v>
      </c>
      <c r="AI82" s="49">
        <f t="shared" si="0"/>
        <v>0</v>
      </c>
      <c r="AJ82" s="49">
        <f t="shared" si="19"/>
        <v>0</v>
      </c>
    </row>
    <row r="83" spans="1:36" s="50" customFormat="1" ht="83.25" customHeight="1">
      <c r="A83" s="38" t="s">
        <v>54</v>
      </c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61" t="s">
        <v>53</v>
      </c>
      <c r="AG83" s="48">
        <f t="shared" si="2"/>
        <v>0</v>
      </c>
      <c r="AH83" s="48">
        <f t="shared" si="17"/>
        <v>0</v>
      </c>
      <c r="AI83" s="49">
        <f t="shared" si="0"/>
        <v>0</v>
      </c>
      <c r="AJ83" s="49">
        <f t="shared" si="19"/>
        <v>0</v>
      </c>
    </row>
    <row r="84" spans="1:36" s="50" customFormat="1" ht="21.75" customHeight="1">
      <c r="A84" s="33" t="s">
        <v>0</v>
      </c>
      <c r="B84" s="43">
        <f>B87</f>
        <v>25882.376290000004</v>
      </c>
      <c r="C84" s="44">
        <f>C87</f>
        <v>11681.84498</v>
      </c>
      <c r="D84" s="44">
        <f>D87</f>
        <v>10089.66564</v>
      </c>
      <c r="E84" s="44">
        <f>E87</f>
        <v>10089.66564</v>
      </c>
      <c r="F84" s="44">
        <f>E84/B84*100</f>
        <v>38.98276389675346</v>
      </c>
      <c r="G84" s="44">
        <f>E84/C84*100</f>
        <v>86.37048049579579</v>
      </c>
      <c r="H84" s="44">
        <f aca="true" t="shared" si="20" ref="H84:AE84">H87</f>
        <v>2371.78467</v>
      </c>
      <c r="I84" s="44">
        <f t="shared" si="20"/>
        <v>2092.57025</v>
      </c>
      <c r="J84" s="44">
        <f t="shared" si="20"/>
        <v>2104.30266</v>
      </c>
      <c r="K84" s="44">
        <f t="shared" si="20"/>
        <v>1978.3204</v>
      </c>
      <c r="L84" s="44">
        <f t="shared" si="20"/>
        <v>2258.78878</v>
      </c>
      <c r="M84" s="44">
        <f t="shared" si="20"/>
        <v>1789.77773</v>
      </c>
      <c r="N84" s="44">
        <f t="shared" si="20"/>
        <v>2523.84509</v>
      </c>
      <c r="O84" s="44">
        <f t="shared" si="20"/>
        <v>2150.88188</v>
      </c>
      <c r="P84" s="44">
        <f t="shared" si="20"/>
        <v>2423.12378</v>
      </c>
      <c r="Q84" s="44">
        <f t="shared" si="20"/>
        <v>2078.11538</v>
      </c>
      <c r="R84" s="44">
        <f t="shared" si="20"/>
        <v>2167.43678</v>
      </c>
      <c r="S84" s="44">
        <f t="shared" si="20"/>
        <v>0</v>
      </c>
      <c r="T84" s="44">
        <f t="shared" si="20"/>
        <v>2746.56347</v>
      </c>
      <c r="U84" s="44">
        <f t="shared" si="20"/>
        <v>0</v>
      </c>
      <c r="V84" s="44">
        <f t="shared" si="20"/>
        <v>1688.5433</v>
      </c>
      <c r="W84" s="44">
        <f t="shared" si="20"/>
        <v>0</v>
      </c>
      <c r="X84" s="44">
        <f t="shared" si="20"/>
        <v>1861.36878</v>
      </c>
      <c r="Y84" s="44">
        <f t="shared" si="20"/>
        <v>0</v>
      </c>
      <c r="Z84" s="44">
        <f t="shared" si="20"/>
        <v>2406.24407</v>
      </c>
      <c r="AA84" s="44">
        <f t="shared" si="20"/>
        <v>0</v>
      </c>
      <c r="AB84" s="44">
        <f t="shared" si="20"/>
        <v>1764.78323</v>
      </c>
      <c r="AC84" s="44">
        <f t="shared" si="20"/>
        <v>0</v>
      </c>
      <c r="AD84" s="44">
        <f t="shared" si="20"/>
        <v>1565.59168</v>
      </c>
      <c r="AE84" s="44">
        <f t="shared" si="20"/>
        <v>0</v>
      </c>
      <c r="AF84" s="51"/>
      <c r="AG84" s="49">
        <f t="shared" si="2"/>
        <v>25882.376290000004</v>
      </c>
      <c r="AH84" s="48">
        <f t="shared" si="17"/>
        <v>11681.84498</v>
      </c>
      <c r="AI84" s="49">
        <f t="shared" si="0"/>
        <v>10089.66564</v>
      </c>
      <c r="AJ84" s="49">
        <f t="shared" si="19"/>
        <v>-1592.1793400000006</v>
      </c>
    </row>
    <row r="85" spans="1:36" s="50" customFormat="1" ht="20.25" customHeight="1">
      <c r="A85" s="34" t="s">
        <v>2</v>
      </c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51"/>
      <c r="AG85" s="49">
        <f t="shared" si="2"/>
        <v>0</v>
      </c>
      <c r="AH85" s="48">
        <f t="shared" si="17"/>
        <v>0</v>
      </c>
      <c r="AI85" s="49">
        <f t="shared" si="0"/>
        <v>0</v>
      </c>
      <c r="AJ85" s="49">
        <f t="shared" si="19"/>
        <v>0</v>
      </c>
    </row>
    <row r="86" spans="1:36" s="50" customFormat="1" ht="18.75" customHeight="1">
      <c r="A86" s="35" t="s">
        <v>32</v>
      </c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51"/>
      <c r="AG86" s="49">
        <f t="shared" si="2"/>
        <v>0</v>
      </c>
      <c r="AH86" s="48">
        <f t="shared" si="17"/>
        <v>0</v>
      </c>
      <c r="AI86" s="49">
        <f t="shared" si="0"/>
        <v>0</v>
      </c>
      <c r="AJ86" s="49">
        <f t="shared" si="19"/>
        <v>0</v>
      </c>
    </row>
    <row r="87" spans="1:36" s="50" customFormat="1" ht="23.25" customHeight="1">
      <c r="A87" s="36" t="s">
        <v>1</v>
      </c>
      <c r="B87" s="67">
        <f>H87+J87+L87+N87+P87+R87+T87+V87+X87+Z87+AB87+AD87</f>
        <v>25882.376290000004</v>
      </c>
      <c r="C87" s="44">
        <f>H87+J87+L87+N87+P87</f>
        <v>11681.84498</v>
      </c>
      <c r="D87" s="44">
        <f>E87</f>
        <v>10089.66564</v>
      </c>
      <c r="E87" s="44">
        <f>I87+K87+M87+O87+Q87+S87+U87+W87+Y87+AA87+AC87+AE87</f>
        <v>10089.66564</v>
      </c>
      <c r="F87" s="44">
        <f>E87/B87*100</f>
        <v>38.98276389675346</v>
      </c>
      <c r="G87" s="44">
        <f>E87/C87*100</f>
        <v>86.37048049579579</v>
      </c>
      <c r="H87" s="44">
        <v>2371.78467</v>
      </c>
      <c r="I87" s="44">
        <v>2092.57025</v>
      </c>
      <c r="J87" s="44">
        <v>2104.30266</v>
      </c>
      <c r="K87" s="44">
        <v>1978.3204</v>
      </c>
      <c r="L87" s="44">
        <v>2258.78878</v>
      </c>
      <c r="M87" s="44">
        <v>1789.77773</v>
      </c>
      <c r="N87" s="60">
        <v>2523.84509</v>
      </c>
      <c r="O87" s="44">
        <v>2150.88188</v>
      </c>
      <c r="P87" s="60">
        <v>2423.12378</v>
      </c>
      <c r="Q87" s="60">
        <v>2078.11538</v>
      </c>
      <c r="R87" s="60">
        <v>2167.43678</v>
      </c>
      <c r="S87" s="60">
        <v>0</v>
      </c>
      <c r="T87" s="44">
        <v>2746.56347</v>
      </c>
      <c r="U87" s="60">
        <v>0</v>
      </c>
      <c r="V87" s="60">
        <v>1688.5433</v>
      </c>
      <c r="W87" s="60">
        <v>0</v>
      </c>
      <c r="X87" s="60">
        <v>1861.36878</v>
      </c>
      <c r="Y87" s="60">
        <v>0</v>
      </c>
      <c r="Z87" s="60">
        <v>2406.24407</v>
      </c>
      <c r="AA87" s="60">
        <v>0</v>
      </c>
      <c r="AB87" s="60">
        <v>1764.78323</v>
      </c>
      <c r="AC87" s="60">
        <v>0</v>
      </c>
      <c r="AD87" s="60">
        <v>1565.59168</v>
      </c>
      <c r="AE87" s="44">
        <v>0</v>
      </c>
      <c r="AF87" s="51"/>
      <c r="AG87" s="49">
        <f t="shared" si="2"/>
        <v>25882.376290000004</v>
      </c>
      <c r="AH87" s="48">
        <f t="shared" si="17"/>
        <v>11681.84498</v>
      </c>
      <c r="AI87" s="49">
        <f t="shared" si="0"/>
        <v>10089.66564</v>
      </c>
      <c r="AJ87" s="49">
        <f t="shared" si="19"/>
        <v>-1592.1793400000006</v>
      </c>
    </row>
    <row r="88" spans="1:36" s="50" customFormat="1" ht="21" customHeight="1">
      <c r="A88" s="34" t="s">
        <v>33</v>
      </c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44"/>
      <c r="AF88" s="51"/>
      <c r="AG88" s="49">
        <f t="shared" si="2"/>
        <v>0</v>
      </c>
      <c r="AH88" s="48">
        <f t="shared" si="17"/>
        <v>0</v>
      </c>
      <c r="AI88" s="49">
        <f t="shared" si="0"/>
        <v>0</v>
      </c>
      <c r="AJ88" s="49">
        <f t="shared" si="19"/>
        <v>0</v>
      </c>
    </row>
    <row r="89" spans="1:36" s="50" customFormat="1" ht="23.25" customHeight="1">
      <c r="A89" s="37" t="s">
        <v>3</v>
      </c>
      <c r="B89" s="43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51"/>
      <c r="AG89" s="49">
        <f t="shared" si="2"/>
        <v>0</v>
      </c>
      <c r="AH89" s="48">
        <f t="shared" si="17"/>
        <v>0</v>
      </c>
      <c r="AI89" s="49">
        <f t="shared" si="0"/>
        <v>0</v>
      </c>
      <c r="AJ89" s="49">
        <f t="shared" si="19"/>
        <v>0</v>
      </c>
    </row>
    <row r="90" spans="1:36" s="50" customFormat="1" ht="24.75" customHeight="1">
      <c r="A90" s="42" t="s">
        <v>45</v>
      </c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61"/>
      <c r="AG90" s="49">
        <f t="shared" si="2"/>
        <v>0</v>
      </c>
      <c r="AH90" s="48">
        <f t="shared" si="17"/>
        <v>0</v>
      </c>
      <c r="AI90" s="49">
        <f t="shared" si="0"/>
        <v>0</v>
      </c>
      <c r="AJ90" s="49">
        <f t="shared" si="19"/>
        <v>0</v>
      </c>
    </row>
    <row r="91" spans="1:36" s="50" customFormat="1" ht="26.25" customHeight="1">
      <c r="A91" s="33" t="s">
        <v>0</v>
      </c>
      <c r="B91" s="45">
        <f>B94</f>
        <v>32903.17629</v>
      </c>
      <c r="C91" s="46">
        <f>C94</f>
        <v>15488.63998</v>
      </c>
      <c r="D91" s="46">
        <f>D94</f>
        <v>13613.067729999999</v>
      </c>
      <c r="E91" s="46">
        <f>E94</f>
        <v>13613.067729999999</v>
      </c>
      <c r="F91" s="46">
        <f>E91/B91*100</f>
        <v>41.37311124621518</v>
      </c>
      <c r="G91" s="46">
        <f>E91/C91*100</f>
        <v>87.89065888017366</v>
      </c>
      <c r="H91" s="46">
        <f aca="true" t="shared" si="21" ref="H91:AD91">H94</f>
        <v>3849.76267</v>
      </c>
      <c r="I91" s="46">
        <f t="shared" si="21"/>
        <v>3296.1232800000002</v>
      </c>
      <c r="J91" s="46">
        <f t="shared" si="21"/>
        <v>2720.5496599999997</v>
      </c>
      <c r="K91" s="46">
        <f t="shared" si="21"/>
        <v>2610.34589</v>
      </c>
      <c r="L91" s="46">
        <f t="shared" si="21"/>
        <v>2880.23278</v>
      </c>
      <c r="M91" s="46">
        <f t="shared" si="21"/>
        <v>2399.5343000000003</v>
      </c>
      <c r="N91" s="46">
        <f t="shared" si="21"/>
        <v>3123.55609</v>
      </c>
      <c r="O91" s="46">
        <f t="shared" si="21"/>
        <v>2935.91666</v>
      </c>
      <c r="P91" s="46">
        <f t="shared" si="21"/>
        <v>2914.53878</v>
      </c>
      <c r="Q91" s="46">
        <f t="shared" si="21"/>
        <v>2371.1476000000002</v>
      </c>
      <c r="R91" s="46">
        <f t="shared" si="21"/>
        <v>2678.53078</v>
      </c>
      <c r="S91" s="46">
        <f t="shared" si="21"/>
        <v>0</v>
      </c>
      <c r="T91" s="46">
        <f t="shared" si="21"/>
        <v>3560.08747</v>
      </c>
      <c r="U91" s="46">
        <f t="shared" si="21"/>
        <v>0</v>
      </c>
      <c r="V91" s="46">
        <f t="shared" si="21"/>
        <v>2101.4123</v>
      </c>
      <c r="W91" s="46">
        <f t="shared" si="21"/>
        <v>0</v>
      </c>
      <c r="X91" s="46">
        <f t="shared" si="21"/>
        <v>2045.21178</v>
      </c>
      <c r="Y91" s="46">
        <f t="shared" si="21"/>
        <v>0</v>
      </c>
      <c r="Z91" s="46">
        <f t="shared" si="21"/>
        <v>2988.3180700000003</v>
      </c>
      <c r="AA91" s="46">
        <f t="shared" si="21"/>
        <v>0</v>
      </c>
      <c r="AB91" s="46">
        <f t="shared" si="21"/>
        <v>2037.14723</v>
      </c>
      <c r="AC91" s="46">
        <f t="shared" si="21"/>
        <v>0</v>
      </c>
      <c r="AD91" s="46">
        <f t="shared" si="21"/>
        <v>2003.82868</v>
      </c>
      <c r="AE91" s="44">
        <f>AE94</f>
        <v>0</v>
      </c>
      <c r="AF91" s="51"/>
      <c r="AG91" s="49">
        <f t="shared" si="2"/>
        <v>32903.17629</v>
      </c>
      <c r="AH91" s="48">
        <f t="shared" si="17"/>
        <v>15488.63998</v>
      </c>
      <c r="AI91" s="49">
        <f t="shared" si="0"/>
        <v>13613.067729999999</v>
      </c>
      <c r="AJ91" s="49">
        <f t="shared" si="19"/>
        <v>-1875.572250000001</v>
      </c>
    </row>
    <row r="92" spans="1:36" s="50" customFormat="1" ht="26.25" customHeight="1">
      <c r="A92" s="34" t="s">
        <v>2</v>
      </c>
      <c r="B92" s="43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51"/>
      <c r="AG92" s="49">
        <f t="shared" si="2"/>
        <v>0</v>
      </c>
      <c r="AH92" s="48">
        <f t="shared" si="17"/>
        <v>0</v>
      </c>
      <c r="AI92" s="49">
        <f t="shared" si="0"/>
        <v>0</v>
      </c>
      <c r="AJ92" s="49">
        <f t="shared" si="19"/>
        <v>0</v>
      </c>
    </row>
    <row r="93" spans="1:36" s="50" customFormat="1" ht="19.5" customHeight="1">
      <c r="A93" s="35" t="s">
        <v>32</v>
      </c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51"/>
      <c r="AG93" s="49">
        <f t="shared" si="2"/>
        <v>0</v>
      </c>
      <c r="AH93" s="48">
        <f t="shared" si="17"/>
        <v>0</v>
      </c>
      <c r="AI93" s="49">
        <f t="shared" si="0"/>
        <v>0</v>
      </c>
      <c r="AJ93" s="49">
        <f t="shared" si="19"/>
        <v>0</v>
      </c>
    </row>
    <row r="94" spans="1:36" s="28" customFormat="1" ht="18.75">
      <c r="A94" s="36" t="s">
        <v>1</v>
      </c>
      <c r="B94" s="43">
        <f>B87+B80</f>
        <v>32903.17629</v>
      </c>
      <c r="C94" s="44">
        <f>C87+C80</f>
        <v>15488.63998</v>
      </c>
      <c r="D94" s="44">
        <f>D87+D80</f>
        <v>13613.067729999999</v>
      </c>
      <c r="E94" s="44">
        <f>E87+E80</f>
        <v>13613.067729999999</v>
      </c>
      <c r="F94" s="44">
        <f>E94/B94*100</f>
        <v>41.37311124621518</v>
      </c>
      <c r="G94" s="46">
        <f>E94/C94*100</f>
        <v>87.89065888017366</v>
      </c>
      <c r="H94" s="44">
        <f>H87+H80</f>
        <v>3849.76267</v>
      </c>
      <c r="I94" s="44">
        <f>I87+I80</f>
        <v>3296.1232800000002</v>
      </c>
      <c r="J94" s="44">
        <f>J87+J80</f>
        <v>2720.5496599999997</v>
      </c>
      <c r="K94" s="44">
        <f aca="true" t="shared" si="22" ref="K94:AD94">K87+K80</f>
        <v>2610.34589</v>
      </c>
      <c r="L94" s="44">
        <f t="shared" si="22"/>
        <v>2880.23278</v>
      </c>
      <c r="M94" s="44">
        <f t="shared" si="22"/>
        <v>2399.5343000000003</v>
      </c>
      <c r="N94" s="44">
        <f t="shared" si="22"/>
        <v>3123.55609</v>
      </c>
      <c r="O94" s="44">
        <f t="shared" si="22"/>
        <v>2935.91666</v>
      </c>
      <c r="P94" s="44">
        <f t="shared" si="22"/>
        <v>2914.53878</v>
      </c>
      <c r="Q94" s="44">
        <f t="shared" si="22"/>
        <v>2371.1476000000002</v>
      </c>
      <c r="R94" s="44">
        <f t="shared" si="22"/>
        <v>2678.53078</v>
      </c>
      <c r="S94" s="44">
        <f t="shared" si="22"/>
        <v>0</v>
      </c>
      <c r="T94" s="44">
        <f t="shared" si="22"/>
        <v>3560.08747</v>
      </c>
      <c r="U94" s="44">
        <f t="shared" si="22"/>
        <v>0</v>
      </c>
      <c r="V94" s="44">
        <f t="shared" si="22"/>
        <v>2101.4123</v>
      </c>
      <c r="W94" s="44">
        <f t="shared" si="22"/>
        <v>0</v>
      </c>
      <c r="X94" s="44">
        <f t="shared" si="22"/>
        <v>2045.21178</v>
      </c>
      <c r="Y94" s="44">
        <f t="shared" si="22"/>
        <v>0</v>
      </c>
      <c r="Z94" s="44">
        <f t="shared" si="22"/>
        <v>2988.3180700000003</v>
      </c>
      <c r="AA94" s="44">
        <f t="shared" si="22"/>
        <v>0</v>
      </c>
      <c r="AB94" s="44">
        <f t="shared" si="22"/>
        <v>2037.14723</v>
      </c>
      <c r="AC94" s="44">
        <f t="shared" si="22"/>
        <v>0</v>
      </c>
      <c r="AD94" s="44">
        <f t="shared" si="22"/>
        <v>2003.82868</v>
      </c>
      <c r="AE94" s="53">
        <f>AE87+AE80</f>
        <v>0</v>
      </c>
      <c r="AF94" s="51"/>
      <c r="AG94" s="49">
        <f t="shared" si="2"/>
        <v>32903.17629</v>
      </c>
      <c r="AH94" s="48">
        <f t="shared" si="17"/>
        <v>15488.63998</v>
      </c>
      <c r="AI94" s="49">
        <f t="shared" si="0"/>
        <v>13613.067729999999</v>
      </c>
      <c r="AJ94" s="49">
        <f t="shared" si="19"/>
        <v>-1875.572250000001</v>
      </c>
    </row>
    <row r="95" spans="1:36" s="28" customFormat="1" ht="18.75">
      <c r="A95" s="34" t="s">
        <v>33</v>
      </c>
      <c r="B95" s="43"/>
      <c r="C95" s="44"/>
      <c r="D95" s="44"/>
      <c r="E95" s="44"/>
      <c r="F95" s="44"/>
      <c r="G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53"/>
      <c r="AF95" s="51"/>
      <c r="AG95" s="49">
        <f t="shared" si="2"/>
        <v>0</v>
      </c>
      <c r="AH95" s="48">
        <f t="shared" si="17"/>
        <v>0</v>
      </c>
      <c r="AI95" s="49">
        <f t="shared" si="0"/>
        <v>0</v>
      </c>
      <c r="AJ95" s="49">
        <f t="shared" si="19"/>
        <v>0</v>
      </c>
    </row>
    <row r="96" spans="1:36" s="28" customFormat="1" ht="18.75">
      <c r="A96" s="37" t="s">
        <v>3</v>
      </c>
      <c r="B96" s="43"/>
      <c r="C96" s="44"/>
      <c r="D96" s="44"/>
      <c r="E96" s="44"/>
      <c r="F96" s="44"/>
      <c r="G96" s="4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53"/>
      <c r="AF96" s="51"/>
      <c r="AG96" s="48">
        <f t="shared" si="2"/>
        <v>0</v>
      </c>
      <c r="AH96" s="48">
        <f t="shared" si="17"/>
        <v>0</v>
      </c>
      <c r="AI96" s="49">
        <f t="shared" si="0"/>
        <v>0</v>
      </c>
      <c r="AJ96" s="49">
        <f t="shared" si="19"/>
        <v>0</v>
      </c>
    </row>
    <row r="97" spans="1:37" s="28" customFormat="1" ht="18.75">
      <c r="A97" s="69" t="s">
        <v>42</v>
      </c>
      <c r="B97" s="70">
        <f>B100</f>
        <v>39966.576290000005</v>
      </c>
      <c r="C97" s="70">
        <f>C100</f>
        <v>17796.70248</v>
      </c>
      <c r="D97" s="70">
        <f>D100</f>
        <v>15921.13023</v>
      </c>
      <c r="E97" s="70">
        <f>E100</f>
        <v>15921.13023</v>
      </c>
      <c r="F97" s="71">
        <f>E97/B97*100</f>
        <v>39.83611234166087</v>
      </c>
      <c r="G97" s="71">
        <f>E97/C97*100</f>
        <v>89.46112487912986</v>
      </c>
      <c r="H97" s="70">
        <f aca="true" t="shared" si="23" ref="H97:AD97">H100</f>
        <v>4291.38299</v>
      </c>
      <c r="I97" s="70">
        <f t="shared" si="23"/>
        <v>3737.7436000000002</v>
      </c>
      <c r="J97" s="70">
        <f>J100</f>
        <v>3149.19996</v>
      </c>
      <c r="K97" s="70">
        <f t="shared" si="23"/>
        <v>3038.99619</v>
      </c>
      <c r="L97" s="70">
        <f t="shared" si="23"/>
        <v>3308.8830799999996</v>
      </c>
      <c r="M97" s="70">
        <f t="shared" si="23"/>
        <v>2828.1846000000005</v>
      </c>
      <c r="N97" s="70">
        <f t="shared" si="23"/>
        <v>3552.2063900000003</v>
      </c>
      <c r="O97" s="70">
        <f t="shared" si="23"/>
        <v>3364.56696</v>
      </c>
      <c r="P97" s="70">
        <f t="shared" si="23"/>
        <v>3495.03006</v>
      </c>
      <c r="Q97" s="70">
        <f t="shared" si="23"/>
        <v>2951.6388800000004</v>
      </c>
      <c r="R97" s="70">
        <f t="shared" si="23"/>
        <v>3121.32308</v>
      </c>
      <c r="S97" s="70">
        <f t="shared" si="23"/>
        <v>0</v>
      </c>
      <c r="T97" s="70">
        <f t="shared" si="23"/>
        <v>4847.37977</v>
      </c>
      <c r="U97" s="70">
        <f t="shared" si="23"/>
        <v>0</v>
      </c>
      <c r="V97" s="70">
        <f t="shared" si="23"/>
        <v>2624.5045999999998</v>
      </c>
      <c r="W97" s="70">
        <f t="shared" si="23"/>
        <v>0</v>
      </c>
      <c r="X97" s="70">
        <f t="shared" si="23"/>
        <v>2586.70408</v>
      </c>
      <c r="Y97" s="70">
        <f t="shared" si="23"/>
        <v>0</v>
      </c>
      <c r="Z97" s="70">
        <f t="shared" si="23"/>
        <v>3431.1103700000003</v>
      </c>
      <c r="AA97" s="70">
        <f t="shared" si="23"/>
        <v>0</v>
      </c>
      <c r="AB97" s="70">
        <f t="shared" si="23"/>
        <v>2578.53953</v>
      </c>
      <c r="AC97" s="70">
        <f t="shared" si="23"/>
        <v>0</v>
      </c>
      <c r="AD97" s="70">
        <f t="shared" si="23"/>
        <v>2980.3123800000003</v>
      </c>
      <c r="AE97" s="70">
        <f>AE100</f>
        <v>0</v>
      </c>
      <c r="AF97" s="72"/>
      <c r="AG97" s="48">
        <f>H97+J97+L97+N97+P97+R97+T97+V97+X97+Z97+AB97+AD97</f>
        <v>39966.576290000005</v>
      </c>
      <c r="AH97" s="48">
        <f t="shared" si="17"/>
        <v>17796.70248</v>
      </c>
      <c r="AI97" s="49">
        <f t="shared" si="0"/>
        <v>15921.13023</v>
      </c>
      <c r="AJ97" s="49">
        <f t="shared" si="19"/>
        <v>-1875.5722499999993</v>
      </c>
      <c r="AK97" s="73">
        <f>I97+K97+M97+O97+Q97+S97+U97+W97</f>
        <v>15921.13023</v>
      </c>
    </row>
    <row r="98" spans="1:37" s="28" customFormat="1" ht="18.75">
      <c r="A98" s="74" t="s">
        <v>2</v>
      </c>
      <c r="B98" s="66"/>
      <c r="C98" s="66"/>
      <c r="D98" s="66"/>
      <c r="E98" s="66"/>
      <c r="F98" s="75"/>
      <c r="G98" s="75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72"/>
      <c r="AG98" s="48">
        <f t="shared" si="2"/>
        <v>0</v>
      </c>
      <c r="AH98" s="48">
        <f t="shared" si="17"/>
        <v>0</v>
      </c>
      <c r="AI98" s="49">
        <f t="shared" si="0"/>
        <v>0</v>
      </c>
      <c r="AJ98" s="49">
        <f t="shared" si="19"/>
        <v>0</v>
      </c>
      <c r="AK98" s="73">
        <f>I98+K98+M98+O98+Q98+S98+U98+W98</f>
        <v>0</v>
      </c>
    </row>
    <row r="99" spans="1:37" s="28" customFormat="1" ht="18.75">
      <c r="A99" s="74" t="s">
        <v>32</v>
      </c>
      <c r="B99" s="66"/>
      <c r="C99" s="66"/>
      <c r="D99" s="66"/>
      <c r="E99" s="66"/>
      <c r="F99" s="75"/>
      <c r="G99" s="75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72"/>
      <c r="AG99" s="48">
        <f t="shared" si="2"/>
        <v>0</v>
      </c>
      <c r="AH99" s="48">
        <f t="shared" si="17"/>
        <v>0</v>
      </c>
      <c r="AI99" s="49">
        <f t="shared" si="0"/>
        <v>0</v>
      </c>
      <c r="AJ99" s="49">
        <f t="shared" si="19"/>
        <v>0</v>
      </c>
      <c r="AK99" s="73">
        <f>I99+K99+M99+O99+Q99+S99+U99+W99</f>
        <v>0</v>
      </c>
    </row>
    <row r="100" spans="1:37" s="28" customFormat="1" ht="18.75">
      <c r="A100" s="74" t="s">
        <v>1</v>
      </c>
      <c r="B100" s="66">
        <f>H100+J100+L100+N100+P100+R100+T100+V100+X100+Z100+AB100+AD100</f>
        <v>39966.576290000005</v>
      </c>
      <c r="C100" s="66">
        <f>H100+J100+L100+N100+P100</f>
        <v>17796.70248</v>
      </c>
      <c r="D100" s="66">
        <f>E100</f>
        <v>15921.13023</v>
      </c>
      <c r="E100" s="66">
        <f>I100+K100+M100+O100+Q100+S100+U100+W100+Y100+AA100+AC100+AE100</f>
        <v>15921.13023</v>
      </c>
      <c r="F100" s="75">
        <f>E100/B100*100</f>
        <v>39.83611234166087</v>
      </c>
      <c r="G100" s="75">
        <f>E100/C100*100</f>
        <v>89.46112487912986</v>
      </c>
      <c r="H100" s="66">
        <f aca="true" t="shared" si="24" ref="H100:AD100">H91+H68+H44</f>
        <v>4291.38299</v>
      </c>
      <c r="I100" s="66">
        <f t="shared" si="24"/>
        <v>3737.7436000000002</v>
      </c>
      <c r="J100" s="66">
        <f>J91+J68+J44</f>
        <v>3149.19996</v>
      </c>
      <c r="K100" s="66">
        <f t="shared" si="24"/>
        <v>3038.99619</v>
      </c>
      <c r="L100" s="66">
        <f t="shared" si="24"/>
        <v>3308.8830799999996</v>
      </c>
      <c r="M100" s="66">
        <f t="shared" si="24"/>
        <v>2828.1846000000005</v>
      </c>
      <c r="N100" s="66">
        <f t="shared" si="24"/>
        <v>3552.2063900000003</v>
      </c>
      <c r="O100" s="66">
        <f t="shared" si="24"/>
        <v>3364.56696</v>
      </c>
      <c r="P100" s="66">
        <f t="shared" si="24"/>
        <v>3495.03006</v>
      </c>
      <c r="Q100" s="66">
        <f t="shared" si="24"/>
        <v>2951.6388800000004</v>
      </c>
      <c r="R100" s="66">
        <f t="shared" si="24"/>
        <v>3121.32308</v>
      </c>
      <c r="S100" s="66">
        <f t="shared" si="24"/>
        <v>0</v>
      </c>
      <c r="T100" s="66">
        <f t="shared" si="24"/>
        <v>4847.37977</v>
      </c>
      <c r="U100" s="66">
        <f t="shared" si="24"/>
        <v>0</v>
      </c>
      <c r="V100" s="66">
        <f t="shared" si="24"/>
        <v>2624.5045999999998</v>
      </c>
      <c r="W100" s="66">
        <f t="shared" si="24"/>
        <v>0</v>
      </c>
      <c r="X100" s="66">
        <f t="shared" si="24"/>
        <v>2586.70408</v>
      </c>
      <c r="Y100" s="66">
        <f t="shared" si="24"/>
        <v>0</v>
      </c>
      <c r="Z100" s="66">
        <f t="shared" si="24"/>
        <v>3431.1103700000003</v>
      </c>
      <c r="AA100" s="66">
        <f t="shared" si="24"/>
        <v>0</v>
      </c>
      <c r="AB100" s="66">
        <f t="shared" si="24"/>
        <v>2578.53953</v>
      </c>
      <c r="AC100" s="66">
        <f t="shared" si="24"/>
        <v>0</v>
      </c>
      <c r="AD100" s="66">
        <f t="shared" si="24"/>
        <v>2980.3123800000003</v>
      </c>
      <c r="AE100" s="66">
        <f>AE91+AE68+AE44</f>
        <v>0</v>
      </c>
      <c r="AF100" s="72"/>
      <c r="AG100" s="48">
        <f t="shared" si="2"/>
        <v>39966.576290000005</v>
      </c>
      <c r="AH100" s="48">
        <f t="shared" si="17"/>
        <v>17796.70248</v>
      </c>
      <c r="AI100" s="49">
        <f t="shared" si="0"/>
        <v>15921.13023</v>
      </c>
      <c r="AJ100" s="49">
        <f t="shared" si="19"/>
        <v>-1875.5722499999993</v>
      </c>
      <c r="AK100" s="73">
        <f>I100+K100+M100+O100+Q100+S100+U100+W100</f>
        <v>15921.13023</v>
      </c>
    </row>
    <row r="101" spans="1:37" s="28" customFormat="1" ht="18.75">
      <c r="A101" s="74" t="s">
        <v>33</v>
      </c>
      <c r="B101" s="66"/>
      <c r="C101" s="66"/>
      <c r="D101" s="66"/>
      <c r="E101" s="66"/>
      <c r="F101" s="75"/>
      <c r="G101" s="75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72"/>
      <c r="AG101" s="48"/>
      <c r="AH101" s="48">
        <f t="shared" si="17"/>
        <v>0</v>
      </c>
      <c r="AI101" s="49">
        <f t="shared" si="0"/>
        <v>0</v>
      </c>
      <c r="AJ101" s="48"/>
      <c r="AK101" s="73"/>
    </row>
    <row r="102" spans="1:37" s="28" customFormat="1" ht="18.75">
      <c r="A102" s="74" t="s">
        <v>3</v>
      </c>
      <c r="B102" s="66"/>
      <c r="C102" s="66"/>
      <c r="D102" s="66"/>
      <c r="E102" s="66"/>
      <c r="F102" s="75"/>
      <c r="G102" s="75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72"/>
      <c r="AG102" s="48"/>
      <c r="AH102" s="48">
        <f t="shared" si="17"/>
        <v>0</v>
      </c>
      <c r="AI102" s="48"/>
      <c r="AJ102" s="48"/>
      <c r="AK102" s="73"/>
    </row>
    <row r="103" spans="1:36" s="22" customFormat="1" ht="21">
      <c r="A103" s="16"/>
      <c r="B103" s="17"/>
      <c r="C103" s="18"/>
      <c r="D103" s="18"/>
      <c r="E103" s="18"/>
      <c r="F103" s="18"/>
      <c r="G103" s="18"/>
      <c r="H103" s="18"/>
      <c r="I103" s="18"/>
      <c r="J103" s="18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20"/>
      <c r="AF103" s="21"/>
      <c r="AG103" s="22">
        <f>H103+J103+L103+N103+P103+R103+T103+V103+X103+Z103+AB103+AD103</f>
        <v>0</v>
      </c>
      <c r="AH103" s="48">
        <f t="shared" si="17"/>
        <v>0</v>
      </c>
      <c r="AI103" s="15">
        <f t="shared" si="0"/>
        <v>0</v>
      </c>
      <c r="AJ103" s="22" t="s">
        <v>26</v>
      </c>
    </row>
    <row r="104" spans="1:35" s="27" customFormat="1" ht="18.75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11"/>
      <c r="AF104" s="12"/>
      <c r="AH104" s="48">
        <f t="shared" si="17"/>
        <v>0</v>
      </c>
      <c r="AI104" s="15">
        <f t="shared" si="0"/>
        <v>0</v>
      </c>
    </row>
    <row r="105" spans="1:32" s="8" customFormat="1" ht="18.75">
      <c r="A105" s="83" t="s">
        <v>56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1"/>
      <c r="AF105" s="12"/>
    </row>
    <row r="106" spans="1:32" s="8" customFormat="1" ht="18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1"/>
      <c r="AF106" s="12"/>
    </row>
    <row r="107" spans="1:32" s="8" customFormat="1" ht="18.75">
      <c r="A107" s="83" t="s">
        <v>27</v>
      </c>
      <c r="B107" s="83"/>
      <c r="C107" s="83"/>
      <c r="D107" s="83"/>
      <c r="E107" s="40"/>
      <c r="F107" s="40"/>
      <c r="G107" s="40"/>
      <c r="H107" s="40"/>
      <c r="I107" s="40"/>
      <c r="J107" s="40"/>
      <c r="K107" s="4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1"/>
      <c r="AF107" s="12"/>
    </row>
    <row r="108" spans="1:32" s="8" customFormat="1" ht="18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1"/>
      <c r="AF108" s="12"/>
    </row>
    <row r="109" spans="1:32" s="8" customFormat="1" ht="18.75">
      <c r="A109" s="40" t="s">
        <v>62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1"/>
      <c r="AF109" s="12"/>
    </row>
    <row r="110" spans="1:32" s="8" customFormat="1" ht="18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1"/>
      <c r="AF110" s="12"/>
    </row>
    <row r="111" spans="1:32" s="8" customFormat="1" ht="0.75" customHeight="1">
      <c r="A111" s="9"/>
      <c r="B111" s="13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1"/>
      <c r="AF111" s="12"/>
    </row>
    <row r="112" spans="1:33" s="8" customFormat="1" ht="18.75">
      <c r="A112" s="9"/>
      <c r="B112" s="13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</row>
    <row r="113" spans="1:32" s="8" customFormat="1" ht="18.75">
      <c r="A113" s="14"/>
      <c r="B113" s="13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1"/>
      <c r="AF113" s="12"/>
    </row>
    <row r="114" spans="1:32" s="8" customFormat="1" ht="18.75">
      <c r="A114" s="9"/>
      <c r="B114" s="13"/>
      <c r="C114" s="13"/>
      <c r="D114" s="13"/>
      <c r="E114" s="13"/>
      <c r="F114" s="10"/>
      <c r="G114" s="10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2"/>
    </row>
    <row r="115" spans="1:32" s="8" customFormat="1" ht="18.75">
      <c r="A115" s="9"/>
      <c r="B115" s="13"/>
      <c r="C115" s="13"/>
      <c r="D115" s="13"/>
      <c r="E115" s="13"/>
      <c r="F115" s="10"/>
      <c r="G115" s="10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2"/>
    </row>
    <row r="116" spans="1:32" ht="18.75">
      <c r="A116" s="1"/>
      <c r="B116" s="2"/>
      <c r="C116" s="2"/>
      <c r="D116" s="2"/>
      <c r="E116" s="2"/>
      <c r="F116" s="3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5"/>
    </row>
    <row r="117" spans="1:32" ht="18.75">
      <c r="A117" s="6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4"/>
      <c r="AF117" s="5"/>
    </row>
    <row r="118" spans="1:32" ht="18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5"/>
    </row>
    <row r="119" spans="1:31" ht="18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</sheetData>
  <sheetProtection selectLockedCells="1" selectUnlockedCells="1"/>
  <mergeCells count="33">
    <mergeCell ref="A1:Q1"/>
    <mergeCell ref="N3:O3"/>
    <mergeCell ref="R3:S3"/>
    <mergeCell ref="AF23:AF28"/>
    <mergeCell ref="L3:M3"/>
    <mergeCell ref="P3:Q3"/>
    <mergeCell ref="F3:G3"/>
    <mergeCell ref="B3:B4"/>
    <mergeCell ref="C3:C4"/>
    <mergeCell ref="E3:E4"/>
    <mergeCell ref="A51:AF51"/>
    <mergeCell ref="A52:AF52"/>
    <mergeCell ref="A75:AF75"/>
    <mergeCell ref="V3:W3"/>
    <mergeCell ref="J3:K3"/>
    <mergeCell ref="A3:A4"/>
    <mergeCell ref="AF30:AF35"/>
    <mergeCell ref="A107:D107"/>
    <mergeCell ref="A5:AF5"/>
    <mergeCell ref="A50:AF50"/>
    <mergeCell ref="A74:AF74"/>
    <mergeCell ref="A105:K105"/>
    <mergeCell ref="Z3:AA3"/>
    <mergeCell ref="A6:AF6"/>
    <mergeCell ref="H3:I3"/>
    <mergeCell ref="D3:D4"/>
    <mergeCell ref="A7:AF7"/>
    <mergeCell ref="A2:Q2"/>
    <mergeCell ref="AB3:AC3"/>
    <mergeCell ref="AD3:AE3"/>
    <mergeCell ref="T3:U3"/>
    <mergeCell ref="AF3:AF4"/>
    <mergeCell ref="X3:Y3"/>
  </mergeCells>
  <printOptions horizontalCentered="1" verticalCentered="1"/>
  <pageMargins left="0.1968503937007874" right="0.1968503937007874" top="0.1968503937007874" bottom="0.1968503937007874" header="0" footer="0"/>
  <pageSetup fitToHeight="0" fitToWidth="2" horizontalDpi="600" verticalDpi="600" orientation="landscape" paperSize="9" scale="34" r:id="rId1"/>
  <rowBreaks count="1" manualBreakCount="1">
    <brk id="49" max="31" man="1"/>
  </rowBreaks>
  <colBreaks count="2" manualBreakCount="2">
    <brk id="17" max="94" man="1"/>
    <brk id="32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Ларионов Сергей Александрович</cp:lastModifiedBy>
  <cp:lastPrinted>2019-06-04T10:33:47Z</cp:lastPrinted>
  <dcterms:created xsi:type="dcterms:W3CDTF">2014-04-01T10:42:26Z</dcterms:created>
  <dcterms:modified xsi:type="dcterms:W3CDTF">2019-06-18T04:51:23Z</dcterms:modified>
  <cp:category/>
  <cp:version/>
  <cp:contentType/>
  <cp:contentStatus/>
</cp:coreProperties>
</file>