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220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'Лист1'!$A$1:$AF$65</definedName>
  </definedNames>
  <calcPr fullCalcOnLoad="1"/>
</workbook>
</file>

<file path=xl/sharedStrings.xml><?xml version="1.0" encoding="utf-8"?>
<sst xmlns="http://schemas.openxmlformats.org/spreadsheetml/2006/main" count="110" uniqueCount="47">
  <si>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</si>
  <si>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</si>
  <si>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</si>
  <si>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</si>
  <si>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</si>
  <si>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</si>
  <si>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</si>
  <si>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</si>
  <si>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</si>
  <si>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</si>
  <si>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</si>
  <si>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</si>
  <si>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</si>
  <si>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</si>
  <si>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</si>
  <si>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</si>
  <si>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</si>
  <si>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</si>
  <si>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</si>
  <si>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</si>
  <si>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</si>
  <si>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</si>
  <si>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</si>
  <si>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</si>
  <si>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</si>
  <si>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</si>
  <si>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</si>
  <si>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</si>
  <si>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1.2. Создание общественных спасательных постов в местах массового отдыха людей на водных объектах города Когалыма (1)</t>
  </si>
  <si>
    <t>2.1. Организация обучения населения мерам пожарной безопасности, агитация и пропаганда в области пожарной безопасности (3)</t>
  </si>
  <si>
    <t>Руководитель структурного подразделения __________В.М. Пантелеев</t>
  </si>
  <si>
    <t>План на 2017 год</t>
  </si>
  <si>
    <t xml:space="preserve">Отклонение образовалась, в связи с планированием выдачи заработной платына за декабрь 2016 года в январе 2017 года, фактически заработная плата за декабрь была выплачена в декабре 2016 года. </t>
  </si>
  <si>
    <t>1.1.Содержание и развитие  Муниципального казённого учреждения «Единая дежурно-диспетчерская служба города Когалыма» (1-2)</t>
  </si>
  <si>
    <t>1.3. Содержание и развитие территориальной автоматизированной системы централизованного оповещения населения города Когалыма (2)</t>
  </si>
  <si>
    <t>2.2. Приобретение средств по организации пожаротушения</t>
  </si>
  <si>
    <t>3.1.Содержание отдела по делам гражданской обороны и чрезвычайных ситуаций Администрации города Когалыма (1-3)</t>
  </si>
  <si>
    <t xml:space="preserve">Отклонение образовалась, в результате: 1. Оплаты  наличия листов нетрудоспособности, предоставление неоплачиваемого отпуска и наличия свободной вакантной ставки специалиста-эксперта в 2016 году.  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</si>
  <si>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01.04.2017 года</t>
  </si>
  <si>
    <t>План на 01.04.2017</t>
  </si>
  <si>
    <t>Профинансировано на на 01.04.2017</t>
  </si>
  <si>
    <t>Кассовый расход на 01.04.2017</t>
  </si>
  <si>
    <t>Ответственный за составление сетевого графика: Ларионов Сергей Александрович. 8(34667)9-38-61</t>
  </si>
  <si>
    <t>Отклонение образовалось в связи с тем,что контракт заключен с января 2017 года. Оплата за февраль произведена в марте 2017 года.</t>
  </si>
  <si>
    <t>2.3. Развитие материально-технической базы противопожарной службы города Когалыма</t>
  </si>
  <si>
    <t>2.3.2 Строительство объекта: "Тренажерный комплекс "Огневой полигон"</t>
  </si>
  <si>
    <t>Совместно с инвестором ведется работа по определению вариантов для выбора подрядчика на строительство объекта.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</si>
</sst>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textRotation="90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justify" wrapText="1"/>
    </xf>
    <xf numFmtId="172" fontId="46" fillId="0" borderId="12" xfId="0" applyNumberFormat="1" applyFont="1" applyFill="1" applyBorder="1" applyAlignment="1" applyProtection="1">
      <alignment horizontal="center" vertical="center" wrapText="1"/>
      <protection/>
    </xf>
    <xf numFmtId="4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>
      <alignment horizontal="left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wrapText="1"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172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4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justify" vertical="center" wrapText="1"/>
    </xf>
    <xf numFmtId="0" fontId="2" fillId="35" borderId="12" xfId="0" applyFont="1" applyFill="1" applyBorder="1" applyAlignment="1">
      <alignment horizontal="justify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/>
    </xf>
    <xf numFmtId="0" fontId="3" fillId="35" borderId="12" xfId="0" applyFont="1" applyFill="1" applyBorder="1" applyAlignment="1">
      <alignment horizontal="justify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2" xfId="0" applyNumberFormat="1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justify" vertical="center" wrapText="1"/>
    </xf>
    <xf numFmtId="4" fontId="46" fillId="35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47" fillId="0" borderId="19" xfId="0" applyFont="1" applyFill="1" applyBorder="1" applyAlignment="1">
      <alignment horizontal="justify" vertical="center" wrapText="1"/>
    </xf>
    <xf numFmtId="0" fontId="47" fillId="0" borderId="13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="64" zoomScaleNormal="80" zoomScaleSheetLayoutView="64" zoomScalePageLayoutView="0" workbookViewId="0" topLeftCell="A1">
      <pane xSplit="7" ySplit="3" topLeftCell="H4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5" sqref="C15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s="8" customFormat="1" ht="45.75" customHeight="1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</row>
    <row r="2" spans="1:32" s="11" customFormat="1" ht="27" customHeight="1">
      <c r="A2" s="70" t="s">
        <v>8</v>
      </c>
      <c r="B2" s="68" t="s">
        <v>31</v>
      </c>
      <c r="C2" s="68" t="s">
        <v>39</v>
      </c>
      <c r="D2" s="68" t="s">
        <v>40</v>
      </c>
      <c r="E2" s="68" t="s">
        <v>41</v>
      </c>
      <c r="F2" s="67" t="s">
        <v>9</v>
      </c>
      <c r="G2" s="67"/>
      <c r="H2" s="67" t="s">
        <v>10</v>
      </c>
      <c r="I2" s="67"/>
      <c r="J2" s="67" t="s">
        <v>11</v>
      </c>
      <c r="K2" s="67"/>
      <c r="L2" s="67" t="s">
        <v>12</v>
      </c>
      <c r="M2" s="67"/>
      <c r="N2" s="67" t="s">
        <v>13</v>
      </c>
      <c r="O2" s="67"/>
      <c r="P2" s="67" t="s">
        <v>14</v>
      </c>
      <c r="Q2" s="67"/>
      <c r="R2" s="67" t="s">
        <v>15</v>
      </c>
      <c r="S2" s="67"/>
      <c r="T2" s="67" t="s">
        <v>16</v>
      </c>
      <c r="U2" s="67"/>
      <c r="V2" s="67" t="s">
        <v>17</v>
      </c>
      <c r="W2" s="67"/>
      <c r="X2" s="67" t="s">
        <v>18</v>
      </c>
      <c r="Y2" s="67"/>
      <c r="Z2" s="67" t="s">
        <v>19</v>
      </c>
      <c r="AA2" s="67"/>
      <c r="AB2" s="67" t="s">
        <v>20</v>
      </c>
      <c r="AC2" s="67"/>
      <c r="AD2" s="67" t="s">
        <v>21</v>
      </c>
      <c r="AE2" s="67"/>
      <c r="AF2" s="70" t="s">
        <v>22</v>
      </c>
    </row>
    <row r="3" spans="1:32" s="11" customFormat="1" ht="86.25" customHeight="1">
      <c r="A3" s="70"/>
      <c r="B3" s="69"/>
      <c r="C3" s="69"/>
      <c r="D3" s="69"/>
      <c r="E3" s="69"/>
      <c r="F3" s="12" t="s">
        <v>23</v>
      </c>
      <c r="G3" s="12" t="s">
        <v>24</v>
      </c>
      <c r="H3" s="13" t="s">
        <v>25</v>
      </c>
      <c r="I3" s="13" t="s">
        <v>26</v>
      </c>
      <c r="J3" s="13" t="s">
        <v>25</v>
      </c>
      <c r="K3" s="13" t="s">
        <v>26</v>
      </c>
      <c r="L3" s="13" t="s">
        <v>25</v>
      </c>
      <c r="M3" s="13" t="s">
        <v>26</v>
      </c>
      <c r="N3" s="13" t="s">
        <v>25</v>
      </c>
      <c r="O3" s="13" t="s">
        <v>26</v>
      </c>
      <c r="P3" s="13" t="s">
        <v>25</v>
      </c>
      <c r="Q3" s="13" t="s">
        <v>26</v>
      </c>
      <c r="R3" s="13" t="s">
        <v>25</v>
      </c>
      <c r="S3" s="13" t="s">
        <v>26</v>
      </c>
      <c r="T3" s="13" t="s">
        <v>25</v>
      </c>
      <c r="U3" s="13" t="s">
        <v>26</v>
      </c>
      <c r="V3" s="13" t="s">
        <v>25</v>
      </c>
      <c r="W3" s="13" t="s">
        <v>26</v>
      </c>
      <c r="X3" s="13" t="s">
        <v>25</v>
      </c>
      <c r="Y3" s="13" t="s">
        <v>26</v>
      </c>
      <c r="Z3" s="13" t="s">
        <v>25</v>
      </c>
      <c r="AA3" s="13" t="s">
        <v>26</v>
      </c>
      <c r="AB3" s="13" t="s">
        <v>25</v>
      </c>
      <c r="AC3" s="13" t="s">
        <v>26</v>
      </c>
      <c r="AD3" s="13" t="s">
        <v>25</v>
      </c>
      <c r="AE3" s="13" t="s">
        <v>26</v>
      </c>
      <c r="AF3" s="70"/>
    </row>
    <row r="4" spans="1:32" s="11" customFormat="1" ht="99.75" customHeight="1">
      <c r="A4" s="35" t="s">
        <v>0</v>
      </c>
      <c r="B4" s="36">
        <f>B5+B11+B17</f>
        <v>28725.298000000003</v>
      </c>
      <c r="C4" s="36">
        <f>C5+C11+C17</f>
        <v>7305.891</v>
      </c>
      <c r="D4" s="36">
        <f>E4</f>
        <v>5717.27</v>
      </c>
      <c r="E4" s="36">
        <f>E5+E11+E17</f>
        <v>5717.27</v>
      </c>
      <c r="F4" s="36">
        <f>E4/B4*100</f>
        <v>19.903257400497637</v>
      </c>
      <c r="G4" s="36">
        <f>E4/C4*100</f>
        <v>78.25561591324043</v>
      </c>
      <c r="H4" s="36">
        <f>H5+H11+H17</f>
        <v>2627.721</v>
      </c>
      <c r="I4" s="36">
        <f aca="true" t="shared" si="0" ref="I4:N4">I5+I11+I17</f>
        <v>1253.7</v>
      </c>
      <c r="J4" s="36">
        <f t="shared" si="0"/>
        <v>2192.25</v>
      </c>
      <c r="K4" s="36">
        <f t="shared" si="0"/>
        <v>1770.9</v>
      </c>
      <c r="L4" s="36">
        <f>L5+L11+L17</f>
        <v>2485.92</v>
      </c>
      <c r="M4" s="36">
        <f t="shared" si="0"/>
        <v>2692.67</v>
      </c>
      <c r="N4" s="36">
        <f t="shared" si="0"/>
        <v>2625.504</v>
      </c>
      <c r="O4" s="36">
        <f aca="true" t="shared" si="1" ref="O4:T4">O5+O11+O17</f>
        <v>0</v>
      </c>
      <c r="P4" s="36">
        <f t="shared" si="1"/>
        <v>2242.026</v>
      </c>
      <c r="Q4" s="36">
        <f t="shared" si="1"/>
        <v>0</v>
      </c>
      <c r="R4" s="36">
        <f t="shared" si="1"/>
        <v>2238.133</v>
      </c>
      <c r="S4" s="36">
        <f t="shared" si="1"/>
        <v>0</v>
      </c>
      <c r="T4" s="36">
        <f t="shared" si="1"/>
        <v>2727.852</v>
      </c>
      <c r="U4" s="36">
        <f aca="true" t="shared" si="2" ref="U4:AE4">U5+U11+U17</f>
        <v>0</v>
      </c>
      <c r="V4" s="36">
        <f t="shared" si="2"/>
        <v>2360.784</v>
      </c>
      <c r="W4" s="36">
        <f t="shared" si="2"/>
        <v>0</v>
      </c>
      <c r="X4" s="36">
        <f t="shared" si="2"/>
        <v>2268.824</v>
      </c>
      <c r="Y4" s="36">
        <f t="shared" si="2"/>
        <v>0</v>
      </c>
      <c r="Z4" s="36">
        <f t="shared" si="2"/>
        <v>2164.025</v>
      </c>
      <c r="AA4" s="36">
        <f t="shared" si="2"/>
        <v>0</v>
      </c>
      <c r="AB4" s="36">
        <f t="shared" si="2"/>
        <v>2678.5409999999997</v>
      </c>
      <c r="AC4" s="36">
        <f t="shared" si="2"/>
        <v>0</v>
      </c>
      <c r="AD4" s="36">
        <f t="shared" si="2"/>
        <v>2113.718</v>
      </c>
      <c r="AE4" s="36">
        <f t="shared" si="2"/>
        <v>0</v>
      </c>
      <c r="AF4" s="37"/>
    </row>
    <row r="5" spans="1:32" s="11" customFormat="1" ht="125.25" customHeight="1">
      <c r="A5" s="19" t="s">
        <v>33</v>
      </c>
      <c r="B5" s="20">
        <f>B6</f>
        <v>23139.598</v>
      </c>
      <c r="C5" s="20">
        <f aca="true" t="shared" si="3" ref="C5:J5">C6</f>
        <v>5949.612</v>
      </c>
      <c r="D5" s="20">
        <f t="shared" si="3"/>
        <v>4803.76</v>
      </c>
      <c r="E5" s="20">
        <f t="shared" si="3"/>
        <v>4803.76</v>
      </c>
      <c r="F5" s="21">
        <f>F6</f>
        <v>20.759911213669312</v>
      </c>
      <c r="G5" s="21">
        <f t="shared" si="3"/>
        <v>80.74072729448577</v>
      </c>
      <c r="H5" s="20">
        <f>H6</f>
        <v>2175.628</v>
      </c>
      <c r="I5" s="20">
        <f t="shared" si="3"/>
        <v>1193.24</v>
      </c>
      <c r="J5" s="20">
        <f t="shared" si="3"/>
        <v>1740.157</v>
      </c>
      <c r="K5" s="20">
        <f aca="true" t="shared" si="4" ref="K5:P5">K6</f>
        <v>1770.9</v>
      </c>
      <c r="L5" s="20">
        <f t="shared" si="4"/>
        <v>2033.827</v>
      </c>
      <c r="M5" s="20">
        <f t="shared" si="4"/>
        <v>1839.62</v>
      </c>
      <c r="N5" s="20">
        <f t="shared" si="4"/>
        <v>2173.411</v>
      </c>
      <c r="O5" s="20">
        <f t="shared" si="4"/>
        <v>0</v>
      </c>
      <c r="P5" s="20">
        <f t="shared" si="4"/>
        <v>1789.934</v>
      </c>
      <c r="Q5" s="20">
        <f>Q6</f>
        <v>0</v>
      </c>
      <c r="R5" s="20">
        <f>R6</f>
        <v>1786.041</v>
      </c>
      <c r="S5" s="20">
        <f>S6</f>
        <v>0</v>
      </c>
      <c r="T5" s="20">
        <f>T6</f>
        <v>2195.461</v>
      </c>
      <c r="U5" s="20">
        <f>U6</f>
        <v>0</v>
      </c>
      <c r="V5" s="20">
        <f aca="true" t="shared" si="5" ref="V5:AD5">V6</f>
        <v>1828.394</v>
      </c>
      <c r="W5" s="20">
        <f t="shared" si="5"/>
        <v>0</v>
      </c>
      <c r="X5" s="20">
        <f t="shared" si="5"/>
        <v>1816.734</v>
      </c>
      <c r="Y5" s="20">
        <f t="shared" si="5"/>
        <v>0</v>
      </c>
      <c r="Z5" s="20">
        <f t="shared" si="5"/>
        <v>1711.934</v>
      </c>
      <c r="AA5" s="20">
        <f t="shared" si="5"/>
        <v>0</v>
      </c>
      <c r="AB5" s="20">
        <f t="shared" si="5"/>
        <v>2226.45</v>
      </c>
      <c r="AC5" s="20">
        <f t="shared" si="5"/>
        <v>0</v>
      </c>
      <c r="AD5" s="20">
        <f t="shared" si="5"/>
        <v>1661.627</v>
      </c>
      <c r="AE5" s="20">
        <f>AE6</f>
        <v>0</v>
      </c>
      <c r="AF5" s="22" t="s">
        <v>32</v>
      </c>
    </row>
    <row r="6" spans="1:32" s="11" customFormat="1" ht="18.75">
      <c r="A6" s="23" t="s">
        <v>1</v>
      </c>
      <c r="B6" s="24">
        <f>B7+B8+B9+B10</f>
        <v>23139.598</v>
      </c>
      <c r="C6" s="24">
        <f>C7+C8+C9+C10</f>
        <v>5949.612</v>
      </c>
      <c r="D6" s="24">
        <f>D7+D8+D9+D10</f>
        <v>4803.76</v>
      </c>
      <c r="E6" s="24">
        <f>E7+E8+E9+E10</f>
        <v>4803.76</v>
      </c>
      <c r="F6" s="25">
        <f>F8</f>
        <v>20.759911213669312</v>
      </c>
      <c r="G6" s="25">
        <f>G8</f>
        <v>80.74072729448577</v>
      </c>
      <c r="H6" s="24">
        <f>H7+H8+H9+H10</f>
        <v>2175.628</v>
      </c>
      <c r="I6" s="24">
        <f>I8</f>
        <v>1193.24</v>
      </c>
      <c r="J6" s="24">
        <f>J7+J8+J9+J10</f>
        <v>1740.157</v>
      </c>
      <c r="K6" s="24">
        <f>K8</f>
        <v>1770.9</v>
      </c>
      <c r="L6" s="24">
        <f>L7+L8+L9+L10</f>
        <v>2033.827</v>
      </c>
      <c r="M6" s="24">
        <f>M8</f>
        <v>1839.62</v>
      </c>
      <c r="N6" s="24">
        <f>N7+N8+N9+N10</f>
        <v>2173.411</v>
      </c>
      <c r="O6" s="24">
        <f>O8</f>
        <v>0</v>
      </c>
      <c r="P6" s="24">
        <f>P7+P8+P9+P10</f>
        <v>1789.934</v>
      </c>
      <c r="Q6" s="24">
        <f>Q8</f>
        <v>0</v>
      </c>
      <c r="R6" s="24">
        <f>R7+R8+R9+R10</f>
        <v>1786.041</v>
      </c>
      <c r="S6" s="24">
        <f>S8</f>
        <v>0</v>
      </c>
      <c r="T6" s="24">
        <f>T8</f>
        <v>2195.461</v>
      </c>
      <c r="U6" s="24">
        <f>U8</f>
        <v>0</v>
      </c>
      <c r="V6" s="24">
        <f aca="true" t="shared" si="6" ref="V6:AE6">V8</f>
        <v>1828.394</v>
      </c>
      <c r="W6" s="24">
        <f t="shared" si="6"/>
        <v>0</v>
      </c>
      <c r="X6" s="24">
        <f t="shared" si="6"/>
        <v>1816.734</v>
      </c>
      <c r="Y6" s="24">
        <f t="shared" si="6"/>
        <v>0</v>
      </c>
      <c r="Z6" s="24">
        <f t="shared" si="6"/>
        <v>1711.934</v>
      </c>
      <c r="AA6" s="24">
        <f t="shared" si="6"/>
        <v>0</v>
      </c>
      <c r="AB6" s="24">
        <f t="shared" si="6"/>
        <v>2226.45</v>
      </c>
      <c r="AC6" s="24">
        <f t="shared" si="6"/>
        <v>0</v>
      </c>
      <c r="AD6" s="24">
        <f t="shared" si="6"/>
        <v>1661.627</v>
      </c>
      <c r="AE6" s="24">
        <f t="shared" si="6"/>
        <v>0</v>
      </c>
      <c r="AF6" s="26"/>
    </row>
    <row r="7" spans="1:32" s="11" customFormat="1" ht="18.75">
      <c r="A7" s="27" t="s">
        <v>2</v>
      </c>
      <c r="B7" s="24"/>
      <c r="C7" s="25"/>
      <c r="D7" s="25"/>
      <c r="E7" s="25"/>
      <c r="F7" s="25"/>
      <c r="G7" s="25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26"/>
    </row>
    <row r="8" spans="1:32" s="11" customFormat="1" ht="18.75">
      <c r="A8" s="27" t="s">
        <v>3</v>
      </c>
      <c r="B8" s="25">
        <f>H8+J8+L8+N8+P8+R8+T8+V8+X8+Z8+AB8+AD8</f>
        <v>23139.598</v>
      </c>
      <c r="C8" s="25">
        <f>H8+J8+L8</f>
        <v>5949.612</v>
      </c>
      <c r="D8" s="25">
        <f>E8</f>
        <v>4803.76</v>
      </c>
      <c r="E8" s="25">
        <f>I8+K8+M8</f>
        <v>4803.76</v>
      </c>
      <c r="F8" s="25">
        <f>E8/B8*100</f>
        <v>20.759911213669312</v>
      </c>
      <c r="G8" s="25">
        <f>E8/C8*100</f>
        <v>80.74072729448577</v>
      </c>
      <c r="H8" s="25">
        <v>2175.628</v>
      </c>
      <c r="I8" s="25">
        <v>1193.24</v>
      </c>
      <c r="J8" s="25">
        <v>1740.157</v>
      </c>
      <c r="K8" s="25">
        <v>1770.9</v>
      </c>
      <c r="L8" s="25">
        <v>2033.827</v>
      </c>
      <c r="M8" s="25">
        <v>1839.62</v>
      </c>
      <c r="N8" s="25">
        <v>2173.411</v>
      </c>
      <c r="O8" s="25"/>
      <c r="P8" s="25">
        <v>1789.934</v>
      </c>
      <c r="Q8" s="25"/>
      <c r="R8" s="25">
        <v>1786.041</v>
      </c>
      <c r="S8" s="25"/>
      <c r="T8" s="30">
        <v>2195.461</v>
      </c>
      <c r="U8" s="25"/>
      <c r="V8" s="25">
        <v>1828.394</v>
      </c>
      <c r="W8" s="25"/>
      <c r="X8" s="30">
        <v>1816.734</v>
      </c>
      <c r="Y8" s="25"/>
      <c r="Z8" s="30">
        <v>1711.934</v>
      </c>
      <c r="AA8" s="25"/>
      <c r="AB8" s="30">
        <v>2226.45</v>
      </c>
      <c r="AC8" s="25"/>
      <c r="AD8" s="30">
        <v>1661.627</v>
      </c>
      <c r="AE8" s="25"/>
      <c r="AF8" s="26"/>
    </row>
    <row r="9" spans="1:32" s="11" customFormat="1" ht="18.75">
      <c r="A9" s="27" t="s">
        <v>4</v>
      </c>
      <c r="B9" s="24"/>
      <c r="C9" s="25"/>
      <c r="D9" s="25"/>
      <c r="E9" s="25"/>
      <c r="F9" s="25"/>
      <c r="G9" s="3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6"/>
    </row>
    <row r="10" spans="1:32" s="11" customFormat="1" ht="18.75">
      <c r="A10" s="27" t="s">
        <v>5</v>
      </c>
      <c r="B10" s="24"/>
      <c r="C10" s="25"/>
      <c r="D10" s="25"/>
      <c r="E10" s="25"/>
      <c r="F10" s="25"/>
      <c r="G10" s="3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</row>
    <row r="11" spans="1:32" s="11" customFormat="1" ht="127.5" customHeight="1">
      <c r="A11" s="19" t="s">
        <v>28</v>
      </c>
      <c r="B11" s="20">
        <f aca="true" t="shared" si="7" ref="B11:J11">B12</f>
        <v>160.6</v>
      </c>
      <c r="C11" s="20">
        <f t="shared" si="7"/>
        <v>0</v>
      </c>
      <c r="D11" s="20">
        <f t="shared" si="7"/>
        <v>0</v>
      </c>
      <c r="E11" s="20">
        <f>E12</f>
        <v>0</v>
      </c>
      <c r="F11" s="21">
        <f t="shared" si="7"/>
        <v>0</v>
      </c>
      <c r="G11" s="21" t="e">
        <f t="shared" si="7"/>
        <v>#DIV/0!</v>
      </c>
      <c r="H11" s="20">
        <f t="shared" si="7"/>
        <v>0</v>
      </c>
      <c r="I11" s="20">
        <f t="shared" si="7"/>
        <v>0</v>
      </c>
      <c r="J11" s="20">
        <f t="shared" si="7"/>
        <v>0</v>
      </c>
      <c r="K11" s="20">
        <f aca="true" t="shared" si="8" ref="K11:P11">K12</f>
        <v>0</v>
      </c>
      <c r="L11" s="20">
        <f t="shared" si="8"/>
        <v>0</v>
      </c>
      <c r="M11" s="20">
        <f t="shared" si="8"/>
        <v>0</v>
      </c>
      <c r="N11" s="20">
        <f t="shared" si="8"/>
        <v>0</v>
      </c>
      <c r="O11" s="20">
        <f t="shared" si="8"/>
        <v>0</v>
      </c>
      <c r="P11" s="20">
        <f t="shared" si="8"/>
        <v>0</v>
      </c>
      <c r="Q11" s="20">
        <f>Q12</f>
        <v>0</v>
      </c>
      <c r="R11" s="20">
        <f>R12</f>
        <v>0</v>
      </c>
      <c r="S11" s="20">
        <f>S12</f>
        <v>0</v>
      </c>
      <c r="T11" s="20">
        <f>T12</f>
        <v>80.3</v>
      </c>
      <c r="U11" s="20">
        <v>0</v>
      </c>
      <c r="V11" s="20">
        <f>V12</f>
        <v>80.3</v>
      </c>
      <c r="W11" s="20">
        <f aca="true" t="shared" si="9" ref="W11:AE11">W12</f>
        <v>0</v>
      </c>
      <c r="X11" s="20">
        <f t="shared" si="9"/>
        <v>0</v>
      </c>
      <c r="Y11" s="20">
        <f t="shared" si="9"/>
        <v>0</v>
      </c>
      <c r="Z11" s="20">
        <f t="shared" si="9"/>
        <v>0</v>
      </c>
      <c r="AA11" s="20">
        <f t="shared" si="9"/>
        <v>0</v>
      </c>
      <c r="AB11" s="20">
        <f t="shared" si="9"/>
        <v>0</v>
      </c>
      <c r="AC11" s="20">
        <f t="shared" si="9"/>
        <v>0</v>
      </c>
      <c r="AD11" s="20">
        <f t="shared" si="9"/>
        <v>0</v>
      </c>
      <c r="AE11" s="20">
        <f t="shared" si="9"/>
        <v>0</v>
      </c>
      <c r="AF11" s="19"/>
    </row>
    <row r="12" spans="1:32" s="11" customFormat="1" ht="22.5" customHeight="1">
      <c r="A12" s="23" t="s">
        <v>1</v>
      </c>
      <c r="B12" s="24">
        <f>B14</f>
        <v>160.6</v>
      </c>
      <c r="C12" s="24">
        <f aca="true" t="shared" si="10" ref="C12:J12">C14</f>
        <v>0</v>
      </c>
      <c r="D12" s="24">
        <f t="shared" si="10"/>
        <v>0</v>
      </c>
      <c r="E12" s="24">
        <f t="shared" si="10"/>
        <v>0</v>
      </c>
      <c r="F12" s="25">
        <f t="shared" si="10"/>
        <v>0</v>
      </c>
      <c r="G12" s="25" t="e">
        <f t="shared" si="10"/>
        <v>#DIV/0!</v>
      </c>
      <c r="H12" s="24">
        <f t="shared" si="10"/>
        <v>0</v>
      </c>
      <c r="I12" s="24">
        <f t="shared" si="10"/>
        <v>0</v>
      </c>
      <c r="J12" s="24">
        <f t="shared" si="10"/>
        <v>0</v>
      </c>
      <c r="K12" s="24">
        <f aca="true" t="shared" si="11" ref="K12:P12">K14</f>
        <v>0</v>
      </c>
      <c r="L12" s="24">
        <f t="shared" si="11"/>
        <v>0</v>
      </c>
      <c r="M12" s="24">
        <f t="shared" si="11"/>
        <v>0</v>
      </c>
      <c r="N12" s="24">
        <f t="shared" si="11"/>
        <v>0</v>
      </c>
      <c r="O12" s="24">
        <f t="shared" si="11"/>
        <v>0</v>
      </c>
      <c r="P12" s="24">
        <f t="shared" si="11"/>
        <v>0</v>
      </c>
      <c r="Q12" s="24">
        <f>Q14</f>
        <v>0</v>
      </c>
      <c r="R12" s="24">
        <f>R14</f>
        <v>0</v>
      </c>
      <c r="S12" s="24">
        <f>S14</f>
        <v>0</v>
      </c>
      <c r="T12" s="24">
        <f>T14</f>
        <v>80.3</v>
      </c>
      <c r="U12" s="24">
        <v>0</v>
      </c>
      <c r="V12" s="24">
        <f>V14</f>
        <v>80.3</v>
      </c>
      <c r="W12" s="24">
        <f aca="true" t="shared" si="12" ref="W12:AE12">W14</f>
        <v>0</v>
      </c>
      <c r="X12" s="24">
        <f t="shared" si="12"/>
        <v>0</v>
      </c>
      <c r="Y12" s="24">
        <f t="shared" si="12"/>
        <v>0</v>
      </c>
      <c r="Z12" s="24">
        <f t="shared" si="12"/>
        <v>0</v>
      </c>
      <c r="AA12" s="24">
        <f t="shared" si="12"/>
        <v>0</v>
      </c>
      <c r="AB12" s="24">
        <f t="shared" si="12"/>
        <v>0</v>
      </c>
      <c r="AC12" s="24">
        <f t="shared" si="12"/>
        <v>0</v>
      </c>
      <c r="AD12" s="24">
        <f t="shared" si="12"/>
        <v>0</v>
      </c>
      <c r="AE12" s="24">
        <f t="shared" si="12"/>
        <v>0</v>
      </c>
      <c r="AF12" s="32"/>
    </row>
    <row r="13" spans="1:32" s="11" customFormat="1" ht="18.75">
      <c r="A13" s="27" t="s">
        <v>2</v>
      </c>
      <c r="B13" s="24"/>
      <c r="C13" s="25"/>
      <c r="D13" s="25"/>
      <c r="E13" s="25"/>
      <c r="F13" s="25"/>
      <c r="G13" s="25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  <c r="AF13" s="32"/>
    </row>
    <row r="14" spans="1:31" s="11" customFormat="1" ht="18.75">
      <c r="A14" s="26" t="s">
        <v>3</v>
      </c>
      <c r="B14" s="24">
        <f>H14+J14+L14+N14+P14+R14+T14+V14+X14+Z14+AB14+AD14</f>
        <v>160.6</v>
      </c>
      <c r="C14" s="25">
        <f>H14+J14+L14</f>
        <v>0</v>
      </c>
      <c r="D14" s="25">
        <f>E14</f>
        <v>0</v>
      </c>
      <c r="E14" s="25">
        <f>I14+K14+M14+O14+Q14+S14+U14+W14</f>
        <v>0</v>
      </c>
      <c r="F14" s="25">
        <f>E14/B14*100</f>
        <v>0</v>
      </c>
      <c r="G14" s="25" t="e">
        <f>E14/C14*100</f>
        <v>#DIV/0!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/>
      <c r="P14" s="25">
        <v>0</v>
      </c>
      <c r="Q14" s="25"/>
      <c r="R14" s="25">
        <v>0</v>
      </c>
      <c r="S14" s="25"/>
      <c r="T14" s="25">
        <v>80.3</v>
      </c>
      <c r="U14" s="25"/>
      <c r="V14" s="25">
        <v>80.3</v>
      </c>
      <c r="W14" s="25"/>
      <c r="X14" s="25">
        <v>0</v>
      </c>
      <c r="Y14" s="25"/>
      <c r="Z14" s="25">
        <v>0</v>
      </c>
      <c r="AA14" s="25"/>
      <c r="AB14" s="25">
        <v>0</v>
      </c>
      <c r="AC14" s="25"/>
      <c r="AD14" s="25">
        <v>0</v>
      </c>
      <c r="AE14" s="25"/>
    </row>
    <row r="15" spans="1:32" s="11" customFormat="1" ht="18.75">
      <c r="A15" s="27" t="s">
        <v>4</v>
      </c>
      <c r="B15" s="24"/>
      <c r="C15" s="25"/>
      <c r="D15" s="25"/>
      <c r="E15" s="25"/>
      <c r="F15" s="25"/>
      <c r="G15" s="3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9"/>
      <c r="AF15" s="32"/>
    </row>
    <row r="16" spans="1:32" s="11" customFormat="1" ht="18.75">
      <c r="A16" s="27" t="s">
        <v>5</v>
      </c>
      <c r="B16" s="24"/>
      <c r="C16" s="25"/>
      <c r="D16" s="25"/>
      <c r="E16" s="25"/>
      <c r="F16" s="25"/>
      <c r="G16" s="3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9"/>
      <c r="AF16" s="32"/>
    </row>
    <row r="17" spans="1:32" s="11" customFormat="1" ht="120" customHeight="1">
      <c r="A17" s="19" t="s">
        <v>34</v>
      </c>
      <c r="B17" s="20">
        <f aca="true" t="shared" si="13" ref="B17:J17">B18</f>
        <v>5425.100000000001</v>
      </c>
      <c r="C17" s="20">
        <f t="shared" si="13"/>
        <v>1356.279</v>
      </c>
      <c r="D17" s="20">
        <f t="shared" si="13"/>
        <v>913.51</v>
      </c>
      <c r="E17" s="20">
        <f t="shared" si="13"/>
        <v>913.51</v>
      </c>
      <c r="F17" s="21">
        <f t="shared" si="13"/>
        <v>16.83858362057842</v>
      </c>
      <c r="G17" s="21">
        <f t="shared" si="13"/>
        <v>67.35413583783277</v>
      </c>
      <c r="H17" s="20">
        <f t="shared" si="13"/>
        <v>452.093</v>
      </c>
      <c r="I17" s="20">
        <f t="shared" si="13"/>
        <v>60.46</v>
      </c>
      <c r="J17" s="20">
        <f t="shared" si="13"/>
        <v>452.093</v>
      </c>
      <c r="K17" s="20">
        <f>K18</f>
        <v>0</v>
      </c>
      <c r="L17" s="20">
        <f>L18</f>
        <v>452.093</v>
      </c>
      <c r="M17" s="20">
        <f>M18</f>
        <v>853.05</v>
      </c>
      <c r="N17" s="20">
        <f aca="true" t="shared" si="14" ref="N17:T17">N18</f>
        <v>452.093</v>
      </c>
      <c r="O17" s="20">
        <f t="shared" si="14"/>
        <v>0</v>
      </c>
      <c r="P17" s="20">
        <f t="shared" si="14"/>
        <v>452.092</v>
      </c>
      <c r="Q17" s="20">
        <f t="shared" si="14"/>
        <v>0</v>
      </c>
      <c r="R17" s="20">
        <f t="shared" si="14"/>
        <v>452.092</v>
      </c>
      <c r="S17" s="20">
        <f t="shared" si="14"/>
        <v>0</v>
      </c>
      <c r="T17" s="20">
        <f t="shared" si="14"/>
        <v>452.091</v>
      </c>
      <c r="U17" s="20">
        <v>0</v>
      </c>
      <c r="V17" s="20">
        <f>V18</f>
        <v>452.09</v>
      </c>
      <c r="W17" s="20">
        <f>W18</f>
        <v>0</v>
      </c>
      <c r="X17" s="20">
        <f aca="true" t="shared" si="15" ref="X17:AE17">X18</f>
        <v>452.09</v>
      </c>
      <c r="Y17" s="20">
        <f t="shared" si="15"/>
        <v>0</v>
      </c>
      <c r="Z17" s="20">
        <f t="shared" si="15"/>
        <v>452.091</v>
      </c>
      <c r="AA17" s="20">
        <f t="shared" si="15"/>
        <v>0</v>
      </c>
      <c r="AB17" s="20">
        <f t="shared" si="15"/>
        <v>452.091</v>
      </c>
      <c r="AC17" s="20">
        <f t="shared" si="15"/>
        <v>0</v>
      </c>
      <c r="AD17" s="20">
        <f t="shared" si="15"/>
        <v>452.091</v>
      </c>
      <c r="AE17" s="20">
        <f t="shared" si="15"/>
        <v>0</v>
      </c>
      <c r="AF17" s="33" t="s">
        <v>43</v>
      </c>
    </row>
    <row r="18" spans="1:32" s="11" customFormat="1" ht="18.75" customHeight="1">
      <c r="A18" s="23" t="s">
        <v>1</v>
      </c>
      <c r="B18" s="24">
        <f aca="true" t="shared" si="16" ref="B18:J18">B20</f>
        <v>5425.100000000001</v>
      </c>
      <c r="C18" s="24">
        <f t="shared" si="16"/>
        <v>1356.279</v>
      </c>
      <c r="D18" s="24">
        <f>D20</f>
        <v>913.51</v>
      </c>
      <c r="E18" s="24">
        <f t="shared" si="16"/>
        <v>913.51</v>
      </c>
      <c r="F18" s="25">
        <f t="shared" si="16"/>
        <v>16.83858362057842</v>
      </c>
      <c r="G18" s="25">
        <f t="shared" si="16"/>
        <v>67.35413583783277</v>
      </c>
      <c r="H18" s="24">
        <f t="shared" si="16"/>
        <v>452.093</v>
      </c>
      <c r="I18" s="24">
        <f t="shared" si="16"/>
        <v>60.46</v>
      </c>
      <c r="J18" s="24">
        <f t="shared" si="16"/>
        <v>452.093</v>
      </c>
      <c r="K18" s="24">
        <f>K20</f>
        <v>0</v>
      </c>
      <c r="L18" s="24">
        <f>L20</f>
        <v>452.093</v>
      </c>
      <c r="M18" s="24">
        <f>M20</f>
        <v>853.05</v>
      </c>
      <c r="N18" s="24">
        <f aca="true" t="shared" si="17" ref="N18:T18">N20</f>
        <v>452.093</v>
      </c>
      <c r="O18" s="24">
        <f t="shared" si="17"/>
        <v>0</v>
      </c>
      <c r="P18" s="24">
        <f t="shared" si="17"/>
        <v>452.092</v>
      </c>
      <c r="Q18" s="24">
        <f t="shared" si="17"/>
        <v>0</v>
      </c>
      <c r="R18" s="24">
        <f t="shared" si="17"/>
        <v>452.092</v>
      </c>
      <c r="S18" s="24">
        <f t="shared" si="17"/>
        <v>0</v>
      </c>
      <c r="T18" s="24">
        <f t="shared" si="17"/>
        <v>452.091</v>
      </c>
      <c r="U18" s="24">
        <v>0</v>
      </c>
      <c r="V18" s="24">
        <f>V20</f>
        <v>452.09</v>
      </c>
      <c r="W18" s="24">
        <f aca="true" t="shared" si="18" ref="W18:AE18">W20</f>
        <v>0</v>
      </c>
      <c r="X18" s="24">
        <f t="shared" si="18"/>
        <v>452.09</v>
      </c>
      <c r="Y18" s="24">
        <f t="shared" si="18"/>
        <v>0</v>
      </c>
      <c r="Z18" s="24">
        <f t="shared" si="18"/>
        <v>452.091</v>
      </c>
      <c r="AA18" s="24">
        <f t="shared" si="18"/>
        <v>0</v>
      </c>
      <c r="AB18" s="24">
        <f t="shared" si="18"/>
        <v>452.091</v>
      </c>
      <c r="AC18" s="24">
        <f t="shared" si="18"/>
        <v>0</v>
      </c>
      <c r="AD18" s="24">
        <f t="shared" si="18"/>
        <v>452.091</v>
      </c>
      <c r="AE18" s="24">
        <f t="shared" si="18"/>
        <v>0</v>
      </c>
      <c r="AF18" s="64"/>
    </row>
    <row r="19" spans="1:32" s="11" customFormat="1" ht="18.75">
      <c r="A19" s="27" t="s">
        <v>2</v>
      </c>
      <c r="B19" s="24"/>
      <c r="C19" s="25"/>
      <c r="D19" s="25"/>
      <c r="E19" s="25"/>
      <c r="F19" s="25"/>
      <c r="G19" s="25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65"/>
    </row>
    <row r="20" spans="1:32" s="11" customFormat="1" ht="21" customHeight="1">
      <c r="A20" s="26" t="s">
        <v>3</v>
      </c>
      <c r="B20" s="24">
        <f>H20+J20+L20+N20+P20+R20+T20+V20+X20+Z20+AB20+AD20</f>
        <v>5425.100000000001</v>
      </c>
      <c r="C20" s="25">
        <f>H20+J20+L20</f>
        <v>1356.279</v>
      </c>
      <c r="D20" s="25">
        <f>E20</f>
        <v>913.51</v>
      </c>
      <c r="E20" s="25">
        <f>I20+K20+M20</f>
        <v>913.51</v>
      </c>
      <c r="F20" s="25">
        <f>E20/B20*100</f>
        <v>16.83858362057842</v>
      </c>
      <c r="G20" s="25">
        <f>E20/C20*100</f>
        <v>67.35413583783277</v>
      </c>
      <c r="H20" s="25">
        <v>452.093</v>
      </c>
      <c r="I20" s="25">
        <v>60.46</v>
      </c>
      <c r="J20" s="25">
        <v>452.093</v>
      </c>
      <c r="K20" s="25">
        <v>0</v>
      </c>
      <c r="L20" s="25">
        <v>452.093</v>
      </c>
      <c r="M20" s="25">
        <v>853.05</v>
      </c>
      <c r="N20" s="25">
        <v>452.093</v>
      </c>
      <c r="O20" s="25"/>
      <c r="P20" s="25">
        <v>452.092</v>
      </c>
      <c r="Q20" s="25"/>
      <c r="R20" s="25">
        <v>452.092</v>
      </c>
      <c r="S20" s="25"/>
      <c r="T20" s="25">
        <v>452.091</v>
      </c>
      <c r="U20" s="25"/>
      <c r="V20" s="25">
        <v>452.09</v>
      </c>
      <c r="W20" s="25"/>
      <c r="X20" s="25">
        <v>452.09</v>
      </c>
      <c r="Y20" s="25"/>
      <c r="Z20" s="25">
        <v>452.091</v>
      </c>
      <c r="AA20" s="25"/>
      <c r="AB20" s="25">
        <v>452.091</v>
      </c>
      <c r="AC20" s="25"/>
      <c r="AD20" s="25">
        <v>452.091</v>
      </c>
      <c r="AE20" s="25"/>
      <c r="AF20" s="65"/>
    </row>
    <row r="21" spans="1:32" s="11" customFormat="1" ht="18.75">
      <c r="A21" s="27" t="s">
        <v>4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9"/>
      <c r="AF21" s="65"/>
    </row>
    <row r="22" spans="1:32" s="11" customFormat="1" ht="18.75">
      <c r="A22" s="27" t="s">
        <v>5</v>
      </c>
      <c r="B22" s="24"/>
      <c r="C22" s="25"/>
      <c r="D22" s="25"/>
      <c r="E22" s="25"/>
      <c r="F22" s="25"/>
      <c r="G22" s="31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9"/>
      <c r="AF22" s="66"/>
    </row>
    <row r="23" spans="1:32" s="8" customFormat="1" ht="20.25" customHeight="1" hidden="1">
      <c r="A23" s="16" t="s">
        <v>4</v>
      </c>
      <c r="B23" s="14"/>
      <c r="C23" s="15"/>
      <c r="D23" s="15"/>
      <c r="E23" s="15"/>
      <c r="F23" s="15"/>
      <c r="G23" s="1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72"/>
    </row>
    <row r="24" spans="1:32" s="8" customFormat="1" ht="61.5" customHeight="1" hidden="1">
      <c r="A24" s="16" t="s">
        <v>5</v>
      </c>
      <c r="B24" s="14"/>
      <c r="C24" s="15"/>
      <c r="D24" s="15"/>
      <c r="E24" s="15"/>
      <c r="F24" s="15"/>
      <c r="G24" s="1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73"/>
    </row>
    <row r="25" spans="1:32" s="11" customFormat="1" ht="37.5">
      <c r="A25" s="38" t="s">
        <v>6</v>
      </c>
      <c r="B25" s="39">
        <f>B26+B32+B38</f>
        <v>4897.6</v>
      </c>
      <c r="C25" s="39">
        <f>C26+C32+C38</f>
        <v>1350</v>
      </c>
      <c r="D25" s="39">
        <f>D26+D32+D38</f>
        <v>0</v>
      </c>
      <c r="E25" s="39">
        <f>E26+E32+E38</f>
        <v>0</v>
      </c>
      <c r="F25" s="39">
        <f>E25/B25*100</f>
        <v>0</v>
      </c>
      <c r="G25" s="39">
        <f>E25/C25*100</f>
        <v>0</v>
      </c>
      <c r="H25" s="39">
        <f aca="true" t="shared" si="19" ref="H25:AE25">H26+H32+H38</f>
        <v>0</v>
      </c>
      <c r="I25" s="39">
        <f t="shared" si="19"/>
        <v>0</v>
      </c>
      <c r="J25" s="39">
        <f t="shared" si="19"/>
        <v>0</v>
      </c>
      <c r="K25" s="39">
        <f t="shared" si="19"/>
        <v>0</v>
      </c>
      <c r="L25" s="39">
        <f t="shared" si="19"/>
        <v>1350</v>
      </c>
      <c r="M25" s="39">
        <f t="shared" si="19"/>
        <v>0</v>
      </c>
      <c r="N25" s="39">
        <f t="shared" si="19"/>
        <v>0</v>
      </c>
      <c r="O25" s="39">
        <f t="shared" si="19"/>
        <v>0</v>
      </c>
      <c r="P25" s="39">
        <f t="shared" si="19"/>
        <v>0</v>
      </c>
      <c r="Q25" s="39">
        <f t="shared" si="19"/>
        <v>0</v>
      </c>
      <c r="R25" s="39">
        <f t="shared" si="19"/>
        <v>14.285</v>
      </c>
      <c r="S25" s="39">
        <f t="shared" si="19"/>
        <v>0</v>
      </c>
      <c r="T25" s="39">
        <f t="shared" si="19"/>
        <v>214.285</v>
      </c>
      <c r="U25" s="39">
        <f t="shared" si="19"/>
        <v>0</v>
      </c>
      <c r="V25" s="39">
        <f t="shared" si="19"/>
        <v>14.285</v>
      </c>
      <c r="W25" s="39">
        <f t="shared" si="19"/>
        <v>0</v>
      </c>
      <c r="X25" s="39">
        <f t="shared" si="19"/>
        <v>3164.285</v>
      </c>
      <c r="Y25" s="39">
        <f t="shared" si="19"/>
        <v>0</v>
      </c>
      <c r="Z25" s="39">
        <f t="shared" si="19"/>
        <v>14.285</v>
      </c>
      <c r="AA25" s="39">
        <f t="shared" si="19"/>
        <v>0</v>
      </c>
      <c r="AB25" s="39">
        <f t="shared" si="19"/>
        <v>111.88499999999999</v>
      </c>
      <c r="AC25" s="39">
        <f t="shared" si="19"/>
        <v>0</v>
      </c>
      <c r="AD25" s="39">
        <f t="shared" si="19"/>
        <v>14.29</v>
      </c>
      <c r="AE25" s="39">
        <f t="shared" si="19"/>
        <v>0</v>
      </c>
      <c r="AF25" s="41"/>
    </row>
    <row r="26" spans="1:32" s="11" customFormat="1" ht="154.5" customHeight="1">
      <c r="A26" s="19" t="s">
        <v>29</v>
      </c>
      <c r="B26" s="20">
        <f aca="true" t="shared" si="20" ref="B26:J26">B27</f>
        <v>300.00000000000006</v>
      </c>
      <c r="C26" s="20">
        <f t="shared" si="20"/>
        <v>0</v>
      </c>
      <c r="D26" s="20">
        <f t="shared" si="20"/>
        <v>0</v>
      </c>
      <c r="E26" s="20">
        <f>E27</f>
        <v>0</v>
      </c>
      <c r="F26" s="21">
        <f t="shared" si="20"/>
        <v>0</v>
      </c>
      <c r="G26" s="21">
        <f t="shared" si="20"/>
        <v>0</v>
      </c>
      <c r="H26" s="20">
        <f t="shared" si="20"/>
        <v>0</v>
      </c>
      <c r="I26" s="20">
        <f t="shared" si="20"/>
        <v>0</v>
      </c>
      <c r="J26" s="20">
        <f t="shared" si="20"/>
        <v>0</v>
      </c>
      <c r="K26" s="20">
        <f aca="true" t="shared" si="21" ref="K26:P26">K27</f>
        <v>0</v>
      </c>
      <c r="L26" s="20">
        <f t="shared" si="21"/>
        <v>0</v>
      </c>
      <c r="M26" s="20">
        <f t="shared" si="21"/>
        <v>0</v>
      </c>
      <c r="N26" s="20">
        <f t="shared" si="21"/>
        <v>0</v>
      </c>
      <c r="O26" s="20">
        <f t="shared" si="21"/>
        <v>0</v>
      </c>
      <c r="P26" s="20">
        <f t="shared" si="21"/>
        <v>0</v>
      </c>
      <c r="Q26" s="20">
        <f aca="true" t="shared" si="22" ref="Q26:V26">Q27</f>
        <v>0</v>
      </c>
      <c r="R26" s="20">
        <f t="shared" si="22"/>
        <v>14.285</v>
      </c>
      <c r="S26" s="20">
        <f t="shared" si="22"/>
        <v>0</v>
      </c>
      <c r="T26" s="20">
        <f t="shared" si="22"/>
        <v>214.285</v>
      </c>
      <c r="U26" s="20">
        <f t="shared" si="22"/>
        <v>0</v>
      </c>
      <c r="V26" s="20">
        <f t="shared" si="22"/>
        <v>14.285</v>
      </c>
      <c r="W26" s="20">
        <f aca="true" t="shared" si="23" ref="W26:AD26">W27</f>
        <v>0</v>
      </c>
      <c r="X26" s="20">
        <f t="shared" si="23"/>
        <v>14.285</v>
      </c>
      <c r="Y26" s="20">
        <f t="shared" si="23"/>
        <v>0</v>
      </c>
      <c r="Z26" s="20">
        <f t="shared" si="23"/>
        <v>14.285</v>
      </c>
      <c r="AA26" s="20">
        <f t="shared" si="23"/>
        <v>0</v>
      </c>
      <c r="AB26" s="20">
        <f t="shared" si="23"/>
        <v>14.285</v>
      </c>
      <c r="AC26" s="20">
        <f t="shared" si="23"/>
        <v>0</v>
      </c>
      <c r="AD26" s="20">
        <f t="shared" si="23"/>
        <v>14.29</v>
      </c>
      <c r="AE26" s="20">
        <f>AE27</f>
        <v>0</v>
      </c>
      <c r="AF26" s="22"/>
    </row>
    <row r="27" spans="1:32" s="11" customFormat="1" ht="18.75">
      <c r="A27" s="23" t="s">
        <v>1</v>
      </c>
      <c r="B27" s="24">
        <f>B29</f>
        <v>300.00000000000006</v>
      </c>
      <c r="C27" s="24">
        <f aca="true" t="shared" si="24" ref="C27:J27">C29</f>
        <v>0</v>
      </c>
      <c r="D27" s="24">
        <f>D29</f>
        <v>0</v>
      </c>
      <c r="E27" s="24">
        <f>E29</f>
        <v>0</v>
      </c>
      <c r="F27" s="25">
        <f t="shared" si="24"/>
        <v>0</v>
      </c>
      <c r="G27" s="25">
        <f t="shared" si="24"/>
        <v>0</v>
      </c>
      <c r="H27" s="24">
        <f t="shared" si="24"/>
        <v>0</v>
      </c>
      <c r="I27" s="24">
        <f t="shared" si="24"/>
        <v>0</v>
      </c>
      <c r="J27" s="24">
        <f t="shared" si="24"/>
        <v>0</v>
      </c>
      <c r="K27" s="24">
        <f aca="true" t="shared" si="25" ref="K27:P27">K29</f>
        <v>0</v>
      </c>
      <c r="L27" s="24">
        <f t="shared" si="25"/>
        <v>0</v>
      </c>
      <c r="M27" s="24">
        <f t="shared" si="25"/>
        <v>0</v>
      </c>
      <c r="N27" s="24">
        <f t="shared" si="25"/>
        <v>0</v>
      </c>
      <c r="O27" s="24">
        <f t="shared" si="25"/>
        <v>0</v>
      </c>
      <c r="P27" s="24">
        <f t="shared" si="25"/>
        <v>0</v>
      </c>
      <c r="Q27" s="24">
        <f aca="true" t="shared" si="26" ref="Q27:AE27">Q29</f>
        <v>0</v>
      </c>
      <c r="R27" s="24">
        <f t="shared" si="26"/>
        <v>14.285</v>
      </c>
      <c r="S27" s="24">
        <f t="shared" si="26"/>
        <v>0</v>
      </c>
      <c r="T27" s="24">
        <f t="shared" si="26"/>
        <v>214.285</v>
      </c>
      <c r="U27" s="24">
        <f t="shared" si="26"/>
        <v>0</v>
      </c>
      <c r="V27" s="24">
        <f t="shared" si="26"/>
        <v>14.285</v>
      </c>
      <c r="W27" s="24">
        <f t="shared" si="26"/>
        <v>0</v>
      </c>
      <c r="X27" s="24">
        <f t="shared" si="26"/>
        <v>14.285</v>
      </c>
      <c r="Y27" s="24">
        <f t="shared" si="26"/>
        <v>0</v>
      </c>
      <c r="Z27" s="24">
        <f t="shared" si="26"/>
        <v>14.285</v>
      </c>
      <c r="AA27" s="24">
        <f t="shared" si="26"/>
        <v>0</v>
      </c>
      <c r="AB27" s="24">
        <f t="shared" si="26"/>
        <v>14.285</v>
      </c>
      <c r="AC27" s="24">
        <f t="shared" si="26"/>
        <v>0</v>
      </c>
      <c r="AD27" s="24">
        <f t="shared" si="26"/>
        <v>14.29</v>
      </c>
      <c r="AE27" s="24">
        <f t="shared" si="26"/>
        <v>0</v>
      </c>
      <c r="AF27" s="32"/>
    </row>
    <row r="28" spans="1:32" s="11" customFormat="1" ht="18.75">
      <c r="A28" s="27" t="s">
        <v>2</v>
      </c>
      <c r="B28" s="24"/>
      <c r="C28" s="25"/>
      <c r="D28" s="25"/>
      <c r="E28" s="25"/>
      <c r="F28" s="25"/>
      <c r="G28" s="25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32"/>
    </row>
    <row r="29" spans="1:32" s="11" customFormat="1" ht="18.75">
      <c r="A29" s="27" t="s">
        <v>3</v>
      </c>
      <c r="B29" s="24">
        <f>H29+J29+L29+N29+P29+R29+T29+V29+X29+Z29+AB29+AD29</f>
        <v>300.00000000000006</v>
      </c>
      <c r="C29" s="25">
        <f>H29</f>
        <v>0</v>
      </c>
      <c r="D29" s="25">
        <f>I29+K29+M29+O29+Q29+S29+U29+W29+Y29+AA29+AC29+AE29</f>
        <v>0</v>
      </c>
      <c r="E29" s="30">
        <f>D29</f>
        <v>0</v>
      </c>
      <c r="F29" s="25">
        <f>E29/B29*100</f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/>
      <c r="P29" s="25">
        <v>0</v>
      </c>
      <c r="Q29" s="25"/>
      <c r="R29" s="25">
        <v>14.285</v>
      </c>
      <c r="S29" s="25"/>
      <c r="T29" s="25">
        <v>214.285</v>
      </c>
      <c r="U29" s="30"/>
      <c r="V29" s="25">
        <v>14.285</v>
      </c>
      <c r="W29" s="25"/>
      <c r="X29" s="25">
        <v>14.285</v>
      </c>
      <c r="Y29" s="25"/>
      <c r="Z29" s="25">
        <v>14.285</v>
      </c>
      <c r="AA29" s="25"/>
      <c r="AB29" s="25">
        <v>14.285</v>
      </c>
      <c r="AC29" s="25"/>
      <c r="AD29" s="25">
        <v>14.29</v>
      </c>
      <c r="AE29" s="25"/>
      <c r="AF29" s="32"/>
    </row>
    <row r="30" spans="1:32" s="11" customFormat="1" ht="18.75">
      <c r="A30" s="27" t="s">
        <v>4</v>
      </c>
      <c r="B30" s="24"/>
      <c r="C30" s="25"/>
      <c r="D30" s="25"/>
      <c r="E30" s="25"/>
      <c r="F30" s="25"/>
      <c r="G30" s="3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9"/>
      <c r="AF30" s="32"/>
    </row>
    <row r="31" spans="1:32" s="11" customFormat="1" ht="18.75">
      <c r="A31" s="27" t="s">
        <v>5</v>
      </c>
      <c r="B31" s="24"/>
      <c r="C31" s="25"/>
      <c r="D31" s="25"/>
      <c r="E31" s="25"/>
      <c r="F31" s="25"/>
      <c r="G31" s="3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9"/>
      <c r="AF31" s="32"/>
    </row>
    <row r="32" spans="1:32" s="11" customFormat="1" ht="123.75" customHeight="1">
      <c r="A32" s="33" t="s">
        <v>35</v>
      </c>
      <c r="B32" s="20">
        <f aca="true" t="shared" si="27" ref="B32:J32">B33</f>
        <v>97.6</v>
      </c>
      <c r="C32" s="20">
        <f>C33</f>
        <v>0</v>
      </c>
      <c r="D32" s="20">
        <f t="shared" si="27"/>
        <v>0</v>
      </c>
      <c r="E32" s="20">
        <f t="shared" si="27"/>
        <v>0</v>
      </c>
      <c r="F32" s="21">
        <f t="shared" si="27"/>
        <v>0</v>
      </c>
      <c r="G32" s="21">
        <f t="shared" si="27"/>
        <v>0</v>
      </c>
      <c r="H32" s="20">
        <f t="shared" si="27"/>
        <v>0</v>
      </c>
      <c r="I32" s="20">
        <f t="shared" si="27"/>
        <v>0</v>
      </c>
      <c r="J32" s="20">
        <f t="shared" si="27"/>
        <v>0</v>
      </c>
      <c r="K32" s="20">
        <f aca="true" t="shared" si="28" ref="K32:P32">K33</f>
        <v>0</v>
      </c>
      <c r="L32" s="20">
        <f t="shared" si="28"/>
        <v>0</v>
      </c>
      <c r="M32" s="20">
        <f t="shared" si="28"/>
        <v>0</v>
      </c>
      <c r="N32" s="20">
        <f t="shared" si="28"/>
        <v>0</v>
      </c>
      <c r="O32" s="20">
        <f t="shared" si="28"/>
        <v>0</v>
      </c>
      <c r="P32" s="20">
        <f t="shared" si="28"/>
        <v>0</v>
      </c>
      <c r="Q32" s="20">
        <f>Q33</f>
        <v>0</v>
      </c>
      <c r="R32" s="20">
        <f>R33</f>
        <v>0</v>
      </c>
      <c r="S32" s="20">
        <f>S33</f>
        <v>0</v>
      </c>
      <c r="T32" s="20">
        <f>T33</f>
        <v>0</v>
      </c>
      <c r="U32" s="20">
        <v>0</v>
      </c>
      <c r="V32" s="20">
        <f>V33</f>
        <v>0</v>
      </c>
      <c r="W32" s="20">
        <f aca="true" t="shared" si="29" ref="W32:AE32">W33</f>
        <v>0</v>
      </c>
      <c r="X32" s="20">
        <f t="shared" si="29"/>
        <v>0</v>
      </c>
      <c r="Y32" s="20">
        <f t="shared" si="29"/>
        <v>0</v>
      </c>
      <c r="Z32" s="20">
        <f t="shared" si="29"/>
        <v>0</v>
      </c>
      <c r="AA32" s="20">
        <f t="shared" si="29"/>
        <v>0</v>
      </c>
      <c r="AB32" s="20">
        <f t="shared" si="29"/>
        <v>97.6</v>
      </c>
      <c r="AC32" s="20">
        <f t="shared" si="29"/>
        <v>0</v>
      </c>
      <c r="AD32" s="20">
        <f t="shared" si="29"/>
        <v>0</v>
      </c>
      <c r="AE32" s="20">
        <f t="shared" si="29"/>
        <v>0</v>
      </c>
      <c r="AF32" s="19"/>
    </row>
    <row r="33" spans="1:32" s="11" customFormat="1" ht="18.75">
      <c r="A33" s="23" t="s">
        <v>1</v>
      </c>
      <c r="B33" s="24">
        <f aca="true" t="shared" si="30" ref="B33:J33">B35</f>
        <v>97.6</v>
      </c>
      <c r="C33" s="24">
        <f t="shared" si="30"/>
        <v>0</v>
      </c>
      <c r="D33" s="24">
        <f t="shared" si="30"/>
        <v>0</v>
      </c>
      <c r="E33" s="24">
        <f t="shared" si="30"/>
        <v>0</v>
      </c>
      <c r="F33" s="25">
        <f t="shared" si="30"/>
        <v>0</v>
      </c>
      <c r="G33" s="25">
        <f>G35</f>
        <v>0</v>
      </c>
      <c r="H33" s="24">
        <f t="shared" si="30"/>
        <v>0</v>
      </c>
      <c r="I33" s="24">
        <f t="shared" si="30"/>
        <v>0</v>
      </c>
      <c r="J33" s="24">
        <f t="shared" si="30"/>
        <v>0</v>
      </c>
      <c r="K33" s="24">
        <f aca="true" t="shared" si="31" ref="K33:P33">K35</f>
        <v>0</v>
      </c>
      <c r="L33" s="24">
        <f t="shared" si="31"/>
        <v>0</v>
      </c>
      <c r="M33" s="24">
        <f t="shared" si="31"/>
        <v>0</v>
      </c>
      <c r="N33" s="24">
        <f t="shared" si="31"/>
        <v>0</v>
      </c>
      <c r="O33" s="24">
        <f t="shared" si="31"/>
        <v>0</v>
      </c>
      <c r="P33" s="24">
        <f t="shared" si="31"/>
        <v>0</v>
      </c>
      <c r="Q33" s="24">
        <f>Q35</f>
        <v>0</v>
      </c>
      <c r="R33" s="24">
        <f>R35</f>
        <v>0</v>
      </c>
      <c r="S33" s="24">
        <f>S35</f>
        <v>0</v>
      </c>
      <c r="T33" s="24">
        <f>T35</f>
        <v>0</v>
      </c>
      <c r="U33" s="24">
        <v>0</v>
      </c>
      <c r="V33" s="24">
        <f>V35</f>
        <v>0</v>
      </c>
      <c r="W33" s="24">
        <f aca="true" t="shared" si="32" ref="W33:AE33">W35</f>
        <v>0</v>
      </c>
      <c r="X33" s="24">
        <f t="shared" si="32"/>
        <v>0</v>
      </c>
      <c r="Y33" s="24">
        <f t="shared" si="32"/>
        <v>0</v>
      </c>
      <c r="Z33" s="24">
        <f t="shared" si="32"/>
        <v>0</v>
      </c>
      <c r="AA33" s="24">
        <f t="shared" si="32"/>
        <v>0</v>
      </c>
      <c r="AB33" s="24">
        <f t="shared" si="32"/>
        <v>97.6</v>
      </c>
      <c r="AC33" s="24">
        <f t="shared" si="32"/>
        <v>0</v>
      </c>
      <c r="AD33" s="24">
        <f t="shared" si="32"/>
        <v>0</v>
      </c>
      <c r="AE33" s="24">
        <f t="shared" si="32"/>
        <v>0</v>
      </c>
      <c r="AF33" s="32"/>
    </row>
    <row r="34" spans="1:193" s="11" customFormat="1" ht="18.75">
      <c r="A34" s="27" t="s">
        <v>2</v>
      </c>
      <c r="B34" s="24"/>
      <c r="C34" s="25"/>
      <c r="D34" s="25"/>
      <c r="E34" s="25"/>
      <c r="F34" s="25"/>
      <c r="G34" s="3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F34" s="58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</row>
    <row r="35" spans="1:193" s="11" customFormat="1" ht="18.75">
      <c r="A35" s="27" t="s">
        <v>3</v>
      </c>
      <c r="B35" s="24">
        <f>H35+J35+L35+N35+P35+R35+T35+V35+X35+Z35+AB35+AD35</f>
        <v>97.6</v>
      </c>
      <c r="C35" s="25">
        <f>H35</f>
        <v>0</v>
      </c>
      <c r="D35" s="25">
        <f>E35</f>
        <v>0</v>
      </c>
      <c r="E35" s="25">
        <f>I35</f>
        <v>0</v>
      </c>
      <c r="F35" s="25">
        <f>E35/B35*100</f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>
        <v>0</v>
      </c>
      <c r="Q35" s="25"/>
      <c r="R35" s="25">
        <v>0</v>
      </c>
      <c r="S35" s="25"/>
      <c r="T35" s="25">
        <v>0</v>
      </c>
      <c r="U35" s="25"/>
      <c r="V35" s="25">
        <v>0</v>
      </c>
      <c r="W35" s="25"/>
      <c r="X35" s="25">
        <v>0</v>
      </c>
      <c r="Y35" s="25"/>
      <c r="Z35" s="25">
        <v>0</v>
      </c>
      <c r="AA35" s="25"/>
      <c r="AB35" s="25">
        <v>97.6</v>
      </c>
      <c r="AC35" s="25"/>
      <c r="AD35" s="25">
        <v>0</v>
      </c>
      <c r="AE35" s="25"/>
      <c r="AF35" s="58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</row>
    <row r="36" spans="1:193" s="11" customFormat="1" ht="18.75">
      <c r="A36" s="27" t="s">
        <v>4</v>
      </c>
      <c r="B36" s="24"/>
      <c r="C36" s="25"/>
      <c r="D36" s="25"/>
      <c r="E36" s="25"/>
      <c r="F36" s="25"/>
      <c r="G36" s="3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9"/>
      <c r="AF36" s="58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</row>
    <row r="37" spans="1:193" s="11" customFormat="1" ht="18.75">
      <c r="A37" s="27" t="s">
        <v>5</v>
      </c>
      <c r="B37" s="24"/>
      <c r="C37" s="25"/>
      <c r="D37" s="25"/>
      <c r="E37" s="25"/>
      <c r="F37" s="25"/>
      <c r="G37" s="31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9"/>
      <c r="AF37" s="58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</row>
    <row r="38" spans="1:256" s="11" customFormat="1" ht="123.75" customHeight="1">
      <c r="A38" s="33" t="s">
        <v>44</v>
      </c>
      <c r="B38" s="20">
        <f aca="true" t="shared" si="33" ref="B38:N38">B39</f>
        <v>4500</v>
      </c>
      <c r="C38" s="20">
        <f t="shared" si="33"/>
        <v>1350</v>
      </c>
      <c r="D38" s="20">
        <f t="shared" si="33"/>
        <v>0</v>
      </c>
      <c r="E38" s="20">
        <f t="shared" si="33"/>
        <v>0</v>
      </c>
      <c r="F38" s="21">
        <f t="shared" si="33"/>
        <v>0</v>
      </c>
      <c r="G38" s="21">
        <f t="shared" si="33"/>
        <v>0</v>
      </c>
      <c r="H38" s="20">
        <f t="shared" si="33"/>
        <v>0</v>
      </c>
      <c r="I38" s="20">
        <f t="shared" si="33"/>
        <v>0</v>
      </c>
      <c r="J38" s="20">
        <f t="shared" si="33"/>
        <v>0</v>
      </c>
      <c r="K38" s="20">
        <f t="shared" si="33"/>
        <v>0</v>
      </c>
      <c r="L38" s="20">
        <f t="shared" si="33"/>
        <v>1350</v>
      </c>
      <c r="M38" s="20">
        <f t="shared" si="33"/>
        <v>0</v>
      </c>
      <c r="N38" s="20">
        <f t="shared" si="33"/>
        <v>0</v>
      </c>
      <c r="O38" s="20"/>
      <c r="P38" s="20">
        <f>P39</f>
        <v>0</v>
      </c>
      <c r="Q38" s="20"/>
      <c r="R38" s="20">
        <f>R39</f>
        <v>0</v>
      </c>
      <c r="S38" s="20"/>
      <c r="T38" s="20">
        <f>T39</f>
        <v>0</v>
      </c>
      <c r="U38" s="20"/>
      <c r="V38" s="20">
        <f>V39</f>
        <v>0</v>
      </c>
      <c r="W38" s="20"/>
      <c r="X38" s="20">
        <f>X39</f>
        <v>3150</v>
      </c>
      <c r="Y38" s="20"/>
      <c r="Z38" s="20">
        <f>Z39</f>
        <v>0</v>
      </c>
      <c r="AA38" s="20"/>
      <c r="AB38" s="20">
        <f>AB39</f>
        <v>0</v>
      </c>
      <c r="AC38" s="20"/>
      <c r="AD38" s="20">
        <f>AD39</f>
        <v>0</v>
      </c>
      <c r="AE38" s="20"/>
      <c r="AF38" s="59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s="11" customFormat="1" ht="27" customHeight="1">
      <c r="A39" s="23" t="s">
        <v>1</v>
      </c>
      <c r="B39" s="24">
        <f aca="true" t="shared" si="34" ref="B39:N39">B43</f>
        <v>4500</v>
      </c>
      <c r="C39" s="24">
        <f t="shared" si="34"/>
        <v>1350</v>
      </c>
      <c r="D39" s="24">
        <f t="shared" si="34"/>
        <v>0</v>
      </c>
      <c r="E39" s="24">
        <f t="shared" si="34"/>
        <v>0</v>
      </c>
      <c r="F39" s="25">
        <f t="shared" si="34"/>
        <v>0</v>
      </c>
      <c r="G39" s="25">
        <f t="shared" si="34"/>
        <v>0</v>
      </c>
      <c r="H39" s="24">
        <f t="shared" si="34"/>
        <v>0</v>
      </c>
      <c r="I39" s="24">
        <f t="shared" si="34"/>
        <v>0</v>
      </c>
      <c r="J39" s="24">
        <f t="shared" si="34"/>
        <v>0</v>
      </c>
      <c r="K39" s="24">
        <f t="shared" si="34"/>
        <v>0</v>
      </c>
      <c r="L39" s="24">
        <f t="shared" si="34"/>
        <v>1350</v>
      </c>
      <c r="M39" s="24">
        <f t="shared" si="34"/>
        <v>0</v>
      </c>
      <c r="N39" s="24">
        <f t="shared" si="34"/>
        <v>0</v>
      </c>
      <c r="O39" s="24"/>
      <c r="P39" s="24">
        <f>P43</f>
        <v>0</v>
      </c>
      <c r="Q39" s="24"/>
      <c r="R39" s="24">
        <f>R43</f>
        <v>0</v>
      </c>
      <c r="S39" s="24"/>
      <c r="T39" s="24">
        <f>T43</f>
        <v>0</v>
      </c>
      <c r="U39" s="24"/>
      <c r="V39" s="24">
        <f>V43</f>
        <v>0</v>
      </c>
      <c r="W39" s="24"/>
      <c r="X39" s="24">
        <f>X43</f>
        <v>3150</v>
      </c>
      <c r="Y39" s="24"/>
      <c r="Z39" s="24">
        <f>Z43</f>
        <v>0</v>
      </c>
      <c r="AA39" s="24"/>
      <c r="AB39" s="24">
        <f>AB43</f>
        <v>0</v>
      </c>
      <c r="AC39" s="24"/>
      <c r="AD39" s="24">
        <f>AD43</f>
        <v>0</v>
      </c>
      <c r="AE39" s="24"/>
      <c r="AF39" s="58"/>
      <c r="AG39" s="57"/>
      <c r="AH39" s="55"/>
      <c r="AI39" s="55"/>
      <c r="AJ39" s="55"/>
      <c r="AK39" s="55"/>
      <c r="AL39" s="3"/>
      <c r="AM39" s="3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  <c r="BM39" s="57"/>
      <c r="BN39" s="55"/>
      <c r="BO39" s="55"/>
      <c r="BP39" s="55"/>
      <c r="BQ39" s="55"/>
      <c r="BR39" s="3"/>
      <c r="BS39" s="3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6"/>
      <c r="CS39" s="57"/>
      <c r="CT39" s="55"/>
      <c r="CU39" s="55"/>
      <c r="CV39" s="55"/>
      <c r="CW39" s="55"/>
      <c r="CX39" s="3"/>
      <c r="CY39" s="3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6"/>
      <c r="DY39" s="57"/>
      <c r="DZ39" s="55"/>
      <c r="EA39" s="55"/>
      <c r="EB39" s="55"/>
      <c r="EC39" s="55"/>
      <c r="ED39" s="3"/>
      <c r="EE39" s="3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6"/>
      <c r="FE39" s="57"/>
      <c r="FF39" s="55"/>
      <c r="FG39" s="55"/>
      <c r="FH39" s="55"/>
      <c r="FI39" s="55"/>
      <c r="FJ39" s="3"/>
      <c r="FK39" s="3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6"/>
      <c r="GK39" s="57"/>
      <c r="GL39" s="55"/>
      <c r="GM39" s="55"/>
      <c r="GN39" s="55"/>
      <c r="GO39" s="55"/>
      <c r="GP39" s="3"/>
      <c r="GQ39" s="3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6"/>
      <c r="HQ39" s="57"/>
      <c r="HR39" s="55"/>
      <c r="HS39" s="55"/>
      <c r="HT39" s="55"/>
      <c r="HU39" s="55"/>
      <c r="HV39" s="3"/>
      <c r="HW39" s="3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6"/>
    </row>
    <row r="40" spans="1:256" s="11" customFormat="1" ht="21" customHeight="1">
      <c r="A40" s="27" t="s">
        <v>2</v>
      </c>
      <c r="B40" s="24"/>
      <c r="C40" s="25"/>
      <c r="D40" s="25"/>
      <c r="E40" s="25"/>
      <c r="F40" s="25"/>
      <c r="G40" s="31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  <c r="AF40" s="58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s="11" customFormat="1" ht="13.5" customHeight="1">
      <c r="A41" s="27" t="s">
        <v>3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32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s="11" customFormat="1" ht="18" customHeight="1">
      <c r="A42" s="27" t="s">
        <v>4</v>
      </c>
      <c r="B42" s="24"/>
      <c r="C42" s="25"/>
      <c r="D42" s="25"/>
      <c r="E42" s="25"/>
      <c r="F42" s="25"/>
      <c r="G42" s="31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9"/>
      <c r="AF42" s="32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s="11" customFormat="1" ht="15" customHeight="1">
      <c r="A43" s="27" t="s">
        <v>5</v>
      </c>
      <c r="B43" s="24">
        <f aca="true" t="shared" si="35" ref="B43:N43">B49</f>
        <v>4500</v>
      </c>
      <c r="C43" s="25">
        <f t="shared" si="35"/>
        <v>1350</v>
      </c>
      <c r="D43" s="25">
        <f t="shared" si="35"/>
        <v>0</v>
      </c>
      <c r="E43" s="25">
        <f t="shared" si="35"/>
        <v>0</v>
      </c>
      <c r="F43" s="25">
        <f t="shared" si="35"/>
        <v>0</v>
      </c>
      <c r="G43" s="25">
        <f t="shared" si="35"/>
        <v>0</v>
      </c>
      <c r="H43" s="25">
        <f t="shared" si="35"/>
        <v>0</v>
      </c>
      <c r="I43" s="25">
        <f t="shared" si="35"/>
        <v>0</v>
      </c>
      <c r="J43" s="25">
        <f t="shared" si="35"/>
        <v>0</v>
      </c>
      <c r="K43" s="25">
        <f t="shared" si="35"/>
        <v>0</v>
      </c>
      <c r="L43" s="25">
        <f t="shared" si="35"/>
        <v>1350</v>
      </c>
      <c r="M43" s="25">
        <f t="shared" si="35"/>
        <v>0</v>
      </c>
      <c r="N43" s="25">
        <f t="shared" si="35"/>
        <v>0</v>
      </c>
      <c r="O43" s="25"/>
      <c r="P43" s="25">
        <f>P49</f>
        <v>0</v>
      </c>
      <c r="Q43" s="25">
        <f>Q49</f>
        <v>0</v>
      </c>
      <c r="R43" s="25">
        <f>R49</f>
        <v>0</v>
      </c>
      <c r="S43" s="25"/>
      <c r="T43" s="25">
        <f>T49</f>
        <v>0</v>
      </c>
      <c r="U43" s="25"/>
      <c r="V43" s="25">
        <f>V49</f>
        <v>0</v>
      </c>
      <c r="W43" s="25"/>
      <c r="X43" s="25">
        <f>X49</f>
        <v>3150</v>
      </c>
      <c r="Y43" s="25"/>
      <c r="Z43" s="25">
        <f>Z49</f>
        <v>0</v>
      </c>
      <c r="AA43" s="25"/>
      <c r="AB43" s="25">
        <f>AB49</f>
        <v>0</v>
      </c>
      <c r="AC43" s="25"/>
      <c r="AD43" s="25">
        <f>AD49</f>
        <v>0</v>
      </c>
      <c r="AE43" s="29"/>
      <c r="AF43" s="32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s="11" customFormat="1" ht="59.25" customHeight="1">
      <c r="A44" s="33" t="s">
        <v>45</v>
      </c>
      <c r="B44" s="20">
        <f aca="true" t="shared" si="36" ref="B44:N44">B45</f>
        <v>4500</v>
      </c>
      <c r="C44" s="20">
        <f t="shared" si="36"/>
        <v>1350</v>
      </c>
      <c r="D44" s="20">
        <f t="shared" si="36"/>
        <v>0</v>
      </c>
      <c r="E44" s="20">
        <f t="shared" si="36"/>
        <v>0</v>
      </c>
      <c r="F44" s="21">
        <f t="shared" si="36"/>
        <v>0</v>
      </c>
      <c r="G44" s="21">
        <f t="shared" si="36"/>
        <v>0</v>
      </c>
      <c r="H44" s="20">
        <f t="shared" si="36"/>
        <v>0</v>
      </c>
      <c r="I44" s="20">
        <f t="shared" si="36"/>
        <v>0</v>
      </c>
      <c r="J44" s="20">
        <f t="shared" si="36"/>
        <v>0</v>
      </c>
      <c r="K44" s="20">
        <f t="shared" si="36"/>
        <v>0</v>
      </c>
      <c r="L44" s="20">
        <f t="shared" si="36"/>
        <v>1350</v>
      </c>
      <c r="M44" s="20">
        <f t="shared" si="36"/>
        <v>0</v>
      </c>
      <c r="N44" s="20">
        <f t="shared" si="36"/>
        <v>0</v>
      </c>
      <c r="O44" s="20"/>
      <c r="P44" s="20">
        <f>P45</f>
        <v>0</v>
      </c>
      <c r="Q44" s="20"/>
      <c r="R44" s="20">
        <f>R45</f>
        <v>0</v>
      </c>
      <c r="S44" s="20"/>
      <c r="T44" s="20">
        <f>T45</f>
        <v>0</v>
      </c>
      <c r="U44" s="20"/>
      <c r="V44" s="20">
        <f>V45</f>
        <v>0</v>
      </c>
      <c r="W44" s="20"/>
      <c r="X44" s="20">
        <f>X45</f>
        <v>3150</v>
      </c>
      <c r="Y44" s="20"/>
      <c r="Z44" s="20">
        <f>Z45</f>
        <v>0</v>
      </c>
      <c r="AA44" s="20"/>
      <c r="AB44" s="20">
        <f>AB45</f>
        <v>0</v>
      </c>
      <c r="AC44" s="20"/>
      <c r="AD44" s="20">
        <f>AD45</f>
        <v>0</v>
      </c>
      <c r="AE44" s="20"/>
      <c r="AF44" s="59" t="s">
        <v>46</v>
      </c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s="60" customFormat="1" ht="23.25" customHeight="1">
      <c r="A45" s="23" t="s">
        <v>1</v>
      </c>
      <c r="B45" s="24">
        <f aca="true" t="shared" si="37" ref="B45:N45">B49</f>
        <v>4500</v>
      </c>
      <c r="C45" s="24">
        <f t="shared" si="37"/>
        <v>1350</v>
      </c>
      <c r="D45" s="24">
        <f t="shared" si="37"/>
        <v>0</v>
      </c>
      <c r="E45" s="24">
        <f t="shared" si="37"/>
        <v>0</v>
      </c>
      <c r="F45" s="25">
        <f t="shared" si="37"/>
        <v>0</v>
      </c>
      <c r="G45" s="25">
        <f t="shared" si="37"/>
        <v>0</v>
      </c>
      <c r="H45" s="24">
        <f t="shared" si="37"/>
        <v>0</v>
      </c>
      <c r="I45" s="24">
        <f t="shared" si="37"/>
        <v>0</v>
      </c>
      <c r="J45" s="24">
        <f t="shared" si="37"/>
        <v>0</v>
      </c>
      <c r="K45" s="24">
        <f t="shared" si="37"/>
        <v>0</v>
      </c>
      <c r="L45" s="24">
        <f t="shared" si="37"/>
        <v>1350</v>
      </c>
      <c r="M45" s="24">
        <f t="shared" si="37"/>
        <v>0</v>
      </c>
      <c r="N45" s="24">
        <f t="shared" si="37"/>
        <v>0</v>
      </c>
      <c r="O45" s="24"/>
      <c r="P45" s="24">
        <f>P49</f>
        <v>0</v>
      </c>
      <c r="Q45" s="24"/>
      <c r="R45" s="24">
        <f>R49</f>
        <v>0</v>
      </c>
      <c r="S45" s="24"/>
      <c r="T45" s="24">
        <f>T49</f>
        <v>0</v>
      </c>
      <c r="U45" s="24"/>
      <c r="V45" s="24">
        <f>V49</f>
        <v>0</v>
      </c>
      <c r="W45" s="24"/>
      <c r="X45" s="24">
        <f>X49</f>
        <v>3150</v>
      </c>
      <c r="Y45" s="24"/>
      <c r="Z45" s="24">
        <f>Z49</f>
        <v>0</v>
      </c>
      <c r="AA45" s="24"/>
      <c r="AB45" s="24">
        <f>AB49</f>
        <v>0</v>
      </c>
      <c r="AC45" s="24"/>
      <c r="AD45" s="24">
        <f>AD49</f>
        <v>0</v>
      </c>
      <c r="AE45" s="24"/>
      <c r="AF45" s="58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s="60" customFormat="1" ht="21.75" customHeight="1">
      <c r="A46" s="27" t="s">
        <v>2</v>
      </c>
      <c r="B46" s="24"/>
      <c r="C46" s="25"/>
      <c r="D46" s="25"/>
      <c r="E46" s="25"/>
      <c r="F46" s="25"/>
      <c r="G46" s="31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9"/>
      <c r="AF46" s="58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s="60" customFormat="1" ht="18.75" customHeight="1">
      <c r="A47" s="27" t="s">
        <v>3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32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s="60" customFormat="1" ht="21" customHeight="1">
      <c r="A48" s="27" t="s">
        <v>4</v>
      </c>
      <c r="B48" s="24"/>
      <c r="C48" s="25"/>
      <c r="D48" s="25"/>
      <c r="E48" s="25"/>
      <c r="F48" s="25"/>
      <c r="G48" s="31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9"/>
      <c r="AF48" s="32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s="11" customFormat="1" ht="20.25" customHeight="1">
      <c r="A49" s="27" t="s">
        <v>5</v>
      </c>
      <c r="B49" s="24">
        <f>H49+J49+L49+N49+P49+R49+T49+V49+X49+Z49+AB49+AD49</f>
        <v>4500</v>
      </c>
      <c r="C49" s="25">
        <f>H49+J49+L49</f>
        <v>1350</v>
      </c>
      <c r="D49" s="25">
        <f>E49</f>
        <v>0</v>
      </c>
      <c r="E49" s="25">
        <f>I49+K49+M49</f>
        <v>0</v>
      </c>
      <c r="F49" s="25">
        <f>E49/B49*100</f>
        <v>0</v>
      </c>
      <c r="G49" s="25">
        <f>E49/C49*100</f>
        <v>0</v>
      </c>
      <c r="H49" s="25">
        <v>0</v>
      </c>
      <c r="I49" s="25">
        <v>0</v>
      </c>
      <c r="J49" s="25">
        <v>0</v>
      </c>
      <c r="K49" s="25">
        <v>0</v>
      </c>
      <c r="L49" s="25">
        <v>1350</v>
      </c>
      <c r="M49" s="25">
        <v>0</v>
      </c>
      <c r="N49" s="25">
        <v>0</v>
      </c>
      <c r="O49" s="25"/>
      <c r="P49" s="25">
        <v>0</v>
      </c>
      <c r="Q49" s="25"/>
      <c r="R49" s="25">
        <v>0</v>
      </c>
      <c r="S49" s="25"/>
      <c r="T49" s="25">
        <v>0</v>
      </c>
      <c r="U49" s="25"/>
      <c r="V49" s="25">
        <v>0</v>
      </c>
      <c r="W49" s="25"/>
      <c r="X49" s="25">
        <v>3150</v>
      </c>
      <c r="Y49" s="25"/>
      <c r="Z49" s="25">
        <v>0</v>
      </c>
      <c r="AA49" s="25"/>
      <c r="AB49" s="25">
        <v>0</v>
      </c>
      <c r="AC49" s="25"/>
      <c r="AD49" s="25">
        <v>0</v>
      </c>
      <c r="AE49" s="29"/>
      <c r="AF49" s="32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3" s="11" customFormat="1" ht="78" customHeight="1">
      <c r="A50" s="38" t="s">
        <v>27</v>
      </c>
      <c r="B50" s="39">
        <f aca="true" t="shared" si="38" ref="B50:G51">B51</f>
        <v>6423.299999999999</v>
      </c>
      <c r="C50" s="40">
        <f t="shared" si="38"/>
        <v>2158.452</v>
      </c>
      <c r="D50" s="40">
        <f t="shared" si="38"/>
        <v>1770.7479999999998</v>
      </c>
      <c r="E50" s="40">
        <f t="shared" si="38"/>
        <v>1770.7479999999998</v>
      </c>
      <c r="F50" s="40">
        <f t="shared" si="38"/>
        <v>27.56757429981474</v>
      </c>
      <c r="G50" s="40">
        <f t="shared" si="38"/>
        <v>82.03786787938762</v>
      </c>
      <c r="H50" s="40">
        <f aca="true" t="shared" si="39" ref="H50:J51">H51</f>
        <v>1327.961</v>
      </c>
      <c r="I50" s="40">
        <f t="shared" si="39"/>
        <v>999.951</v>
      </c>
      <c r="J50" s="40">
        <f t="shared" si="39"/>
        <v>640.296</v>
      </c>
      <c r="K50" s="40">
        <f aca="true" t="shared" si="40" ref="K50:N51">K51</f>
        <v>590.669</v>
      </c>
      <c r="L50" s="40">
        <f t="shared" si="40"/>
        <v>190.195</v>
      </c>
      <c r="M50" s="40">
        <f t="shared" si="40"/>
        <v>180.128</v>
      </c>
      <c r="N50" s="40">
        <f t="shared" si="40"/>
        <v>874.396</v>
      </c>
      <c r="O50" s="40">
        <f aca="true" t="shared" si="41" ref="O50:R51">O51</f>
        <v>0</v>
      </c>
      <c r="P50" s="40">
        <f t="shared" si="41"/>
        <v>571.453</v>
      </c>
      <c r="Q50" s="40">
        <f t="shared" si="41"/>
        <v>0</v>
      </c>
      <c r="R50" s="40">
        <f t="shared" si="41"/>
        <v>317.741</v>
      </c>
      <c r="S50" s="40">
        <f aca="true" t="shared" si="42" ref="S50:V51">S51</f>
        <v>0</v>
      </c>
      <c r="T50" s="40">
        <f t="shared" si="42"/>
        <v>624.792</v>
      </c>
      <c r="U50" s="40">
        <f t="shared" si="42"/>
        <v>0</v>
      </c>
      <c r="V50" s="40">
        <f t="shared" si="42"/>
        <v>378.856</v>
      </c>
      <c r="W50" s="40">
        <f aca="true" t="shared" si="43" ref="W50:AE51">W51</f>
        <v>0</v>
      </c>
      <c r="X50" s="40">
        <f t="shared" si="43"/>
        <v>250.338</v>
      </c>
      <c r="Y50" s="40">
        <f t="shared" si="43"/>
        <v>0</v>
      </c>
      <c r="Z50" s="40">
        <f t="shared" si="43"/>
        <v>449.884</v>
      </c>
      <c r="AA50" s="40">
        <f t="shared" si="43"/>
        <v>0</v>
      </c>
      <c r="AB50" s="40">
        <f t="shared" si="43"/>
        <v>226.541</v>
      </c>
      <c r="AC50" s="40">
        <f t="shared" si="43"/>
        <v>0</v>
      </c>
      <c r="AD50" s="40">
        <f t="shared" si="43"/>
        <v>570.847</v>
      </c>
      <c r="AE50" s="40">
        <f t="shared" si="43"/>
        <v>0</v>
      </c>
      <c r="AF50" s="41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</row>
    <row r="51" spans="1:32" s="11" customFormat="1" ht="85.5" customHeight="1">
      <c r="A51" s="19" t="s">
        <v>36</v>
      </c>
      <c r="B51" s="20">
        <f t="shared" si="38"/>
        <v>6423.299999999999</v>
      </c>
      <c r="C51" s="20">
        <f t="shared" si="38"/>
        <v>2158.452</v>
      </c>
      <c r="D51" s="20">
        <f t="shared" si="38"/>
        <v>1770.7479999999998</v>
      </c>
      <c r="E51" s="20">
        <f>E52</f>
        <v>1770.7479999999998</v>
      </c>
      <c r="F51" s="21">
        <f t="shared" si="38"/>
        <v>27.56757429981474</v>
      </c>
      <c r="G51" s="21">
        <f t="shared" si="38"/>
        <v>82.03786787938762</v>
      </c>
      <c r="H51" s="20">
        <f t="shared" si="39"/>
        <v>1327.961</v>
      </c>
      <c r="I51" s="20">
        <f t="shared" si="39"/>
        <v>999.951</v>
      </c>
      <c r="J51" s="20">
        <f t="shared" si="39"/>
        <v>640.296</v>
      </c>
      <c r="K51" s="20">
        <f t="shared" si="40"/>
        <v>590.669</v>
      </c>
      <c r="L51" s="20">
        <f t="shared" si="40"/>
        <v>190.195</v>
      </c>
      <c r="M51" s="20">
        <f t="shared" si="40"/>
        <v>180.128</v>
      </c>
      <c r="N51" s="20">
        <f t="shared" si="40"/>
        <v>874.396</v>
      </c>
      <c r="O51" s="20">
        <f t="shared" si="41"/>
        <v>0</v>
      </c>
      <c r="P51" s="20">
        <f t="shared" si="41"/>
        <v>571.453</v>
      </c>
      <c r="Q51" s="20">
        <f t="shared" si="41"/>
        <v>0</v>
      </c>
      <c r="R51" s="20">
        <f t="shared" si="41"/>
        <v>317.741</v>
      </c>
      <c r="S51" s="20">
        <f t="shared" si="42"/>
        <v>0</v>
      </c>
      <c r="T51" s="20">
        <f t="shared" si="42"/>
        <v>624.792</v>
      </c>
      <c r="U51" s="20">
        <f t="shared" si="42"/>
        <v>0</v>
      </c>
      <c r="V51" s="20">
        <f t="shared" si="42"/>
        <v>378.856</v>
      </c>
      <c r="W51" s="20">
        <f t="shared" si="43"/>
        <v>0</v>
      </c>
      <c r="X51" s="20">
        <f t="shared" si="43"/>
        <v>250.338</v>
      </c>
      <c r="Y51" s="20">
        <f t="shared" si="43"/>
        <v>0</v>
      </c>
      <c r="Z51" s="20">
        <f t="shared" si="43"/>
        <v>449.884</v>
      </c>
      <c r="AA51" s="20">
        <f t="shared" si="43"/>
        <v>0</v>
      </c>
      <c r="AB51" s="20">
        <f t="shared" si="43"/>
        <v>226.541</v>
      </c>
      <c r="AC51" s="20">
        <f t="shared" si="43"/>
        <v>0</v>
      </c>
      <c r="AD51" s="20">
        <f t="shared" si="43"/>
        <v>570.847</v>
      </c>
      <c r="AE51" s="20">
        <f t="shared" si="43"/>
        <v>0</v>
      </c>
      <c r="AF51" s="22" t="s">
        <v>37</v>
      </c>
    </row>
    <row r="52" spans="1:32" s="11" customFormat="1" ht="20.25" customHeight="1">
      <c r="A52" s="23" t="s">
        <v>1</v>
      </c>
      <c r="B52" s="24">
        <f aca="true" t="shared" si="44" ref="B52:J52">B54</f>
        <v>6423.299999999999</v>
      </c>
      <c r="C52" s="24">
        <f t="shared" si="44"/>
        <v>2158.452</v>
      </c>
      <c r="D52" s="24">
        <f t="shared" si="44"/>
        <v>1770.7479999999998</v>
      </c>
      <c r="E52" s="24">
        <f t="shared" si="44"/>
        <v>1770.7479999999998</v>
      </c>
      <c r="F52" s="25">
        <f t="shared" si="44"/>
        <v>27.56757429981474</v>
      </c>
      <c r="G52" s="25">
        <f t="shared" si="44"/>
        <v>82.03786787938762</v>
      </c>
      <c r="H52" s="24">
        <f t="shared" si="44"/>
        <v>1327.961</v>
      </c>
      <c r="I52" s="24">
        <f t="shared" si="44"/>
        <v>999.951</v>
      </c>
      <c r="J52" s="24">
        <f t="shared" si="44"/>
        <v>640.296</v>
      </c>
      <c r="K52" s="24">
        <f aca="true" t="shared" si="45" ref="K52:P52">K54</f>
        <v>590.669</v>
      </c>
      <c r="L52" s="24">
        <f t="shared" si="45"/>
        <v>190.195</v>
      </c>
      <c r="M52" s="24">
        <f t="shared" si="45"/>
        <v>180.128</v>
      </c>
      <c r="N52" s="24">
        <f t="shared" si="45"/>
        <v>874.396</v>
      </c>
      <c r="O52" s="24">
        <f t="shared" si="45"/>
        <v>0</v>
      </c>
      <c r="P52" s="24">
        <f t="shared" si="45"/>
        <v>571.453</v>
      </c>
      <c r="Q52" s="24">
        <f aca="true" t="shared" si="46" ref="Q52:V52">Q54</f>
        <v>0</v>
      </c>
      <c r="R52" s="24">
        <f t="shared" si="46"/>
        <v>317.741</v>
      </c>
      <c r="S52" s="24">
        <f t="shared" si="46"/>
        <v>0</v>
      </c>
      <c r="T52" s="24">
        <f t="shared" si="46"/>
        <v>624.792</v>
      </c>
      <c r="U52" s="24">
        <f t="shared" si="46"/>
        <v>0</v>
      </c>
      <c r="V52" s="24">
        <f t="shared" si="46"/>
        <v>378.856</v>
      </c>
      <c r="W52" s="24">
        <f aca="true" t="shared" si="47" ref="W52:AE52">W54</f>
        <v>0</v>
      </c>
      <c r="X52" s="24">
        <f t="shared" si="47"/>
        <v>250.338</v>
      </c>
      <c r="Y52" s="24">
        <f t="shared" si="47"/>
        <v>0</v>
      </c>
      <c r="Z52" s="24">
        <f t="shared" si="47"/>
        <v>449.884</v>
      </c>
      <c r="AA52" s="24">
        <f t="shared" si="47"/>
        <v>0</v>
      </c>
      <c r="AB52" s="24">
        <f t="shared" si="47"/>
        <v>226.541</v>
      </c>
      <c r="AC52" s="24">
        <f t="shared" si="47"/>
        <v>0</v>
      </c>
      <c r="AD52" s="24">
        <f t="shared" si="47"/>
        <v>570.847</v>
      </c>
      <c r="AE52" s="24">
        <f t="shared" si="47"/>
        <v>0</v>
      </c>
      <c r="AF52" s="32"/>
    </row>
    <row r="53" spans="1:32" s="11" customFormat="1" ht="18.75">
      <c r="A53" s="27" t="s">
        <v>2</v>
      </c>
      <c r="B53" s="24"/>
      <c r="C53" s="25"/>
      <c r="D53" s="25"/>
      <c r="E53" s="25"/>
      <c r="F53" s="25"/>
      <c r="G53" s="25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9"/>
      <c r="AF53" s="32"/>
    </row>
    <row r="54" spans="1:32" s="11" customFormat="1" ht="23.25" customHeight="1">
      <c r="A54" s="26" t="s">
        <v>3</v>
      </c>
      <c r="B54" s="24">
        <f>H54+J54+L54+N54+P54+R54+T54+V54+X54+Z54+AB54+AD54</f>
        <v>6423.299999999999</v>
      </c>
      <c r="C54" s="30">
        <f>H54+J54+L54</f>
        <v>2158.452</v>
      </c>
      <c r="D54" s="25">
        <f>E54</f>
        <v>1770.7479999999998</v>
      </c>
      <c r="E54" s="25">
        <f>I54+K54+M54</f>
        <v>1770.7479999999998</v>
      </c>
      <c r="F54" s="25">
        <f>E54/B54*100</f>
        <v>27.56757429981474</v>
      </c>
      <c r="G54" s="25">
        <f>E54*100/C54</f>
        <v>82.03786787938762</v>
      </c>
      <c r="H54" s="25">
        <v>1327.961</v>
      </c>
      <c r="I54" s="25">
        <v>999.951</v>
      </c>
      <c r="J54" s="25">
        <v>640.296</v>
      </c>
      <c r="K54" s="25">
        <v>590.669</v>
      </c>
      <c r="L54" s="25">
        <v>190.195</v>
      </c>
      <c r="M54" s="25">
        <v>180.128</v>
      </c>
      <c r="N54" s="25">
        <v>874.396</v>
      </c>
      <c r="O54" s="25"/>
      <c r="P54" s="25">
        <v>571.453</v>
      </c>
      <c r="Q54" s="25"/>
      <c r="R54" s="30">
        <v>317.741</v>
      </c>
      <c r="S54" s="25"/>
      <c r="T54" s="25">
        <v>624.792</v>
      </c>
      <c r="U54" s="30"/>
      <c r="V54" s="25">
        <v>378.856</v>
      </c>
      <c r="W54" s="25"/>
      <c r="X54" s="25">
        <v>250.338</v>
      </c>
      <c r="Y54" s="25"/>
      <c r="Z54" s="25">
        <v>449.884</v>
      </c>
      <c r="AA54" s="25"/>
      <c r="AB54" s="30">
        <v>226.541</v>
      </c>
      <c r="AC54" s="25"/>
      <c r="AD54" s="30">
        <v>570.847</v>
      </c>
      <c r="AE54" s="25"/>
      <c r="AF54" s="32"/>
    </row>
    <row r="55" spans="1:32" s="11" customFormat="1" ht="18.75">
      <c r="A55" s="27" t="s">
        <v>4</v>
      </c>
      <c r="B55" s="24"/>
      <c r="C55" s="25"/>
      <c r="D55" s="25"/>
      <c r="E55" s="25"/>
      <c r="F55" s="25"/>
      <c r="G55" s="3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9"/>
      <c r="AF55" s="32"/>
    </row>
    <row r="56" spans="1:32" s="11" customFormat="1" ht="18.75">
      <c r="A56" s="27" t="s">
        <v>5</v>
      </c>
      <c r="B56" s="24"/>
      <c r="C56" s="25"/>
      <c r="D56" s="25"/>
      <c r="E56" s="25"/>
      <c r="F56" s="25"/>
      <c r="G56" s="31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9"/>
      <c r="AF56" s="32"/>
    </row>
    <row r="57" spans="1:35" s="11" customFormat="1" ht="18.75">
      <c r="A57" s="42" t="s">
        <v>7</v>
      </c>
      <c r="B57" s="43">
        <f>B58+B59+B60+B61</f>
        <v>40046.198000000004</v>
      </c>
      <c r="C57" s="44">
        <f>C58+C59+C60+C61</f>
        <v>10814.343</v>
      </c>
      <c r="D57" s="43">
        <f>E57</f>
        <v>7488.017999999999</v>
      </c>
      <c r="E57" s="43">
        <f>E58+E59+E60+E61</f>
        <v>7488.017999999999</v>
      </c>
      <c r="F57" s="45">
        <f>E57/B57*100</f>
        <v>18.698449226066348</v>
      </c>
      <c r="G57" s="45">
        <f>E57/C57*100</f>
        <v>69.24154338363411</v>
      </c>
      <c r="H57" s="43">
        <f>H59</f>
        <v>3955.6820000000002</v>
      </c>
      <c r="I57" s="43">
        <f>I59</f>
        <v>2253.651</v>
      </c>
      <c r="J57" s="43">
        <f>J59</f>
        <v>2832.5460000000003</v>
      </c>
      <c r="K57" s="43">
        <f>K59</f>
        <v>2361.569</v>
      </c>
      <c r="L57" s="43">
        <f>L59+L61</f>
        <v>4026.115</v>
      </c>
      <c r="M57" s="43">
        <f aca="true" t="shared" si="48" ref="M57:T57">M59</f>
        <v>2872.798</v>
      </c>
      <c r="N57" s="43">
        <f t="shared" si="48"/>
        <v>3499.9</v>
      </c>
      <c r="O57" s="43">
        <f t="shared" si="48"/>
        <v>0</v>
      </c>
      <c r="P57" s="43">
        <f t="shared" si="48"/>
        <v>2813.479</v>
      </c>
      <c r="Q57" s="43">
        <f t="shared" si="48"/>
        <v>0</v>
      </c>
      <c r="R57" s="43">
        <f t="shared" si="48"/>
        <v>2570.1589999999997</v>
      </c>
      <c r="S57" s="43">
        <f t="shared" si="48"/>
        <v>0</v>
      </c>
      <c r="T57" s="43">
        <f t="shared" si="48"/>
        <v>3566.929</v>
      </c>
      <c r="U57" s="43"/>
      <c r="V57" s="43">
        <f>V59</f>
        <v>2753.925</v>
      </c>
      <c r="W57" s="43"/>
      <c r="X57" s="43">
        <f>X59+X61</f>
        <v>5683.447</v>
      </c>
      <c r="Y57" s="43"/>
      <c r="Z57" s="43">
        <f>Z59</f>
        <v>2628.194</v>
      </c>
      <c r="AA57" s="43"/>
      <c r="AB57" s="43">
        <f>AB59</f>
        <v>3016.9669999999996</v>
      </c>
      <c r="AC57" s="43"/>
      <c r="AD57" s="43">
        <f>AD59</f>
        <v>2698.855</v>
      </c>
      <c r="AE57" s="43"/>
      <c r="AF57" s="46"/>
      <c r="AG57" s="47"/>
      <c r="AH57" s="47"/>
      <c r="AI57" s="47"/>
    </row>
    <row r="58" spans="1:32" s="11" customFormat="1" ht="18.75">
      <c r="A58" s="48" t="s">
        <v>2</v>
      </c>
      <c r="B58" s="49">
        <v>0</v>
      </c>
      <c r="C58" s="49">
        <v>0</v>
      </c>
      <c r="D58" s="49">
        <f>E58</f>
        <v>0</v>
      </c>
      <c r="E58" s="49">
        <v>0</v>
      </c>
      <c r="F58" s="50">
        <v>0</v>
      </c>
      <c r="G58" s="50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6"/>
    </row>
    <row r="59" spans="1:32" s="11" customFormat="1" ht="18.75">
      <c r="A59" s="48" t="s">
        <v>3</v>
      </c>
      <c r="B59" s="49">
        <f>H59+J59+L59+N59+P59+R59+T59+V59+X59+Z59+AB59+AD59</f>
        <v>35546.198000000004</v>
      </c>
      <c r="C59" s="51">
        <f>H59+J59+L59</f>
        <v>9464.343</v>
      </c>
      <c r="D59" s="49">
        <f>E59</f>
        <v>7488.017999999999</v>
      </c>
      <c r="E59" s="49">
        <f>I59+K59+M59</f>
        <v>7488.017999999999</v>
      </c>
      <c r="F59" s="50">
        <f>E59/B59*100</f>
        <v>21.065594694543698</v>
      </c>
      <c r="G59" s="50">
        <f>E59*100/C59</f>
        <v>79.11820186567624</v>
      </c>
      <c r="H59" s="49">
        <f aca="true" t="shared" si="49" ref="H59:N59">H54+H35+H29+H20+H14+H8</f>
        <v>3955.6820000000002</v>
      </c>
      <c r="I59" s="49">
        <f t="shared" si="49"/>
        <v>2253.651</v>
      </c>
      <c r="J59" s="49">
        <f t="shared" si="49"/>
        <v>2832.5460000000003</v>
      </c>
      <c r="K59" s="49">
        <f t="shared" si="49"/>
        <v>2361.569</v>
      </c>
      <c r="L59" s="49">
        <f t="shared" si="49"/>
        <v>2676.115</v>
      </c>
      <c r="M59" s="49">
        <f t="shared" si="49"/>
        <v>2872.798</v>
      </c>
      <c r="N59" s="49">
        <f t="shared" si="49"/>
        <v>3499.9</v>
      </c>
      <c r="O59" s="53"/>
      <c r="P59" s="49">
        <f>P54+P35+P29+P20+P14+P8</f>
        <v>2813.479</v>
      </c>
      <c r="Q59" s="53"/>
      <c r="R59" s="49">
        <f>R54+R35+R29+R20+R14+R8</f>
        <v>2570.1589999999997</v>
      </c>
      <c r="S59" s="53"/>
      <c r="T59" s="49">
        <f>T54+T35+T29+T20+T14+T8</f>
        <v>3566.929</v>
      </c>
      <c r="U59" s="53"/>
      <c r="V59" s="49">
        <f>V54+V35+V29+V20+V14+V8</f>
        <v>2753.925</v>
      </c>
      <c r="W59" s="53"/>
      <c r="X59" s="49">
        <f>X54+X35+X29+X20+X14+X8</f>
        <v>2533.447</v>
      </c>
      <c r="Y59" s="53"/>
      <c r="Z59" s="49">
        <f>Z54+Z35+Z29+Z20+Z14+Z8</f>
        <v>2628.194</v>
      </c>
      <c r="AA59" s="53"/>
      <c r="AB59" s="49">
        <f>AB54+AB35+AB29+AB20+AB14+AB8</f>
        <v>3016.9669999999996</v>
      </c>
      <c r="AC59" s="53"/>
      <c r="AD59" s="49">
        <f>AD54+AD35+AD29+AD20+AD14+AD8</f>
        <v>2698.855</v>
      </c>
      <c r="AE59" s="53"/>
      <c r="AF59" s="52"/>
    </row>
    <row r="60" spans="1:32" s="11" customFormat="1" ht="18.75">
      <c r="A60" s="48" t="s">
        <v>4</v>
      </c>
      <c r="B60" s="49">
        <v>0</v>
      </c>
      <c r="C60" s="49">
        <v>0</v>
      </c>
      <c r="D60" s="49">
        <f>E60</f>
        <v>0</v>
      </c>
      <c r="E60" s="49">
        <v>0</v>
      </c>
      <c r="F60" s="50">
        <v>0</v>
      </c>
      <c r="G60" s="50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6"/>
    </row>
    <row r="61" spans="1:32" s="11" customFormat="1" ht="18.75">
      <c r="A61" s="48" t="s">
        <v>5</v>
      </c>
      <c r="B61" s="49">
        <f>H61+J61+L61+N61+P61+R61+T61+V61+X61+Z61+AB61+AD61</f>
        <v>4500</v>
      </c>
      <c r="C61" s="49">
        <f>H61+J61+L61</f>
        <v>1350</v>
      </c>
      <c r="D61" s="49">
        <f>E61</f>
        <v>0</v>
      </c>
      <c r="E61" s="49">
        <f>I61+K61+M61</f>
        <v>0</v>
      </c>
      <c r="F61" s="50">
        <f>E61/B61*100</f>
        <v>0</v>
      </c>
      <c r="G61" s="50">
        <f>E61/C61*100</f>
        <v>0</v>
      </c>
      <c r="H61" s="49">
        <f aca="true" t="shared" si="50" ref="H61:R61">H43</f>
        <v>0</v>
      </c>
      <c r="I61" s="49">
        <f t="shared" si="50"/>
        <v>0</v>
      </c>
      <c r="J61" s="49">
        <f t="shared" si="50"/>
        <v>0</v>
      </c>
      <c r="K61" s="49">
        <f t="shared" si="50"/>
        <v>0</v>
      </c>
      <c r="L61" s="49">
        <f t="shared" si="50"/>
        <v>1350</v>
      </c>
      <c r="M61" s="49">
        <f t="shared" si="50"/>
        <v>0</v>
      </c>
      <c r="N61" s="49">
        <f t="shared" si="50"/>
        <v>0</v>
      </c>
      <c r="O61" s="49">
        <f t="shared" si="50"/>
        <v>0</v>
      </c>
      <c r="P61" s="49">
        <f t="shared" si="50"/>
        <v>0</v>
      </c>
      <c r="Q61" s="49">
        <f t="shared" si="50"/>
        <v>0</v>
      </c>
      <c r="R61" s="49">
        <f t="shared" si="50"/>
        <v>0</v>
      </c>
      <c r="S61" s="49">
        <f>R43</f>
        <v>0</v>
      </c>
      <c r="T61" s="49">
        <f aca="true" t="shared" si="51" ref="T61:AE61">T43</f>
        <v>0</v>
      </c>
      <c r="U61" s="49">
        <f t="shared" si="51"/>
        <v>0</v>
      </c>
      <c r="V61" s="49">
        <f t="shared" si="51"/>
        <v>0</v>
      </c>
      <c r="W61" s="49">
        <f t="shared" si="51"/>
        <v>0</v>
      </c>
      <c r="X61" s="49">
        <f t="shared" si="51"/>
        <v>3150</v>
      </c>
      <c r="Y61" s="49">
        <f t="shared" si="51"/>
        <v>0</v>
      </c>
      <c r="Z61" s="49">
        <f t="shared" si="51"/>
        <v>0</v>
      </c>
      <c r="AA61" s="49">
        <f t="shared" si="51"/>
        <v>0</v>
      </c>
      <c r="AB61" s="49">
        <f t="shared" si="51"/>
        <v>0</v>
      </c>
      <c r="AC61" s="49">
        <f t="shared" si="51"/>
        <v>0</v>
      </c>
      <c r="AD61" s="49">
        <f t="shared" si="51"/>
        <v>0</v>
      </c>
      <c r="AE61" s="49">
        <f t="shared" si="51"/>
        <v>0</v>
      </c>
      <c r="AF61" s="46"/>
    </row>
    <row r="62" spans="1:32" s="11" customFormat="1" ht="18.75">
      <c r="A62" s="1"/>
      <c r="B62" s="34"/>
      <c r="C62" s="34"/>
      <c r="D62" s="34"/>
      <c r="E62" s="34"/>
      <c r="F62" s="34"/>
      <c r="G62" s="34"/>
      <c r="H62" s="34"/>
      <c r="I62" s="34"/>
      <c r="J62" s="3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  <c r="AF62" s="5"/>
    </row>
    <row r="63" spans="1:32" s="11" customFormat="1" ht="18.75">
      <c r="A63" s="71" t="s">
        <v>30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5"/>
    </row>
    <row r="64" spans="1:32" s="11" customFormat="1" ht="18.75">
      <c r="A64" s="71" t="s">
        <v>42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5"/>
    </row>
    <row r="65" spans="1:32" s="11" customFormat="1" ht="18.75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  <c r="AF65" s="5"/>
    </row>
    <row r="66" spans="1:33" ht="18.75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2" ht="18.75">
      <c r="A67" s="6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5"/>
    </row>
    <row r="68" spans="1:32" ht="18.75">
      <c r="A68" s="1"/>
      <c r="B68" s="2"/>
      <c r="C68" s="2"/>
      <c r="D68" s="2"/>
      <c r="E68" s="2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5"/>
    </row>
    <row r="69" spans="1:32" ht="18.75">
      <c r="A69" s="1"/>
      <c r="B69" s="2"/>
      <c r="C69" s="2"/>
      <c r="D69" s="2"/>
      <c r="E69" s="2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5"/>
    </row>
    <row r="70" spans="1:32" ht="18.75">
      <c r="A70" s="1"/>
      <c r="B70" s="2"/>
      <c r="C70" s="2"/>
      <c r="D70" s="2"/>
      <c r="E70" s="2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5"/>
    </row>
    <row r="71" spans="1:32" ht="18.75">
      <c r="A71" s="6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5"/>
    </row>
    <row r="72" spans="1:32" ht="18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5"/>
    </row>
    <row r="73" spans="1:31" ht="18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</sheetData>
  <sheetProtection selectLockedCells="1" selectUnlockedCells="1"/>
  <mergeCells count="24">
    <mergeCell ref="AF23:AF24"/>
    <mergeCell ref="AD2:AE2"/>
    <mergeCell ref="P2:Q2"/>
    <mergeCell ref="F2:G2"/>
    <mergeCell ref="J2:K2"/>
    <mergeCell ref="AF2:AF3"/>
    <mergeCell ref="X2:Y2"/>
    <mergeCell ref="V2:W2"/>
    <mergeCell ref="A2:A3"/>
    <mergeCell ref="B2:B3"/>
    <mergeCell ref="C2:C3"/>
    <mergeCell ref="E2:E3"/>
    <mergeCell ref="A64:K64"/>
    <mergeCell ref="A63:K63"/>
    <mergeCell ref="A1:Q1"/>
    <mergeCell ref="AF18:AF22"/>
    <mergeCell ref="N2:O2"/>
    <mergeCell ref="R2:S2"/>
    <mergeCell ref="T2:U2"/>
    <mergeCell ref="Z2:AA2"/>
    <mergeCell ref="H2:I2"/>
    <mergeCell ref="AB2:AC2"/>
    <mergeCell ref="D2:D3"/>
    <mergeCell ref="L2:M2"/>
  </mergeCells>
  <printOptions horizontalCentered="1" verticalCentered="1"/>
  <pageMargins left="0.07874015748031496" right="0.07874015748031496" top="0" bottom="0" header="0" footer="0"/>
  <pageSetup fitToHeight="0" fitToWidth="2" horizontalDpi="600" verticalDpi="600" orientation="landscape" paperSize="9" scale="45" r:id="rId1"/>
  <rowBreaks count="1" manualBreakCount="1">
    <brk id="24" max="31" man="1"/>
  </rowBreaks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2017-04-05T10:22:19Z</cp:lastPrinted>
  <dcterms:created xsi:type="dcterms:W3CDTF">2014-04-01T10:42:26Z</dcterms:created>
  <dcterms:modified xsi:type="dcterms:W3CDTF">2017-04-14T06:01:40Z</dcterms:modified>
  <cp:category/>
  <cp:version/>
  <cp:contentType/>
  <cp:contentStatus/>
</cp:coreProperties>
</file>