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firstSheet="2" activeTab="11"/>
  </bookViews>
  <sheets>
    <sheet name="Титульный лист" sheetId="1" r:id="rId1"/>
    <sheet name="январь 2015" sheetId="2" r:id="rId2"/>
    <sheet name="февраль 2015 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</sheets>
  <externalReferences>
    <externalReference r:id="rId15"/>
  </externalReferences>
  <definedNames>
    <definedName name="_xlnm.Print_Titles" localSheetId="8">'август'!$A:$A,'август'!$5:$7</definedName>
    <definedName name="_xlnm.Print_Titles" localSheetId="4">'апрель'!$A:$A,'апрель'!$5:$7</definedName>
    <definedName name="_xlnm.Print_Titles" localSheetId="7">'июль'!$A:$A,'июль'!$5:$7</definedName>
    <definedName name="_xlnm.Print_Titles" localSheetId="6">'июнь'!$A:$A,'июнь'!$5:$7</definedName>
    <definedName name="_xlnm.Print_Titles" localSheetId="5">'май'!$A:$A,'май'!$5:$7</definedName>
    <definedName name="_xlnm.Print_Titles" localSheetId="3">'март'!$A:$A,'март'!$5:$7</definedName>
    <definedName name="_xlnm.Print_Titles" localSheetId="11">'ноябрь'!$A:$A,'ноябрь'!$5:$7</definedName>
    <definedName name="_xlnm.Print_Titles" localSheetId="10">'октябрь'!$A:$A,'октябрь'!$5:$7</definedName>
    <definedName name="_xlnm.Print_Titles" localSheetId="9">'сентябрь'!$A:$A,'сентябрь'!$5:$7</definedName>
    <definedName name="_xlnm.Print_Titles" localSheetId="2">'февраль 2015 '!$A:$A,'февраль 2015 '!$5:$7</definedName>
    <definedName name="_xlnm.Print_Titles" localSheetId="1">'январь 2015'!$A:$A,'январь 2015'!$5:$7</definedName>
  </definedNames>
  <calcPr fullCalcOnLoad="1" refMode="R1C1"/>
</workbook>
</file>

<file path=xl/sharedStrings.xml><?xml version="1.0" encoding="utf-8"?>
<sst xmlns="http://schemas.openxmlformats.org/spreadsheetml/2006/main" count="702" uniqueCount="61">
  <si>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</si>
  <si>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</si>
  <si>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</si>
  <si>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</si>
  <si>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</si>
  <si>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</si>
  <si>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</si>
  <si>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</si>
  <si>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</si>
  <si>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</si>
  <si>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</si>
  <si>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</si>
  <si>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</si>
  <si>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</si>
  <si>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</si>
  <si>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</si>
  <si>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</si>
  <si>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</si>
  <si>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</si>
  <si>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</si>
  <si>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</si>
  <si>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</si>
  <si>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</si>
  <si>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</si>
  <si>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</si>
  <si>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</si>
  <si>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</si>
  <si>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</si>
  <si>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</si>
  <si>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 по программе, в том числе</t>
  </si>
  <si>
    <t>Исполнитель Шмытова Е.Ю. тел.  93-792</t>
  </si>
  <si>
    <t>Начальник отдела</t>
  </si>
  <si>
    <t>Л.Г.Низамова</t>
  </si>
  <si>
    <t>Согласовано</t>
  </si>
  <si>
    <t xml:space="preserve">Заместитель главы </t>
  </si>
  <si>
    <t>_______________Т.В.Новоселова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</si>
  <si>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</si>
  <si>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</si>
  <si>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</si>
  <si>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>Итого по (задаче)подпрограмме 1</t>
  </si>
  <si>
    <t>Муниципальная программа "Обеспечение экологической безопасности города Когалыма на 2014-2016 годы"</t>
  </si>
  <si>
    <t>Подпрограмма 1. "Развитие системы обращения с отходами производства и потребления в городе Когалыме на 2014-2016 годы"</t>
  </si>
  <si>
    <t>Задача 1 Организация централизованного сбора и утилизации твёрдых бытовых отходов, образующихся на производственных и жилых объектах города Когалыма, в соответствии с требованиями Федерального закона от 10.01.2002 №7-ФЗ "Об охране окружающей среды" и Федерального закона от 24.06.1998 №89-ФЗ "Об отходах производства и потребления"</t>
  </si>
  <si>
    <t>Мероприятие 1 . Осуществить строительство полигона твёрдых бытовых отходов</t>
  </si>
  <si>
    <t>Строительство полигона твёрдых бытовых отходов (разработка проектно-сметной документации)</t>
  </si>
  <si>
    <t>"Обеспечение экологической безопасности города Когалыма 
на 2014-2016 годы"</t>
  </si>
  <si>
    <t xml:space="preserve">Заключён контракт 08.05.2014 на сумму 8079,28 тыс.руб., срок выплнения работ 270 календарных дней с даты заключения контракта.                                            Выполнение работ предусмотрено в два этапа, I этап на сумму 2423,79 тыс.руб. исполнен, II этап в стадии исполнения, 13.08.2014 проектная документация направлена на государственную экологическую экспертизу. 
На отчётную дату получено положительное заключение экспертной комиссии государственной экологической экспертизы проектной документации (заключение №98 от 26.12.2014).
В связи с тем, что срок выполнения работ 270 календарных дней с даты заключения контракта, реализация контракта переходит на 2015 год.                                                                        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</si>
  <si>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исполнен, 
- II этап в стадии исполнения.
Проектной организацией нарушены сроки выполнения работ.
На отчетную дату получено положительное заключение экспертной комиссии государственной экологической экспертизы проектной документации (заключение №98 от 26.12.2014), с 18.02.2015 начата государственная экспертиза проектно-сметной документации.</t>
  </si>
  <si>
    <t>МКУ "УКС города Когалыма" *</t>
  </si>
  <si>
    <t>Мероприятие 1 . Осуществить строительство полигона твёрдых бытовых отходов*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</si>
  <si>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в стадии исполнения.
Проектной организацией нарушены сроки выполнения работ.
На отчетную дату получено положительное заключение экспертной комиссии государственной экологической экспертизы проектной документации (заключение №98 от 26.12.2014), с 18.02.2015 началось проведение государственной экспертизы проектно-сметной документации.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</si>
  <si>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в стадии исполнения.
Проектной организацией нарушены сроки выполнения работ.
На отчетную дату получено^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Документы сданы на проверку достоверности сметной стоимости объекта.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</si>
  <si>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в стадии исполнения.
Проектной организацией нарушены сроки выполнения работ.
На отчетную дату получено^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олучено положительное заключение о проверке достоверности определения сметной стомости объекта. В Департамент природных ресурсов и несырьевого сектора экономики ХМА-Югры отправлены: инвестиционное предложение МО город Когалым, паспорт инвестиционного проекта, обоснование экономической целесообразности строительства объекта. В Департамент строительства ХМАО-Югры направлена проектная документация объекта на утверждение.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</si>
  <si>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в стадии исполнения.
Проектной организацией нарушены сроки выполнения работ.
На отчетную дату получено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получено положительное заключение о проверке достоверности определения сметной стомости объекта. В Департамент природных ресурсов и несырьевого сектора экономики ХМА-Югры отправлены: инвестиционное предложение МО город Когалым, паспорт инвестиционного проекта, обоснование экономической целесообразности строительства объекта. В Департамент строительства ХМАО-Югры направлена проектная документация объекта на утверждение.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</si>
  <si>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на 5655,50 тыс.руб. исполнен в июле 2015.
Работы по контракту выполнены с нарушением сроков выполнения работ.
Проектной организацией получены:
На отчетную дату получено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- положительное заключение о проверке достоверности определения сметной стомости строительства (№86-1-6-0051-15 от 03.06.2015).
 В Департамент природных ресурсов и несырьевого сектора экономики ХМА-Югры отправлены: инвестиционное предложение МО город Когалым, паспорт инвестиционного проекта, обоснование экономической целесообразности строительства объекта. 
Проектная документация 04.07.2015 утверждена Департаментом строительства ХМАО-Югры.</t>
  </si>
  <si>
    <t>И.о.начальника ОРЖКХ</t>
  </si>
  <si>
    <t>Е.В.Епифанова</t>
  </si>
  <si>
    <t>Начальник ОРЖКХ</t>
  </si>
  <si>
    <t>Специалист-эксперт ОРЖКХ</t>
  </si>
  <si>
    <t>Е.Ю.Шмытова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</si>
  <si>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на 5655,50 тыс.руб. исполнен в июле 2015.
Работы по контракту выполнены с нарушением сроков выполнения работ.
Проектной организацией получены: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- положительное заключение о проверке достоверности определения сметной стомости строительства (№86-1-6-0051-15 от 03.06.2015).
 В Департамент природных ресурсов и несырьевого сектора экономики ХМА-Югры отправлены: инвестиционное предложение МО город Когалым, паспорт инвестиционного проекта, обоснование экономической целесообразности строительства объекта. 
Проектная документация 04.07.2015 утверждена Департаментом строительства ХМАО-Югры.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</si>
</sst>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14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6;&#1046;&#1050;&#1061;%20%20&#1052;&#1055;%20&#1057;&#1086;&#1076;&#1077;&#1088;&#1078;&#1072;&#1085;&#1080;&#1077;%20&#1086;&#1073;&#1098;&#1077;&#1082;&#1090;&#1086;&#1074;%20&#1043;&#1061;&#1080;%20&#1048;&#1048;%20%20&#1089;&#1077;&#1090;&#1077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2015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для Ращупкина"/>
      <sheetName val="сентябрь"/>
      <sheetName val="Лист1"/>
      <sheetName val="октябрь"/>
      <sheetName val="ноябрь"/>
    </sheetNames>
    <sheetDataSet>
      <sheetData sheetId="3">
        <row r="130">
          <cell r="A130" t="str">
            <v>Соисполнители мероприятий программы: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.75">
      <c r="A1" s="12"/>
      <c r="B1" s="12"/>
      <c r="G1" s="44" t="s">
        <v>33</v>
      </c>
      <c r="H1" s="44"/>
      <c r="I1" s="44"/>
    </row>
    <row r="2" spans="7:9" ht="16.5">
      <c r="G2" s="45" t="s">
        <v>34</v>
      </c>
      <c r="H2" s="45"/>
      <c r="I2" s="45"/>
    </row>
    <row r="3" spans="7:9" ht="16.5">
      <c r="G3" s="45" t="s">
        <v>36</v>
      </c>
      <c r="H3" s="45"/>
      <c r="I3" s="45"/>
    </row>
    <row r="4" spans="7:9" ht="25.5" customHeight="1">
      <c r="G4" s="45" t="s">
        <v>35</v>
      </c>
      <c r="H4" s="45"/>
      <c r="I4" s="45"/>
    </row>
    <row r="5" ht="14.25" customHeight="1"/>
    <row r="12" spans="1:9" ht="20.25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51.75" customHeight="1">
      <c r="A13" s="47" t="s">
        <v>37</v>
      </c>
      <c r="B13" s="47"/>
      <c r="C13" s="47"/>
      <c r="D13" s="47"/>
      <c r="E13" s="47"/>
      <c r="F13" s="47"/>
      <c r="G13" s="47"/>
      <c r="H13" s="47"/>
      <c r="I13" s="47"/>
    </row>
    <row r="14" ht="22.5" customHeight="1"/>
    <row r="15" spans="1:9" ht="27" customHeight="1">
      <c r="A15" s="46" t="s">
        <v>25</v>
      </c>
      <c r="B15" s="46"/>
      <c r="C15" s="46"/>
      <c r="D15" s="46"/>
      <c r="E15" s="46"/>
      <c r="F15" s="46"/>
      <c r="G15" s="46"/>
      <c r="H15" s="46"/>
      <c r="I15" s="46"/>
    </row>
    <row r="16" spans="1:9" ht="27" customHeight="1">
      <c r="A16" s="46" t="s">
        <v>26</v>
      </c>
      <c r="B16" s="46"/>
      <c r="C16" s="46"/>
      <c r="D16" s="46"/>
      <c r="E16" s="46"/>
      <c r="F16" s="46"/>
      <c r="G16" s="46"/>
      <c r="H16" s="46"/>
      <c r="I16" s="46"/>
    </row>
    <row r="17" spans="1:9" ht="57.75" customHeight="1">
      <c r="A17" s="48" t="s">
        <v>45</v>
      </c>
      <c r="B17" s="48"/>
      <c r="C17" s="48"/>
      <c r="D17" s="48"/>
      <c r="E17" s="48"/>
      <c r="F17" s="48"/>
      <c r="G17" s="48"/>
      <c r="H17" s="48"/>
      <c r="I17" s="48"/>
    </row>
    <row r="44" spans="1:9" ht="16.5">
      <c r="A44" s="44" t="s">
        <v>27</v>
      </c>
      <c r="B44" s="44"/>
      <c r="C44" s="44"/>
      <c r="D44" s="44"/>
      <c r="E44" s="44"/>
      <c r="F44" s="44"/>
      <c r="G44" s="44"/>
      <c r="H44" s="44"/>
      <c r="I44" s="44"/>
    </row>
    <row r="45" spans="1:9" ht="16.5">
      <c r="A45" s="44" t="s">
        <v>28</v>
      </c>
      <c r="B45" s="44"/>
      <c r="C45" s="44"/>
      <c r="D45" s="44"/>
      <c r="E45" s="44"/>
      <c r="F45" s="44"/>
      <c r="G45" s="44"/>
      <c r="H45" s="44"/>
      <c r="I45" s="44"/>
    </row>
  </sheetData>
  <sheetProtection/>
  <mergeCells count="11">
    <mergeCell ref="A17:I17"/>
    <mergeCell ref="A44:I44"/>
    <mergeCell ref="G1:I1"/>
    <mergeCell ref="G2:I2"/>
    <mergeCell ref="G3:I3"/>
    <mergeCell ref="G4:I4"/>
    <mergeCell ref="A45:I45"/>
    <mergeCell ref="A12:I12"/>
    <mergeCell ref="A13:I13"/>
    <mergeCell ref="A15:I15"/>
    <mergeCell ref="A16:I16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50" zoomScaleNormal="50" zoomScaleSheetLayoutView="75" zoomScalePageLayoutView="0" workbookViewId="0" topLeftCell="A1">
      <pane xSplit="4" ySplit="7" topLeftCell="E1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3" sqref="C13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</v>
      </c>
      <c r="C8" s="39">
        <f>C17</f>
        <v>5655.5</v>
      </c>
      <c r="D8" s="39">
        <f>D17</f>
        <v>5655.5</v>
      </c>
      <c r="E8" s="40">
        <f aca="true" t="shared" si="0" ref="E8:E13">D8/B8%</f>
        <v>100</v>
      </c>
      <c r="F8" s="40">
        <f aca="true" t="shared" si="1" ref="F8:F13">D8/C8%</f>
        <v>100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5655.5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</v>
      </c>
      <c r="C9" s="30">
        <f>C13</f>
        <v>5655.5</v>
      </c>
      <c r="D9" s="30">
        <f>D13</f>
        <v>5655.5</v>
      </c>
      <c r="E9" s="30">
        <f t="shared" si="0"/>
        <v>100</v>
      </c>
      <c r="F9" s="30">
        <f t="shared" si="1"/>
        <v>100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5655.5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</v>
      </c>
      <c r="C10" s="31">
        <f>C13</f>
        <v>5655.5</v>
      </c>
      <c r="D10" s="31">
        <f>H10+J10+L10+N10+P10+R10+T10+V10+X10+Z10+AB10+AD10</f>
        <v>5655.5</v>
      </c>
      <c r="E10" s="31">
        <f t="shared" si="0"/>
        <v>100</v>
      </c>
      <c r="F10" s="31">
        <f t="shared" si="1"/>
        <v>100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5655.5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 customHeight="1">
      <c r="A11" s="10" t="s">
        <v>49</v>
      </c>
      <c r="B11" s="31">
        <f>G11+I11+K11+M11+O11+Q11+S11+U11+W11+Y11+AA11+AC11</f>
        <v>5655.5</v>
      </c>
      <c r="C11" s="31">
        <f>C12</f>
        <v>5655.5</v>
      </c>
      <c r="D11" s="31">
        <f>H11+J11+L11+N11+P11+R11+T11+V11+X11+Z11+AB11+AD11</f>
        <v>5655.5</v>
      </c>
      <c r="E11" s="31">
        <f t="shared" si="0"/>
        <v>100</v>
      </c>
      <c r="F11" s="31">
        <f t="shared" si="1"/>
        <v>100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5655.5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62" t="s">
        <v>54</v>
      </c>
    </row>
    <row r="12" spans="1:31" s="8" customFormat="1" ht="408.75" customHeight="1">
      <c r="A12" s="10" t="s">
        <v>44</v>
      </c>
      <c r="B12" s="31">
        <f>G12+I12+K12+M12+O12+Q12+S12+U12+W12+Y12+AA12+AC12</f>
        <v>5655.5</v>
      </c>
      <c r="C12" s="31">
        <f>G12+I12+K12+M12+O12+Q12+S12+U12+W12+Y12+AA12+AC12</f>
        <v>5655.5</v>
      </c>
      <c r="D12" s="31">
        <f>H12+J12+L12+N12+P12+R12+T12+V12+X12+Z12+AB12+AD12</f>
        <v>5655.5</v>
      </c>
      <c r="E12" s="31">
        <f t="shared" si="0"/>
        <v>100</v>
      </c>
      <c r="F12" s="31">
        <f t="shared" si="1"/>
        <v>100</v>
      </c>
      <c r="G12" s="31"/>
      <c r="H12" s="31"/>
      <c r="I12" s="31"/>
      <c r="J12" s="31"/>
      <c r="K12" s="31"/>
      <c r="L12" s="31"/>
      <c r="M12" s="31">
        <v>5655.5</v>
      </c>
      <c r="N12" s="31"/>
      <c r="O12" s="31"/>
      <c r="P12" s="31"/>
      <c r="Q12" s="31"/>
      <c r="R12" s="31"/>
      <c r="S12" s="31"/>
      <c r="T12" s="31">
        <v>5655.5</v>
      </c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63"/>
    </row>
    <row r="13" spans="1:31" s="8" customFormat="1" ht="63" customHeight="1">
      <c r="A13" s="35" t="s">
        <v>39</v>
      </c>
      <c r="B13" s="30">
        <f>B11</f>
        <v>5655.5</v>
      </c>
      <c r="C13" s="42">
        <f>C11</f>
        <v>5655.5</v>
      </c>
      <c r="D13" s="42">
        <f>D11</f>
        <v>5655.5</v>
      </c>
      <c r="E13" s="30">
        <f t="shared" si="0"/>
        <v>100</v>
      </c>
      <c r="F13" s="30">
        <f t="shared" si="1"/>
        <v>100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5655.5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64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</v>
      </c>
      <c r="C15" s="43">
        <f>C13</f>
        <v>5655.5</v>
      </c>
      <c r="D15" s="31">
        <f>H15+J15+L15+N15+P15+R15+T15+V15+X15+Z15+AB15+AD15</f>
        <v>5655.5</v>
      </c>
      <c r="E15" s="31">
        <f>D15/B15%</f>
        <v>100</v>
      </c>
      <c r="F15" s="31">
        <f>D15/C15%</f>
        <v>100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5655.5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</v>
      </c>
      <c r="C17" s="30">
        <f>C13</f>
        <v>5655.5</v>
      </c>
      <c r="D17" s="30">
        <f>D13</f>
        <v>5655.5</v>
      </c>
      <c r="E17" s="30">
        <f>D17/B17%</f>
        <v>100</v>
      </c>
      <c r="F17" s="30">
        <f>D17/C17%</f>
        <v>100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5655.5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</v>
      </c>
      <c r="C19" s="30">
        <f t="shared" si="8"/>
        <v>5655.5</v>
      </c>
      <c r="D19" s="30">
        <f>D15</f>
        <v>5655.5</v>
      </c>
      <c r="E19" s="30">
        <f>D19/B19%</f>
        <v>100</v>
      </c>
      <c r="F19" s="30">
        <f>D19/C19%</f>
        <v>100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5655.5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52" t="s">
        <v>57</v>
      </c>
      <c r="V22" s="52"/>
      <c r="W22" s="1"/>
      <c r="X22" s="1"/>
      <c r="Y22" s="1"/>
      <c r="Z22" s="1"/>
      <c r="AA22" s="52" t="s">
        <v>32</v>
      </c>
      <c r="AB22" s="52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30">
    <mergeCell ref="B24:F24"/>
    <mergeCell ref="B26:E26"/>
    <mergeCell ref="AE11:AE13"/>
    <mergeCell ref="D21:E21"/>
    <mergeCell ref="U21:V21"/>
    <mergeCell ref="Z21:AA21"/>
    <mergeCell ref="U22:V22"/>
    <mergeCell ref="AA22:AB22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50" zoomScaleNormal="50" zoomScaleSheetLayoutView="75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9" sqref="V9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</v>
      </c>
      <c r="C8" s="39">
        <f>C17</f>
        <v>5655.5</v>
      </c>
      <c r="D8" s="39">
        <f>D17</f>
        <v>5655.5</v>
      </c>
      <c r="E8" s="40">
        <f aca="true" t="shared" si="0" ref="E8:E13">D8/B8%</f>
        <v>100</v>
      </c>
      <c r="F8" s="40">
        <f aca="true" t="shared" si="1" ref="F8:F13">D8/C8%</f>
        <v>100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5655.5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</v>
      </c>
      <c r="C9" s="30">
        <f>C13</f>
        <v>5655.5</v>
      </c>
      <c r="D9" s="30">
        <f>D13</f>
        <v>5655.5</v>
      </c>
      <c r="E9" s="30">
        <f t="shared" si="0"/>
        <v>100</v>
      </c>
      <c r="F9" s="30">
        <f t="shared" si="1"/>
        <v>100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5655.5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</v>
      </c>
      <c r="C10" s="31">
        <f>C13</f>
        <v>5655.5</v>
      </c>
      <c r="D10" s="31">
        <f>H10+J10+L10+N10+P10+R10+T10+V10+X10+Z10+AB10+AD10</f>
        <v>5655.5</v>
      </c>
      <c r="E10" s="31">
        <f t="shared" si="0"/>
        <v>100</v>
      </c>
      <c r="F10" s="31">
        <f t="shared" si="1"/>
        <v>100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5655.5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 customHeight="1">
      <c r="A11" s="10" t="s">
        <v>49</v>
      </c>
      <c r="B11" s="31">
        <f>G11+I11+K11+M11+O11+Q11+S11+U11+W11+Y11+AA11+AC11</f>
        <v>5655.5</v>
      </c>
      <c r="C11" s="31">
        <f>C12</f>
        <v>5655.5</v>
      </c>
      <c r="D11" s="31">
        <f>H11+J11+L11+N11+P11+R11+T11+V11+X11+Z11+AB11+AD11</f>
        <v>5655.5</v>
      </c>
      <c r="E11" s="31">
        <f t="shared" si="0"/>
        <v>100</v>
      </c>
      <c r="F11" s="31">
        <f t="shared" si="1"/>
        <v>100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5655.5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62" t="s">
        <v>54</v>
      </c>
    </row>
    <row r="12" spans="1:31" s="8" customFormat="1" ht="408.75" customHeight="1">
      <c r="A12" s="10" t="s">
        <v>44</v>
      </c>
      <c r="B12" s="31">
        <f>G12+I12+K12+M12+O12+Q12+S12+U12+W12+Y12+AA12+AC12</f>
        <v>5655.5</v>
      </c>
      <c r="C12" s="31">
        <f>G12+I12+K12+M12+O12+Q12+S12+U12+W12+Y12+AA12+AC12</f>
        <v>5655.5</v>
      </c>
      <c r="D12" s="31">
        <f>H12+J12+L12+N12+P12+R12+T12+V12+X12+Z12+AB12+AD12</f>
        <v>5655.5</v>
      </c>
      <c r="E12" s="31">
        <f t="shared" si="0"/>
        <v>100</v>
      </c>
      <c r="F12" s="31">
        <f t="shared" si="1"/>
        <v>100</v>
      </c>
      <c r="G12" s="31"/>
      <c r="H12" s="31"/>
      <c r="I12" s="31"/>
      <c r="J12" s="31"/>
      <c r="K12" s="31"/>
      <c r="L12" s="31"/>
      <c r="M12" s="31">
        <v>5655.5</v>
      </c>
      <c r="N12" s="31"/>
      <c r="O12" s="31"/>
      <c r="P12" s="31"/>
      <c r="Q12" s="31"/>
      <c r="R12" s="31"/>
      <c r="S12" s="31"/>
      <c r="T12" s="31">
        <v>5655.5</v>
      </c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63"/>
    </row>
    <row r="13" spans="1:31" s="8" customFormat="1" ht="63" customHeight="1">
      <c r="A13" s="35" t="s">
        <v>39</v>
      </c>
      <c r="B13" s="30">
        <f>B11</f>
        <v>5655.5</v>
      </c>
      <c r="C13" s="42">
        <f>C11</f>
        <v>5655.5</v>
      </c>
      <c r="D13" s="42">
        <f>D11</f>
        <v>5655.5</v>
      </c>
      <c r="E13" s="30">
        <f t="shared" si="0"/>
        <v>100</v>
      </c>
      <c r="F13" s="30">
        <f t="shared" si="1"/>
        <v>100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5655.5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64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</v>
      </c>
      <c r="C15" s="43">
        <f>C13</f>
        <v>5655.5</v>
      </c>
      <c r="D15" s="31">
        <f>H15+J15+L15+N15+P15+R15+T15+V15+X15+Z15+AB15+AD15</f>
        <v>5655.5</v>
      </c>
      <c r="E15" s="31">
        <f>D15/B15%</f>
        <v>100</v>
      </c>
      <c r="F15" s="31">
        <f>D15/C15%</f>
        <v>100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5655.5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</v>
      </c>
      <c r="C17" s="30">
        <f>C13</f>
        <v>5655.5</v>
      </c>
      <c r="D17" s="30">
        <f>D13</f>
        <v>5655.5</v>
      </c>
      <c r="E17" s="30">
        <f>D17/B17%</f>
        <v>100</v>
      </c>
      <c r="F17" s="30">
        <f>D17/C17%</f>
        <v>100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5655.5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</v>
      </c>
      <c r="C19" s="30">
        <f t="shared" si="8"/>
        <v>5655.5</v>
      </c>
      <c r="D19" s="30">
        <f>D15</f>
        <v>5655.5</v>
      </c>
      <c r="E19" s="30">
        <f>D19/B19%</f>
        <v>100</v>
      </c>
      <c r="F19" s="30">
        <f>D19/C19%</f>
        <v>100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5655.5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52" t="s">
        <v>58</v>
      </c>
      <c r="V22" s="52"/>
      <c r="W22" s="1"/>
      <c r="X22" s="1"/>
      <c r="Y22" s="1"/>
      <c r="Z22" s="1"/>
      <c r="AA22" s="52" t="s">
        <v>59</v>
      </c>
      <c r="AB22" s="52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30"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E6"/>
    <mergeCell ref="B24:F24"/>
    <mergeCell ref="B26:E26"/>
    <mergeCell ref="AE11:AE13"/>
    <mergeCell ref="D21:E21"/>
    <mergeCell ref="U21:V21"/>
    <mergeCell ref="Z21:AA21"/>
    <mergeCell ref="U22:V22"/>
    <mergeCell ref="AA22:AB22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6"/>
  <sheetViews>
    <sheetView showGridLines="0" tabSelected="1" zoomScale="75" zoomScaleNormal="75" zoomScaleSheetLayoutView="75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2" sqref="G1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</v>
      </c>
      <c r="C8" s="39">
        <f>C17</f>
        <v>5655.5</v>
      </c>
      <c r="D8" s="39">
        <f>D17</f>
        <v>5655.5</v>
      </c>
      <c r="E8" s="40">
        <f aca="true" t="shared" si="0" ref="E8:E13">D8/B8%</f>
        <v>100</v>
      </c>
      <c r="F8" s="40">
        <f aca="true" t="shared" si="1" ref="F8:F13">D8/C8%</f>
        <v>100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5655.5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</v>
      </c>
      <c r="C9" s="30">
        <f>C13</f>
        <v>5655.5</v>
      </c>
      <c r="D9" s="30">
        <f>D13</f>
        <v>5655.5</v>
      </c>
      <c r="E9" s="30">
        <f t="shared" si="0"/>
        <v>100</v>
      </c>
      <c r="F9" s="30">
        <f t="shared" si="1"/>
        <v>100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5655.5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</v>
      </c>
      <c r="C10" s="31">
        <f>C13</f>
        <v>5655.5</v>
      </c>
      <c r="D10" s="31">
        <f>H10+J10+L10+N10+P10+R10+T10+V10+X10+Z10+AB10+AD10</f>
        <v>5655.5</v>
      </c>
      <c r="E10" s="31">
        <f t="shared" si="0"/>
        <v>100</v>
      </c>
      <c r="F10" s="31">
        <f t="shared" si="1"/>
        <v>100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5655.5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80.25" customHeight="1">
      <c r="A11" s="10" t="s">
        <v>49</v>
      </c>
      <c r="B11" s="31">
        <f>G11+I11+K11+M11+O11+Q11+S11+U11+W11+Y11+AA11+AC11</f>
        <v>5655.5</v>
      </c>
      <c r="C11" s="31">
        <f>C12</f>
        <v>5655.5</v>
      </c>
      <c r="D11" s="31">
        <f>H11+J11+L11+N11+P11+R11+T11+V11+X11+Z11+AB11+AD11</f>
        <v>5655.5</v>
      </c>
      <c r="E11" s="31">
        <f t="shared" si="0"/>
        <v>100</v>
      </c>
      <c r="F11" s="31">
        <f t="shared" si="1"/>
        <v>100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5655.5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62" t="s">
        <v>60</v>
      </c>
    </row>
    <row r="12" spans="1:31" s="8" customFormat="1" ht="231" customHeight="1">
      <c r="A12" s="10" t="s">
        <v>44</v>
      </c>
      <c r="B12" s="31">
        <f>G12+I12+K12+M12+O12+Q12+S12+U12+W12+Y12+AA12+AC12</f>
        <v>5655.5</v>
      </c>
      <c r="C12" s="31">
        <f>G12+I12+K12+M12+O12+Q12+S12+U12+W12+Y12+AA12+AC12</f>
        <v>5655.5</v>
      </c>
      <c r="D12" s="31">
        <f>H12+J12+L12+N12+P12+R12+T12+V12+X12+Z12+AB12+AD12</f>
        <v>5655.5</v>
      </c>
      <c r="E12" s="31">
        <f t="shared" si="0"/>
        <v>100</v>
      </c>
      <c r="F12" s="31">
        <f t="shared" si="1"/>
        <v>100</v>
      </c>
      <c r="G12" s="31"/>
      <c r="H12" s="31"/>
      <c r="I12" s="31"/>
      <c r="J12" s="31"/>
      <c r="K12" s="31"/>
      <c r="L12" s="31"/>
      <c r="M12" s="31">
        <v>5655.5</v>
      </c>
      <c r="N12" s="31"/>
      <c r="O12" s="31"/>
      <c r="P12" s="31"/>
      <c r="Q12" s="31"/>
      <c r="R12" s="31"/>
      <c r="S12" s="31"/>
      <c r="T12" s="31">
        <v>5655.5</v>
      </c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63"/>
    </row>
    <row r="13" spans="1:31" s="8" customFormat="1" ht="32.25" customHeight="1">
      <c r="A13" s="35" t="s">
        <v>39</v>
      </c>
      <c r="B13" s="30">
        <f>B11</f>
        <v>5655.5</v>
      </c>
      <c r="C13" s="42">
        <f>C11</f>
        <v>5655.5</v>
      </c>
      <c r="D13" s="42">
        <f>D11</f>
        <v>5655.5</v>
      </c>
      <c r="E13" s="30">
        <f t="shared" si="0"/>
        <v>100</v>
      </c>
      <c r="F13" s="30">
        <f t="shared" si="1"/>
        <v>100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5655.5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63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63"/>
    </row>
    <row r="15" spans="1:31" s="8" customFormat="1" ht="39.75" customHeight="1">
      <c r="A15" s="36" t="s">
        <v>24</v>
      </c>
      <c r="B15" s="31">
        <f>B13</f>
        <v>5655.5</v>
      </c>
      <c r="C15" s="43">
        <f>C13</f>
        <v>5655.5</v>
      </c>
      <c r="D15" s="31">
        <f>H15+J15+L15+N15+P15+R15+T15+V15+X15+Z15+AB15+AD15</f>
        <v>5655.5</v>
      </c>
      <c r="E15" s="31">
        <f>D15/B15%</f>
        <v>100</v>
      </c>
      <c r="F15" s="31">
        <f>D15/C15%</f>
        <v>100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5655.5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63"/>
    </row>
    <row r="16" spans="1:31" s="8" customFormat="1" ht="29.25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64"/>
    </row>
    <row r="17" spans="1:31" ht="21" customHeight="1">
      <c r="A17" s="35" t="s">
        <v>29</v>
      </c>
      <c r="B17" s="30">
        <f>B13</f>
        <v>5655.5</v>
      </c>
      <c r="C17" s="30">
        <f>C13</f>
        <v>5655.5</v>
      </c>
      <c r="D17" s="30">
        <f>D13</f>
        <v>5655.5</v>
      </c>
      <c r="E17" s="30">
        <f>D17/B17%</f>
        <v>100</v>
      </c>
      <c r="F17" s="30">
        <f>D17/C17%</f>
        <v>100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5655.5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</v>
      </c>
      <c r="C19" s="30">
        <f t="shared" si="8"/>
        <v>5655.5</v>
      </c>
      <c r="D19" s="30">
        <f>D15</f>
        <v>5655.5</v>
      </c>
      <c r="E19" s="30">
        <f>D19/B19%</f>
        <v>100</v>
      </c>
      <c r="F19" s="30">
        <f>D19/C19%</f>
        <v>100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5655.5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52" t="s">
        <v>58</v>
      </c>
      <c r="V22" s="52"/>
      <c r="W22" s="1"/>
      <c r="X22" s="1"/>
      <c r="Y22" s="1"/>
      <c r="Z22" s="1"/>
      <c r="AA22" s="52" t="s">
        <v>59</v>
      </c>
      <c r="AB22" s="52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30">
    <mergeCell ref="B24:F24"/>
    <mergeCell ref="B26:E26"/>
    <mergeCell ref="AE11:AE16"/>
    <mergeCell ref="D21:E21"/>
    <mergeCell ref="U21:V21"/>
    <mergeCell ref="Z21:AA21"/>
    <mergeCell ref="U22:V22"/>
    <mergeCell ref="AA22:AB22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showGridLines="0" zoomScale="70" zoomScaleNormal="70" zoomScaleSheetLayoutView="75" zoomScalePageLayoutView="0" workbookViewId="0" topLeftCell="A1">
      <pane xSplit="4" ySplit="7" topLeftCell="V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A12" sqref="AA1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5655.51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5655.51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G10+I10+K10+M10+O10+Q10+S10+U10+Y10+W10+AA10+AC10</f>
        <v>5655.51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>
      <c r="A11" s="10" t="s">
        <v>43</v>
      </c>
      <c r="B11" s="31">
        <f>G11+I11+K11+M11+O11+Q11+S11+U11+W11+Y11+AA11+AC11</f>
        <v>5655.51</v>
      </c>
      <c r="C11" s="31">
        <f>G11+I11+K11+M11+O11+Q11+S11+U11+Y11+W11+AA11+AC11</f>
        <v>5655.51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252.75" customHeight="1">
      <c r="A12" s="10" t="s">
        <v>44</v>
      </c>
      <c r="B12" s="31">
        <f>G12+I12+K12+M12+O12+Q12+S12+U12+W12+Y12+AA12+AC12</f>
        <v>5655.51</v>
      </c>
      <c r="C12" s="31">
        <f>G12+I12+K12+M12+O12+Q12+S12+U12+Y12+W12+AA12+AC12</f>
        <v>5655.51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46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5655.51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5655.51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5655.51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5655.51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 t="s">
        <v>31</v>
      </c>
      <c r="V21" s="50"/>
      <c r="X21" s="1"/>
      <c r="Y21" s="1"/>
      <c r="Z21" s="51" t="s">
        <v>32</v>
      </c>
      <c r="AA21" s="51"/>
    </row>
    <row r="22" spans="2:43" ht="35.25" customHeight="1"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3:43" ht="19.5" customHeight="1">
      <c r="C23" s="29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52" t="s">
        <v>30</v>
      </c>
      <c r="T23" s="52"/>
      <c r="U23" s="52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6:43" ht="48.75" customHeight="1">
      <c r="F24" s="2"/>
      <c r="G24" s="3"/>
      <c r="H24" s="3"/>
      <c r="I24" s="3"/>
      <c r="J24" s="3"/>
      <c r="K24" s="3"/>
      <c r="L24" s="3"/>
      <c r="M24" s="3"/>
      <c r="N24" s="3"/>
      <c r="O24" s="3"/>
      <c r="P24" s="4"/>
      <c r="Q24" s="3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</row>
    <row r="25" spans="2:6" ht="19.5" customHeight="1">
      <c r="B25" s="53"/>
      <c r="C25" s="53"/>
      <c r="D25" s="53"/>
      <c r="E25" s="53"/>
      <c r="F25" s="53"/>
    </row>
    <row r="26" spans="3:7" ht="48.75" customHeight="1">
      <c r="C26" s="29"/>
      <c r="D26" s="2"/>
      <c r="E26" s="2"/>
      <c r="F26" s="2"/>
      <c r="G26" s="11"/>
    </row>
    <row r="27" spans="2:6" ht="15.75">
      <c r="B27" s="53"/>
      <c r="C27" s="53"/>
      <c r="D27" s="53"/>
      <c r="E27" s="53"/>
      <c r="F27" s="2"/>
    </row>
  </sheetData>
  <sheetProtection/>
  <mergeCells count="28"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E6"/>
    <mergeCell ref="D21:E21"/>
    <mergeCell ref="U21:V21"/>
    <mergeCell ref="Z21:AA21"/>
    <mergeCell ref="S23:U23"/>
    <mergeCell ref="B25:F25"/>
    <mergeCell ref="B27:E27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N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5655.51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5655.51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G10+I10+K10+M10+O10+Q10+S10+U10+Y10+W10+AA10+AC10</f>
        <v>5655.51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>
      <c r="A11" s="10" t="s">
        <v>49</v>
      </c>
      <c r="B11" s="31">
        <f>G11+I11+K11+M11+O11+Q11+S11+U11+W11+Y11+AA11+AC11</f>
        <v>5655.51</v>
      </c>
      <c r="C11" s="31">
        <f>G11+I11+K11+M11+O11+Q11+S11+U11+Y11+W11+AA11+AC11</f>
        <v>5655.51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252.75" customHeight="1">
      <c r="A12" s="10" t="s">
        <v>44</v>
      </c>
      <c r="B12" s="31">
        <f>G12+I12+K12+M12+O12+Q12+S12+U12+W12+Y12+AA12+AC12</f>
        <v>5655.51</v>
      </c>
      <c r="C12" s="31">
        <f>G12+I12+K12+M12+O12+Q12+S12+U12+Y12+W12+AA12+AC12</f>
        <v>5655.51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47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5655.51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5655.51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5655.51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5655.51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27"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  <mergeCell ref="AC5:AD5"/>
    <mergeCell ref="AE5:AE6"/>
    <mergeCell ref="I5:J5"/>
    <mergeCell ref="K5:L5"/>
    <mergeCell ref="M5:N5"/>
    <mergeCell ref="O5:P5"/>
    <mergeCell ref="Q5:R5"/>
    <mergeCell ref="S5:T5"/>
    <mergeCell ref="D21:E21"/>
    <mergeCell ref="U21:V21"/>
    <mergeCell ref="Z21:AA21"/>
    <mergeCell ref="B24:F24"/>
    <mergeCell ref="B26:E26"/>
    <mergeCell ref="U5:V5"/>
    <mergeCell ref="W5:X5"/>
    <mergeCell ref="Y5:Z5"/>
    <mergeCell ref="AA5:AB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Y1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D15" sqref="AD14:AD15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0</v>
      </c>
      <c r="D8" s="39">
        <f>D17</f>
        <v>0</v>
      </c>
      <c r="E8" s="40">
        <f aca="true" t="shared" si="0" ref="E8:E13">D8/B8%</f>
        <v>0</v>
      </c>
      <c r="F8" s="40" t="e">
        <f aca="true" t="shared" si="1" ref="F8:F13">D8/C8%</f>
        <v>#DIV/0!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0</v>
      </c>
      <c r="D9" s="30">
        <f>D13</f>
        <v>0</v>
      </c>
      <c r="E9" s="30">
        <f t="shared" si="0"/>
        <v>0</v>
      </c>
      <c r="F9" s="30" t="e">
        <f t="shared" si="1"/>
        <v>#DIV/0!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C13</f>
        <v>0</v>
      </c>
      <c r="D10" s="31">
        <f>H10+J10+L10+N10+P10+R10+T10+V10+X10+Z10+AB10+AD10</f>
        <v>0</v>
      </c>
      <c r="E10" s="31">
        <f t="shared" si="0"/>
        <v>0</v>
      </c>
      <c r="F10" s="31" t="e">
        <f t="shared" si="1"/>
        <v>#DIV/0!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>
      <c r="A11" s="10" t="s">
        <v>49</v>
      </c>
      <c r="B11" s="31">
        <f>G11+I11+K11+M11+O11+Q11+S11+U11+W11+Y11+AA11+AC11</f>
        <v>5655.51</v>
      </c>
      <c r="C11" s="31">
        <f>C12</f>
        <v>0</v>
      </c>
      <c r="D11" s="31">
        <f>H11+J11+L11+N11+P11+R11+T11+V11+X11+Z11+AB11+AD11</f>
        <v>0</v>
      </c>
      <c r="E11" s="31">
        <f t="shared" si="0"/>
        <v>0</v>
      </c>
      <c r="F11" s="31" t="e">
        <f t="shared" si="1"/>
        <v>#DIV/0!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252.75" customHeight="1">
      <c r="A12" s="10" t="s">
        <v>44</v>
      </c>
      <c r="B12" s="31">
        <f>G12+I12+K12+M12+O12+Q12+S12+U12+W12+Y12+AA12+AC12</f>
        <v>5655.51</v>
      </c>
      <c r="C12" s="31">
        <f>G12+I12+K12</f>
        <v>0</v>
      </c>
      <c r="D12" s="31">
        <f>H12+J12+L12+N12+P12+R12+T12+V12+X12+Z12+AB12+AD12</f>
        <v>0</v>
      </c>
      <c r="E12" s="31">
        <f t="shared" si="0"/>
        <v>0</v>
      </c>
      <c r="F12" s="31" t="e">
        <f t="shared" si="1"/>
        <v>#DIV/0!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50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0</v>
      </c>
      <c r="D13" s="42">
        <f>D11</f>
        <v>0</v>
      </c>
      <c r="E13" s="30">
        <f t="shared" si="0"/>
        <v>0</v>
      </c>
      <c r="F13" s="30" t="e">
        <f t="shared" si="1"/>
        <v>#DIV/0!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0</v>
      </c>
      <c r="D15" s="31">
        <f>H15+J15+L15+N15+P15+R15+T15+V15+X15+Z15+AB15+AD15</f>
        <v>0</v>
      </c>
      <c r="E15" s="31">
        <f>D15/B15%</f>
        <v>0</v>
      </c>
      <c r="F15" s="31" t="e">
        <f>D15/C15%</f>
        <v>#DIV/0!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0</v>
      </c>
      <c r="D17" s="30">
        <f>D13</f>
        <v>0</v>
      </c>
      <c r="E17" s="30">
        <f>D17/B17%</f>
        <v>0</v>
      </c>
      <c r="F17" s="30" t="e">
        <f>D17/C17%</f>
        <v>#DIV/0!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0</v>
      </c>
      <c r="D19" s="30">
        <f>D15</f>
        <v>0</v>
      </c>
      <c r="E19" s="30">
        <f>D19/B19%</f>
        <v>0</v>
      </c>
      <c r="F19" s="30" t="e">
        <f>D19/C19%</f>
        <v>#DIV/0!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27">
    <mergeCell ref="D21:E21"/>
    <mergeCell ref="U21:V21"/>
    <mergeCell ref="Z21:AA21"/>
    <mergeCell ref="B24:F24"/>
    <mergeCell ref="B26:E26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AB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5" sqref="C5:C6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5655.51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5655.51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C13</f>
        <v>5655.51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>
      <c r="A11" s="10" t="s">
        <v>49</v>
      </c>
      <c r="B11" s="31">
        <f>G11+I11+K11+M11+O11+Q11+S11+U11+W11+Y11+AA11+AC11</f>
        <v>5655.51</v>
      </c>
      <c r="C11" s="31">
        <f>C12</f>
        <v>5655.51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319.5" customHeight="1">
      <c r="A12" s="10" t="s">
        <v>44</v>
      </c>
      <c r="B12" s="31">
        <f>G12+I12+K12+M12+O12+Q12+S12+U12+W12+Y12+AA12+AC12</f>
        <v>5655.51</v>
      </c>
      <c r="C12" s="31">
        <f>G12+I12+K12+M12</f>
        <v>5655.51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51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5655.51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5655.51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5655.51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5655.51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27"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  <mergeCell ref="AC5:AD5"/>
    <mergeCell ref="AE5:AE6"/>
    <mergeCell ref="I5:J5"/>
    <mergeCell ref="K5:L5"/>
    <mergeCell ref="M5:N5"/>
    <mergeCell ref="O5:P5"/>
    <mergeCell ref="Q5:R5"/>
    <mergeCell ref="S5:T5"/>
    <mergeCell ref="D21:E21"/>
    <mergeCell ref="U21:V21"/>
    <mergeCell ref="Z21:AA21"/>
    <mergeCell ref="B24:F24"/>
    <mergeCell ref="B26:E26"/>
    <mergeCell ref="U5:V5"/>
    <mergeCell ref="W5:X5"/>
    <mergeCell ref="Y5:Z5"/>
    <mergeCell ref="AA5:AB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AC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E12" sqref="AE1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5655.51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5655.51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C13</f>
        <v>5655.51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>
      <c r="A11" s="10" t="s">
        <v>49</v>
      </c>
      <c r="B11" s="31">
        <f>G11+I11+K11+M11+O11+Q11+S11+U11+W11+Y11+AA11+AC11</f>
        <v>5655.51</v>
      </c>
      <c r="C11" s="31">
        <f>C12</f>
        <v>5655.51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319.5" customHeight="1">
      <c r="A12" s="10" t="s">
        <v>44</v>
      </c>
      <c r="B12" s="31">
        <f>G12+I12+K12+M12+O12+Q12+S12+U12+W12+Y12+AA12+AC12</f>
        <v>5655.51</v>
      </c>
      <c r="C12" s="31">
        <f>G12+I12+K12+M12+O12</f>
        <v>5655.51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51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5655.51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5655.51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5655.51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5655.51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27"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  <mergeCell ref="AC5:AD5"/>
    <mergeCell ref="AE5:AE6"/>
    <mergeCell ref="I5:J5"/>
    <mergeCell ref="K5:L5"/>
    <mergeCell ref="M5:N5"/>
    <mergeCell ref="O5:P5"/>
    <mergeCell ref="Q5:R5"/>
    <mergeCell ref="S5:T5"/>
    <mergeCell ref="D21:E21"/>
    <mergeCell ref="U21:V21"/>
    <mergeCell ref="Z21:AA21"/>
    <mergeCell ref="B24:F24"/>
    <mergeCell ref="B26:E26"/>
    <mergeCell ref="U5:V5"/>
    <mergeCell ref="W5:X5"/>
    <mergeCell ref="Y5:Z5"/>
    <mergeCell ref="AA5:AB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AC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E11" sqref="AE11:AE13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</v>
      </c>
      <c r="C8" s="39">
        <f>C17</f>
        <v>5655.5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</v>
      </c>
      <c r="C9" s="30">
        <f>C13</f>
        <v>5655.5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</v>
      </c>
      <c r="C10" s="31">
        <f>C13</f>
        <v>5655.5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 customHeight="1">
      <c r="A11" s="10" t="s">
        <v>49</v>
      </c>
      <c r="B11" s="31">
        <f>G11+I11+K11+M11+O11+Q11+S11+U11+W11+Y11+AA11+AC11</f>
        <v>5655.5</v>
      </c>
      <c r="C11" s="31">
        <f>C12</f>
        <v>5655.5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62" t="s">
        <v>52</v>
      </c>
    </row>
    <row r="12" spans="1:31" s="8" customFormat="1" ht="377.25" customHeight="1">
      <c r="A12" s="10" t="s">
        <v>44</v>
      </c>
      <c r="B12" s="31">
        <f>G12+I12+K12+M12+O12+Q12+S12+U12+W12+Y12+AA12+AC12</f>
        <v>5655.5</v>
      </c>
      <c r="C12" s="31">
        <f>G12+I12+K12+M12+O12+Q12</f>
        <v>5655.5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63"/>
    </row>
    <row r="13" spans="1:31" s="8" customFormat="1" ht="30.75" customHeight="1">
      <c r="A13" s="35" t="s">
        <v>39</v>
      </c>
      <c r="B13" s="30">
        <f>B11</f>
        <v>5655.5</v>
      </c>
      <c r="C13" s="42">
        <f>C11</f>
        <v>5655.5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64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</v>
      </c>
      <c r="C15" s="43">
        <f>C13</f>
        <v>5655.5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</v>
      </c>
      <c r="C17" s="30">
        <f>C13</f>
        <v>5655.5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</v>
      </c>
      <c r="C19" s="30">
        <f t="shared" si="8"/>
        <v>5655.5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28">
    <mergeCell ref="D21:E21"/>
    <mergeCell ref="U21:V21"/>
    <mergeCell ref="Z21:AA21"/>
    <mergeCell ref="B24:F24"/>
    <mergeCell ref="B26:E26"/>
    <mergeCell ref="U5:V5"/>
    <mergeCell ref="W5:X5"/>
    <mergeCell ref="Y5:Z5"/>
    <mergeCell ref="AA5:AB5"/>
    <mergeCell ref="G5:H5"/>
    <mergeCell ref="AC5:AD5"/>
    <mergeCell ref="AE5:AE6"/>
    <mergeCell ref="I5:J5"/>
    <mergeCell ref="K5:L5"/>
    <mergeCell ref="M5:N5"/>
    <mergeCell ref="O5:P5"/>
    <mergeCell ref="Q5:R5"/>
    <mergeCell ref="S5:T5"/>
    <mergeCell ref="AE11:AE13"/>
    <mergeCell ref="F1:G1"/>
    <mergeCell ref="A2:A3"/>
    <mergeCell ref="N2:R2"/>
    <mergeCell ref="N3:R3"/>
    <mergeCell ref="A5:A6"/>
    <mergeCell ref="B5:B6"/>
    <mergeCell ref="C5:C6"/>
    <mergeCell ref="D5:D6"/>
    <mergeCell ref="E5:F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50" zoomScaleNormal="50" zoomScaleSheetLayoutView="75" zoomScalePageLayoutView="0" workbookViewId="0" topLeftCell="A1">
      <pane xSplit="4" ySplit="7" topLeftCell="R1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E11" sqref="AE11:AE13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</v>
      </c>
      <c r="C8" s="39">
        <f>C17</f>
        <v>5655.5</v>
      </c>
      <c r="D8" s="39">
        <f>D17</f>
        <v>5655.5</v>
      </c>
      <c r="E8" s="40">
        <f aca="true" t="shared" si="0" ref="E8:E13">D8/B8%</f>
        <v>100</v>
      </c>
      <c r="F8" s="40">
        <f aca="true" t="shared" si="1" ref="F8:F13">D8/C8%</f>
        <v>100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5655.5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</v>
      </c>
      <c r="C9" s="30">
        <f>C13</f>
        <v>5655.5</v>
      </c>
      <c r="D9" s="30">
        <f>D13</f>
        <v>5655.5</v>
      </c>
      <c r="E9" s="30">
        <f t="shared" si="0"/>
        <v>100</v>
      </c>
      <c r="F9" s="30">
        <f t="shared" si="1"/>
        <v>100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5655.5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</v>
      </c>
      <c r="C10" s="31">
        <f>C13</f>
        <v>5655.5</v>
      </c>
      <c r="D10" s="31">
        <f>H10+J10+L10+N10+P10+R10+T10+V10+X10+Z10+AB10+AD10</f>
        <v>5655.5</v>
      </c>
      <c r="E10" s="31">
        <f t="shared" si="0"/>
        <v>100</v>
      </c>
      <c r="F10" s="31">
        <f t="shared" si="1"/>
        <v>100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5655.5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 customHeight="1">
      <c r="A11" s="10" t="s">
        <v>49</v>
      </c>
      <c r="B11" s="31">
        <f>G11+I11+K11+M11+O11+Q11+S11+U11+W11+Y11+AA11+AC11</f>
        <v>5655.5</v>
      </c>
      <c r="C11" s="31">
        <f>C12</f>
        <v>5655.5</v>
      </c>
      <c r="D11" s="31">
        <f>H11+J11+L11+N11+P11+R11+T11+V11+X11+Z11+AB11+AD11</f>
        <v>5655.5</v>
      </c>
      <c r="E11" s="31">
        <f t="shared" si="0"/>
        <v>100</v>
      </c>
      <c r="F11" s="31">
        <f t="shared" si="1"/>
        <v>100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5655.5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62" t="s">
        <v>53</v>
      </c>
    </row>
    <row r="12" spans="1:31" s="8" customFormat="1" ht="377.25" customHeight="1">
      <c r="A12" s="10" t="s">
        <v>44</v>
      </c>
      <c r="B12" s="31">
        <f>G12+I12+K12+M12+O12+Q12+S12+U12+W12+Y12+AA12+AC12</f>
        <v>5655.5</v>
      </c>
      <c r="C12" s="31">
        <f>G12+I12+K12+M12+O12+Q12+S12</f>
        <v>5655.5</v>
      </c>
      <c r="D12" s="31">
        <f>H12+J12+L12+N12+P12+R12+T12+V12+X12+Z12+AB12+AD12</f>
        <v>5655.5</v>
      </c>
      <c r="E12" s="31">
        <f t="shared" si="0"/>
        <v>100</v>
      </c>
      <c r="F12" s="31">
        <f t="shared" si="1"/>
        <v>100</v>
      </c>
      <c r="G12" s="31"/>
      <c r="H12" s="31"/>
      <c r="I12" s="31"/>
      <c r="J12" s="31"/>
      <c r="K12" s="31"/>
      <c r="L12" s="31"/>
      <c r="M12" s="31">
        <v>5655.5</v>
      </c>
      <c r="N12" s="31"/>
      <c r="O12" s="31"/>
      <c r="P12" s="31"/>
      <c r="Q12" s="31"/>
      <c r="R12" s="31"/>
      <c r="S12" s="31"/>
      <c r="T12" s="31">
        <v>5655.5</v>
      </c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63"/>
    </row>
    <row r="13" spans="1:31" s="8" customFormat="1" ht="63" customHeight="1">
      <c r="A13" s="35" t="s">
        <v>39</v>
      </c>
      <c r="B13" s="30">
        <f>B11</f>
        <v>5655.5</v>
      </c>
      <c r="C13" s="42">
        <f>C11</f>
        <v>5655.5</v>
      </c>
      <c r="D13" s="42">
        <f>D11</f>
        <v>5655.5</v>
      </c>
      <c r="E13" s="30">
        <f t="shared" si="0"/>
        <v>100</v>
      </c>
      <c r="F13" s="30">
        <f t="shared" si="1"/>
        <v>100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5655.5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64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</v>
      </c>
      <c r="C15" s="43">
        <f>C13</f>
        <v>5655.5</v>
      </c>
      <c r="D15" s="31">
        <f>H15+J15+L15+N15+P15+R15+T15+V15+X15+Z15+AB15+AD15</f>
        <v>5655.5</v>
      </c>
      <c r="E15" s="31">
        <f>D15/B15%</f>
        <v>100</v>
      </c>
      <c r="F15" s="31">
        <f>D15/C15%</f>
        <v>100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5655.5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</v>
      </c>
      <c r="C17" s="30">
        <f>C13</f>
        <v>5655.5</v>
      </c>
      <c r="D17" s="30">
        <f>D13</f>
        <v>5655.5</v>
      </c>
      <c r="E17" s="30">
        <f>D17/B17%</f>
        <v>100</v>
      </c>
      <c r="F17" s="30">
        <f>D17/C17%</f>
        <v>100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5655.5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</v>
      </c>
      <c r="C19" s="30">
        <f t="shared" si="8"/>
        <v>5655.5</v>
      </c>
      <c r="D19" s="30">
        <f>D15</f>
        <v>5655.5</v>
      </c>
      <c r="E19" s="30">
        <f>D19/B19%</f>
        <v>100</v>
      </c>
      <c r="F19" s="30">
        <f>D19/C19%</f>
        <v>100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5655.5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28">
    <mergeCell ref="AE11:AE13"/>
    <mergeCell ref="D21:E21"/>
    <mergeCell ref="U21:V21"/>
    <mergeCell ref="Z21:AA21"/>
    <mergeCell ref="B24:F24"/>
    <mergeCell ref="B26:E26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50" zoomScaleNormal="50" zoomScaleSheetLayoutView="75" zoomScalePageLayoutView="0" workbookViewId="0" topLeftCell="A1">
      <pane xSplit="4" ySplit="7" topLeftCell="P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22" sqref="U22:V2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56"/>
      <c r="G1" s="56"/>
    </row>
    <row r="2" spans="1:18" ht="40.5" customHeight="1">
      <c r="A2" s="57" t="s">
        <v>40</v>
      </c>
      <c r="N2" s="56"/>
      <c r="O2" s="56"/>
      <c r="P2" s="56"/>
      <c r="Q2" s="56"/>
      <c r="R2" s="56"/>
    </row>
    <row r="3" spans="1:18" ht="36.75" customHeight="1">
      <c r="A3" s="57"/>
      <c r="B3" s="24"/>
      <c r="C3" s="26"/>
      <c r="D3" s="24"/>
      <c r="E3" s="24"/>
      <c r="F3" s="24"/>
      <c r="G3" s="24"/>
      <c r="H3" s="24"/>
      <c r="N3" s="58"/>
      <c r="O3" s="58"/>
      <c r="P3" s="58"/>
      <c r="Q3" s="58"/>
      <c r="R3" s="58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9" t="s">
        <v>5</v>
      </c>
      <c r="B5" s="60" t="s">
        <v>22</v>
      </c>
      <c r="C5" s="60" t="s">
        <v>19</v>
      </c>
      <c r="D5" s="60" t="s">
        <v>20</v>
      </c>
      <c r="E5" s="54" t="s">
        <v>15</v>
      </c>
      <c r="F5" s="54"/>
      <c r="G5" s="54" t="s">
        <v>0</v>
      </c>
      <c r="H5" s="54"/>
      <c r="I5" s="54" t="s">
        <v>1</v>
      </c>
      <c r="J5" s="54"/>
      <c r="K5" s="54" t="s">
        <v>2</v>
      </c>
      <c r="L5" s="54"/>
      <c r="M5" s="54" t="s">
        <v>3</v>
      </c>
      <c r="N5" s="54"/>
      <c r="O5" s="54" t="s">
        <v>4</v>
      </c>
      <c r="P5" s="54"/>
      <c r="Q5" s="54" t="s">
        <v>6</v>
      </c>
      <c r="R5" s="54"/>
      <c r="S5" s="54" t="s">
        <v>7</v>
      </c>
      <c r="T5" s="54"/>
      <c r="U5" s="54" t="s">
        <v>8</v>
      </c>
      <c r="V5" s="54"/>
      <c r="W5" s="54" t="s">
        <v>9</v>
      </c>
      <c r="X5" s="54"/>
      <c r="Y5" s="54" t="s">
        <v>10</v>
      </c>
      <c r="Z5" s="54"/>
      <c r="AA5" s="54" t="s">
        <v>11</v>
      </c>
      <c r="AB5" s="54"/>
      <c r="AC5" s="54" t="s">
        <v>12</v>
      </c>
      <c r="AD5" s="54"/>
      <c r="AE5" s="55" t="s">
        <v>21</v>
      </c>
    </row>
    <row r="6" spans="1:31" s="5" customFormat="1" ht="75.75" customHeight="1">
      <c r="A6" s="59"/>
      <c r="B6" s="61"/>
      <c r="C6" s="61"/>
      <c r="D6" s="61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5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</v>
      </c>
      <c r="C8" s="39">
        <f>C17</f>
        <v>5655.5</v>
      </c>
      <c r="D8" s="39">
        <f>D17</f>
        <v>5655.5</v>
      </c>
      <c r="E8" s="40">
        <f aca="true" t="shared" si="0" ref="E8:E13">D8/B8%</f>
        <v>100</v>
      </c>
      <c r="F8" s="40">
        <f aca="true" t="shared" si="1" ref="F8:F13">D8/C8%</f>
        <v>100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5655.5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</v>
      </c>
      <c r="C9" s="30">
        <f>C13</f>
        <v>5655.5</v>
      </c>
      <c r="D9" s="30">
        <f>D13</f>
        <v>5655.5</v>
      </c>
      <c r="E9" s="30">
        <f t="shared" si="0"/>
        <v>100</v>
      </c>
      <c r="F9" s="30">
        <f t="shared" si="1"/>
        <v>100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5655.5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</v>
      </c>
      <c r="C10" s="31">
        <f>C13</f>
        <v>5655.5</v>
      </c>
      <c r="D10" s="31">
        <f>H10+J10+L10+N10+P10+R10+T10+V10+X10+Z10+AB10+AD10</f>
        <v>5655.5</v>
      </c>
      <c r="E10" s="31">
        <f t="shared" si="0"/>
        <v>100</v>
      </c>
      <c r="F10" s="31">
        <f t="shared" si="1"/>
        <v>100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5655.5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 customHeight="1">
      <c r="A11" s="10" t="s">
        <v>49</v>
      </c>
      <c r="B11" s="31">
        <f>G11+I11+K11+M11+O11+Q11+S11+U11+W11+Y11+AA11+AC11</f>
        <v>5655.5</v>
      </c>
      <c r="C11" s="31">
        <f>C12</f>
        <v>5655.5</v>
      </c>
      <c r="D11" s="31">
        <f>H11+J11+L11+N11+P11+R11+T11+V11+X11+Z11+AB11+AD11</f>
        <v>5655.5</v>
      </c>
      <c r="E11" s="31">
        <f t="shared" si="0"/>
        <v>100</v>
      </c>
      <c r="F11" s="31">
        <f t="shared" si="1"/>
        <v>100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5655.5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62" t="s">
        <v>54</v>
      </c>
    </row>
    <row r="12" spans="1:31" s="8" customFormat="1" ht="408.75" customHeight="1">
      <c r="A12" s="10" t="s">
        <v>44</v>
      </c>
      <c r="B12" s="31">
        <f>G12+I12+K12+M12+O12+Q12+S12+U12+W12+Y12+AA12+AC12</f>
        <v>5655.5</v>
      </c>
      <c r="C12" s="31">
        <f>G12+I12+K12+M12+O12+Q12+S12</f>
        <v>5655.5</v>
      </c>
      <c r="D12" s="31">
        <f>H12+J12+L12+N12+P12+R12+T12+V12+X12+Z12+AB12+AD12</f>
        <v>5655.5</v>
      </c>
      <c r="E12" s="31">
        <f t="shared" si="0"/>
        <v>100</v>
      </c>
      <c r="F12" s="31">
        <f t="shared" si="1"/>
        <v>100</v>
      </c>
      <c r="G12" s="31"/>
      <c r="H12" s="31"/>
      <c r="I12" s="31"/>
      <c r="J12" s="31"/>
      <c r="K12" s="31"/>
      <c r="L12" s="31"/>
      <c r="M12" s="31">
        <v>5655.5</v>
      </c>
      <c r="N12" s="31"/>
      <c r="O12" s="31"/>
      <c r="P12" s="31"/>
      <c r="Q12" s="31"/>
      <c r="R12" s="31"/>
      <c r="S12" s="31"/>
      <c r="T12" s="31">
        <v>5655.5</v>
      </c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63"/>
    </row>
    <row r="13" spans="1:31" s="8" customFormat="1" ht="63" customHeight="1">
      <c r="A13" s="35" t="s">
        <v>39</v>
      </c>
      <c r="B13" s="30">
        <f>B11</f>
        <v>5655.5</v>
      </c>
      <c r="C13" s="42">
        <f>C11</f>
        <v>5655.5</v>
      </c>
      <c r="D13" s="42">
        <f>D11</f>
        <v>5655.5</v>
      </c>
      <c r="E13" s="30">
        <f t="shared" si="0"/>
        <v>100</v>
      </c>
      <c r="F13" s="30">
        <f t="shared" si="1"/>
        <v>100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5655.5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64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</v>
      </c>
      <c r="C15" s="43">
        <f>C13</f>
        <v>5655.5</v>
      </c>
      <c r="D15" s="31">
        <f>H15+J15+L15+N15+P15+R15+T15+V15+X15+Z15+AB15+AD15</f>
        <v>5655.5</v>
      </c>
      <c r="E15" s="31">
        <f>D15/B15%</f>
        <v>100</v>
      </c>
      <c r="F15" s="31">
        <f>D15/C15%</f>
        <v>100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5655.5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</v>
      </c>
      <c r="C17" s="30">
        <f>C13</f>
        <v>5655.5</v>
      </c>
      <c r="D17" s="30">
        <f>D13</f>
        <v>5655.5</v>
      </c>
      <c r="E17" s="30">
        <f>D17/B17%</f>
        <v>100</v>
      </c>
      <c r="F17" s="30">
        <f>D17/C17%</f>
        <v>100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5655.5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</v>
      </c>
      <c r="C19" s="30">
        <f t="shared" si="8"/>
        <v>5655.5</v>
      </c>
      <c r="D19" s="30">
        <f>D15</f>
        <v>5655.5</v>
      </c>
      <c r="E19" s="30">
        <f>D19/B19%</f>
        <v>100</v>
      </c>
      <c r="F19" s="30">
        <f>D19/C19%</f>
        <v>100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5655.5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49"/>
      <c r="E21" s="49"/>
      <c r="U21" s="50"/>
      <c r="V21" s="50"/>
      <c r="X21" s="1"/>
      <c r="Y21" s="1"/>
      <c r="Z21" s="51"/>
      <c r="AA21" s="51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52" t="s">
        <v>55</v>
      </c>
      <c r="V22" s="52"/>
      <c r="W22" s="1"/>
      <c r="X22" s="1"/>
      <c r="Y22" s="1"/>
      <c r="Z22" s="1"/>
      <c r="AA22" s="52" t="s">
        <v>56</v>
      </c>
      <c r="AB22" s="52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3"/>
      <c r="C24" s="53"/>
      <c r="D24" s="53"/>
      <c r="E24" s="53"/>
      <c r="F24" s="53"/>
    </row>
    <row r="25" spans="3:7" ht="48.75" customHeight="1">
      <c r="C25" s="29"/>
      <c r="D25" s="2"/>
      <c r="E25" s="2"/>
      <c r="F25" s="2"/>
      <c r="G25" s="11"/>
    </row>
    <row r="26" spans="2:6" ht="15.75">
      <c r="B26" s="53"/>
      <c r="C26" s="53"/>
      <c r="D26" s="53"/>
      <c r="E26" s="53"/>
      <c r="F26" s="2"/>
    </row>
  </sheetData>
  <sheetProtection/>
  <mergeCells count="30">
    <mergeCell ref="AE11:AE13"/>
    <mergeCell ref="D21:E21"/>
    <mergeCell ref="U21:V21"/>
    <mergeCell ref="Z21:AA21"/>
    <mergeCell ref="B24:F24"/>
    <mergeCell ref="B26:E26"/>
    <mergeCell ref="U22:V22"/>
    <mergeCell ref="AA22:AB22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2015-12-02T06:48:03Z</cp:lastPrinted>
  <dcterms:created xsi:type="dcterms:W3CDTF">1996-10-08T23:32:33Z</dcterms:created>
  <dcterms:modified xsi:type="dcterms:W3CDTF">2015-12-02T06:49:15Z</dcterms:modified>
  <cp:category/>
  <cp:version/>
  <cp:contentType/>
  <cp:contentStatus/>
</cp:coreProperties>
</file>