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840" windowHeight="12300" activeTab="2"/>
  </bookViews>
  <sheets>
    <sheet name="Титульный лист" sheetId="1" r:id="rId1"/>
    <sheet name="2016" sheetId="2" state="hidden" r:id="rId2"/>
    <sheet name="2017" sheetId="3" r:id="rId3"/>
    <sheet name="январь" sheetId="4" r:id="rId4"/>
  </sheets>
  <definedNames>
    <definedName name="_xlfn.IFERROR" hidden="1">#NAME?</definedName>
    <definedName name="_xlnm.Print_Titles" localSheetId="1">'2016'!$7:$9</definedName>
    <definedName name="_xlnm.Print_Titles" localSheetId="2">'2017'!$3:$5</definedName>
    <definedName name="_xlnm.Print_Titles" localSheetId="3">'январь'!$3:$5</definedName>
    <definedName name="_xlnm.Print_Area" localSheetId="3">'январь'!$A$1:$AF$112</definedName>
  </definedNames>
  <calcPr fullCalcOnLoad="1"/>
</workbook>
</file>

<file path=xl/sharedStrings.xml><?xml version="1.0" encoding="utf-8"?>
<sst xmlns="http://schemas.openxmlformats.org/spreadsheetml/2006/main" count="453" uniqueCount="99">
  <si>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</si>
  <si>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</si>
  <si>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</si>
  <si>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</si>
  <si>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</si>
  <si>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</si>
  <si>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</si>
  <si>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</si>
  <si>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</si>
  <si>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</si>
  <si>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</si>
  <si>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</si>
  <si>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</si>
  <si>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</si>
  <si>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</si>
  <si>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</si>
  <si>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</si>
  <si>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</si>
  <si>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</si>
  <si>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</si>
  <si>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</si>
  <si>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</si>
  <si>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</si>
  <si>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</si>
  <si>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</si>
  <si>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</si>
  <si>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</si>
  <si>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</si>
  <si>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</si>
  <si>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</si>
  <si>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</si>
  <si>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</si>
  <si>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</si>
  <si>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</si>
  <si>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</si>
  <si>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</si>
  <si>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</si>
  <si>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</si>
  <si>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</si>
  <si>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</si>
  <si>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</si>
  <si>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</si>
  <si>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</si>
  <si>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</si>
  <si>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</si>
  <si>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</si>
  <si>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</si>
  <si>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</si>
  <si>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</si>
  <si>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</si>
  <si>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</si>
  <si>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</si>
  <si>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</si>
  <si>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</si>
  <si>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</si>
  <si>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</si>
  <si>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</si>
  <si>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</si>
  <si>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</si>
  <si>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</si>
  <si>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</si>
  <si>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</si>
  <si>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</si>
  <si>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</si>
  <si>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</si>
  <si>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</si>
  <si>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</si>
  <si>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</si>
  <si>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</si>
  <si>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</si>
  <si>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</si>
  <si>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</si>
  <si>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Лабораторные исследования асфальто-бетонного покрытия</t>
  </si>
  <si>
    <t>тел. 8(34667)93-790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</si>
  <si>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</si>
  <si>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остатки прошлых лет (2015 год)</t>
  </si>
  <si>
    <t>План на 30.11.2016</t>
  </si>
  <si>
    <t>Профинансировано на 30.11.2016</t>
  </si>
  <si>
    <t>Кассовый расход на  30.11.2016</t>
  </si>
  <si>
    <t>2.2.5.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</t>
  </si>
  <si>
    <t>_______________М.А.Рудиков</t>
  </si>
  <si>
    <t xml:space="preserve">"Развитие транспортной системы города Когалыма" 
</t>
  </si>
  <si>
    <t>на 2017 год</t>
  </si>
  <si>
    <t xml:space="preserve">Комплексный план (сетевой график) по реализации муниципальной программы
 "Развитие транспортной системы города Когалыма" на 2017 год </t>
  </si>
  <si>
    <t>План на 
2017 год</t>
  </si>
  <si>
    <t>2.1.6. Капитальный ремонт моста через реку Ингу-Ягун на км 2+289 автомобильной дороги по улице Дружбы народов на территории города Когалыма (9)</t>
  </si>
  <si>
    <t>2.1.7. Капитальный ремонт путепровода на Повховском шоссе на территории города Когалыма (9)</t>
  </si>
  <si>
    <t xml:space="preserve">Отчет о ходе реализации муниципальной программы
 "Развитие транспортной системы города Когалыма" за январь  2017 года </t>
  </si>
  <si>
    <t>План на 31.01.2017</t>
  </si>
  <si>
    <t>Профинансировано на 31.01.2017</t>
  </si>
  <si>
    <t>Кассовый расход на  31.01.2017</t>
  </si>
  <si>
    <t>Результаты реализации и причины отклоненийфакта от плана</t>
  </si>
  <si>
    <t>По результатам запроса котировок заключены муниципальные контракты от 10.01.2017  с ИП Шахбазовым Ф.Т. на выполнение работ, связанных с осуществлением регулярных перевозок пассажиров и багажа автотранспортом на городских маршртах №1А, 2 и 3 с 10.01.2017 по 31.01.2017 на общую сумму 891,3т.р., а также договора на общую сумму 792,6 т.р. на осуществление пассажирских перевозок по социально значимым маршрутам в январе 2017 года. В связи с тем, что эл.аукционы, объявленные в 2016 году, признаны несостоявшимися, проводятся процедуры определения поставщика способом запроса предложений.</t>
  </si>
  <si>
    <t>В связи с расторжением муниципального контракта с ООО "Квадрат" 18.11.2016 и подачей исковых заявлений ООО "Квадрат" в Арбитражный суд ХМАО-Югры оплата за выполненные работы будет осуществляться на основании исполнительных листов в рамках МП "Содержание городского хозяйства и инженерной инфраструктуры в городе Когалыме".    
По результатам электронного аукциона заключен МК от 02.01.2017 №0187300013716000214-0070611-01 на выполнение работ по ТО и ремонту эл/оборудования сетей НО и светофорных объектов г.Когалыма с АО "ЮТЭК-Когалым"</t>
  </si>
  <si>
    <t xml:space="preserve">С АО "ТЭК" заключен контракт №ЭС-19/К/1229 энергоснабжения от 27.12.2016  на сумму 416,131т.р. на энергоснабжение для светофорных объектов в 2017 году.                     Неполное освоение денежных средств в январе  обусловлено непредставлением АО "ТЭК" в январе счёта на предоплату за электроэнергию. </t>
  </si>
  <si>
    <t>Ведется подготовка аукционной документации, размещение электронного аукциона планируется в феврале 2017 года</t>
  </si>
  <si>
    <t>2.1.6. Ремонт объекта "Мост через реку ИнгуЯгун на км 2+289 автомобильной дороги по улице Дружбы народов в городе Когалыме" (9)</t>
  </si>
  <si>
    <t>2.1.7. Ремонт объекта "Путепровод на км 0+468 автодороги Повховское шоссе в городе Когалыме" (9)</t>
  </si>
  <si>
    <t xml:space="preserve">Отклонение от плана составляет 2327,31 тыс.руб. в том числе:
1. 686,48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                                                                                                                                                                 
2. 20,63 тыс.руб.  - неисполнение субсидии возникло в связи с предоставлением счетов на оплату в феврале месяце. 
3. 115,04 тыс.руб - неисполнение субсидии возникло по статье расходов прочие услуги: 1. по страхованию автотранспорта, т.к. техника находится на ремонте; 2.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3. по прохождению планового медицинского осмотра рабочих в связи с корректировкой платежных документов.  
4. 387,58 тыс.руб - неиспользование субсидий возникло в связи оплатой в марте месяце
7. 561,12 тыс.руб - неисполнение субсидии возникло по статье расходов приобретение топлива, оплата произведена по фактическому потреблению, согласно выставленного счета.  По статье расходов приобретение запасных частей и смазочных материалов -  документация находится в стадии разработки.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</si>
</sst>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10"/>
      <name val="Times New Roman"/>
      <family val="1"/>
    </font>
    <font>
      <sz val="13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sz val="13"/>
      <color rgb="FFFF0000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58" fillId="0" borderId="0" xfId="0" applyFont="1" applyAlignment="1">
      <alignment horizontal="center"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8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/>
    </xf>
    <xf numFmtId="4" fontId="64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" fontId="65" fillId="0" borderId="14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4" fontId="65" fillId="0" borderId="14" xfId="0" applyNumberFormat="1" applyFont="1" applyFill="1" applyBorder="1" applyAlignment="1">
      <alignment horizontal="left" vertical="center" wrapText="1"/>
    </xf>
    <xf numFmtId="4" fontId="65" fillId="0" borderId="15" xfId="0" applyNumberFormat="1" applyFont="1" applyFill="1" applyBorder="1" applyAlignment="1">
      <alignment horizontal="left" vertical="center" wrapText="1"/>
    </xf>
    <xf numFmtId="4" fontId="65" fillId="0" borderId="16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68" t="s">
        <v>19</v>
      </c>
      <c r="H1" s="68"/>
      <c r="I1" s="68"/>
    </row>
    <row r="2" spans="7:9" ht="16.5">
      <c r="G2" s="69" t="s">
        <v>22</v>
      </c>
      <c r="H2" s="69"/>
      <c r="I2" s="69"/>
    </row>
    <row r="3" spans="7:9" ht="16.5">
      <c r="G3" s="69" t="s">
        <v>46</v>
      </c>
      <c r="H3" s="69"/>
      <c r="I3" s="69"/>
    </row>
    <row r="4" spans="7:9" ht="25.5" customHeight="1">
      <c r="G4" s="69" t="s">
        <v>80</v>
      </c>
      <c r="H4" s="69"/>
      <c r="I4" s="69"/>
    </row>
    <row r="5" ht="14.25" customHeight="1"/>
    <row r="12" spans="1:9" ht="20.25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51.75" customHeight="1">
      <c r="A13" s="71" t="s">
        <v>20</v>
      </c>
      <c r="B13" s="71"/>
      <c r="C13" s="71"/>
      <c r="D13" s="71"/>
      <c r="E13" s="71"/>
      <c r="F13" s="71"/>
      <c r="G13" s="71"/>
      <c r="H13" s="71"/>
      <c r="I13" s="71"/>
    </row>
    <row r="14" ht="22.5" customHeight="1"/>
    <row r="15" spans="1:9" ht="27" customHeight="1">
      <c r="A15" s="70" t="s">
        <v>14</v>
      </c>
      <c r="B15" s="70"/>
      <c r="C15" s="70"/>
      <c r="D15" s="70"/>
      <c r="E15" s="70"/>
      <c r="F15" s="70"/>
      <c r="G15" s="70"/>
      <c r="H15" s="70"/>
      <c r="I15" s="70"/>
    </row>
    <row r="16" spans="1:9" ht="27" customHeight="1">
      <c r="A16" s="70" t="s">
        <v>15</v>
      </c>
      <c r="B16" s="70"/>
      <c r="C16" s="70"/>
      <c r="D16" s="70"/>
      <c r="E16" s="70"/>
      <c r="F16" s="70"/>
      <c r="G16" s="70"/>
      <c r="H16" s="70"/>
      <c r="I16" s="70"/>
    </row>
    <row r="17" spans="1:9" ht="57.75" customHeight="1">
      <c r="A17" s="72" t="s">
        <v>81</v>
      </c>
      <c r="B17" s="72"/>
      <c r="C17" s="72"/>
      <c r="D17" s="72"/>
      <c r="E17" s="72"/>
      <c r="F17" s="72"/>
      <c r="G17" s="72"/>
      <c r="H17" s="72"/>
      <c r="I17" s="72"/>
    </row>
    <row r="20" spans="1:9" ht="20.25">
      <c r="A20" s="70" t="s">
        <v>82</v>
      </c>
      <c r="B20" s="70"/>
      <c r="C20" s="70"/>
      <c r="D20" s="70"/>
      <c r="E20" s="70"/>
      <c r="F20" s="70"/>
      <c r="G20" s="70"/>
      <c r="H20" s="70"/>
      <c r="I20" s="70"/>
    </row>
    <row r="44" spans="1:9" ht="16.5">
      <c r="A44" s="68" t="s">
        <v>16</v>
      </c>
      <c r="B44" s="68"/>
      <c r="C44" s="68"/>
      <c r="D44" s="68"/>
      <c r="E44" s="68"/>
      <c r="F44" s="68"/>
      <c r="G44" s="68"/>
      <c r="H44" s="68"/>
      <c r="I44" s="68"/>
    </row>
    <row r="45" spans="1:9" ht="16.5">
      <c r="A45" s="68" t="s">
        <v>21</v>
      </c>
      <c r="B45" s="68"/>
      <c r="C45" s="68"/>
      <c r="D45" s="68"/>
      <c r="E45" s="68"/>
      <c r="F45" s="68"/>
      <c r="G45" s="68"/>
      <c r="H45" s="68"/>
      <c r="I45" s="68"/>
    </row>
  </sheetData>
  <sheetProtection/>
  <mergeCells count="12">
    <mergeCell ref="A44:I44"/>
    <mergeCell ref="A20:I20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76" t="s">
        <v>52</v>
      </c>
      <c r="W1" s="76"/>
      <c r="X1" s="76"/>
      <c r="Y1" s="76"/>
      <c r="Z1" s="76"/>
    </row>
    <row r="2" spans="22:26" ht="16.5">
      <c r="V2" s="76" t="s">
        <v>53</v>
      </c>
      <c r="W2" s="76"/>
      <c r="X2" s="76"/>
      <c r="Y2" s="76"/>
      <c r="Z2" s="76"/>
    </row>
    <row r="3" spans="22:26" ht="21.75" customHeight="1">
      <c r="V3" s="76" t="s">
        <v>54</v>
      </c>
      <c r="W3" s="76"/>
      <c r="X3" s="76"/>
      <c r="Y3" s="76"/>
      <c r="Z3" s="76"/>
    </row>
    <row r="4" spans="26:27" ht="15" customHeight="1">
      <c r="Z4" s="76"/>
      <c r="AA4" s="76"/>
    </row>
    <row r="5" spans="1:27" ht="34.5" customHeight="1">
      <c r="A5" s="80" t="s">
        <v>55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82" t="s">
        <v>24</v>
      </c>
      <c r="B7" s="82" t="s">
        <v>56</v>
      </c>
      <c r="C7" s="82" t="s">
        <v>43</v>
      </c>
      <c r="D7" s="82" t="s">
        <v>0</v>
      </c>
      <c r="E7" s="82"/>
      <c r="F7" s="82" t="s">
        <v>1</v>
      </c>
      <c r="G7" s="82"/>
      <c r="H7" s="82" t="s">
        <v>2</v>
      </c>
      <c r="I7" s="82"/>
      <c r="J7" s="82" t="s">
        <v>3</v>
      </c>
      <c r="K7" s="82"/>
      <c r="L7" s="82" t="s">
        <v>4</v>
      </c>
      <c r="M7" s="82"/>
      <c r="N7" s="82" t="s">
        <v>5</v>
      </c>
      <c r="O7" s="82"/>
      <c r="P7" s="82" t="s">
        <v>6</v>
      </c>
      <c r="Q7" s="82"/>
      <c r="R7" s="82" t="s">
        <v>7</v>
      </c>
      <c r="S7" s="82"/>
      <c r="T7" s="82" t="s">
        <v>8</v>
      </c>
      <c r="U7" s="82"/>
      <c r="V7" s="82" t="s">
        <v>9</v>
      </c>
      <c r="W7" s="82"/>
      <c r="X7" s="82" t="s">
        <v>10</v>
      </c>
      <c r="Y7" s="82"/>
      <c r="Z7" s="13" t="s">
        <v>11</v>
      </c>
      <c r="AA7" s="13"/>
    </row>
    <row r="8" spans="1:27" ht="23.25" customHeight="1">
      <c r="A8" s="82"/>
      <c r="B8" s="82"/>
      <c r="C8" s="82"/>
      <c r="D8" s="13" t="s">
        <v>44</v>
      </c>
      <c r="E8" s="13" t="s">
        <v>45</v>
      </c>
      <c r="F8" s="13" t="s">
        <v>44</v>
      </c>
      <c r="G8" s="13" t="s">
        <v>45</v>
      </c>
      <c r="H8" s="13" t="s">
        <v>44</v>
      </c>
      <c r="I8" s="13" t="s">
        <v>45</v>
      </c>
      <c r="J8" s="13" t="s">
        <v>44</v>
      </c>
      <c r="K8" s="13" t="s">
        <v>45</v>
      </c>
      <c r="L8" s="13" t="s">
        <v>44</v>
      </c>
      <c r="M8" s="13" t="s">
        <v>45</v>
      </c>
      <c r="N8" s="13" t="s">
        <v>44</v>
      </c>
      <c r="O8" s="13" t="s">
        <v>45</v>
      </c>
      <c r="P8" s="13" t="s">
        <v>44</v>
      </c>
      <c r="Q8" s="13" t="s">
        <v>45</v>
      </c>
      <c r="R8" s="13" t="s">
        <v>44</v>
      </c>
      <c r="S8" s="13" t="s">
        <v>45</v>
      </c>
      <c r="T8" s="13" t="s">
        <v>44</v>
      </c>
      <c r="U8" s="13" t="s">
        <v>45</v>
      </c>
      <c r="V8" s="13" t="s">
        <v>44</v>
      </c>
      <c r="W8" s="13" t="s">
        <v>45</v>
      </c>
      <c r="X8" s="13" t="s">
        <v>44</v>
      </c>
      <c r="Y8" s="13" t="s">
        <v>45</v>
      </c>
      <c r="Z8" s="13" t="s">
        <v>44</v>
      </c>
      <c r="AA8" s="13" t="s">
        <v>45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26</v>
      </c>
      <c r="B10" s="77" t="s">
        <v>26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15"/>
    </row>
    <row r="11" spans="1:27" ht="87" customHeight="1">
      <c r="A11" s="73" t="s">
        <v>27</v>
      </c>
      <c r="B11" s="6" t="s">
        <v>57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73"/>
      <c r="B12" s="17" t="s">
        <v>25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73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73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73"/>
      <c r="B15" s="6" t="s">
        <v>41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73"/>
      <c r="B16" s="6" t="s">
        <v>42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28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41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42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29</v>
      </c>
      <c r="B22" s="77" t="s">
        <v>29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15"/>
    </row>
    <row r="23" spans="1:27" s="9" customFormat="1" ht="108" customHeight="1">
      <c r="A23" s="75" t="s">
        <v>30</v>
      </c>
      <c r="B23" s="6" t="s">
        <v>59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75"/>
      <c r="B24" s="17" t="s">
        <v>25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75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75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75"/>
      <c r="B27" s="6" t="s">
        <v>41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75"/>
      <c r="B28" s="6" t="s">
        <v>42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75" t="s">
        <v>31</v>
      </c>
      <c r="B29" s="6" t="s">
        <v>58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75"/>
      <c r="B30" s="17" t="s">
        <v>25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75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75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75"/>
      <c r="B33" s="6" t="s">
        <v>41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75"/>
      <c r="B34" s="6" t="s">
        <v>42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73" t="s">
        <v>32</v>
      </c>
      <c r="B35" s="6" t="s">
        <v>60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73"/>
      <c r="B36" s="17" t="s">
        <v>25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73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73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73"/>
      <c r="B39" s="6" t="s">
        <v>41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73"/>
      <c r="B40" s="6" t="s">
        <v>42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73" t="s">
        <v>33</v>
      </c>
      <c r="B41" s="6" t="s">
        <v>61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73"/>
      <c r="B42" s="17" t="s">
        <v>25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73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73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73"/>
      <c r="B45" s="6" t="s">
        <v>41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73"/>
      <c r="B46" s="6" t="s">
        <v>42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75" t="s">
        <v>34</v>
      </c>
      <c r="B47" s="6" t="s">
        <v>62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75"/>
      <c r="B48" s="17" t="s">
        <v>25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75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75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75"/>
      <c r="B51" s="6" t="s">
        <v>41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75"/>
      <c r="B52" s="6" t="s">
        <v>42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75" t="s">
        <v>35</v>
      </c>
      <c r="B53" s="6" t="s">
        <v>63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75"/>
      <c r="B54" s="17" t="s">
        <v>25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75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75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75"/>
      <c r="B57" s="6" t="s">
        <v>41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75"/>
      <c r="B58" s="6" t="s">
        <v>42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75" t="s">
        <v>36</v>
      </c>
      <c r="B59" s="6" t="s">
        <v>64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75"/>
      <c r="B60" s="17" t="s">
        <v>25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75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75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75"/>
      <c r="B63" s="6" t="s">
        <v>41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75"/>
      <c r="B64" s="6" t="s">
        <v>42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75" t="s">
        <v>37</v>
      </c>
      <c r="B65" s="6" t="s">
        <v>65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75"/>
      <c r="B66" s="17" t="s">
        <v>25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75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75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75"/>
      <c r="B69" s="6" t="s">
        <v>41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75"/>
      <c r="B70" s="6" t="s">
        <v>42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73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73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73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73"/>
      <c r="B74" s="6" t="s">
        <v>41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73"/>
      <c r="B75" s="6" t="s">
        <v>42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73"/>
      <c r="B76" s="21" t="s">
        <v>38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73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73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73"/>
      <c r="B79" s="6" t="s">
        <v>41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73"/>
      <c r="B80" s="6" t="s">
        <v>42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47</v>
      </c>
      <c r="C82" s="14"/>
      <c r="D82" s="14"/>
      <c r="E82" s="14"/>
      <c r="F82" s="74" t="s">
        <v>18</v>
      </c>
      <c r="G82" s="74"/>
      <c r="H82" s="7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39</v>
      </c>
      <c r="B84" s="12" t="s">
        <v>48</v>
      </c>
      <c r="C84" s="28"/>
    </row>
    <row r="85" spans="1:3" s="27" customFormat="1" ht="16.5">
      <c r="A85" s="27" t="s">
        <v>49</v>
      </c>
      <c r="B85" s="12" t="s">
        <v>50</v>
      </c>
      <c r="C85" s="28"/>
    </row>
    <row r="86" spans="1:3" s="27" customFormat="1" ht="16.5">
      <c r="A86" s="27" t="s">
        <v>51</v>
      </c>
      <c r="B86" s="12" t="s">
        <v>23</v>
      </c>
      <c r="C86" s="28"/>
    </row>
    <row r="87" ht="16.5">
      <c r="A87" s="3" t="s">
        <v>40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tabSelected="1" view="pageBreakPreview" zoomScale="77" zoomScaleNormal="69" zoomScaleSheetLayoutView="77" workbookViewId="0" topLeftCell="A2">
      <pane xSplit="7" ySplit="4" topLeftCell="H68" activePane="bottomRight" state="frozen"/>
      <selection pane="topLeft" activeCell="A2" sqref="A2"/>
      <selection pane="topRight" activeCell="H2" sqref="H2"/>
      <selection pane="bottomLeft" activeCell="A6" sqref="A6"/>
      <selection pane="bottomRight" activeCell="P77" sqref="P77"/>
    </sheetView>
  </sheetViews>
  <sheetFormatPr defaultColWidth="9.140625" defaultRowHeight="12.75"/>
  <cols>
    <col min="1" max="1" width="41.7109375" style="9" customWidth="1"/>
    <col min="2" max="2" width="15.00390625" style="9" customWidth="1"/>
    <col min="3" max="7" width="15.00390625" style="9" hidden="1" customWidth="1"/>
    <col min="8" max="8" width="12.28125" style="9" customWidth="1"/>
    <col min="9" max="9" width="12.28125" style="9" hidden="1" customWidth="1"/>
    <col min="10" max="10" width="12.28125" style="9" customWidth="1"/>
    <col min="11" max="11" width="12.28125" style="9" hidden="1" customWidth="1"/>
    <col min="12" max="12" width="12.28125" style="9" customWidth="1"/>
    <col min="13" max="13" width="12.28125" style="9" hidden="1" customWidth="1"/>
    <col min="14" max="14" width="12.28125" style="9" customWidth="1"/>
    <col min="15" max="15" width="12.28125" style="9" hidden="1" customWidth="1"/>
    <col min="16" max="16" width="12.28125" style="9" customWidth="1"/>
    <col min="17" max="17" width="12.28125" style="9" hidden="1" customWidth="1"/>
    <col min="18" max="18" width="12.28125" style="9" customWidth="1"/>
    <col min="19" max="19" width="12.28125" style="9" hidden="1" customWidth="1"/>
    <col min="20" max="20" width="12.28125" style="9" customWidth="1"/>
    <col min="21" max="21" width="12.28125" style="9" hidden="1" customWidth="1"/>
    <col min="22" max="22" width="12.28125" style="9" customWidth="1"/>
    <col min="23" max="23" width="12.28125" style="9" hidden="1" customWidth="1"/>
    <col min="24" max="24" width="12.28125" style="9" customWidth="1"/>
    <col min="25" max="25" width="12.28125" style="9" hidden="1" customWidth="1"/>
    <col min="26" max="26" width="12.28125" style="9" customWidth="1"/>
    <col min="27" max="27" width="12.28125" style="9" hidden="1" customWidth="1"/>
    <col min="28" max="28" width="10.7109375" style="9" customWidth="1"/>
    <col min="29" max="29" width="12.28125" style="9" hidden="1" customWidth="1"/>
    <col min="30" max="30" width="12.57421875" style="9" customWidth="1"/>
    <col min="31" max="31" width="14.57421875" style="9" hidden="1" customWidth="1"/>
    <col min="32" max="32" width="19.7109375" style="9" customWidth="1"/>
    <col min="33" max="33" width="15.421875" style="9" customWidth="1"/>
    <col min="34" max="16384" width="9.140625" style="9" customWidth="1"/>
  </cols>
  <sheetData>
    <row r="1" spans="1:31" ht="33.75" customHeight="1">
      <c r="A1" s="39"/>
      <c r="B1" s="83" t="s">
        <v>83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58.5" customHeight="1">
      <c r="A3" s="84" t="s">
        <v>56</v>
      </c>
      <c r="B3" s="84" t="s">
        <v>84</v>
      </c>
      <c r="C3" s="84" t="s">
        <v>76</v>
      </c>
      <c r="D3" s="84" t="s">
        <v>77</v>
      </c>
      <c r="E3" s="84" t="s">
        <v>78</v>
      </c>
      <c r="F3" s="84" t="s">
        <v>67</v>
      </c>
      <c r="G3" s="84"/>
      <c r="H3" s="84" t="s">
        <v>0</v>
      </c>
      <c r="I3" s="84"/>
      <c r="J3" s="84" t="s">
        <v>1</v>
      </c>
      <c r="K3" s="84"/>
      <c r="L3" s="84" t="s">
        <v>2</v>
      </c>
      <c r="M3" s="84"/>
      <c r="N3" s="84" t="s">
        <v>3</v>
      </c>
      <c r="O3" s="84"/>
      <c r="P3" s="84" t="s">
        <v>4</v>
      </c>
      <c r="Q3" s="84"/>
      <c r="R3" s="84" t="s">
        <v>5</v>
      </c>
      <c r="S3" s="84"/>
      <c r="T3" s="84" t="s">
        <v>6</v>
      </c>
      <c r="U3" s="84"/>
      <c r="V3" s="84" t="s">
        <v>7</v>
      </c>
      <c r="W3" s="84"/>
      <c r="X3" s="84" t="s">
        <v>8</v>
      </c>
      <c r="Y3" s="84"/>
      <c r="Z3" s="84" t="s">
        <v>9</v>
      </c>
      <c r="AA3" s="84"/>
      <c r="AB3" s="84" t="s">
        <v>10</v>
      </c>
      <c r="AC3" s="84"/>
      <c r="AD3" s="41" t="s">
        <v>11</v>
      </c>
      <c r="AE3" s="42"/>
    </row>
    <row r="4" spans="1:31" ht="55.5" customHeight="1" hidden="1">
      <c r="A4" s="84"/>
      <c r="B4" s="84"/>
      <c r="C4" s="84"/>
      <c r="D4" s="84"/>
      <c r="E4" s="84"/>
      <c r="F4" s="41" t="s">
        <v>68</v>
      </c>
      <c r="G4" s="41" t="s">
        <v>69</v>
      </c>
      <c r="H4" s="41" t="s">
        <v>44</v>
      </c>
      <c r="I4" s="41" t="s">
        <v>66</v>
      </c>
      <c r="J4" s="41" t="s">
        <v>44</v>
      </c>
      <c r="K4" s="41" t="s">
        <v>66</v>
      </c>
      <c r="L4" s="41" t="s">
        <v>44</v>
      </c>
      <c r="M4" s="41" t="s">
        <v>66</v>
      </c>
      <c r="N4" s="41" t="s">
        <v>44</v>
      </c>
      <c r="O4" s="41" t="s">
        <v>66</v>
      </c>
      <c r="P4" s="41" t="s">
        <v>44</v>
      </c>
      <c r="Q4" s="41" t="s">
        <v>66</v>
      </c>
      <c r="R4" s="41" t="s">
        <v>44</v>
      </c>
      <c r="S4" s="41" t="s">
        <v>66</v>
      </c>
      <c r="T4" s="41" t="s">
        <v>44</v>
      </c>
      <c r="U4" s="41" t="s">
        <v>66</v>
      </c>
      <c r="V4" s="41" t="s">
        <v>44</v>
      </c>
      <c r="W4" s="41" t="s">
        <v>66</v>
      </c>
      <c r="X4" s="41" t="s">
        <v>44</v>
      </c>
      <c r="Y4" s="41" t="s">
        <v>66</v>
      </c>
      <c r="Z4" s="41" t="s">
        <v>44</v>
      </c>
      <c r="AA4" s="41" t="s">
        <v>66</v>
      </c>
      <c r="AB4" s="41" t="s">
        <v>44</v>
      </c>
      <c r="AC4" s="41" t="s">
        <v>66</v>
      </c>
      <c r="AD4" s="41" t="s">
        <v>44</v>
      </c>
      <c r="AE4" s="41" t="s">
        <v>66</v>
      </c>
    </row>
    <row r="5" spans="1:31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3</v>
      </c>
      <c r="I5" s="36">
        <v>9</v>
      </c>
      <c r="J5" s="36">
        <v>4</v>
      </c>
      <c r="K5" s="36">
        <v>11</v>
      </c>
      <c r="L5" s="36">
        <v>5</v>
      </c>
      <c r="M5" s="36">
        <v>13</v>
      </c>
      <c r="N5" s="36">
        <v>6</v>
      </c>
      <c r="O5" s="36">
        <v>15</v>
      </c>
      <c r="P5" s="36">
        <v>7</v>
      </c>
      <c r="Q5" s="36">
        <v>17</v>
      </c>
      <c r="R5" s="36">
        <v>8</v>
      </c>
      <c r="S5" s="36">
        <v>19</v>
      </c>
      <c r="T5" s="36">
        <v>9</v>
      </c>
      <c r="U5" s="36">
        <v>21</v>
      </c>
      <c r="V5" s="36">
        <v>10</v>
      </c>
      <c r="W5" s="36">
        <v>23</v>
      </c>
      <c r="X5" s="36">
        <v>11</v>
      </c>
      <c r="Y5" s="36">
        <v>25</v>
      </c>
      <c r="Z5" s="36">
        <v>12</v>
      </c>
      <c r="AA5" s="36">
        <v>27</v>
      </c>
      <c r="AB5" s="36">
        <v>13</v>
      </c>
      <c r="AC5" s="36">
        <v>29</v>
      </c>
      <c r="AD5" s="36">
        <v>14</v>
      </c>
      <c r="AE5" s="36">
        <v>31</v>
      </c>
    </row>
    <row r="6" spans="1:31" s="43" customFormat="1" ht="41.25" customHeight="1">
      <c r="A6" s="17" t="s">
        <v>26</v>
      </c>
      <c r="B6" s="18">
        <f>B7</f>
        <v>18665</v>
      </c>
      <c r="C6" s="18">
        <f>C7</f>
        <v>17035.37</v>
      </c>
      <c r="D6" s="18">
        <f>D7</f>
        <v>0</v>
      </c>
      <c r="E6" s="18">
        <f>E7</f>
        <v>0</v>
      </c>
      <c r="F6" s="18">
        <f>E6/B6%</f>
        <v>0</v>
      </c>
      <c r="G6" s="18">
        <f>_xlfn.IFERROR(E6/C6*100,0)</f>
        <v>0</v>
      </c>
      <c r="H6" s="18">
        <f>H7</f>
        <v>1508.13</v>
      </c>
      <c r="I6" s="18">
        <f aca="true" t="shared" si="0" ref="I6:AE7">I7</f>
        <v>0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0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</row>
    <row r="7" spans="1:31" ht="92.25" customHeight="1">
      <c r="A7" s="37" t="s">
        <v>57</v>
      </c>
      <c r="B7" s="7">
        <f aca="true" t="shared" si="1" ref="B7:B12">H7+J7+L7+N7+P7+R7+T7+V7+X7+Z7+AB7+AD7+AE7</f>
        <v>18665</v>
      </c>
      <c r="C7" s="7">
        <f>C8</f>
        <v>17035.37</v>
      </c>
      <c r="D7" s="7">
        <f>D8</f>
        <v>0</v>
      </c>
      <c r="E7" s="7">
        <f>E8</f>
        <v>0</v>
      </c>
      <c r="F7" s="7">
        <f>E7/B7%</f>
        <v>0</v>
      </c>
      <c r="G7" s="7">
        <f>E7/C7%</f>
        <v>0</v>
      </c>
      <c r="H7" s="7">
        <f>H8</f>
        <v>1508.13</v>
      </c>
      <c r="I7" s="7">
        <f t="shared" si="0"/>
        <v>0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0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</row>
    <row r="8" spans="1:31" s="23" customFormat="1" ht="18.75" customHeight="1">
      <c r="A8" s="17" t="s">
        <v>25</v>
      </c>
      <c r="B8" s="18">
        <f t="shared" si="1"/>
        <v>18665</v>
      </c>
      <c r="C8" s="18">
        <f>C9+C10+C11+C12</f>
        <v>17035.37</v>
      </c>
      <c r="D8" s="18">
        <f>D9+D10+D11+D12</f>
        <v>0</v>
      </c>
      <c r="E8" s="18">
        <f>E9+E10+E11+E12</f>
        <v>0</v>
      </c>
      <c r="F8" s="18">
        <f>E8/B8%</f>
        <v>0</v>
      </c>
      <c r="G8" s="18">
        <f>E8/C8%</f>
        <v>0</v>
      </c>
      <c r="H8" s="18">
        <f>H9+H10+H11+H12</f>
        <v>1508.13</v>
      </c>
      <c r="I8" s="18">
        <f aca="true" t="shared" si="2" ref="I8:AE8">I9+I10+I11+I12</f>
        <v>0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0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</row>
    <row r="9" spans="1:31" ht="17.25" customHeight="1">
      <c r="A9" s="37" t="s">
        <v>12</v>
      </c>
      <c r="B9" s="7">
        <f t="shared" si="1"/>
        <v>0</v>
      </c>
      <c r="C9" s="7">
        <f>H9+J9+L9+N9+P9+R9+T9+V9+X9+Z9+AB9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7.25" customHeight="1">
      <c r="A10" s="37" t="s">
        <v>13</v>
      </c>
      <c r="B10" s="7">
        <f>H10+J10+L10+N10+P10+R10+T10+V10+X10+Z10+AB10+AD10</f>
        <v>18665</v>
      </c>
      <c r="C10" s="7">
        <f>H10+J10+L10+N10+P10+R10+T10+V10+X10+Z10+AB10</f>
        <v>17035.37</v>
      </c>
      <c r="D10" s="7">
        <f>E10</f>
        <v>0</v>
      </c>
      <c r="E10" s="7">
        <f>I10+K10+M10+O10+Q10+S10+U10+W10+Y10+AA10+AC10+AE10</f>
        <v>0</v>
      </c>
      <c r="F10" s="7">
        <f>E10/B10%</f>
        <v>0</v>
      </c>
      <c r="G10" s="7">
        <f>E10/C10%</f>
        <v>0</v>
      </c>
      <c r="H10" s="7">
        <v>1508.13</v>
      </c>
      <c r="I10" s="7"/>
      <c r="J10" s="7">
        <v>1683.95</v>
      </c>
      <c r="K10" s="7"/>
      <c r="L10" s="7">
        <v>1520.99</v>
      </c>
      <c r="M10" s="7"/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</row>
    <row r="11" spans="1:31" ht="17.25" customHeight="1">
      <c r="A11" s="37" t="s">
        <v>41</v>
      </c>
      <c r="B11" s="7">
        <f t="shared" si="1"/>
        <v>0</v>
      </c>
      <c r="C11" s="7">
        <f>H11+J11+L11+N11+P11+R11+T11+V11+X11+Z11+AB11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7.25" customHeight="1">
      <c r="A12" s="37" t="s">
        <v>42</v>
      </c>
      <c r="B12" s="7">
        <f t="shared" si="1"/>
        <v>0</v>
      </c>
      <c r="C12" s="7">
        <f>H12+J12+L12+N12+P12+R12+T12+V12+X12+Z12+AB12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43" customFormat="1" ht="41.25" customHeight="1">
      <c r="A13" s="17" t="s">
        <v>29</v>
      </c>
      <c r="B13" s="18">
        <f>B14+B62</f>
        <v>187840.2</v>
      </c>
      <c r="C13" s="18">
        <f>C14+C62</f>
        <v>173629.3</v>
      </c>
      <c r="D13" s="18">
        <f>D14+D62</f>
        <v>0</v>
      </c>
      <c r="E13" s="18">
        <f>E14+E62</f>
        <v>0</v>
      </c>
      <c r="F13" s="18">
        <f aca="true" t="shared" si="3" ref="F13:F23">E13/B13%</f>
        <v>0</v>
      </c>
      <c r="G13" s="18">
        <f aca="true" t="shared" si="4" ref="G13:G23">_xlfn.IFERROR(E13/C13*100,0)</f>
        <v>0</v>
      </c>
      <c r="H13" s="18">
        <f aca="true" t="shared" si="5" ref="H13:AE13">H14+H62</f>
        <v>6865.78</v>
      </c>
      <c r="I13" s="18">
        <f t="shared" si="5"/>
        <v>0</v>
      </c>
      <c r="J13" s="18">
        <f t="shared" si="5"/>
        <v>11318.35</v>
      </c>
      <c r="K13" s="18">
        <f t="shared" si="5"/>
        <v>0</v>
      </c>
      <c r="L13" s="18">
        <f t="shared" si="5"/>
        <v>9585.09</v>
      </c>
      <c r="M13" s="18">
        <f t="shared" si="5"/>
        <v>0</v>
      </c>
      <c r="N13" s="18">
        <f t="shared" si="5"/>
        <v>17201.41</v>
      </c>
      <c r="O13" s="18">
        <f t="shared" si="5"/>
        <v>0</v>
      </c>
      <c r="P13" s="18">
        <f t="shared" si="5"/>
        <v>8952.46</v>
      </c>
      <c r="Q13" s="18">
        <f t="shared" si="5"/>
        <v>0</v>
      </c>
      <c r="R13" s="18">
        <f t="shared" si="5"/>
        <v>8589.279999999999</v>
      </c>
      <c r="S13" s="18">
        <f t="shared" si="5"/>
        <v>0</v>
      </c>
      <c r="T13" s="18">
        <f t="shared" si="5"/>
        <v>9182.86</v>
      </c>
      <c r="U13" s="18">
        <f t="shared" si="5"/>
        <v>0</v>
      </c>
      <c r="V13" s="18">
        <f t="shared" si="5"/>
        <v>27752.29</v>
      </c>
      <c r="W13" s="18">
        <f t="shared" si="5"/>
        <v>0</v>
      </c>
      <c r="X13" s="18">
        <f t="shared" si="5"/>
        <v>61328.490000000005</v>
      </c>
      <c r="Y13" s="18">
        <f t="shared" si="5"/>
        <v>0</v>
      </c>
      <c r="Z13" s="18">
        <f t="shared" si="5"/>
        <v>6976.89</v>
      </c>
      <c r="AA13" s="18">
        <f t="shared" si="5"/>
        <v>0</v>
      </c>
      <c r="AB13" s="18">
        <f t="shared" si="5"/>
        <v>11317.100000000002</v>
      </c>
      <c r="AC13" s="18">
        <f t="shared" si="5"/>
        <v>0</v>
      </c>
      <c r="AD13" s="18">
        <f t="shared" si="5"/>
        <v>8770.199999999999</v>
      </c>
      <c r="AE13" s="18">
        <f t="shared" si="5"/>
        <v>0</v>
      </c>
    </row>
    <row r="14" spans="1:31" ht="104.25" customHeight="1">
      <c r="A14" s="37" t="s">
        <v>71</v>
      </c>
      <c r="B14" s="7">
        <f aca="true" t="shared" si="6" ref="B14:B93">H14+J14+L14+N14+P14+R14+T14+V14+X14+Z14+AB14+AD14+AE14</f>
        <v>80542.6</v>
      </c>
      <c r="C14" s="7">
        <f>C15</f>
        <v>75101.90000000001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</v>
      </c>
      <c r="U14" s="7">
        <f t="shared" si="7"/>
        <v>0</v>
      </c>
      <c r="V14" s="7">
        <f t="shared" si="7"/>
        <v>22530</v>
      </c>
      <c r="W14" s="7">
        <f t="shared" si="7"/>
        <v>0</v>
      </c>
      <c r="X14" s="7">
        <f t="shared" si="7"/>
        <v>54400.3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</v>
      </c>
      <c r="AE14" s="7">
        <f t="shared" si="7"/>
        <v>0</v>
      </c>
    </row>
    <row r="15" spans="1:31" s="23" customFormat="1" ht="21.75" customHeight="1">
      <c r="A15" s="17" t="s">
        <v>25</v>
      </c>
      <c r="B15" s="30">
        <f>H15+J15+L15+N15+P15+R15+T15+V15+X15+Z15+AB15+AD15</f>
        <v>80542.6</v>
      </c>
      <c r="C15" s="30">
        <f>C16+C17+C19</f>
        <v>75101.90000000001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</v>
      </c>
      <c r="U15" s="18">
        <f t="shared" si="8"/>
        <v>0</v>
      </c>
      <c r="V15" s="18">
        <f>V16+V17+V18+V19</f>
        <v>22530</v>
      </c>
      <c r="W15" s="18">
        <f t="shared" si="8"/>
        <v>0</v>
      </c>
      <c r="X15" s="18">
        <f>X16+X17+X18+X19</f>
        <v>54400.3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</v>
      </c>
      <c r="AE15" s="18">
        <f>AE16+AE17+AE18+AE19</f>
        <v>0</v>
      </c>
    </row>
    <row r="16" spans="1:31" ht="18" customHeight="1">
      <c r="A16" s="37" t="s">
        <v>12</v>
      </c>
      <c r="B16" s="7">
        <f>H16+J16+L16+N16+P16+R16+T16+V16+X16+Z16+AB16+AD16</f>
        <v>71346.8</v>
      </c>
      <c r="C16" s="7">
        <f>C22+C28+C34+C40</f>
        <v>71346.8</v>
      </c>
      <c r="D16" s="7">
        <f aca="true" t="shared" si="9" ref="C16:E18">D22+D28+D34+D40</f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>H58+H52+H46+H40+H34+H28+H22</f>
        <v>0</v>
      </c>
      <c r="I16" s="7">
        <f aca="true" t="shared" si="10" ref="I16:AD16">I58+I52+I46+I40+I34+I28+I22</f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0</v>
      </c>
      <c r="U16" s="7">
        <f t="shared" si="10"/>
        <v>0</v>
      </c>
      <c r="V16" s="7">
        <f t="shared" si="10"/>
        <v>21403.5</v>
      </c>
      <c r="W16" s="7">
        <f t="shared" si="10"/>
        <v>0</v>
      </c>
      <c r="X16" s="7">
        <f t="shared" si="10"/>
        <v>49943.3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>AE22+AE28+AE34+AE40</f>
        <v>0</v>
      </c>
    </row>
    <row r="17" spans="1:31" ht="18" customHeight="1">
      <c r="A17" s="37" t="s">
        <v>13</v>
      </c>
      <c r="B17" s="7">
        <f>H17+J17+L17+N17+P17+R17+T17+V17+X17+Z17+AB17+AD17+AE17</f>
        <v>9195.8</v>
      </c>
      <c r="C17" s="7">
        <f>C23+C29+C35+C41</f>
        <v>3755.1</v>
      </c>
      <c r="D17" s="7">
        <f>D23+D29+D35+D41</f>
        <v>0</v>
      </c>
      <c r="E17" s="7">
        <f t="shared" si="9"/>
        <v>0</v>
      </c>
      <c r="F17" s="7">
        <f>E17/B17%</f>
        <v>0</v>
      </c>
      <c r="G17" s="7">
        <f t="shared" si="4"/>
        <v>0</v>
      </c>
      <c r="H17" s="7">
        <f>H23+H29+H35+H41+H47+H53+H59</f>
        <v>0</v>
      </c>
      <c r="I17" s="7">
        <f aca="true" t="shared" si="11" ref="I17:AD17">I23+I29+I35+I41+I47+I53+I59</f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0</v>
      </c>
      <c r="U17" s="7">
        <f t="shared" si="11"/>
        <v>0</v>
      </c>
      <c r="V17" s="7">
        <f t="shared" si="11"/>
        <v>1126.5</v>
      </c>
      <c r="W17" s="7">
        <f t="shared" si="11"/>
        <v>0</v>
      </c>
      <c r="X17" s="7">
        <f t="shared" si="11"/>
        <v>4457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3612.3</v>
      </c>
      <c r="AC17" s="7">
        <f t="shared" si="11"/>
        <v>0</v>
      </c>
      <c r="AD17" s="7">
        <f t="shared" si="11"/>
        <v>0</v>
      </c>
      <c r="AE17" s="7">
        <f>AE23+AE29+AE35+AE41</f>
        <v>0</v>
      </c>
    </row>
    <row r="18" spans="1:31" ht="18" customHeight="1">
      <c r="A18" s="37" t="s">
        <v>41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>E18/B18%</f>
        <v>#DIV/0!</v>
      </c>
      <c r="G18" s="7">
        <f t="shared" si="4"/>
        <v>0</v>
      </c>
      <c r="H18" s="7">
        <f>H24+H30+H36+H42+H48+H54+H60</f>
        <v>0</v>
      </c>
      <c r="I18" s="7">
        <f aca="true" t="shared" si="12" ref="I18:AD18">I24+I30+I36+I42+I48+I54+I60</f>
        <v>0</v>
      </c>
      <c r="J18" s="7">
        <f t="shared" si="12"/>
        <v>0</v>
      </c>
      <c r="K18" s="7">
        <f t="shared" si="12"/>
        <v>0</v>
      </c>
      <c r="L18" s="7">
        <f t="shared" si="12"/>
        <v>0</v>
      </c>
      <c r="M18" s="7">
        <f t="shared" si="12"/>
        <v>0</v>
      </c>
      <c r="N18" s="7">
        <f t="shared" si="12"/>
        <v>0</v>
      </c>
      <c r="O18" s="7">
        <f t="shared" si="12"/>
        <v>0</v>
      </c>
      <c r="P18" s="7">
        <f t="shared" si="12"/>
        <v>0</v>
      </c>
      <c r="Q18" s="7">
        <f t="shared" si="12"/>
        <v>0</v>
      </c>
      <c r="R18" s="7">
        <f t="shared" si="12"/>
        <v>0</v>
      </c>
      <c r="S18" s="7">
        <f t="shared" si="12"/>
        <v>0</v>
      </c>
      <c r="T18" s="7">
        <f t="shared" si="12"/>
        <v>0</v>
      </c>
      <c r="U18" s="7">
        <f t="shared" si="12"/>
        <v>0</v>
      </c>
      <c r="V18" s="7">
        <f t="shared" si="12"/>
        <v>0</v>
      </c>
      <c r="W18" s="7">
        <f t="shared" si="12"/>
        <v>0</v>
      </c>
      <c r="X18" s="7">
        <f t="shared" si="12"/>
        <v>0</v>
      </c>
      <c r="Y18" s="7">
        <f t="shared" si="12"/>
        <v>0</v>
      </c>
      <c r="Z18" s="7">
        <f t="shared" si="12"/>
        <v>0</v>
      </c>
      <c r="AA18" s="7">
        <f t="shared" si="12"/>
        <v>0</v>
      </c>
      <c r="AB18" s="7">
        <f t="shared" si="12"/>
        <v>0</v>
      </c>
      <c r="AC18" s="7">
        <f t="shared" si="12"/>
        <v>0</v>
      </c>
      <c r="AD18" s="7">
        <f t="shared" si="12"/>
        <v>0</v>
      </c>
      <c r="AE18" s="7">
        <f>AE24+AE30+AE36+AE42</f>
        <v>0</v>
      </c>
    </row>
    <row r="19" spans="1:31" ht="18" customHeight="1">
      <c r="A19" s="37" t="s">
        <v>42</v>
      </c>
      <c r="B19" s="7">
        <f>H19+J19+L19+N19+P19+R19+T19+V19+X19+Z19+AB19+AD19+AE19</f>
        <v>0</v>
      </c>
      <c r="C19" s="7">
        <f>C25+C31+C37+C43+C49</f>
        <v>0</v>
      </c>
      <c r="D19" s="7">
        <f>D25+D31+D37+D43+D49</f>
        <v>0</v>
      </c>
      <c r="E19" s="7">
        <f>E25+E31+E37+E43+E49</f>
        <v>0</v>
      </c>
      <c r="F19" s="7" t="e">
        <f t="shared" si="3"/>
        <v>#DIV/0!</v>
      </c>
      <c r="G19" s="7">
        <f t="shared" si="4"/>
        <v>0</v>
      </c>
      <c r="H19" s="7">
        <f>H25+H31+H37+H43+H49+H55+H61</f>
        <v>0</v>
      </c>
      <c r="I19" s="7">
        <f aca="true" t="shared" si="13" ref="I19:AD19">I25+I31+I37+I43+I49+I55+I61</f>
        <v>0</v>
      </c>
      <c r="J19" s="7">
        <f t="shared" si="13"/>
        <v>0</v>
      </c>
      <c r="K19" s="7">
        <f t="shared" si="13"/>
        <v>0</v>
      </c>
      <c r="L19" s="7">
        <f t="shared" si="13"/>
        <v>0</v>
      </c>
      <c r="M19" s="7">
        <f t="shared" si="13"/>
        <v>0</v>
      </c>
      <c r="N19" s="7">
        <f t="shared" si="13"/>
        <v>0</v>
      </c>
      <c r="O19" s="7">
        <f t="shared" si="13"/>
        <v>0</v>
      </c>
      <c r="P19" s="7">
        <f t="shared" si="13"/>
        <v>0</v>
      </c>
      <c r="Q19" s="7">
        <f t="shared" si="13"/>
        <v>0</v>
      </c>
      <c r="R19" s="7">
        <f t="shared" si="13"/>
        <v>0</v>
      </c>
      <c r="S19" s="7">
        <f t="shared" si="13"/>
        <v>0</v>
      </c>
      <c r="T19" s="7">
        <f t="shared" si="13"/>
        <v>0</v>
      </c>
      <c r="U19" s="7">
        <f t="shared" si="13"/>
        <v>0</v>
      </c>
      <c r="V19" s="7">
        <f t="shared" si="13"/>
        <v>0</v>
      </c>
      <c r="W19" s="7">
        <f t="shared" si="13"/>
        <v>0</v>
      </c>
      <c r="X19" s="7">
        <f t="shared" si="13"/>
        <v>0</v>
      </c>
      <c r="Y19" s="7">
        <f t="shared" si="13"/>
        <v>0</v>
      </c>
      <c r="Z19" s="7">
        <f t="shared" si="13"/>
        <v>0</v>
      </c>
      <c r="AA19" s="7">
        <f t="shared" si="13"/>
        <v>0</v>
      </c>
      <c r="AB19" s="7">
        <f t="shared" si="13"/>
        <v>0</v>
      </c>
      <c r="AC19" s="7">
        <f t="shared" si="13"/>
        <v>0</v>
      </c>
      <c r="AD19" s="7">
        <f t="shared" si="13"/>
        <v>0</v>
      </c>
      <c r="AE19" s="7">
        <f>AE25+AE31+AE37+AE43+AE49</f>
        <v>0</v>
      </c>
    </row>
    <row r="20" spans="1:31" ht="94.5" customHeight="1">
      <c r="A20" s="37" t="s">
        <v>58</v>
      </c>
      <c r="B20" s="7">
        <f t="shared" si="6"/>
        <v>75101.9</v>
      </c>
      <c r="C20" s="7">
        <f>C21</f>
        <v>75101.90000000001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4" ref="I20:AE20">I21</f>
        <v>0</v>
      </c>
      <c r="J20" s="7">
        <f t="shared" si="14"/>
        <v>0</v>
      </c>
      <c r="K20" s="7">
        <f t="shared" si="14"/>
        <v>0</v>
      </c>
      <c r="L20" s="7">
        <f t="shared" si="14"/>
        <v>0</v>
      </c>
      <c r="M20" s="7">
        <f t="shared" si="14"/>
        <v>0</v>
      </c>
      <c r="N20" s="7">
        <f t="shared" si="14"/>
        <v>0</v>
      </c>
      <c r="O20" s="7">
        <f t="shared" si="14"/>
        <v>0</v>
      </c>
      <c r="P20" s="7">
        <f t="shared" si="14"/>
        <v>0</v>
      </c>
      <c r="Q20" s="7">
        <f t="shared" si="14"/>
        <v>0</v>
      </c>
      <c r="R20" s="7">
        <f t="shared" si="14"/>
        <v>0</v>
      </c>
      <c r="S20" s="7">
        <f t="shared" si="14"/>
        <v>0</v>
      </c>
      <c r="T20" s="7">
        <f t="shared" si="14"/>
        <v>0</v>
      </c>
      <c r="U20" s="7">
        <f t="shared" si="14"/>
        <v>0</v>
      </c>
      <c r="V20" s="7">
        <f t="shared" si="14"/>
        <v>22530</v>
      </c>
      <c r="W20" s="7">
        <f t="shared" si="14"/>
        <v>0</v>
      </c>
      <c r="X20" s="7">
        <f t="shared" si="14"/>
        <v>52571.9</v>
      </c>
      <c r="Y20" s="7">
        <f t="shared" si="14"/>
        <v>0</v>
      </c>
      <c r="Z20" s="7">
        <f t="shared" si="14"/>
        <v>0</v>
      </c>
      <c r="AA20" s="7">
        <f t="shared" si="14"/>
        <v>0</v>
      </c>
      <c r="AB20" s="7">
        <f t="shared" si="14"/>
        <v>0</v>
      </c>
      <c r="AC20" s="7">
        <f t="shared" si="14"/>
        <v>0</v>
      </c>
      <c r="AD20" s="7">
        <f t="shared" si="14"/>
        <v>0</v>
      </c>
      <c r="AE20" s="7">
        <f t="shared" si="14"/>
        <v>0</v>
      </c>
    </row>
    <row r="21" spans="1:31" s="23" customFormat="1" ht="21.75" customHeight="1">
      <c r="A21" s="17" t="s">
        <v>25</v>
      </c>
      <c r="B21" s="18">
        <f t="shared" si="6"/>
        <v>75101.9</v>
      </c>
      <c r="C21" s="18">
        <f>C22+C23+C24+C25</f>
        <v>75101.90000000001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5" ref="I21:AD21">I22+I23+I24+I25</f>
        <v>0</v>
      </c>
      <c r="J21" s="18">
        <f t="shared" si="15"/>
        <v>0</v>
      </c>
      <c r="K21" s="18">
        <f t="shared" si="15"/>
        <v>0</v>
      </c>
      <c r="L21" s="18">
        <f t="shared" si="15"/>
        <v>0</v>
      </c>
      <c r="M21" s="18">
        <f t="shared" si="15"/>
        <v>0</v>
      </c>
      <c r="N21" s="18">
        <f t="shared" si="15"/>
        <v>0</v>
      </c>
      <c r="O21" s="18">
        <f t="shared" si="15"/>
        <v>0</v>
      </c>
      <c r="P21" s="18">
        <f t="shared" si="15"/>
        <v>0</v>
      </c>
      <c r="Q21" s="18">
        <f t="shared" si="15"/>
        <v>0</v>
      </c>
      <c r="R21" s="18">
        <f t="shared" si="15"/>
        <v>0</v>
      </c>
      <c r="S21" s="18">
        <f t="shared" si="15"/>
        <v>0</v>
      </c>
      <c r="T21" s="18">
        <f t="shared" si="15"/>
        <v>0</v>
      </c>
      <c r="U21" s="18">
        <f t="shared" si="15"/>
        <v>0</v>
      </c>
      <c r="V21" s="18">
        <f t="shared" si="15"/>
        <v>22530</v>
      </c>
      <c r="W21" s="18">
        <f t="shared" si="15"/>
        <v>0</v>
      </c>
      <c r="X21" s="18">
        <f t="shared" si="15"/>
        <v>52571.9</v>
      </c>
      <c r="Y21" s="18">
        <f t="shared" si="15"/>
        <v>0</v>
      </c>
      <c r="Z21" s="18">
        <f t="shared" si="15"/>
        <v>0</v>
      </c>
      <c r="AA21" s="18">
        <f t="shared" si="15"/>
        <v>0</v>
      </c>
      <c r="AB21" s="18">
        <f t="shared" si="15"/>
        <v>0</v>
      </c>
      <c r="AC21" s="18">
        <f t="shared" si="15"/>
        <v>0</v>
      </c>
      <c r="AD21" s="18">
        <f t="shared" si="15"/>
        <v>0</v>
      </c>
      <c r="AE21" s="18">
        <f>AE22+AE23+AE24+AE25</f>
        <v>0</v>
      </c>
    </row>
    <row r="22" spans="1:31" ht="24" customHeight="1">
      <c r="A22" s="37" t="s">
        <v>12</v>
      </c>
      <c r="B22" s="7">
        <f>H22+J22+L22+N22+P22+R22+T22+V22+X22+Z22+AB22+AD22</f>
        <v>71346.8</v>
      </c>
      <c r="C22" s="7">
        <f>H22+J22+L22+N22+P22+R22+T22+V22+X22+Z22+AB22</f>
        <v>71346.8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</row>
    <row r="23" spans="1:31" ht="24" customHeight="1">
      <c r="A23" s="37" t="s">
        <v>13</v>
      </c>
      <c r="B23" s="7">
        <f>H23+J23+L23+N23+P23+R23+T23+V23+X23+Z23+AB23+AD23</f>
        <v>3755.1</v>
      </c>
      <c r="C23" s="7">
        <f>H23+J23+L23+N23+P23+R23+T23+V23+X23+Z23+AB23</f>
        <v>3755.1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</row>
    <row r="24" spans="1:31" ht="33" customHeight="1">
      <c r="A24" s="37" t="s">
        <v>41</v>
      </c>
      <c r="B24" s="7">
        <f t="shared" si="6"/>
        <v>0</v>
      </c>
      <c r="C24" s="7">
        <f>H24+J24+L24+N24+P24+R24+T24+V24+X24+Z24+AB24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0.75" customHeight="1">
      <c r="A25" s="37" t="s">
        <v>42</v>
      </c>
      <c r="B25" s="7">
        <f t="shared" si="6"/>
        <v>0</v>
      </c>
      <c r="C25" s="7">
        <f>H25+J25+L25+N25+P25+R25+T25+V25+X25+Z25+AB25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57.75" customHeight="1">
      <c r="A26" s="37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6" ref="I26:AE26">I27</f>
        <v>0</v>
      </c>
      <c r="J26" s="7">
        <f t="shared" si="16"/>
        <v>0</v>
      </c>
      <c r="K26" s="7">
        <f t="shared" si="16"/>
        <v>0</v>
      </c>
      <c r="L26" s="7">
        <f t="shared" si="16"/>
        <v>0</v>
      </c>
      <c r="M26" s="7">
        <f t="shared" si="16"/>
        <v>0</v>
      </c>
      <c r="N26" s="7">
        <f t="shared" si="16"/>
        <v>0</v>
      </c>
      <c r="O26" s="7">
        <f t="shared" si="16"/>
        <v>0</v>
      </c>
      <c r="P26" s="7">
        <f t="shared" si="16"/>
        <v>0</v>
      </c>
      <c r="Q26" s="7">
        <f t="shared" si="16"/>
        <v>0</v>
      </c>
      <c r="R26" s="7">
        <f t="shared" si="16"/>
        <v>0</v>
      </c>
      <c r="S26" s="7">
        <f t="shared" si="16"/>
        <v>0</v>
      </c>
      <c r="T26" s="7">
        <f t="shared" si="16"/>
        <v>0</v>
      </c>
      <c r="U26" s="7">
        <f t="shared" si="16"/>
        <v>0</v>
      </c>
      <c r="V26" s="7">
        <f t="shared" si="16"/>
        <v>0</v>
      </c>
      <c r="W26" s="7">
        <f t="shared" si="16"/>
        <v>0</v>
      </c>
      <c r="X26" s="7">
        <f t="shared" si="16"/>
        <v>0</v>
      </c>
      <c r="Y26" s="7">
        <f t="shared" si="16"/>
        <v>0</v>
      </c>
      <c r="Z26" s="7">
        <f t="shared" si="16"/>
        <v>0</v>
      </c>
      <c r="AA26" s="7">
        <f t="shared" si="16"/>
        <v>0</v>
      </c>
      <c r="AB26" s="7">
        <f t="shared" si="16"/>
        <v>0</v>
      </c>
      <c r="AC26" s="7">
        <f t="shared" si="16"/>
        <v>0</v>
      </c>
      <c r="AD26" s="7">
        <f t="shared" si="16"/>
        <v>0</v>
      </c>
      <c r="AE26" s="7">
        <f t="shared" si="16"/>
        <v>0</v>
      </c>
    </row>
    <row r="27" spans="1:31" s="23" customFormat="1" ht="31.5" customHeight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7" ref="I27:AD27">I28+I29+I30+I31</f>
        <v>0</v>
      </c>
      <c r="J27" s="18">
        <f t="shared" si="17"/>
        <v>0</v>
      </c>
      <c r="K27" s="18">
        <f t="shared" si="17"/>
        <v>0</v>
      </c>
      <c r="L27" s="18">
        <f t="shared" si="17"/>
        <v>0</v>
      </c>
      <c r="M27" s="18">
        <f t="shared" si="17"/>
        <v>0</v>
      </c>
      <c r="N27" s="18">
        <f t="shared" si="17"/>
        <v>0</v>
      </c>
      <c r="O27" s="18">
        <f t="shared" si="17"/>
        <v>0</v>
      </c>
      <c r="P27" s="18">
        <f t="shared" si="17"/>
        <v>0</v>
      </c>
      <c r="Q27" s="18">
        <f t="shared" si="17"/>
        <v>0</v>
      </c>
      <c r="R27" s="18">
        <f t="shared" si="17"/>
        <v>0</v>
      </c>
      <c r="S27" s="18">
        <f t="shared" si="17"/>
        <v>0</v>
      </c>
      <c r="T27" s="18">
        <f t="shared" si="17"/>
        <v>0</v>
      </c>
      <c r="U27" s="18">
        <f t="shared" si="17"/>
        <v>0</v>
      </c>
      <c r="V27" s="18">
        <f t="shared" si="17"/>
        <v>0</v>
      </c>
      <c r="W27" s="18">
        <f t="shared" si="17"/>
        <v>0</v>
      </c>
      <c r="X27" s="18">
        <f t="shared" si="17"/>
        <v>0</v>
      </c>
      <c r="Y27" s="18">
        <f t="shared" si="17"/>
        <v>0</v>
      </c>
      <c r="Z27" s="18">
        <f t="shared" si="17"/>
        <v>0</v>
      </c>
      <c r="AA27" s="18">
        <f t="shared" si="17"/>
        <v>0</v>
      </c>
      <c r="AB27" s="18">
        <f t="shared" si="17"/>
        <v>0</v>
      </c>
      <c r="AC27" s="18">
        <f t="shared" si="17"/>
        <v>0</v>
      </c>
      <c r="AD27" s="18">
        <f t="shared" si="17"/>
        <v>0</v>
      </c>
      <c r="AE27" s="18">
        <f>AE28+AE29+AE30+AE31</f>
        <v>0</v>
      </c>
    </row>
    <row r="28" spans="1:31" ht="29.25" customHeight="1">
      <c r="A28" s="37" t="s">
        <v>12</v>
      </c>
      <c r="B28" s="7">
        <f>H28+J28+L28+N28+P28+R28+T28+V28+X28+Z28+AB28+AD28+AE28</f>
        <v>0</v>
      </c>
      <c r="C28" s="7">
        <f>H28+J28+L28+N28+P28+R28+T28+V28+X28+Z28+AB28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31.5" customHeight="1">
      <c r="A29" s="37" t="s">
        <v>13</v>
      </c>
      <c r="B29" s="7">
        <f>H29+J29+L29+N29+P29+R29+T29+V29+X29+Z29+AB29+AD29</f>
        <v>0</v>
      </c>
      <c r="C29" s="7">
        <f>H29+J29+L29+N29+P29+R29+T29+V29+X29+Z29+AB29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</row>
    <row r="30" spans="1:31" ht="27" customHeight="1">
      <c r="A30" s="37" t="s">
        <v>41</v>
      </c>
      <c r="B30" s="7">
        <f>H30+J30+L30+N30+P30+R30+T30+V30+X30+Z30+AB30+AD30+AE30</f>
        <v>0</v>
      </c>
      <c r="C30" s="7">
        <f>H30+J30+L30+N30+P30+R30+T30+V30+X30+Z30+AB30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3.25" customHeight="1">
      <c r="A31" s="37" t="s">
        <v>42</v>
      </c>
      <c r="B31" s="7">
        <f t="shared" si="6"/>
        <v>0</v>
      </c>
      <c r="C31" s="7">
        <f>H31+J31+L31+N31+P31+R31+T31+V31+X31+Z31+AB31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55.5" customHeight="1">
      <c r="A32" s="37" t="s">
        <v>72</v>
      </c>
      <c r="B32" s="7">
        <f t="shared" si="6"/>
        <v>0</v>
      </c>
      <c r="C32" s="7">
        <f>C33</f>
        <v>0</v>
      </c>
      <c r="D32" s="7">
        <f>D33</f>
        <v>0</v>
      </c>
      <c r="E32" s="7">
        <f>E33</f>
        <v>0</v>
      </c>
      <c r="F32" s="7" t="e">
        <f>E32/B32%</f>
        <v>#DIV/0!</v>
      </c>
      <c r="G32" s="7">
        <f>_xlfn.IFERROR(E32/C32*100,0)</f>
        <v>0</v>
      </c>
      <c r="H32" s="7">
        <f>H33</f>
        <v>0</v>
      </c>
      <c r="I32" s="7">
        <f aca="true" t="shared" si="18" ref="I32:AE32">I33</f>
        <v>0</v>
      </c>
      <c r="J32" s="7">
        <f t="shared" si="18"/>
        <v>0</v>
      </c>
      <c r="K32" s="7">
        <f t="shared" si="18"/>
        <v>0</v>
      </c>
      <c r="L32" s="7">
        <f t="shared" si="18"/>
        <v>0</v>
      </c>
      <c r="M32" s="7">
        <f t="shared" si="18"/>
        <v>0</v>
      </c>
      <c r="N32" s="7">
        <f t="shared" si="18"/>
        <v>0</v>
      </c>
      <c r="O32" s="7">
        <f t="shared" si="18"/>
        <v>0</v>
      </c>
      <c r="P32" s="7">
        <f t="shared" si="18"/>
        <v>0</v>
      </c>
      <c r="Q32" s="7">
        <f t="shared" si="18"/>
        <v>0</v>
      </c>
      <c r="R32" s="7">
        <f t="shared" si="18"/>
        <v>0</v>
      </c>
      <c r="S32" s="7">
        <f t="shared" si="18"/>
        <v>0</v>
      </c>
      <c r="T32" s="7">
        <f t="shared" si="18"/>
        <v>0</v>
      </c>
      <c r="U32" s="7">
        <f t="shared" si="18"/>
        <v>0</v>
      </c>
      <c r="V32" s="7">
        <f t="shared" si="18"/>
        <v>0</v>
      </c>
      <c r="W32" s="7">
        <f t="shared" si="18"/>
        <v>0</v>
      </c>
      <c r="X32" s="7">
        <f t="shared" si="18"/>
        <v>0</v>
      </c>
      <c r="Y32" s="7">
        <f t="shared" si="18"/>
        <v>0</v>
      </c>
      <c r="Z32" s="7">
        <f t="shared" si="18"/>
        <v>0</v>
      </c>
      <c r="AA32" s="7">
        <f t="shared" si="18"/>
        <v>0</v>
      </c>
      <c r="AB32" s="7">
        <f t="shared" si="18"/>
        <v>0</v>
      </c>
      <c r="AC32" s="7">
        <f t="shared" si="18"/>
        <v>0</v>
      </c>
      <c r="AD32" s="7">
        <f t="shared" si="18"/>
        <v>0</v>
      </c>
      <c r="AE32" s="7">
        <f t="shared" si="18"/>
        <v>0</v>
      </c>
    </row>
    <row r="33" spans="1:31" s="23" customFormat="1" ht="18.75" customHeight="1">
      <c r="A33" s="17" t="s">
        <v>25</v>
      </c>
      <c r="B33" s="18">
        <f t="shared" si="6"/>
        <v>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 t="e">
        <f>E33/B33%</f>
        <v>#DIV/0!</v>
      </c>
      <c r="G33" s="18">
        <f>_xlfn.IFERROR(E33/C33*100,0)</f>
        <v>0</v>
      </c>
      <c r="H33" s="18">
        <f>H34+H35+H36+H37</f>
        <v>0</v>
      </c>
      <c r="I33" s="18">
        <f aca="true" t="shared" si="19" ref="I33:AD33">I34+I35+I36+I37</f>
        <v>0</v>
      </c>
      <c r="J33" s="18">
        <f t="shared" si="19"/>
        <v>0</v>
      </c>
      <c r="K33" s="18">
        <f t="shared" si="19"/>
        <v>0</v>
      </c>
      <c r="L33" s="18">
        <f t="shared" si="19"/>
        <v>0</v>
      </c>
      <c r="M33" s="18">
        <f t="shared" si="19"/>
        <v>0</v>
      </c>
      <c r="N33" s="18">
        <f t="shared" si="19"/>
        <v>0</v>
      </c>
      <c r="O33" s="18">
        <f t="shared" si="19"/>
        <v>0</v>
      </c>
      <c r="P33" s="18">
        <f t="shared" si="19"/>
        <v>0</v>
      </c>
      <c r="Q33" s="18">
        <f t="shared" si="19"/>
        <v>0</v>
      </c>
      <c r="R33" s="18">
        <f t="shared" si="19"/>
        <v>0</v>
      </c>
      <c r="S33" s="18">
        <f t="shared" si="19"/>
        <v>0</v>
      </c>
      <c r="T33" s="18">
        <f t="shared" si="19"/>
        <v>0</v>
      </c>
      <c r="U33" s="18">
        <f t="shared" si="19"/>
        <v>0</v>
      </c>
      <c r="V33" s="18">
        <f t="shared" si="19"/>
        <v>0</v>
      </c>
      <c r="W33" s="18">
        <f t="shared" si="19"/>
        <v>0</v>
      </c>
      <c r="X33" s="18">
        <f t="shared" si="19"/>
        <v>0</v>
      </c>
      <c r="Y33" s="18">
        <f t="shared" si="19"/>
        <v>0</v>
      </c>
      <c r="Z33" s="18">
        <f t="shared" si="19"/>
        <v>0</v>
      </c>
      <c r="AA33" s="18">
        <f t="shared" si="19"/>
        <v>0</v>
      </c>
      <c r="AB33" s="18">
        <f t="shared" si="19"/>
        <v>0</v>
      </c>
      <c r="AC33" s="18">
        <f t="shared" si="19"/>
        <v>0</v>
      </c>
      <c r="AD33" s="18">
        <f t="shared" si="19"/>
        <v>0</v>
      </c>
      <c r="AE33" s="18">
        <f>AE34+AE35+AE36+AE37</f>
        <v>0</v>
      </c>
    </row>
    <row r="34" spans="1:31" ht="18.75" customHeight="1">
      <c r="A34" s="37" t="s">
        <v>12</v>
      </c>
      <c r="B34" s="7">
        <f t="shared" si="6"/>
        <v>0</v>
      </c>
      <c r="C34" s="7">
        <f>H34+J34+L34+N34+P34+R34+T34+V34+X34+Z34+AB34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8.75" customHeight="1">
      <c r="A35" s="37" t="s">
        <v>13</v>
      </c>
      <c r="B35" s="7">
        <f>H35+J35+L35+N35+P35+R35+T35+V35+X35+Z35+AB35+AD35</f>
        <v>0</v>
      </c>
      <c r="C35" s="7">
        <f>H35+J35+L35+N35+P35+R35+T35+V35+X35+Z35+AB35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8.75" customHeight="1">
      <c r="A36" s="37" t="s">
        <v>41</v>
      </c>
      <c r="B36" s="7">
        <f t="shared" si="6"/>
        <v>0</v>
      </c>
      <c r="C36" s="7">
        <f>H36+J36+L36+N36+P36+R36+T36+V36+X36+Z36+AB36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8" customHeight="1">
      <c r="A37" s="37" t="s">
        <v>42</v>
      </c>
      <c r="B37" s="7">
        <f t="shared" si="6"/>
        <v>0</v>
      </c>
      <c r="C37" s="7">
        <f>H37+J37+L37+N37+P37+R37+T37+V37+X37+Z37+AB37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88.5" customHeight="1">
      <c r="A38" s="37" t="s">
        <v>70</v>
      </c>
      <c r="B38" s="7">
        <f t="shared" si="6"/>
        <v>0</v>
      </c>
      <c r="C38" s="7">
        <f>C39</f>
        <v>0</v>
      </c>
      <c r="D38" s="7">
        <f>D39</f>
        <v>0</v>
      </c>
      <c r="E38" s="7">
        <f>E39</f>
        <v>0</v>
      </c>
      <c r="F38" s="7" t="e">
        <f>E38/B38%</f>
        <v>#DIV/0!</v>
      </c>
      <c r="G38" s="7">
        <f>_xlfn.IFERROR(E38/C38*100,0)</f>
        <v>0</v>
      </c>
      <c r="H38" s="7">
        <f>H39</f>
        <v>0</v>
      </c>
      <c r="I38" s="7">
        <f aca="true" t="shared" si="20" ref="I38:AE38">I39</f>
        <v>0</v>
      </c>
      <c r="J38" s="7">
        <f t="shared" si="20"/>
        <v>0</v>
      </c>
      <c r="K38" s="7">
        <f t="shared" si="20"/>
        <v>0</v>
      </c>
      <c r="L38" s="7">
        <f t="shared" si="20"/>
        <v>0</v>
      </c>
      <c r="M38" s="7">
        <f t="shared" si="20"/>
        <v>0</v>
      </c>
      <c r="N38" s="7">
        <f t="shared" si="20"/>
        <v>0</v>
      </c>
      <c r="O38" s="7">
        <f t="shared" si="20"/>
        <v>0</v>
      </c>
      <c r="P38" s="7">
        <f t="shared" si="20"/>
        <v>0</v>
      </c>
      <c r="Q38" s="7">
        <f t="shared" si="20"/>
        <v>0</v>
      </c>
      <c r="R38" s="7">
        <f t="shared" si="20"/>
        <v>0</v>
      </c>
      <c r="S38" s="7">
        <f t="shared" si="20"/>
        <v>0</v>
      </c>
      <c r="T38" s="7">
        <f t="shared" si="20"/>
        <v>0</v>
      </c>
      <c r="U38" s="7">
        <f t="shared" si="20"/>
        <v>0</v>
      </c>
      <c r="V38" s="7">
        <f t="shared" si="20"/>
        <v>0</v>
      </c>
      <c r="W38" s="7">
        <f t="shared" si="20"/>
        <v>0</v>
      </c>
      <c r="X38" s="7">
        <f t="shared" si="20"/>
        <v>0</v>
      </c>
      <c r="Y38" s="7">
        <f t="shared" si="20"/>
        <v>0</v>
      </c>
      <c r="Z38" s="7">
        <f t="shared" si="20"/>
        <v>0</v>
      </c>
      <c r="AA38" s="7">
        <f t="shared" si="20"/>
        <v>0</v>
      </c>
      <c r="AB38" s="7">
        <f t="shared" si="20"/>
        <v>0</v>
      </c>
      <c r="AC38" s="7">
        <f t="shared" si="20"/>
        <v>0</v>
      </c>
      <c r="AD38" s="7">
        <f t="shared" si="20"/>
        <v>0</v>
      </c>
      <c r="AE38" s="7">
        <f t="shared" si="20"/>
        <v>0</v>
      </c>
    </row>
    <row r="39" spans="1:32" s="23" customFormat="1" ht="18.75" customHeight="1">
      <c r="A39" s="17" t="s">
        <v>25</v>
      </c>
      <c r="B39" s="18">
        <f t="shared" si="6"/>
        <v>0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 t="e">
        <f>E39/B39%</f>
        <v>#DIV/0!</v>
      </c>
      <c r="G39" s="18">
        <f>_xlfn.IFERROR(E39/C39*100,0)</f>
        <v>0</v>
      </c>
      <c r="H39" s="18">
        <f>H40+H41+H42+H43</f>
        <v>0</v>
      </c>
      <c r="I39" s="18">
        <f aca="true" t="shared" si="21" ref="I39:AD39">I40+I41+I42+I43</f>
        <v>0</v>
      </c>
      <c r="J39" s="18">
        <f t="shared" si="21"/>
        <v>0</v>
      </c>
      <c r="K39" s="18">
        <f t="shared" si="21"/>
        <v>0</v>
      </c>
      <c r="L39" s="18">
        <f t="shared" si="21"/>
        <v>0</v>
      </c>
      <c r="M39" s="18">
        <f t="shared" si="21"/>
        <v>0</v>
      </c>
      <c r="N39" s="18">
        <f t="shared" si="21"/>
        <v>0</v>
      </c>
      <c r="O39" s="18">
        <f t="shared" si="21"/>
        <v>0</v>
      </c>
      <c r="P39" s="18">
        <f t="shared" si="21"/>
        <v>0</v>
      </c>
      <c r="Q39" s="18">
        <f t="shared" si="21"/>
        <v>0</v>
      </c>
      <c r="R39" s="18">
        <f t="shared" si="21"/>
        <v>0</v>
      </c>
      <c r="S39" s="18">
        <f t="shared" si="21"/>
        <v>0</v>
      </c>
      <c r="T39" s="18">
        <f t="shared" si="21"/>
        <v>0</v>
      </c>
      <c r="U39" s="18">
        <f t="shared" si="21"/>
        <v>0</v>
      </c>
      <c r="V39" s="18">
        <f t="shared" si="21"/>
        <v>0</v>
      </c>
      <c r="W39" s="18">
        <f t="shared" si="21"/>
        <v>0</v>
      </c>
      <c r="X39" s="18">
        <f t="shared" si="21"/>
        <v>0</v>
      </c>
      <c r="Y39" s="18">
        <f t="shared" si="21"/>
        <v>0</v>
      </c>
      <c r="Z39" s="18">
        <f t="shared" si="21"/>
        <v>0</v>
      </c>
      <c r="AA39" s="18">
        <f t="shared" si="21"/>
        <v>0</v>
      </c>
      <c r="AB39" s="18">
        <f t="shared" si="21"/>
        <v>0</v>
      </c>
      <c r="AC39" s="18">
        <f t="shared" si="21"/>
        <v>0</v>
      </c>
      <c r="AD39" s="18">
        <f t="shared" si="21"/>
        <v>0</v>
      </c>
      <c r="AE39" s="18">
        <f>AE40+AE41+AE42+AE43</f>
        <v>0</v>
      </c>
      <c r="AF39" s="31"/>
    </row>
    <row r="40" spans="1:31" ht="18.75" customHeight="1">
      <c r="A40" s="37" t="s">
        <v>12</v>
      </c>
      <c r="B40" s="7">
        <f t="shared" si="6"/>
        <v>0</v>
      </c>
      <c r="C40" s="7">
        <f>H40+J40+L40+N40+P40+R40+T40+V40+X40+Z40+AB40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8.75" customHeight="1">
      <c r="A41" s="37" t="s">
        <v>13</v>
      </c>
      <c r="B41" s="7">
        <f>H41+J41+L41+N41+P41+R41+T41+V41+X41+Z41+AB41+AD41</f>
        <v>0</v>
      </c>
      <c r="C41" s="7">
        <f>H41+J41+L41+N41+P41+R41+T41+V41+X41+Z41+AB41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8.75" customHeight="1">
      <c r="A42" s="37" t="s">
        <v>41</v>
      </c>
      <c r="B42" s="7">
        <f t="shared" si="6"/>
        <v>0</v>
      </c>
      <c r="C42" s="7">
        <f>H42+J42+L42+N42+P42+R42+T42+V42+X42+Z42+AB42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8" customHeight="1">
      <c r="A43" s="37" t="s">
        <v>42</v>
      </c>
      <c r="B43" s="7">
        <f t="shared" si="6"/>
        <v>0</v>
      </c>
      <c r="C43" s="7">
        <f>H43+J43+L43+N43+P43+R43+T43+V43+X43+Z43+AB43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2" ht="109.5" customHeight="1">
      <c r="A44" s="37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2" ref="I44:AE44">I45</f>
        <v>0</v>
      </c>
      <c r="J44" s="7">
        <f t="shared" si="22"/>
        <v>0</v>
      </c>
      <c r="K44" s="7">
        <f t="shared" si="22"/>
        <v>0</v>
      </c>
      <c r="L44" s="7">
        <f t="shared" si="22"/>
        <v>0</v>
      </c>
      <c r="M44" s="7">
        <f t="shared" si="22"/>
        <v>0</v>
      </c>
      <c r="N44" s="7">
        <f t="shared" si="22"/>
        <v>0</v>
      </c>
      <c r="O44" s="7">
        <f t="shared" si="22"/>
        <v>0</v>
      </c>
      <c r="P44" s="7">
        <f t="shared" si="22"/>
        <v>0</v>
      </c>
      <c r="Q44" s="7">
        <f t="shared" si="22"/>
        <v>0</v>
      </c>
      <c r="R44" s="7">
        <f t="shared" si="22"/>
        <v>0</v>
      </c>
      <c r="S44" s="7">
        <f t="shared" si="22"/>
        <v>0</v>
      </c>
      <c r="T44" s="7">
        <f t="shared" si="22"/>
        <v>0</v>
      </c>
      <c r="U44" s="7">
        <f t="shared" si="22"/>
        <v>0</v>
      </c>
      <c r="V44" s="7">
        <f t="shared" si="22"/>
        <v>0</v>
      </c>
      <c r="W44" s="7">
        <f t="shared" si="22"/>
        <v>0</v>
      </c>
      <c r="X44" s="7">
        <f t="shared" si="22"/>
        <v>0</v>
      </c>
      <c r="Y44" s="7">
        <f t="shared" si="22"/>
        <v>0</v>
      </c>
      <c r="Z44" s="7">
        <f t="shared" si="22"/>
        <v>0</v>
      </c>
      <c r="AA44" s="7">
        <f t="shared" si="22"/>
        <v>0</v>
      </c>
      <c r="AB44" s="7">
        <f t="shared" si="22"/>
        <v>0</v>
      </c>
      <c r="AC44" s="7">
        <f t="shared" si="22"/>
        <v>0</v>
      </c>
      <c r="AD44" s="7">
        <f>AD45</f>
        <v>0</v>
      </c>
      <c r="AE44" s="7">
        <f t="shared" si="22"/>
        <v>0</v>
      </c>
      <c r="AF44" s="45"/>
    </row>
    <row r="45" spans="1:31" s="23" customFormat="1" ht="19.5" customHeight="1">
      <c r="A45" s="17" t="s">
        <v>25</v>
      </c>
      <c r="B45" s="18">
        <f aca="true" t="shared" si="23" ref="B45:B61">H45+J45+L45+N45+P45+R45+T45+V45+X45+Z45+AB45+AD45+AE45</f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4" ref="I45:AD45">I46+I47+I48+I49</f>
        <v>0</v>
      </c>
      <c r="J45" s="18">
        <f t="shared" si="24"/>
        <v>0</v>
      </c>
      <c r="K45" s="18">
        <f t="shared" si="24"/>
        <v>0</v>
      </c>
      <c r="L45" s="18">
        <f t="shared" si="24"/>
        <v>0</v>
      </c>
      <c r="M45" s="18">
        <f t="shared" si="24"/>
        <v>0</v>
      </c>
      <c r="N45" s="18">
        <f t="shared" si="24"/>
        <v>0</v>
      </c>
      <c r="O45" s="18">
        <f t="shared" si="24"/>
        <v>0</v>
      </c>
      <c r="P45" s="18">
        <f t="shared" si="24"/>
        <v>0</v>
      </c>
      <c r="Q45" s="18">
        <f t="shared" si="24"/>
        <v>0</v>
      </c>
      <c r="R45" s="18">
        <f t="shared" si="24"/>
        <v>0</v>
      </c>
      <c r="S45" s="18">
        <f t="shared" si="24"/>
        <v>0</v>
      </c>
      <c r="T45" s="18">
        <f t="shared" si="24"/>
        <v>0</v>
      </c>
      <c r="U45" s="18">
        <f t="shared" si="24"/>
        <v>0</v>
      </c>
      <c r="V45" s="18">
        <f t="shared" si="24"/>
        <v>0</v>
      </c>
      <c r="W45" s="18">
        <f t="shared" si="24"/>
        <v>0</v>
      </c>
      <c r="X45" s="18">
        <f t="shared" si="24"/>
        <v>0</v>
      </c>
      <c r="Y45" s="18">
        <f t="shared" si="24"/>
        <v>0</v>
      </c>
      <c r="Z45" s="18">
        <f t="shared" si="24"/>
        <v>0</v>
      </c>
      <c r="AA45" s="18">
        <f t="shared" si="24"/>
        <v>0</v>
      </c>
      <c r="AB45" s="18">
        <f t="shared" si="24"/>
        <v>0</v>
      </c>
      <c r="AC45" s="18">
        <f t="shared" si="24"/>
        <v>0</v>
      </c>
      <c r="AD45" s="18">
        <f t="shared" si="24"/>
        <v>0</v>
      </c>
      <c r="AE45" s="18">
        <f>AE46+AE47+AE48+AE49</f>
        <v>0</v>
      </c>
    </row>
    <row r="46" spans="1:31" ht="16.5" customHeight="1">
      <c r="A46" s="37" t="s">
        <v>12</v>
      </c>
      <c r="B46" s="7">
        <f t="shared" si="23"/>
        <v>0</v>
      </c>
      <c r="C46" s="7">
        <f>H46+J46+L46+N46+P46+R46+T46+V46+X46+Z46+AB46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6.5" customHeight="1">
      <c r="A47" s="37" t="s">
        <v>13</v>
      </c>
      <c r="B47" s="7">
        <f t="shared" si="23"/>
        <v>0</v>
      </c>
      <c r="C47" s="7">
        <f>H47+J47+L47+N47+P47+R47+T47+V47+X47+Z47+AB47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6.5" customHeight="1">
      <c r="A48" s="37" t="s">
        <v>41</v>
      </c>
      <c r="B48" s="7">
        <f t="shared" si="23"/>
        <v>0</v>
      </c>
      <c r="C48" s="7">
        <f>H48+J48+L48+N48+P48+R48+T48+V48+X48+Z48+AB48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6.5" customHeight="1">
      <c r="A49" s="37" t="s">
        <v>42</v>
      </c>
      <c r="B49" s="7">
        <f t="shared" si="23"/>
        <v>0</v>
      </c>
      <c r="C49" s="7">
        <f>H49+J49+L49+N49+P49+R49+T49+V49+X49+Z49+AB49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2" ht="87.75" customHeight="1">
      <c r="A50" s="38" t="s">
        <v>85</v>
      </c>
      <c r="B50" s="7">
        <f t="shared" si="23"/>
        <v>1828.4</v>
      </c>
      <c r="C50" s="7">
        <f>C51</f>
        <v>1828.4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5" ref="I50:AE50">I51</f>
        <v>0</v>
      </c>
      <c r="J50" s="7">
        <f t="shared" si="25"/>
        <v>0</v>
      </c>
      <c r="K50" s="7">
        <f t="shared" si="25"/>
        <v>0</v>
      </c>
      <c r="L50" s="7">
        <f t="shared" si="25"/>
        <v>0</v>
      </c>
      <c r="M50" s="7">
        <f t="shared" si="25"/>
        <v>0</v>
      </c>
      <c r="N50" s="7">
        <f t="shared" si="25"/>
        <v>0</v>
      </c>
      <c r="O50" s="7">
        <f t="shared" si="25"/>
        <v>0</v>
      </c>
      <c r="P50" s="7">
        <f t="shared" si="25"/>
        <v>0</v>
      </c>
      <c r="Q50" s="7">
        <f t="shared" si="25"/>
        <v>0</v>
      </c>
      <c r="R50" s="7">
        <f t="shared" si="25"/>
        <v>0</v>
      </c>
      <c r="S50" s="7">
        <f t="shared" si="25"/>
        <v>0</v>
      </c>
      <c r="T50" s="7">
        <f t="shared" si="25"/>
        <v>0</v>
      </c>
      <c r="U50" s="7">
        <f t="shared" si="25"/>
        <v>0</v>
      </c>
      <c r="V50" s="7">
        <f t="shared" si="25"/>
        <v>0</v>
      </c>
      <c r="W50" s="7">
        <f t="shared" si="25"/>
        <v>0</v>
      </c>
      <c r="X50" s="7">
        <f t="shared" si="25"/>
        <v>1828.4</v>
      </c>
      <c r="Y50" s="7">
        <f t="shared" si="25"/>
        <v>0</v>
      </c>
      <c r="Z50" s="7">
        <f t="shared" si="25"/>
        <v>0</v>
      </c>
      <c r="AA50" s="7">
        <f t="shared" si="25"/>
        <v>0</v>
      </c>
      <c r="AB50" s="7">
        <f t="shared" si="25"/>
        <v>0</v>
      </c>
      <c r="AC50" s="7">
        <f t="shared" si="25"/>
        <v>0</v>
      </c>
      <c r="AD50" s="7">
        <f>AD51</f>
        <v>0</v>
      </c>
      <c r="AE50" s="7">
        <f t="shared" si="25"/>
        <v>0</v>
      </c>
      <c r="AF50" s="45"/>
    </row>
    <row r="51" spans="1:31" s="23" customFormat="1" ht="19.5" customHeight="1">
      <c r="A51" s="17" t="s">
        <v>25</v>
      </c>
      <c r="B51" s="18">
        <f t="shared" si="23"/>
        <v>1828.4</v>
      </c>
      <c r="C51" s="18">
        <f>C52+C53+C54+C55</f>
        <v>1828.4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6" ref="I51:AD51">I52+I53+I54+I55</f>
        <v>0</v>
      </c>
      <c r="J51" s="18">
        <f t="shared" si="26"/>
        <v>0</v>
      </c>
      <c r="K51" s="18">
        <f t="shared" si="26"/>
        <v>0</v>
      </c>
      <c r="L51" s="18">
        <f t="shared" si="26"/>
        <v>0</v>
      </c>
      <c r="M51" s="18">
        <f t="shared" si="26"/>
        <v>0</v>
      </c>
      <c r="N51" s="18">
        <f t="shared" si="26"/>
        <v>0</v>
      </c>
      <c r="O51" s="18">
        <f t="shared" si="26"/>
        <v>0</v>
      </c>
      <c r="P51" s="18">
        <f t="shared" si="26"/>
        <v>0</v>
      </c>
      <c r="Q51" s="18">
        <f t="shared" si="26"/>
        <v>0</v>
      </c>
      <c r="R51" s="18">
        <f t="shared" si="26"/>
        <v>0</v>
      </c>
      <c r="S51" s="18">
        <f t="shared" si="26"/>
        <v>0</v>
      </c>
      <c r="T51" s="18">
        <f t="shared" si="26"/>
        <v>0</v>
      </c>
      <c r="U51" s="18">
        <f t="shared" si="26"/>
        <v>0</v>
      </c>
      <c r="V51" s="18">
        <f t="shared" si="26"/>
        <v>0</v>
      </c>
      <c r="W51" s="18">
        <f t="shared" si="26"/>
        <v>0</v>
      </c>
      <c r="X51" s="18">
        <f t="shared" si="26"/>
        <v>1828.4</v>
      </c>
      <c r="Y51" s="18">
        <f t="shared" si="26"/>
        <v>0</v>
      </c>
      <c r="Z51" s="18">
        <f t="shared" si="26"/>
        <v>0</v>
      </c>
      <c r="AA51" s="18">
        <f t="shared" si="26"/>
        <v>0</v>
      </c>
      <c r="AB51" s="18">
        <f t="shared" si="26"/>
        <v>0</v>
      </c>
      <c r="AC51" s="18">
        <f t="shared" si="26"/>
        <v>0</v>
      </c>
      <c r="AD51" s="18">
        <f t="shared" si="26"/>
        <v>0</v>
      </c>
      <c r="AE51" s="18">
        <f>AE52+AE53+AE54+AE55</f>
        <v>0</v>
      </c>
    </row>
    <row r="52" spans="1:31" ht="16.5" customHeight="1">
      <c r="A52" s="38" t="s">
        <v>12</v>
      </c>
      <c r="B52" s="7">
        <f t="shared" si="23"/>
        <v>0</v>
      </c>
      <c r="C52" s="7">
        <f>H52+J52+L52+N52+P52+R52+T52+V52+X52+Z52+AB52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6.5" customHeight="1">
      <c r="A53" s="38" t="s">
        <v>13</v>
      </c>
      <c r="B53" s="7">
        <f t="shared" si="23"/>
        <v>1828.4</v>
      </c>
      <c r="C53" s="7">
        <f>H53+J53+L53+N53+P53+R53+T53+V53+X53+Z53+AB53</f>
        <v>1828.4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1828.4</v>
      </c>
      <c r="Y53" s="7"/>
      <c r="Z53" s="7"/>
      <c r="AA53" s="7"/>
      <c r="AB53" s="7"/>
      <c r="AC53" s="7"/>
      <c r="AD53" s="7"/>
      <c r="AE53" s="7"/>
    </row>
    <row r="54" spans="1:31" ht="16.5" customHeight="1">
      <c r="A54" s="38" t="s">
        <v>41</v>
      </c>
      <c r="B54" s="7">
        <f t="shared" si="23"/>
        <v>0</v>
      </c>
      <c r="C54" s="7">
        <f>H54+J54+L54+N54+P54+R54+T54+V54+X54+Z54+AB54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6.5" customHeight="1">
      <c r="A55" s="38" t="s">
        <v>42</v>
      </c>
      <c r="B55" s="7">
        <f t="shared" si="23"/>
        <v>0</v>
      </c>
      <c r="C55" s="7">
        <f>H55+J55+L55+N55+P55+R55+T55+V55+X55+Z55+AB55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2" ht="79.5" customHeight="1">
      <c r="A56" s="38" t="s">
        <v>86</v>
      </c>
      <c r="B56" s="7">
        <f t="shared" si="23"/>
        <v>3612.3</v>
      </c>
      <c r="C56" s="7">
        <f>C57</f>
        <v>3612.3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7" ref="I56:AE56">I57</f>
        <v>0</v>
      </c>
      <c r="J56" s="7">
        <f t="shared" si="27"/>
        <v>0</v>
      </c>
      <c r="K56" s="7">
        <f t="shared" si="27"/>
        <v>0</v>
      </c>
      <c r="L56" s="7">
        <f t="shared" si="27"/>
        <v>0</v>
      </c>
      <c r="M56" s="7">
        <f t="shared" si="27"/>
        <v>0</v>
      </c>
      <c r="N56" s="7">
        <f t="shared" si="27"/>
        <v>0</v>
      </c>
      <c r="O56" s="7">
        <f t="shared" si="27"/>
        <v>0</v>
      </c>
      <c r="P56" s="7">
        <f t="shared" si="27"/>
        <v>0</v>
      </c>
      <c r="Q56" s="7">
        <f t="shared" si="27"/>
        <v>0</v>
      </c>
      <c r="R56" s="7">
        <f t="shared" si="27"/>
        <v>0</v>
      </c>
      <c r="S56" s="7">
        <f t="shared" si="27"/>
        <v>0</v>
      </c>
      <c r="T56" s="7">
        <f t="shared" si="27"/>
        <v>0</v>
      </c>
      <c r="U56" s="7">
        <f t="shared" si="27"/>
        <v>0</v>
      </c>
      <c r="V56" s="7">
        <f t="shared" si="27"/>
        <v>0</v>
      </c>
      <c r="W56" s="7">
        <f t="shared" si="27"/>
        <v>0</v>
      </c>
      <c r="X56" s="7">
        <f t="shared" si="27"/>
        <v>0</v>
      </c>
      <c r="Y56" s="7">
        <f t="shared" si="27"/>
        <v>0</v>
      </c>
      <c r="Z56" s="7">
        <f t="shared" si="27"/>
        <v>0</v>
      </c>
      <c r="AA56" s="7">
        <f t="shared" si="27"/>
        <v>0</v>
      </c>
      <c r="AB56" s="7">
        <f t="shared" si="27"/>
        <v>3612.3</v>
      </c>
      <c r="AC56" s="7">
        <f t="shared" si="27"/>
        <v>0</v>
      </c>
      <c r="AD56" s="7">
        <f>AD57</f>
        <v>0</v>
      </c>
      <c r="AE56" s="7">
        <f t="shared" si="27"/>
        <v>0</v>
      </c>
      <c r="AF56" s="45"/>
    </row>
    <row r="57" spans="1:31" s="23" customFormat="1" ht="19.5" customHeight="1">
      <c r="A57" s="17" t="s">
        <v>25</v>
      </c>
      <c r="B57" s="18">
        <f t="shared" si="23"/>
        <v>3612.3</v>
      </c>
      <c r="C57" s="18">
        <f>C58+C59+C60+C61</f>
        <v>3612.3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8" ref="I57:AD57">I58+I59+I60+I61</f>
        <v>0</v>
      </c>
      <c r="J57" s="18">
        <f t="shared" si="28"/>
        <v>0</v>
      </c>
      <c r="K57" s="18">
        <f t="shared" si="28"/>
        <v>0</v>
      </c>
      <c r="L57" s="18">
        <f t="shared" si="28"/>
        <v>0</v>
      </c>
      <c r="M57" s="18">
        <f t="shared" si="28"/>
        <v>0</v>
      </c>
      <c r="N57" s="18">
        <f t="shared" si="28"/>
        <v>0</v>
      </c>
      <c r="O57" s="18">
        <f t="shared" si="28"/>
        <v>0</v>
      </c>
      <c r="P57" s="18">
        <f t="shared" si="28"/>
        <v>0</v>
      </c>
      <c r="Q57" s="18">
        <f t="shared" si="28"/>
        <v>0</v>
      </c>
      <c r="R57" s="18">
        <f t="shared" si="28"/>
        <v>0</v>
      </c>
      <c r="S57" s="18">
        <f t="shared" si="28"/>
        <v>0</v>
      </c>
      <c r="T57" s="18">
        <f t="shared" si="28"/>
        <v>0</v>
      </c>
      <c r="U57" s="18">
        <f t="shared" si="28"/>
        <v>0</v>
      </c>
      <c r="V57" s="18">
        <f t="shared" si="28"/>
        <v>0</v>
      </c>
      <c r="W57" s="18">
        <f t="shared" si="28"/>
        <v>0</v>
      </c>
      <c r="X57" s="18">
        <f t="shared" si="28"/>
        <v>0</v>
      </c>
      <c r="Y57" s="18">
        <f t="shared" si="28"/>
        <v>0</v>
      </c>
      <c r="Z57" s="18">
        <f t="shared" si="28"/>
        <v>0</v>
      </c>
      <c r="AA57" s="18">
        <f t="shared" si="28"/>
        <v>0</v>
      </c>
      <c r="AB57" s="18">
        <f t="shared" si="28"/>
        <v>3612.3</v>
      </c>
      <c r="AC57" s="18">
        <f t="shared" si="28"/>
        <v>0</v>
      </c>
      <c r="AD57" s="18">
        <f t="shared" si="28"/>
        <v>0</v>
      </c>
      <c r="AE57" s="18">
        <f>AE58+AE59+AE60+AE61</f>
        <v>0</v>
      </c>
    </row>
    <row r="58" spans="1:31" ht="16.5" customHeight="1">
      <c r="A58" s="38" t="s">
        <v>12</v>
      </c>
      <c r="B58" s="7">
        <f t="shared" si="23"/>
        <v>0</v>
      </c>
      <c r="C58" s="7">
        <f>H58+J58+L58+N58+P58+R58+T58+V58+X58+Z58+AB58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6.5" customHeight="1">
      <c r="A59" s="38" t="s">
        <v>13</v>
      </c>
      <c r="B59" s="7">
        <f t="shared" si="23"/>
        <v>3612.3</v>
      </c>
      <c r="C59" s="7">
        <f>H59+J59+L59+N59+P59+R59+T59+V59+X59+Z59+AB59</f>
        <v>3612.3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</row>
    <row r="60" spans="1:31" ht="16.5" customHeight="1">
      <c r="A60" s="38" t="s">
        <v>41</v>
      </c>
      <c r="B60" s="7">
        <f t="shared" si="23"/>
        <v>0</v>
      </c>
      <c r="C60" s="7">
        <f>H60+J60+L60+N60+P60+R60+T60+V60+X60+Z60+AB60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6.5" customHeight="1">
      <c r="A61" s="38" t="s">
        <v>42</v>
      </c>
      <c r="B61" s="7">
        <f t="shared" si="23"/>
        <v>0</v>
      </c>
      <c r="C61" s="7">
        <f>H61+J61+L61+N61+P61+R61+T61+V61+X61+Z61+AB61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92.25" customHeight="1">
      <c r="A62" s="37" t="s">
        <v>61</v>
      </c>
      <c r="B62" s="7">
        <f t="shared" si="6"/>
        <v>107297.6</v>
      </c>
      <c r="C62" s="7">
        <f>C63</f>
        <v>98527.4</v>
      </c>
      <c r="D62" s="7">
        <f>D63</f>
        <v>0</v>
      </c>
      <c r="E62" s="7">
        <f>E63</f>
        <v>0</v>
      </c>
      <c r="F62" s="7">
        <f>E62/B62%</f>
        <v>0</v>
      </c>
      <c r="G62" s="7">
        <f>_xlfn.IFERROR(E62/C62*100,0)</f>
        <v>0</v>
      </c>
      <c r="H62" s="7">
        <f>H63</f>
        <v>6865.78</v>
      </c>
      <c r="I62" s="7">
        <f aca="true" t="shared" si="29" ref="I62:AE62">I63</f>
        <v>0</v>
      </c>
      <c r="J62" s="7">
        <f t="shared" si="29"/>
        <v>11318.35</v>
      </c>
      <c r="K62" s="7">
        <f t="shared" si="29"/>
        <v>0</v>
      </c>
      <c r="L62" s="7">
        <f t="shared" si="29"/>
        <v>9585.09</v>
      </c>
      <c r="M62" s="7">
        <f t="shared" si="29"/>
        <v>0</v>
      </c>
      <c r="N62" s="7">
        <f t="shared" si="29"/>
        <v>17201.41</v>
      </c>
      <c r="O62" s="7">
        <f t="shared" si="29"/>
        <v>0</v>
      </c>
      <c r="P62" s="7">
        <f t="shared" si="29"/>
        <v>8952.46</v>
      </c>
      <c r="Q62" s="7">
        <f t="shared" si="29"/>
        <v>0</v>
      </c>
      <c r="R62" s="7">
        <f t="shared" si="29"/>
        <v>8589.279999999999</v>
      </c>
      <c r="S62" s="7">
        <f t="shared" si="29"/>
        <v>0</v>
      </c>
      <c r="T62" s="7">
        <f t="shared" si="29"/>
        <v>9182.86</v>
      </c>
      <c r="U62" s="7">
        <f t="shared" si="29"/>
        <v>0</v>
      </c>
      <c r="V62" s="7">
        <f t="shared" si="29"/>
        <v>5222.289999999999</v>
      </c>
      <c r="W62" s="7">
        <f t="shared" si="29"/>
        <v>0</v>
      </c>
      <c r="X62" s="7">
        <f t="shared" si="29"/>
        <v>6928.1900000000005</v>
      </c>
      <c r="Y62" s="7">
        <f t="shared" si="29"/>
        <v>0</v>
      </c>
      <c r="Z62" s="7">
        <f t="shared" si="29"/>
        <v>6976.89</v>
      </c>
      <c r="AA62" s="7">
        <f t="shared" si="29"/>
        <v>0</v>
      </c>
      <c r="AB62" s="7">
        <f t="shared" si="29"/>
        <v>7704.800000000001</v>
      </c>
      <c r="AC62" s="7">
        <f t="shared" si="29"/>
        <v>0</v>
      </c>
      <c r="AD62" s="7">
        <f t="shared" si="29"/>
        <v>8770.199999999999</v>
      </c>
      <c r="AE62" s="7">
        <f t="shared" si="29"/>
        <v>0</v>
      </c>
      <c r="AF62" s="46"/>
    </row>
    <row r="63" spans="1:31" s="23" customFormat="1" ht="23.25" customHeight="1">
      <c r="A63" s="17" t="s">
        <v>25</v>
      </c>
      <c r="B63" s="18">
        <f>B64+B65+B67+B68+B66</f>
        <v>107297.6</v>
      </c>
      <c r="C63" s="18">
        <f>C64+C65+C67+C68+C66</f>
        <v>98527.4</v>
      </c>
      <c r="D63" s="18">
        <f>D64+D65+D67+D68+D66</f>
        <v>0</v>
      </c>
      <c r="E63" s="18">
        <f>E64+E65+E67+E68+E66</f>
        <v>0</v>
      </c>
      <c r="F63" s="18">
        <f>E63/B63%</f>
        <v>0</v>
      </c>
      <c r="G63" s="18">
        <f>_xlfn.IFERROR(E63/C63*100,0)</f>
        <v>0</v>
      </c>
      <c r="H63" s="18">
        <f>H64+H65+H67+H68+H66</f>
        <v>6865.78</v>
      </c>
      <c r="I63" s="18">
        <f aca="true" t="shared" si="30" ref="I63:AE63">I64+I65+I67+I68+I66</f>
        <v>0</v>
      </c>
      <c r="J63" s="18">
        <f t="shared" si="30"/>
        <v>11318.35</v>
      </c>
      <c r="K63" s="18">
        <f t="shared" si="30"/>
        <v>0</v>
      </c>
      <c r="L63" s="18">
        <f t="shared" si="30"/>
        <v>9585.09</v>
      </c>
      <c r="M63" s="18">
        <f t="shared" si="30"/>
        <v>0</v>
      </c>
      <c r="N63" s="18">
        <f t="shared" si="30"/>
        <v>17201.41</v>
      </c>
      <c r="O63" s="18">
        <f t="shared" si="30"/>
        <v>0</v>
      </c>
      <c r="P63" s="18">
        <f t="shared" si="30"/>
        <v>8952.46</v>
      </c>
      <c r="Q63" s="18">
        <f t="shared" si="30"/>
        <v>0</v>
      </c>
      <c r="R63" s="18">
        <f t="shared" si="30"/>
        <v>8589.279999999999</v>
      </c>
      <c r="S63" s="18">
        <f t="shared" si="30"/>
        <v>0</v>
      </c>
      <c r="T63" s="18">
        <f t="shared" si="30"/>
        <v>9182.86</v>
      </c>
      <c r="U63" s="18">
        <f t="shared" si="30"/>
        <v>0</v>
      </c>
      <c r="V63" s="18">
        <f t="shared" si="30"/>
        <v>5222.289999999999</v>
      </c>
      <c r="W63" s="18">
        <f t="shared" si="30"/>
        <v>0</v>
      </c>
      <c r="X63" s="18">
        <f t="shared" si="30"/>
        <v>6928.1900000000005</v>
      </c>
      <c r="Y63" s="18">
        <f t="shared" si="30"/>
        <v>0</v>
      </c>
      <c r="Z63" s="18">
        <f t="shared" si="30"/>
        <v>6976.89</v>
      </c>
      <c r="AA63" s="18">
        <f t="shared" si="30"/>
        <v>0</v>
      </c>
      <c r="AB63" s="18">
        <f t="shared" si="30"/>
        <v>7704.800000000001</v>
      </c>
      <c r="AC63" s="18">
        <f t="shared" si="30"/>
        <v>0</v>
      </c>
      <c r="AD63" s="18">
        <f t="shared" si="30"/>
        <v>8770.199999999999</v>
      </c>
      <c r="AE63" s="18">
        <f t="shared" si="30"/>
        <v>0</v>
      </c>
    </row>
    <row r="64" spans="1:31" ht="24.75" customHeight="1">
      <c r="A64" s="37" t="s">
        <v>12</v>
      </c>
      <c r="B64" s="7">
        <f t="shared" si="6"/>
        <v>0</v>
      </c>
      <c r="C64" s="7">
        <f aca="true" t="shared" si="31" ref="C64:E65">C71+C78+C84+C90</f>
        <v>0</v>
      </c>
      <c r="D64" s="7">
        <f t="shared" si="31"/>
        <v>0</v>
      </c>
      <c r="E64" s="7">
        <f t="shared" si="31"/>
        <v>0</v>
      </c>
      <c r="F64" s="7"/>
      <c r="G64" s="7">
        <f>_xlfn.IFERROR(E64/C64*100,0)</f>
        <v>0</v>
      </c>
      <c r="H64" s="7">
        <f aca="true" t="shared" si="32" ref="H64:AE65">H71+H78+H84+H90</f>
        <v>0</v>
      </c>
      <c r="I64" s="7">
        <f t="shared" si="32"/>
        <v>0</v>
      </c>
      <c r="J64" s="7">
        <f t="shared" si="32"/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 t="shared" si="32"/>
        <v>0</v>
      </c>
      <c r="O64" s="7">
        <f t="shared" si="32"/>
        <v>0</v>
      </c>
      <c r="P64" s="7">
        <f t="shared" si="32"/>
        <v>0</v>
      </c>
      <c r="Q64" s="7">
        <f t="shared" si="32"/>
        <v>0</v>
      </c>
      <c r="R64" s="7">
        <f t="shared" si="32"/>
        <v>0</v>
      </c>
      <c r="S64" s="7">
        <f t="shared" si="32"/>
        <v>0</v>
      </c>
      <c r="T64" s="7">
        <f t="shared" si="32"/>
        <v>0</v>
      </c>
      <c r="U64" s="7">
        <f t="shared" si="32"/>
        <v>0</v>
      </c>
      <c r="V64" s="7">
        <f t="shared" si="32"/>
        <v>0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7">
        <f t="shared" si="32"/>
        <v>0</v>
      </c>
    </row>
    <row r="65" spans="1:31" ht="27.75" customHeight="1">
      <c r="A65" s="37" t="s">
        <v>13</v>
      </c>
      <c r="B65" s="7">
        <f t="shared" si="6"/>
        <v>107297.6</v>
      </c>
      <c r="C65" s="7">
        <f t="shared" si="31"/>
        <v>98527.4</v>
      </c>
      <c r="D65" s="7">
        <f t="shared" si="31"/>
        <v>0</v>
      </c>
      <c r="E65" s="7">
        <f t="shared" si="31"/>
        <v>0</v>
      </c>
      <c r="F65" s="7">
        <f>E65/B65%</f>
        <v>0</v>
      </c>
      <c r="G65" s="7">
        <f>_xlfn.IFERROR(E65/C65*100,0)</f>
        <v>0</v>
      </c>
      <c r="H65" s="7">
        <f>H72+H79+H85+H91+H97</f>
        <v>6865.78</v>
      </c>
      <c r="I65" s="7">
        <f aca="true" t="shared" si="33" ref="I65:AD65">I72+I79+I85+I91+I97</f>
        <v>0</v>
      </c>
      <c r="J65" s="7">
        <f t="shared" si="33"/>
        <v>11318.35</v>
      </c>
      <c r="K65" s="7">
        <f t="shared" si="33"/>
        <v>0</v>
      </c>
      <c r="L65" s="7">
        <f t="shared" si="33"/>
        <v>9585.09</v>
      </c>
      <c r="M65" s="7">
        <f t="shared" si="33"/>
        <v>0</v>
      </c>
      <c r="N65" s="7">
        <f t="shared" si="33"/>
        <v>17201.41</v>
      </c>
      <c r="O65" s="7">
        <f t="shared" si="33"/>
        <v>0</v>
      </c>
      <c r="P65" s="7">
        <f t="shared" si="33"/>
        <v>8952.46</v>
      </c>
      <c r="Q65" s="7">
        <f t="shared" si="33"/>
        <v>0</v>
      </c>
      <c r="R65" s="7">
        <f t="shared" si="33"/>
        <v>8589.279999999999</v>
      </c>
      <c r="S65" s="7">
        <f t="shared" si="33"/>
        <v>0</v>
      </c>
      <c r="T65" s="7">
        <f t="shared" si="33"/>
        <v>9182.86</v>
      </c>
      <c r="U65" s="7">
        <f t="shared" si="33"/>
        <v>0</v>
      </c>
      <c r="V65" s="7">
        <f t="shared" si="33"/>
        <v>5222.289999999999</v>
      </c>
      <c r="W65" s="7">
        <f t="shared" si="33"/>
        <v>0</v>
      </c>
      <c r="X65" s="7">
        <f t="shared" si="33"/>
        <v>6928.1900000000005</v>
      </c>
      <c r="Y65" s="7">
        <f t="shared" si="33"/>
        <v>0</v>
      </c>
      <c r="Z65" s="7">
        <f t="shared" si="33"/>
        <v>6976.89</v>
      </c>
      <c r="AA65" s="7">
        <f t="shared" si="33"/>
        <v>0</v>
      </c>
      <c r="AB65" s="7">
        <f t="shared" si="33"/>
        <v>7704.800000000001</v>
      </c>
      <c r="AC65" s="7">
        <f t="shared" si="33"/>
        <v>0</v>
      </c>
      <c r="AD65" s="7">
        <f t="shared" si="33"/>
        <v>8770.199999999999</v>
      </c>
      <c r="AE65" s="7">
        <f t="shared" si="32"/>
        <v>0</v>
      </c>
    </row>
    <row r="66" spans="1:31" ht="17.25" customHeight="1">
      <c r="A66" s="37" t="s">
        <v>75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>
        <f aca="true" t="shared" si="34" ref="H66:AE66">H73</f>
        <v>0</v>
      </c>
      <c r="I66" s="7">
        <f t="shared" si="34"/>
        <v>0</v>
      </c>
      <c r="J66" s="7">
        <f t="shared" si="34"/>
        <v>0</v>
      </c>
      <c r="K66" s="7">
        <f t="shared" si="34"/>
        <v>0</v>
      </c>
      <c r="L66" s="7">
        <f t="shared" si="34"/>
        <v>0</v>
      </c>
      <c r="M66" s="7">
        <f t="shared" si="34"/>
        <v>0</v>
      </c>
      <c r="N66" s="7">
        <f t="shared" si="34"/>
        <v>0</v>
      </c>
      <c r="O66" s="7">
        <f t="shared" si="34"/>
        <v>0</v>
      </c>
      <c r="P66" s="7">
        <f t="shared" si="34"/>
        <v>0</v>
      </c>
      <c r="Q66" s="7">
        <f t="shared" si="34"/>
        <v>0</v>
      </c>
      <c r="R66" s="7">
        <f t="shared" si="34"/>
        <v>0</v>
      </c>
      <c r="S66" s="7">
        <f t="shared" si="34"/>
        <v>0</v>
      </c>
      <c r="T66" s="7">
        <f t="shared" si="34"/>
        <v>0</v>
      </c>
      <c r="U66" s="7">
        <f t="shared" si="34"/>
        <v>0</v>
      </c>
      <c r="V66" s="7">
        <f t="shared" si="34"/>
        <v>0</v>
      </c>
      <c r="W66" s="7">
        <f t="shared" si="34"/>
        <v>0</v>
      </c>
      <c r="X66" s="7">
        <f t="shared" si="34"/>
        <v>0</v>
      </c>
      <c r="Y66" s="7">
        <f t="shared" si="34"/>
        <v>0</v>
      </c>
      <c r="Z66" s="7">
        <f t="shared" si="34"/>
        <v>0</v>
      </c>
      <c r="AA66" s="7">
        <f t="shared" si="34"/>
        <v>0</v>
      </c>
      <c r="AB66" s="7">
        <f t="shared" si="34"/>
        <v>0</v>
      </c>
      <c r="AC66" s="7">
        <f t="shared" si="34"/>
        <v>0</v>
      </c>
      <c r="AD66" s="7">
        <f t="shared" si="34"/>
        <v>0</v>
      </c>
      <c r="AE66" s="7">
        <f t="shared" si="34"/>
        <v>0</v>
      </c>
    </row>
    <row r="67" spans="1:31" ht="31.5" customHeight="1">
      <c r="A67" s="37" t="s">
        <v>41</v>
      </c>
      <c r="B67" s="7">
        <f t="shared" si="6"/>
        <v>0</v>
      </c>
      <c r="C67" s="7">
        <f aca="true" t="shared" si="35" ref="C67:E68">C74+C80+C86+C92</f>
        <v>0</v>
      </c>
      <c r="D67" s="7">
        <f t="shared" si="35"/>
        <v>0</v>
      </c>
      <c r="E67" s="7">
        <f t="shared" si="35"/>
        <v>0</v>
      </c>
      <c r="F67" s="7"/>
      <c r="G67" s="7"/>
      <c r="H67" s="7">
        <f aca="true" t="shared" si="36" ref="H67:AE68">H74+H80+H86+H92</f>
        <v>0</v>
      </c>
      <c r="I67" s="7">
        <f t="shared" si="36"/>
        <v>0</v>
      </c>
      <c r="J67" s="7">
        <f t="shared" si="36"/>
        <v>0</v>
      </c>
      <c r="K67" s="7">
        <f t="shared" si="36"/>
        <v>0</v>
      </c>
      <c r="L67" s="7">
        <f t="shared" si="36"/>
        <v>0</v>
      </c>
      <c r="M67" s="7">
        <f t="shared" si="36"/>
        <v>0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7">
        <f t="shared" si="36"/>
        <v>0</v>
      </c>
      <c r="R67" s="7">
        <f t="shared" si="36"/>
        <v>0</v>
      </c>
      <c r="S67" s="7">
        <f t="shared" si="36"/>
        <v>0</v>
      </c>
      <c r="T67" s="7">
        <f t="shared" si="36"/>
        <v>0</v>
      </c>
      <c r="U67" s="7">
        <f t="shared" si="36"/>
        <v>0</v>
      </c>
      <c r="V67" s="7">
        <f t="shared" si="36"/>
        <v>0</v>
      </c>
      <c r="W67" s="7">
        <f t="shared" si="36"/>
        <v>0</v>
      </c>
      <c r="X67" s="7">
        <f t="shared" si="36"/>
        <v>0</v>
      </c>
      <c r="Y67" s="7">
        <f t="shared" si="36"/>
        <v>0</v>
      </c>
      <c r="Z67" s="7">
        <f t="shared" si="36"/>
        <v>0</v>
      </c>
      <c r="AA67" s="7">
        <f t="shared" si="36"/>
        <v>0</v>
      </c>
      <c r="AB67" s="7">
        <f t="shared" si="36"/>
        <v>0</v>
      </c>
      <c r="AC67" s="7">
        <f t="shared" si="36"/>
        <v>0</v>
      </c>
      <c r="AD67" s="7">
        <f t="shared" si="36"/>
        <v>0</v>
      </c>
      <c r="AE67" s="7">
        <f t="shared" si="36"/>
        <v>0</v>
      </c>
    </row>
    <row r="68" spans="1:31" ht="27" customHeight="1">
      <c r="A68" s="37" t="s">
        <v>42</v>
      </c>
      <c r="B68" s="7">
        <f t="shared" si="6"/>
        <v>0</v>
      </c>
      <c r="C68" s="7">
        <f t="shared" si="35"/>
        <v>0</v>
      </c>
      <c r="D68" s="7">
        <f t="shared" si="35"/>
        <v>0</v>
      </c>
      <c r="E68" s="7">
        <f t="shared" si="35"/>
        <v>0</v>
      </c>
      <c r="F68" s="7"/>
      <c r="G68" s="7"/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0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0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</row>
    <row r="69" spans="1:32" ht="132.75" customHeight="1">
      <c r="A69" s="37" t="s">
        <v>62</v>
      </c>
      <c r="B69" s="7">
        <f>H69+J69+L69+N69+P69+R69+T69+V69+X69+Z69+AB69+AD69+AE69</f>
        <v>100817.59999999999</v>
      </c>
      <c r="C69" s="7">
        <f>C70</f>
        <v>92418.18</v>
      </c>
      <c r="D69" s="7">
        <f>D70</f>
        <v>0</v>
      </c>
      <c r="E69" s="7">
        <f>E70</f>
        <v>0</v>
      </c>
      <c r="F69" s="7">
        <f>E69/B69%</f>
        <v>0</v>
      </c>
      <c r="G69" s="7">
        <f>E69/C69%</f>
        <v>0</v>
      </c>
      <c r="H69" s="7">
        <f>H70</f>
        <v>6534.96</v>
      </c>
      <c r="I69" s="7"/>
      <c r="J69" s="7">
        <f aca="true" t="shared" si="37" ref="J69:AE69">J70</f>
        <v>10950.36</v>
      </c>
      <c r="K69" s="7"/>
      <c r="L69" s="7">
        <f>L70</f>
        <v>9215.07</v>
      </c>
      <c r="M69" s="7"/>
      <c r="N69" s="7">
        <f t="shared" si="37"/>
        <v>16831.12</v>
      </c>
      <c r="O69" s="7"/>
      <c r="P69" s="7">
        <f t="shared" si="37"/>
        <v>8581.71</v>
      </c>
      <c r="Q69" s="7"/>
      <c r="R69" s="7">
        <f t="shared" si="37"/>
        <v>8218.99</v>
      </c>
      <c r="S69" s="7"/>
      <c r="T69" s="7">
        <f t="shared" si="37"/>
        <v>8812.11</v>
      </c>
      <c r="U69" s="7"/>
      <c r="V69" s="7">
        <f t="shared" si="37"/>
        <v>4851.19</v>
      </c>
      <c r="W69" s="7"/>
      <c r="X69" s="7">
        <f t="shared" si="37"/>
        <v>4482</v>
      </c>
      <c r="Y69" s="7"/>
      <c r="Z69" s="7">
        <f t="shared" si="37"/>
        <v>6606.15</v>
      </c>
      <c r="AA69" s="7"/>
      <c r="AB69" s="7">
        <f t="shared" si="37"/>
        <v>7334.52</v>
      </c>
      <c r="AC69" s="7"/>
      <c r="AD69" s="7">
        <f t="shared" si="37"/>
        <v>8399.42</v>
      </c>
      <c r="AE69" s="7">
        <f t="shared" si="37"/>
        <v>0</v>
      </c>
      <c r="AF69" s="47"/>
    </row>
    <row r="70" spans="1:31" s="23" customFormat="1" ht="32.25" customHeight="1">
      <c r="A70" s="17" t="s">
        <v>25</v>
      </c>
      <c r="B70" s="18">
        <f t="shared" si="6"/>
        <v>100817.59999999999</v>
      </c>
      <c r="C70" s="18">
        <f>C71+C72+C74+C75+C73</f>
        <v>92418.18</v>
      </c>
      <c r="D70" s="18">
        <f>D71+D72+D74+D75+D73</f>
        <v>0</v>
      </c>
      <c r="E70" s="18">
        <f>E71+E72+E74+E75+E73</f>
        <v>0</v>
      </c>
      <c r="F70" s="7">
        <f>E70/B70%</f>
        <v>0</v>
      </c>
      <c r="G70" s="7">
        <f>E70/C70%</f>
        <v>0</v>
      </c>
      <c r="H70" s="18">
        <f aca="true" t="shared" si="38" ref="H70:S70">H71+H72+H74+H75</f>
        <v>6534.96</v>
      </c>
      <c r="I70" s="18">
        <f t="shared" si="38"/>
        <v>0</v>
      </c>
      <c r="J70" s="18">
        <f t="shared" si="38"/>
        <v>10950.36</v>
      </c>
      <c r="K70" s="18">
        <f t="shared" si="38"/>
        <v>0</v>
      </c>
      <c r="L70" s="18">
        <f t="shared" si="38"/>
        <v>9215.07</v>
      </c>
      <c r="M70" s="18">
        <f t="shared" si="38"/>
        <v>0</v>
      </c>
      <c r="N70" s="18">
        <f t="shared" si="38"/>
        <v>16831.12</v>
      </c>
      <c r="O70" s="18">
        <f t="shared" si="38"/>
        <v>0</v>
      </c>
      <c r="P70" s="18">
        <f t="shared" si="38"/>
        <v>8581.71</v>
      </c>
      <c r="Q70" s="18">
        <f t="shared" si="38"/>
        <v>0</v>
      </c>
      <c r="R70" s="18">
        <f t="shared" si="38"/>
        <v>8218.99</v>
      </c>
      <c r="S70" s="18">
        <f t="shared" si="38"/>
        <v>0</v>
      </c>
      <c r="T70" s="18">
        <f>T71+T72+T74+T75+T73</f>
        <v>8812.11</v>
      </c>
      <c r="U70" s="18">
        <f>U71+U72+U74+U75+U73</f>
        <v>0</v>
      </c>
      <c r="V70" s="18">
        <f aca="true" t="shared" si="39" ref="V70:AE70">V71+V72+V74+V75</f>
        <v>4851.19</v>
      </c>
      <c r="W70" s="18">
        <f t="shared" si="39"/>
        <v>0</v>
      </c>
      <c r="X70" s="18">
        <f t="shared" si="39"/>
        <v>4482</v>
      </c>
      <c r="Y70" s="18">
        <f t="shared" si="39"/>
        <v>0</v>
      </c>
      <c r="Z70" s="18">
        <f t="shared" si="39"/>
        <v>6606.15</v>
      </c>
      <c r="AA70" s="18">
        <f t="shared" si="39"/>
        <v>0</v>
      </c>
      <c r="AB70" s="18">
        <f t="shared" si="39"/>
        <v>7334.52</v>
      </c>
      <c r="AC70" s="18">
        <f t="shared" si="39"/>
        <v>0</v>
      </c>
      <c r="AD70" s="18">
        <f t="shared" si="39"/>
        <v>8399.42</v>
      </c>
      <c r="AE70" s="18">
        <f t="shared" si="39"/>
        <v>0</v>
      </c>
    </row>
    <row r="71" spans="1:31" ht="36" customHeight="1">
      <c r="A71" s="37" t="s">
        <v>12</v>
      </c>
      <c r="B71" s="7">
        <f t="shared" si="6"/>
        <v>0</v>
      </c>
      <c r="C71" s="7">
        <f>H71+J71+L71+N71+P71+R71+T71+V71+X71+Z71+AB71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35.25" customHeight="1">
      <c r="A72" s="37" t="s">
        <v>13</v>
      </c>
      <c r="B72" s="7">
        <f>H72+J72+L72+N72+P72+R72+T72+V72+X72+Z72+AB72+AD72+AE72</f>
        <v>100817.59999999999</v>
      </c>
      <c r="C72" s="7">
        <f>H72+J72+L72+N72+P72+R72+T72+V72+X72+Z72+AB72</f>
        <v>92418.18</v>
      </c>
      <c r="D72" s="7">
        <f>E72</f>
        <v>0</v>
      </c>
      <c r="E72" s="7">
        <f>I72+K72+M72+O72+Q72+S72+U72+W72+Y72+AA72+AC72+AE72</f>
        <v>0</v>
      </c>
      <c r="F72" s="7">
        <f>E72/B72%</f>
        <v>0</v>
      </c>
      <c r="G72" s="7">
        <f>E72/C72%</f>
        <v>0</v>
      </c>
      <c r="H72" s="7">
        <v>6534.96</v>
      </c>
      <c r="I72" s="7"/>
      <c r="J72" s="7">
        <v>10950.36</v>
      </c>
      <c r="K72" s="7"/>
      <c r="L72" s="7">
        <v>9215.07</v>
      </c>
      <c r="M72" s="7"/>
      <c r="N72" s="7">
        <v>16831.12</v>
      </c>
      <c r="O72" s="7"/>
      <c r="P72" s="7">
        <v>8581.71</v>
      </c>
      <c r="Q72" s="7"/>
      <c r="R72" s="7">
        <v>8218.99</v>
      </c>
      <c r="S72" s="7"/>
      <c r="T72" s="7">
        <v>8812.11</v>
      </c>
      <c r="U72" s="7"/>
      <c r="V72" s="7">
        <v>4851.19</v>
      </c>
      <c r="W72" s="7"/>
      <c r="X72" s="7">
        <v>4482</v>
      </c>
      <c r="Y72" s="7"/>
      <c r="Z72" s="7">
        <v>6606.15</v>
      </c>
      <c r="AA72" s="7"/>
      <c r="AB72" s="7">
        <v>7334.52</v>
      </c>
      <c r="AC72" s="7"/>
      <c r="AD72" s="7">
        <v>8399.42</v>
      </c>
      <c r="AE72" s="7"/>
    </row>
    <row r="73" spans="1:31" s="48" customFormat="1" ht="49.5" customHeight="1" hidden="1">
      <c r="A73" s="33" t="s">
        <v>75</v>
      </c>
      <c r="B73" s="34">
        <f>H73+J73+L73+N73+P73+R73+T73+V73+X73+Z73+AB73+AD73+AE73</f>
        <v>0</v>
      </c>
      <c r="C73" s="34">
        <f>H73+J73+L73+N73+P73+R73+T73+V73+X73+Z73+AB73</f>
        <v>0</v>
      </c>
      <c r="D73" s="34">
        <f>E73</f>
        <v>0</v>
      </c>
      <c r="E73" s="34">
        <f>I73+K73+M73+O73+Q73+S73+U73+W73+Y73+AA73+AC73+AE73</f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ht="37.5" customHeight="1">
      <c r="A74" s="37" t="s">
        <v>41</v>
      </c>
      <c r="B74" s="7">
        <f t="shared" si="6"/>
        <v>0</v>
      </c>
      <c r="C74" s="7">
        <f>H74+J74+L74+N74+P74+R74+T74+V74+X74+Z74+AB74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6.25" customHeight="1">
      <c r="A75" s="37" t="s">
        <v>42</v>
      </c>
      <c r="B75" s="7">
        <f t="shared" si="6"/>
        <v>0</v>
      </c>
      <c r="C75" s="7">
        <f>H75+J75+L75+N75+P75+R75+T75+V75+X75+Z75+AB75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2" ht="61.5" customHeight="1">
      <c r="A76" s="37" t="s">
        <v>63</v>
      </c>
      <c r="B76" s="7">
        <f t="shared" si="6"/>
        <v>3989.6</v>
      </c>
      <c r="C76" s="7">
        <f>C77</f>
        <v>3653.96</v>
      </c>
      <c r="D76" s="7">
        <f>D77</f>
        <v>0</v>
      </c>
      <c r="E76" s="7">
        <f>E77</f>
        <v>0</v>
      </c>
      <c r="F76" s="7">
        <f>E76/B76%</f>
        <v>0</v>
      </c>
      <c r="G76" s="7">
        <f>E76/C76%</f>
        <v>0</v>
      </c>
      <c r="H76" s="7">
        <f>H77</f>
        <v>298.28</v>
      </c>
      <c r="I76" s="7">
        <f aca="true" t="shared" si="40" ref="I76:AE76">I77</f>
        <v>0</v>
      </c>
      <c r="J76" s="7">
        <f t="shared" si="40"/>
        <v>335.57</v>
      </c>
      <c r="K76" s="7">
        <f t="shared" si="40"/>
        <v>0</v>
      </c>
      <c r="L76" s="7">
        <f t="shared" si="40"/>
        <v>335.57</v>
      </c>
      <c r="M76" s="7">
        <f t="shared" si="40"/>
        <v>0</v>
      </c>
      <c r="N76" s="7">
        <f t="shared" si="40"/>
        <v>335.57</v>
      </c>
      <c r="O76" s="7">
        <f t="shared" si="40"/>
        <v>0</v>
      </c>
      <c r="P76" s="7">
        <f t="shared" si="40"/>
        <v>335.57</v>
      </c>
      <c r="Q76" s="7">
        <f t="shared" si="40"/>
        <v>0</v>
      </c>
      <c r="R76" s="7">
        <f t="shared" si="40"/>
        <v>335.57</v>
      </c>
      <c r="S76" s="7">
        <f t="shared" si="40"/>
        <v>0</v>
      </c>
      <c r="T76" s="7">
        <f t="shared" si="40"/>
        <v>335.57</v>
      </c>
      <c r="U76" s="7">
        <f t="shared" si="40"/>
        <v>0</v>
      </c>
      <c r="V76" s="7">
        <f t="shared" si="40"/>
        <v>335.57</v>
      </c>
      <c r="W76" s="7">
        <f t="shared" si="40"/>
        <v>0</v>
      </c>
      <c r="X76" s="7">
        <f t="shared" si="40"/>
        <v>335.57</v>
      </c>
      <c r="Y76" s="7">
        <f t="shared" si="40"/>
        <v>0</v>
      </c>
      <c r="Z76" s="7">
        <f t="shared" si="40"/>
        <v>335.56</v>
      </c>
      <c r="AA76" s="7">
        <f t="shared" si="40"/>
        <v>0</v>
      </c>
      <c r="AB76" s="7">
        <f t="shared" si="40"/>
        <v>335.56</v>
      </c>
      <c r="AC76" s="7">
        <f t="shared" si="40"/>
        <v>0</v>
      </c>
      <c r="AD76" s="7">
        <f t="shared" si="40"/>
        <v>335.64</v>
      </c>
      <c r="AE76" s="7">
        <f t="shared" si="40"/>
        <v>0</v>
      </c>
      <c r="AF76" s="45"/>
    </row>
    <row r="77" spans="1:32" s="23" customFormat="1" ht="25.5" customHeight="1">
      <c r="A77" s="17" t="s">
        <v>25</v>
      </c>
      <c r="B77" s="18">
        <f t="shared" si="6"/>
        <v>3989.6</v>
      </c>
      <c r="C77" s="18">
        <f>C78+C79+C80+C81</f>
        <v>3653.96</v>
      </c>
      <c r="D77" s="18">
        <f>D78+D79+D80+D81</f>
        <v>0</v>
      </c>
      <c r="E77" s="18">
        <f>E78+E79+E80+E81</f>
        <v>0</v>
      </c>
      <c r="F77" s="7">
        <f>E77/B77%</f>
        <v>0</v>
      </c>
      <c r="G77" s="7">
        <f>E77/C77%</f>
        <v>0</v>
      </c>
      <c r="H77" s="18">
        <f>H78+H79+H80+H81</f>
        <v>298.28</v>
      </c>
      <c r="I77" s="18">
        <f aca="true" t="shared" si="41" ref="I77:AD77">I78+I79+I80+I81</f>
        <v>0</v>
      </c>
      <c r="J77" s="18">
        <f t="shared" si="41"/>
        <v>335.57</v>
      </c>
      <c r="K77" s="18">
        <f t="shared" si="41"/>
        <v>0</v>
      </c>
      <c r="L77" s="18">
        <f t="shared" si="41"/>
        <v>335.57</v>
      </c>
      <c r="M77" s="18">
        <f t="shared" si="41"/>
        <v>0</v>
      </c>
      <c r="N77" s="18">
        <f t="shared" si="41"/>
        <v>335.57</v>
      </c>
      <c r="O77" s="18">
        <f t="shared" si="41"/>
        <v>0</v>
      </c>
      <c r="P77" s="18">
        <f t="shared" si="41"/>
        <v>335.57</v>
      </c>
      <c r="Q77" s="18">
        <f t="shared" si="41"/>
        <v>0</v>
      </c>
      <c r="R77" s="18">
        <f t="shared" si="41"/>
        <v>335.57</v>
      </c>
      <c r="S77" s="18">
        <f t="shared" si="41"/>
        <v>0</v>
      </c>
      <c r="T77" s="18">
        <f t="shared" si="41"/>
        <v>335.57</v>
      </c>
      <c r="U77" s="18">
        <f t="shared" si="41"/>
        <v>0</v>
      </c>
      <c r="V77" s="18">
        <f t="shared" si="41"/>
        <v>335.57</v>
      </c>
      <c r="W77" s="18">
        <f t="shared" si="41"/>
        <v>0</v>
      </c>
      <c r="X77" s="18">
        <f t="shared" si="41"/>
        <v>335.57</v>
      </c>
      <c r="Y77" s="18">
        <f t="shared" si="41"/>
        <v>0</v>
      </c>
      <c r="Z77" s="18">
        <f t="shared" si="41"/>
        <v>335.56</v>
      </c>
      <c r="AA77" s="18">
        <f t="shared" si="41"/>
        <v>0</v>
      </c>
      <c r="AB77" s="18">
        <f t="shared" si="41"/>
        <v>335.56</v>
      </c>
      <c r="AC77" s="18">
        <f t="shared" si="41"/>
        <v>0</v>
      </c>
      <c r="AD77" s="18">
        <f t="shared" si="41"/>
        <v>335.64</v>
      </c>
      <c r="AE77" s="18">
        <f>AE78+AE79+AE80+AE81</f>
        <v>0</v>
      </c>
      <c r="AF77" s="45"/>
    </row>
    <row r="78" spans="1:32" ht="31.5" customHeight="1">
      <c r="A78" s="37" t="s">
        <v>12</v>
      </c>
      <c r="B78" s="7">
        <f t="shared" si="6"/>
        <v>0</v>
      </c>
      <c r="C78" s="7">
        <f>H78+J78+L78+N78+P78+R78+T78+V78+X78+Z78+AB78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45"/>
    </row>
    <row r="79" spans="1:32" ht="33" customHeight="1">
      <c r="A79" s="37" t="s">
        <v>13</v>
      </c>
      <c r="B79" s="7">
        <f>H79+J79+L79+N79+P79+R79+T79+V79+X79+Z79+AB79+AD79+AE79</f>
        <v>3989.6</v>
      </c>
      <c r="C79" s="7">
        <f>H79+J79+L79+N79+P79+R79+T79+V79+X79+Z79+AB79</f>
        <v>3653.96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E79/C79%</f>
        <v>0</v>
      </c>
      <c r="H79" s="7">
        <v>298.28</v>
      </c>
      <c r="I79" s="7"/>
      <c r="J79" s="7">
        <v>335.57</v>
      </c>
      <c r="K79" s="7"/>
      <c r="L79" s="7">
        <v>335.57</v>
      </c>
      <c r="M79" s="7"/>
      <c r="N79" s="7">
        <v>335.57</v>
      </c>
      <c r="O79" s="7"/>
      <c r="P79" s="7">
        <v>335.57</v>
      </c>
      <c r="Q79" s="7"/>
      <c r="R79" s="7">
        <v>335.57</v>
      </c>
      <c r="S79" s="7"/>
      <c r="T79" s="7">
        <v>335.57</v>
      </c>
      <c r="U79" s="7"/>
      <c r="V79" s="7">
        <v>335.57</v>
      </c>
      <c r="W79" s="7"/>
      <c r="X79" s="7">
        <v>335.57</v>
      </c>
      <c r="Y79" s="7"/>
      <c r="Z79" s="7">
        <v>335.56</v>
      </c>
      <c r="AA79" s="7"/>
      <c r="AB79" s="7">
        <v>335.56</v>
      </c>
      <c r="AC79" s="7"/>
      <c r="AD79" s="7">
        <v>335.64</v>
      </c>
      <c r="AE79" s="7"/>
      <c r="AF79" s="45"/>
    </row>
    <row r="80" spans="1:32" ht="32.25" customHeight="1">
      <c r="A80" s="37" t="s">
        <v>41</v>
      </c>
      <c r="B80" s="7">
        <f t="shared" si="6"/>
        <v>0</v>
      </c>
      <c r="C80" s="7">
        <f>H80+J80+L80+N80+P80+R80+T80+V80+X80+Z80+AB80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45"/>
    </row>
    <row r="81" spans="1:32" ht="30" customHeight="1">
      <c r="A81" s="37" t="s">
        <v>42</v>
      </c>
      <c r="B81" s="7">
        <f t="shared" si="6"/>
        <v>0</v>
      </c>
      <c r="C81" s="7">
        <f>H81+J81+L81+N81+P81+R81+T81+V81+X81+Z81+AB81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45"/>
    </row>
    <row r="82" spans="1:32" ht="52.5" customHeight="1">
      <c r="A82" s="29" t="s">
        <v>64</v>
      </c>
      <c r="B82" s="7">
        <f t="shared" si="6"/>
        <v>414.5</v>
      </c>
      <c r="C82" s="7">
        <f>C83</f>
        <v>379.36</v>
      </c>
      <c r="D82" s="7">
        <f>D83</f>
        <v>0</v>
      </c>
      <c r="E82" s="7">
        <f>E83</f>
        <v>0</v>
      </c>
      <c r="F82" s="7">
        <f>E82/B82%</f>
        <v>0</v>
      </c>
      <c r="G82" s="7">
        <f>E82/C82%</f>
        <v>0</v>
      </c>
      <c r="H82" s="7">
        <f>H83</f>
        <v>32.54</v>
      </c>
      <c r="I82" s="7">
        <f aca="true" t="shared" si="42" ref="I82:AE82">I83</f>
        <v>0</v>
      </c>
      <c r="J82" s="7">
        <f t="shared" si="42"/>
        <v>32.42</v>
      </c>
      <c r="K82" s="7">
        <f t="shared" si="42"/>
        <v>0</v>
      </c>
      <c r="L82" s="7">
        <f t="shared" si="42"/>
        <v>34.45</v>
      </c>
      <c r="M82" s="7">
        <f t="shared" si="42"/>
        <v>0</v>
      </c>
      <c r="N82" s="7">
        <f t="shared" si="42"/>
        <v>34.72</v>
      </c>
      <c r="O82" s="7">
        <f t="shared" si="42"/>
        <v>0</v>
      </c>
      <c r="P82" s="7">
        <f t="shared" si="42"/>
        <v>35.18</v>
      </c>
      <c r="Q82" s="7">
        <f t="shared" si="42"/>
        <v>0</v>
      </c>
      <c r="R82" s="7">
        <f t="shared" si="42"/>
        <v>34.72</v>
      </c>
      <c r="S82" s="7">
        <f t="shared" si="42"/>
        <v>0</v>
      </c>
      <c r="T82" s="7">
        <f t="shared" si="42"/>
        <v>35.18</v>
      </c>
      <c r="U82" s="7">
        <f t="shared" si="42"/>
        <v>0</v>
      </c>
      <c r="V82" s="7">
        <f t="shared" si="42"/>
        <v>35.53</v>
      </c>
      <c r="W82" s="7">
        <f t="shared" si="42"/>
        <v>0</v>
      </c>
      <c r="X82" s="7">
        <f t="shared" si="42"/>
        <v>34.72</v>
      </c>
      <c r="Y82" s="7">
        <f t="shared" si="42"/>
        <v>0</v>
      </c>
      <c r="Z82" s="7">
        <f t="shared" si="42"/>
        <v>35.18</v>
      </c>
      <c r="AA82" s="7">
        <f t="shared" si="42"/>
        <v>0</v>
      </c>
      <c r="AB82" s="7">
        <f t="shared" si="42"/>
        <v>34.72</v>
      </c>
      <c r="AC82" s="7">
        <f t="shared" si="42"/>
        <v>0</v>
      </c>
      <c r="AD82" s="7">
        <f t="shared" si="42"/>
        <v>35.14</v>
      </c>
      <c r="AE82" s="7">
        <f t="shared" si="42"/>
        <v>0</v>
      </c>
      <c r="AF82" s="45"/>
    </row>
    <row r="83" spans="1:32" s="23" customFormat="1" ht="16.5">
      <c r="A83" s="17" t="s">
        <v>25</v>
      </c>
      <c r="B83" s="18">
        <f t="shared" si="6"/>
        <v>414.5</v>
      </c>
      <c r="C83" s="18">
        <f>C84+C85+C86+C87</f>
        <v>379.36</v>
      </c>
      <c r="D83" s="18">
        <f>D84+D85+D86+D87</f>
        <v>0</v>
      </c>
      <c r="E83" s="18">
        <f>E84+E85+E86+E87</f>
        <v>0</v>
      </c>
      <c r="F83" s="7">
        <f>E83/B83%</f>
        <v>0</v>
      </c>
      <c r="G83" s="7">
        <f>E83/C83%</f>
        <v>0</v>
      </c>
      <c r="H83" s="18">
        <f>H84+H85+H86+H87</f>
        <v>32.54</v>
      </c>
      <c r="I83" s="18">
        <f aca="true" t="shared" si="43" ref="I83:AD83">I84+I85+I86+I87</f>
        <v>0</v>
      </c>
      <c r="J83" s="18">
        <f t="shared" si="43"/>
        <v>32.42</v>
      </c>
      <c r="K83" s="18">
        <f t="shared" si="43"/>
        <v>0</v>
      </c>
      <c r="L83" s="18">
        <f t="shared" si="43"/>
        <v>34.45</v>
      </c>
      <c r="M83" s="18">
        <f t="shared" si="43"/>
        <v>0</v>
      </c>
      <c r="N83" s="18">
        <f t="shared" si="43"/>
        <v>34.72</v>
      </c>
      <c r="O83" s="18">
        <f t="shared" si="43"/>
        <v>0</v>
      </c>
      <c r="P83" s="18">
        <f t="shared" si="43"/>
        <v>35.18</v>
      </c>
      <c r="Q83" s="18">
        <f t="shared" si="43"/>
        <v>0</v>
      </c>
      <c r="R83" s="18">
        <f t="shared" si="43"/>
        <v>34.72</v>
      </c>
      <c r="S83" s="18">
        <f t="shared" si="43"/>
        <v>0</v>
      </c>
      <c r="T83" s="18">
        <f t="shared" si="43"/>
        <v>35.18</v>
      </c>
      <c r="U83" s="18">
        <f t="shared" si="43"/>
        <v>0</v>
      </c>
      <c r="V83" s="18">
        <f t="shared" si="43"/>
        <v>35.53</v>
      </c>
      <c r="W83" s="18">
        <f t="shared" si="43"/>
        <v>0</v>
      </c>
      <c r="X83" s="18">
        <f t="shared" si="43"/>
        <v>34.72</v>
      </c>
      <c r="Y83" s="18">
        <f t="shared" si="43"/>
        <v>0</v>
      </c>
      <c r="Z83" s="18">
        <f t="shared" si="43"/>
        <v>35.18</v>
      </c>
      <c r="AA83" s="18">
        <f t="shared" si="43"/>
        <v>0</v>
      </c>
      <c r="AB83" s="18">
        <f t="shared" si="43"/>
        <v>34.72</v>
      </c>
      <c r="AC83" s="18">
        <f t="shared" si="43"/>
        <v>0</v>
      </c>
      <c r="AD83" s="18">
        <f t="shared" si="43"/>
        <v>35.14</v>
      </c>
      <c r="AE83" s="18">
        <f>AE84+AE85+AE86+AE87</f>
        <v>0</v>
      </c>
      <c r="AF83" s="45"/>
    </row>
    <row r="84" spans="1:31" ht="16.5">
      <c r="A84" s="37" t="s">
        <v>12</v>
      </c>
      <c r="B84" s="7">
        <f t="shared" si="6"/>
        <v>0</v>
      </c>
      <c r="C84" s="7">
        <f>H84+J84+L84+N84+P84+R84+T84+V84+X84+Z84+AB84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6.5">
      <c r="A85" s="37" t="s">
        <v>13</v>
      </c>
      <c r="B85" s="7">
        <f>H85+J85+L85+N85+P85+R85+T85+V85+X85+Z85+AB85+AD85+AE85</f>
        <v>414.5</v>
      </c>
      <c r="C85" s="7">
        <f>H85+J85+L85+N85+P85+R85+T85+V85+X85+Z85+AB85</f>
        <v>379.36</v>
      </c>
      <c r="D85" s="7">
        <f>E85</f>
        <v>0</v>
      </c>
      <c r="E85" s="7">
        <f>I85+K85+M85+O85+Q85+S85+U85+W85+Y85+AA85+AC85+AE85</f>
        <v>0</v>
      </c>
      <c r="F85" s="7">
        <f>E85/B85%</f>
        <v>0</v>
      </c>
      <c r="G85" s="7">
        <f>E85/C85%</f>
        <v>0</v>
      </c>
      <c r="H85" s="7">
        <v>32.54</v>
      </c>
      <c r="I85" s="7"/>
      <c r="J85" s="7">
        <v>32.42</v>
      </c>
      <c r="K85" s="7"/>
      <c r="L85" s="7">
        <v>34.45</v>
      </c>
      <c r="M85" s="7"/>
      <c r="N85" s="7">
        <v>34.72</v>
      </c>
      <c r="O85" s="7"/>
      <c r="P85" s="7">
        <v>35.18</v>
      </c>
      <c r="Q85" s="7"/>
      <c r="R85" s="7">
        <v>34.72</v>
      </c>
      <c r="S85" s="7"/>
      <c r="T85" s="7">
        <v>35.18</v>
      </c>
      <c r="U85" s="7"/>
      <c r="V85" s="7">
        <v>35.53</v>
      </c>
      <c r="W85" s="7"/>
      <c r="X85" s="7">
        <v>34.72</v>
      </c>
      <c r="Y85" s="7"/>
      <c r="Z85" s="7">
        <v>35.18</v>
      </c>
      <c r="AA85" s="7"/>
      <c r="AB85" s="7">
        <v>34.72</v>
      </c>
      <c r="AC85" s="7"/>
      <c r="AD85" s="7">
        <v>35.14</v>
      </c>
      <c r="AE85" s="7"/>
    </row>
    <row r="86" spans="1:31" ht="16.5">
      <c r="A86" s="37" t="s">
        <v>41</v>
      </c>
      <c r="B86" s="7">
        <f t="shared" si="6"/>
        <v>0</v>
      </c>
      <c r="C86" s="7">
        <f>H86+J86+L86+N86+P86+R86+T86+V86+X86+Z86+AB86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6.5">
      <c r="A87" s="37" t="s">
        <v>42</v>
      </c>
      <c r="B87" s="7">
        <f t="shared" si="6"/>
        <v>0</v>
      </c>
      <c r="C87" s="7">
        <f>H87+J87+L87+N87+P87+R87+T87+V87+X87+Z87+AB87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2" s="23" customFormat="1" ht="31.5" customHeight="1">
      <c r="A88" s="29" t="s">
        <v>65</v>
      </c>
      <c r="B88" s="7">
        <f t="shared" si="6"/>
        <v>2075.9</v>
      </c>
      <c r="C88" s="7">
        <f>C89</f>
        <v>2075.9</v>
      </c>
      <c r="D88" s="7">
        <f>D89</f>
        <v>0</v>
      </c>
      <c r="E88" s="7">
        <f>E89</f>
        <v>0</v>
      </c>
      <c r="F88" s="7">
        <f>E88/B88%</f>
        <v>0</v>
      </c>
      <c r="G88" s="7">
        <f>_xlfn.IFERROR(E88/C88*100,0)</f>
        <v>0</v>
      </c>
      <c r="H88" s="7">
        <f>H89</f>
        <v>0</v>
      </c>
      <c r="I88" s="7">
        <f aca="true" t="shared" si="44" ref="I88:AE88">I89</f>
        <v>0</v>
      </c>
      <c r="J88" s="7">
        <f t="shared" si="44"/>
        <v>0</v>
      </c>
      <c r="K88" s="7">
        <f t="shared" si="44"/>
        <v>0</v>
      </c>
      <c r="L88" s="7">
        <f t="shared" si="44"/>
        <v>0</v>
      </c>
      <c r="M88" s="7">
        <f t="shared" si="44"/>
        <v>0</v>
      </c>
      <c r="N88" s="7">
        <f t="shared" si="44"/>
        <v>0</v>
      </c>
      <c r="O88" s="7">
        <f t="shared" si="44"/>
        <v>0</v>
      </c>
      <c r="P88" s="7">
        <f t="shared" si="44"/>
        <v>0</v>
      </c>
      <c r="Q88" s="7">
        <f t="shared" si="44"/>
        <v>0</v>
      </c>
      <c r="R88" s="7">
        <f t="shared" si="44"/>
        <v>0</v>
      </c>
      <c r="S88" s="7">
        <f t="shared" si="44"/>
        <v>0</v>
      </c>
      <c r="T88" s="7">
        <f t="shared" si="44"/>
        <v>0</v>
      </c>
      <c r="U88" s="7">
        <f t="shared" si="44"/>
        <v>0</v>
      </c>
      <c r="V88" s="7">
        <f t="shared" si="44"/>
        <v>0</v>
      </c>
      <c r="W88" s="7">
        <f t="shared" si="44"/>
        <v>0</v>
      </c>
      <c r="X88" s="7">
        <f t="shared" si="44"/>
        <v>2075.9</v>
      </c>
      <c r="Y88" s="7">
        <f t="shared" si="44"/>
        <v>0</v>
      </c>
      <c r="Z88" s="7">
        <f t="shared" si="44"/>
        <v>0</v>
      </c>
      <c r="AA88" s="7">
        <f t="shared" si="44"/>
        <v>0</v>
      </c>
      <c r="AB88" s="7">
        <f t="shared" si="44"/>
        <v>0</v>
      </c>
      <c r="AC88" s="7">
        <f t="shared" si="44"/>
        <v>0</v>
      </c>
      <c r="AD88" s="7">
        <f t="shared" si="44"/>
        <v>0</v>
      </c>
      <c r="AE88" s="7">
        <f t="shared" si="44"/>
        <v>0</v>
      </c>
      <c r="AF88" s="47"/>
    </row>
    <row r="89" spans="1:31" ht="16.5" customHeight="1">
      <c r="A89" s="17" t="s">
        <v>25</v>
      </c>
      <c r="B89" s="18">
        <f t="shared" si="6"/>
        <v>2075.9</v>
      </c>
      <c r="C89" s="18">
        <f>C90+C91+C92+C93</f>
        <v>2075.9</v>
      </c>
      <c r="D89" s="18">
        <f>D90+D91+D92+D93</f>
        <v>0</v>
      </c>
      <c r="E89" s="18">
        <f>E90+E91+E92+E93</f>
        <v>0</v>
      </c>
      <c r="F89" s="18">
        <f>E89/B89%</f>
        <v>0</v>
      </c>
      <c r="G89" s="18">
        <f>_xlfn.IFERROR(E89/C89*100,0)</f>
        <v>0</v>
      </c>
      <c r="H89" s="18">
        <f>H90+H91+H92+H93</f>
        <v>0</v>
      </c>
      <c r="I89" s="18">
        <f aca="true" t="shared" si="45" ref="I89:AD89">I90+I91+I92+I93</f>
        <v>0</v>
      </c>
      <c r="J89" s="18">
        <f t="shared" si="45"/>
        <v>0</v>
      </c>
      <c r="K89" s="18">
        <f t="shared" si="45"/>
        <v>0</v>
      </c>
      <c r="L89" s="18">
        <f t="shared" si="45"/>
        <v>0</v>
      </c>
      <c r="M89" s="18">
        <f t="shared" si="45"/>
        <v>0</v>
      </c>
      <c r="N89" s="18">
        <f t="shared" si="45"/>
        <v>0</v>
      </c>
      <c r="O89" s="18">
        <f t="shared" si="45"/>
        <v>0</v>
      </c>
      <c r="P89" s="18">
        <f t="shared" si="45"/>
        <v>0</v>
      </c>
      <c r="Q89" s="18">
        <f t="shared" si="45"/>
        <v>0</v>
      </c>
      <c r="R89" s="18">
        <f t="shared" si="45"/>
        <v>0</v>
      </c>
      <c r="S89" s="18">
        <f t="shared" si="45"/>
        <v>0</v>
      </c>
      <c r="T89" s="18">
        <f t="shared" si="45"/>
        <v>0</v>
      </c>
      <c r="U89" s="18">
        <f t="shared" si="45"/>
        <v>0</v>
      </c>
      <c r="V89" s="18">
        <f t="shared" si="45"/>
        <v>0</v>
      </c>
      <c r="W89" s="18">
        <f t="shared" si="45"/>
        <v>0</v>
      </c>
      <c r="X89" s="18">
        <f t="shared" si="45"/>
        <v>2075.9</v>
      </c>
      <c r="Y89" s="18">
        <f t="shared" si="45"/>
        <v>0</v>
      </c>
      <c r="Z89" s="18">
        <f t="shared" si="45"/>
        <v>0</v>
      </c>
      <c r="AA89" s="18">
        <f t="shared" si="45"/>
        <v>0</v>
      </c>
      <c r="AB89" s="18">
        <f t="shared" si="45"/>
        <v>0</v>
      </c>
      <c r="AC89" s="18">
        <f t="shared" si="45"/>
        <v>0</v>
      </c>
      <c r="AD89" s="18">
        <f t="shared" si="45"/>
        <v>0</v>
      </c>
      <c r="AE89" s="18">
        <f>AE90+AE91+AE92+AE93</f>
        <v>0</v>
      </c>
    </row>
    <row r="90" spans="1:31" ht="19.5" customHeight="1">
      <c r="A90" s="37" t="s">
        <v>12</v>
      </c>
      <c r="B90" s="7">
        <f t="shared" si="6"/>
        <v>0</v>
      </c>
      <c r="C90" s="7">
        <f>H90+J90+L90+N90+P90+R90+T90+V90+X90+Z90+AB90</f>
        <v>0</v>
      </c>
      <c r="D90" s="7">
        <f>E90</f>
        <v>0</v>
      </c>
      <c r="E90" s="7">
        <f>I90+K90+M90+O90+Q90+S90+U90+W90+Y90+AA90+AC90+AE90</f>
        <v>0</v>
      </c>
      <c r="F90" s="7"/>
      <c r="G90" s="7">
        <f>_xlfn.IFERROR(E90/C90*100,0)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9.5" customHeight="1">
      <c r="A91" s="37" t="s">
        <v>13</v>
      </c>
      <c r="B91" s="7">
        <f>H91+J91+L91+N91+P91+R91+T91+V91+X91+Z91+AB91+AD91+AE91</f>
        <v>2075.9</v>
      </c>
      <c r="C91" s="7">
        <f>H91+J91+L91+N91+P91+R91+T91+V91+X91+Z91+AB91</f>
        <v>2075.9</v>
      </c>
      <c r="D91" s="7">
        <f>E91</f>
        <v>0</v>
      </c>
      <c r="E91" s="7">
        <f>I91+K91+M91+O91+Q91+S91+U91+W91+Y91+AA91+AC91+AE91</f>
        <v>0</v>
      </c>
      <c r="F91" s="7">
        <f>E91/B91%</f>
        <v>0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2075.9</v>
      </c>
      <c r="Y91" s="7"/>
      <c r="Z91" s="7"/>
      <c r="AA91" s="7"/>
      <c r="AB91" s="7"/>
      <c r="AC91" s="7"/>
      <c r="AD91" s="7"/>
      <c r="AE91" s="7"/>
    </row>
    <row r="92" spans="1:31" ht="22.5" customHeight="1">
      <c r="A92" s="37" t="s">
        <v>41</v>
      </c>
      <c r="B92" s="7">
        <f t="shared" si="6"/>
        <v>0</v>
      </c>
      <c r="C92" s="7">
        <f>H92+J92+L92+N92+P92+R92+T92+V92+X92+Z92+AB92</f>
        <v>0</v>
      </c>
      <c r="D92" s="7">
        <f>E92</f>
        <v>0</v>
      </c>
      <c r="E92" s="7">
        <f>I92+K92+M92+O92+Q92+S92+U92+W92+Y92+AA92+AC92+AE92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.75" customHeight="1">
      <c r="A93" s="37" t="s">
        <v>42</v>
      </c>
      <c r="B93" s="7">
        <f t="shared" si="6"/>
        <v>0</v>
      </c>
      <c r="C93" s="7">
        <f>H93+J93+L93+N93+P93+R93+T93+V93+X93+Z93+AB93</f>
        <v>0</v>
      </c>
      <c r="D93" s="7">
        <f>E93</f>
        <v>0</v>
      </c>
      <c r="E93" s="7">
        <f>I93+K93+M93+O93+Q93+S93+U93+W93+Y93+AA93+AC93+AE93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2" s="23" customFormat="1" ht="104.25" customHeight="1">
      <c r="A94" s="29" t="s">
        <v>79</v>
      </c>
      <c r="B94" s="7">
        <f aca="true" t="shared" si="46" ref="B94:B99">H94+J94+L94+N94+P94+R94+T94+V94+X94+Z94+AB94+AD94+AE94</f>
        <v>0</v>
      </c>
      <c r="C94" s="7">
        <f>C95</f>
        <v>0</v>
      </c>
      <c r="D94" s="7">
        <f>D95</f>
        <v>0</v>
      </c>
      <c r="E94" s="7">
        <f>E95</f>
        <v>0</v>
      </c>
      <c r="F94" s="7" t="e">
        <f>E94/B94%</f>
        <v>#DIV/0!</v>
      </c>
      <c r="G94" s="7">
        <f>_xlfn.IFERROR(E94/C94*100,0)</f>
        <v>0</v>
      </c>
      <c r="H94" s="7">
        <f>H95</f>
        <v>0</v>
      </c>
      <c r="I94" s="7">
        <f aca="true" t="shared" si="47" ref="I94:AE94">I95</f>
        <v>0</v>
      </c>
      <c r="J94" s="7">
        <f t="shared" si="47"/>
        <v>0</v>
      </c>
      <c r="K94" s="7">
        <f t="shared" si="47"/>
        <v>0</v>
      </c>
      <c r="L94" s="7">
        <f t="shared" si="47"/>
        <v>0</v>
      </c>
      <c r="M94" s="7">
        <f t="shared" si="47"/>
        <v>0</v>
      </c>
      <c r="N94" s="7">
        <f t="shared" si="47"/>
        <v>0</v>
      </c>
      <c r="O94" s="7">
        <f t="shared" si="47"/>
        <v>0</v>
      </c>
      <c r="P94" s="7">
        <f t="shared" si="47"/>
        <v>0</v>
      </c>
      <c r="Q94" s="7">
        <f t="shared" si="47"/>
        <v>0</v>
      </c>
      <c r="R94" s="7">
        <f t="shared" si="47"/>
        <v>0</v>
      </c>
      <c r="S94" s="7">
        <f t="shared" si="47"/>
        <v>0</v>
      </c>
      <c r="T94" s="7">
        <f t="shared" si="47"/>
        <v>0</v>
      </c>
      <c r="U94" s="7">
        <f t="shared" si="47"/>
        <v>0</v>
      </c>
      <c r="V94" s="7">
        <f t="shared" si="47"/>
        <v>0</v>
      </c>
      <c r="W94" s="7">
        <f t="shared" si="47"/>
        <v>0</v>
      </c>
      <c r="X94" s="7">
        <f t="shared" si="47"/>
        <v>0</v>
      </c>
      <c r="Y94" s="7">
        <f t="shared" si="47"/>
        <v>0</v>
      </c>
      <c r="Z94" s="7">
        <f t="shared" si="47"/>
        <v>0</v>
      </c>
      <c r="AA94" s="7">
        <f t="shared" si="47"/>
        <v>0</v>
      </c>
      <c r="AB94" s="7">
        <f t="shared" si="47"/>
        <v>0</v>
      </c>
      <c r="AC94" s="7">
        <f t="shared" si="47"/>
        <v>0</v>
      </c>
      <c r="AD94" s="7">
        <f t="shared" si="47"/>
        <v>0</v>
      </c>
      <c r="AE94" s="7">
        <f t="shared" si="47"/>
        <v>0</v>
      </c>
      <c r="AF94" s="47"/>
    </row>
    <row r="95" spans="1:31" ht="16.5" customHeight="1">
      <c r="A95" s="17" t="s">
        <v>25</v>
      </c>
      <c r="B95" s="18">
        <f t="shared" si="46"/>
        <v>0</v>
      </c>
      <c r="C95" s="18">
        <f>C96+C97+C98+C99</f>
        <v>0</v>
      </c>
      <c r="D95" s="18">
        <f>D96+D97+D98+D99</f>
        <v>0</v>
      </c>
      <c r="E95" s="18">
        <f>E96+E97+E98+E99</f>
        <v>0</v>
      </c>
      <c r="F95" s="18" t="e">
        <f>E95/B95%</f>
        <v>#DIV/0!</v>
      </c>
      <c r="G95" s="18">
        <f>_xlfn.IFERROR(E95/C95*100,0)</f>
        <v>0</v>
      </c>
      <c r="H95" s="18">
        <f>H96+H97+H98+H99</f>
        <v>0</v>
      </c>
      <c r="I95" s="18">
        <f aca="true" t="shared" si="48" ref="I95:AD95">I96+I97+I98+I99</f>
        <v>0</v>
      </c>
      <c r="J95" s="18">
        <f t="shared" si="48"/>
        <v>0</v>
      </c>
      <c r="K95" s="18">
        <f t="shared" si="48"/>
        <v>0</v>
      </c>
      <c r="L95" s="18">
        <f t="shared" si="48"/>
        <v>0</v>
      </c>
      <c r="M95" s="18">
        <f t="shared" si="48"/>
        <v>0</v>
      </c>
      <c r="N95" s="18">
        <f t="shared" si="48"/>
        <v>0</v>
      </c>
      <c r="O95" s="18">
        <f t="shared" si="48"/>
        <v>0</v>
      </c>
      <c r="P95" s="18">
        <f t="shared" si="48"/>
        <v>0</v>
      </c>
      <c r="Q95" s="18">
        <f t="shared" si="48"/>
        <v>0</v>
      </c>
      <c r="R95" s="18">
        <f t="shared" si="48"/>
        <v>0</v>
      </c>
      <c r="S95" s="18">
        <f t="shared" si="48"/>
        <v>0</v>
      </c>
      <c r="T95" s="18">
        <f t="shared" si="48"/>
        <v>0</v>
      </c>
      <c r="U95" s="18">
        <f t="shared" si="48"/>
        <v>0</v>
      </c>
      <c r="V95" s="18">
        <f t="shared" si="48"/>
        <v>0</v>
      </c>
      <c r="W95" s="18">
        <f t="shared" si="48"/>
        <v>0</v>
      </c>
      <c r="X95" s="18">
        <f t="shared" si="48"/>
        <v>0</v>
      </c>
      <c r="Y95" s="18">
        <f t="shared" si="48"/>
        <v>0</v>
      </c>
      <c r="Z95" s="18">
        <f t="shared" si="48"/>
        <v>0</v>
      </c>
      <c r="AA95" s="18">
        <f t="shared" si="48"/>
        <v>0</v>
      </c>
      <c r="AB95" s="18">
        <f t="shared" si="48"/>
        <v>0</v>
      </c>
      <c r="AC95" s="18">
        <f t="shared" si="48"/>
        <v>0</v>
      </c>
      <c r="AD95" s="18">
        <f t="shared" si="48"/>
        <v>0</v>
      </c>
      <c r="AE95" s="18">
        <f>AE96+AE97+AE98+AE99</f>
        <v>0</v>
      </c>
    </row>
    <row r="96" spans="1:31" ht="19.5" customHeight="1">
      <c r="A96" s="37" t="s">
        <v>12</v>
      </c>
      <c r="B96" s="7">
        <f t="shared" si="46"/>
        <v>0</v>
      </c>
      <c r="C96" s="7">
        <f>H96+J96+L96+N96+P96+R96+T96+V96+X96+Z96+AB96</f>
        <v>0</v>
      </c>
      <c r="D96" s="7">
        <f>E96</f>
        <v>0</v>
      </c>
      <c r="E96" s="7">
        <f>I96+K96+M96+O96+Q96+S96+U96+W96+Y96+AA96+AC96+AE96</f>
        <v>0</v>
      </c>
      <c r="F96" s="7"/>
      <c r="G96" s="7">
        <f>_xlfn.IFERROR(E96/C96*100,0)</f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9.5" customHeight="1">
      <c r="A97" s="37" t="s">
        <v>13</v>
      </c>
      <c r="B97" s="7">
        <f t="shared" si="46"/>
        <v>0</v>
      </c>
      <c r="C97" s="7">
        <f>H97+J97+L97+N97+P97+R97+T97+V97+X97+Z97+AB97</f>
        <v>0</v>
      </c>
      <c r="D97" s="7">
        <f>E97</f>
        <v>0</v>
      </c>
      <c r="E97" s="7">
        <f>I97+K97+M97+O97+Q97+S97+U97+W97+Y97+AA97+AC97+AE97</f>
        <v>0</v>
      </c>
      <c r="F97" s="7" t="e">
        <f>E97/B97%</f>
        <v>#DIV/0!</v>
      </c>
      <c r="G97" s="7">
        <f>_xlfn.IFERROR(E97/C97*100,0)</f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2.5" customHeight="1">
      <c r="A98" s="37" t="s">
        <v>41</v>
      </c>
      <c r="B98" s="7">
        <f t="shared" si="46"/>
        <v>0</v>
      </c>
      <c r="C98" s="7">
        <f>H98+J98+L98+N98+P98+R98+T98+V98+X98+Z98+AB98</f>
        <v>0</v>
      </c>
      <c r="D98" s="7">
        <f>E98</f>
        <v>0</v>
      </c>
      <c r="E98" s="7">
        <f>I98+K98+M98+O98+Q98+S98+U98+W98+Y98+AA98+AC98+AE98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.75" customHeight="1">
      <c r="A99" s="37" t="s">
        <v>42</v>
      </c>
      <c r="B99" s="7">
        <f t="shared" si="46"/>
        <v>0</v>
      </c>
      <c r="C99" s="7">
        <f>H99+J99+L99+N99+P99+R99+T99+V99+X99+Z99+AB99</f>
        <v>0</v>
      </c>
      <c r="D99" s="7">
        <f>E99</f>
        <v>0</v>
      </c>
      <c r="E99" s="7">
        <f>I99+K99+M99+O99+Q99+S99+U99+W99+Y99+AA99+AC99+AE99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33" customHeight="1">
      <c r="A100" s="49" t="s">
        <v>38</v>
      </c>
      <c r="B100" s="18">
        <f>B13+B6</f>
        <v>206505.2</v>
      </c>
      <c r="C100" s="50">
        <f>C13+C6</f>
        <v>190664.66999999998</v>
      </c>
      <c r="D100" s="50">
        <f>D13+D6</f>
        <v>0</v>
      </c>
      <c r="E100" s="50">
        <f>E13+E6</f>
        <v>0</v>
      </c>
      <c r="F100" s="18">
        <f>E100/B100%</f>
        <v>0</v>
      </c>
      <c r="G100" s="18">
        <f>E100/C100%</f>
        <v>0</v>
      </c>
      <c r="H100" s="18">
        <f>H13+H6</f>
        <v>8373.91</v>
      </c>
      <c r="I100" s="18">
        <f aca="true" t="shared" si="49" ref="I100:AE100">I13+I6</f>
        <v>0</v>
      </c>
      <c r="J100" s="18">
        <f t="shared" si="49"/>
        <v>13002.300000000001</v>
      </c>
      <c r="K100" s="18">
        <f t="shared" si="49"/>
        <v>0</v>
      </c>
      <c r="L100" s="18">
        <f t="shared" si="49"/>
        <v>11106.08</v>
      </c>
      <c r="M100" s="18">
        <f t="shared" si="49"/>
        <v>0</v>
      </c>
      <c r="N100" s="18">
        <f t="shared" si="49"/>
        <v>18885.36</v>
      </c>
      <c r="O100" s="18">
        <f t="shared" si="49"/>
        <v>0</v>
      </c>
      <c r="P100" s="18">
        <f t="shared" si="49"/>
        <v>10582.09</v>
      </c>
      <c r="Q100" s="18">
        <f t="shared" si="49"/>
        <v>0</v>
      </c>
      <c r="R100" s="18">
        <f t="shared" si="49"/>
        <v>10080.289999999999</v>
      </c>
      <c r="S100" s="18">
        <f t="shared" si="49"/>
        <v>0</v>
      </c>
      <c r="T100" s="18">
        <f t="shared" si="49"/>
        <v>10644.130000000001</v>
      </c>
      <c r="U100" s="18">
        <f>U13+U6</f>
        <v>0</v>
      </c>
      <c r="V100" s="18">
        <f t="shared" si="49"/>
        <v>29261.66</v>
      </c>
      <c r="W100" s="18">
        <f t="shared" si="49"/>
        <v>0</v>
      </c>
      <c r="X100" s="18">
        <f t="shared" si="49"/>
        <v>62835.82000000001</v>
      </c>
      <c r="Y100" s="18">
        <f t="shared" si="49"/>
        <v>0</v>
      </c>
      <c r="Z100" s="18">
        <f t="shared" si="49"/>
        <v>8419.810000000001</v>
      </c>
      <c r="AA100" s="18">
        <f t="shared" si="49"/>
        <v>0</v>
      </c>
      <c r="AB100" s="18">
        <f t="shared" si="49"/>
        <v>12913.920000000002</v>
      </c>
      <c r="AC100" s="18">
        <f t="shared" si="49"/>
        <v>0</v>
      </c>
      <c r="AD100" s="18">
        <f t="shared" si="49"/>
        <v>10399.829999999998</v>
      </c>
      <c r="AE100" s="18">
        <f t="shared" si="49"/>
        <v>0</v>
      </c>
    </row>
    <row r="101" spans="1:33" s="28" customFormat="1" ht="16.5">
      <c r="A101" s="37" t="s">
        <v>12</v>
      </c>
      <c r="B101" s="7">
        <f aca="true" t="shared" si="50" ref="B101:E102">B64+B16+B9</f>
        <v>71346.8</v>
      </c>
      <c r="C101" s="7">
        <f t="shared" si="50"/>
        <v>71346.8</v>
      </c>
      <c r="D101" s="7">
        <f t="shared" si="50"/>
        <v>0</v>
      </c>
      <c r="E101" s="7">
        <f t="shared" si="50"/>
        <v>0</v>
      </c>
      <c r="F101" s="7">
        <f>E101/B101%</f>
        <v>0</v>
      </c>
      <c r="G101" s="7">
        <f>_xlfn.IFERROR(E101/C101*100,0)</f>
        <v>0</v>
      </c>
      <c r="H101" s="7">
        <f aca="true" t="shared" si="51" ref="H101:AE101">H64+H16+H9</f>
        <v>0</v>
      </c>
      <c r="I101" s="7">
        <f t="shared" si="51"/>
        <v>0</v>
      </c>
      <c r="J101" s="7">
        <f t="shared" si="51"/>
        <v>0</v>
      </c>
      <c r="K101" s="7">
        <f t="shared" si="51"/>
        <v>0</v>
      </c>
      <c r="L101" s="7">
        <f t="shared" si="51"/>
        <v>0</v>
      </c>
      <c r="M101" s="7">
        <f t="shared" si="51"/>
        <v>0</v>
      </c>
      <c r="N101" s="7">
        <f t="shared" si="51"/>
        <v>0</v>
      </c>
      <c r="O101" s="7">
        <f t="shared" si="51"/>
        <v>0</v>
      </c>
      <c r="P101" s="7">
        <f t="shared" si="51"/>
        <v>0</v>
      </c>
      <c r="Q101" s="7">
        <f t="shared" si="51"/>
        <v>0</v>
      </c>
      <c r="R101" s="7">
        <f t="shared" si="51"/>
        <v>0</v>
      </c>
      <c r="S101" s="7">
        <f t="shared" si="51"/>
        <v>0</v>
      </c>
      <c r="T101" s="7">
        <f t="shared" si="51"/>
        <v>0</v>
      </c>
      <c r="U101" s="7">
        <f t="shared" si="51"/>
        <v>0</v>
      </c>
      <c r="V101" s="7">
        <f t="shared" si="51"/>
        <v>21403.5</v>
      </c>
      <c r="W101" s="7">
        <f t="shared" si="51"/>
        <v>0</v>
      </c>
      <c r="X101" s="7">
        <f t="shared" si="51"/>
        <v>49943.3</v>
      </c>
      <c r="Y101" s="7">
        <f t="shared" si="51"/>
        <v>0</v>
      </c>
      <c r="Z101" s="7">
        <f t="shared" si="51"/>
        <v>0</v>
      </c>
      <c r="AA101" s="7">
        <f t="shared" si="51"/>
        <v>0</v>
      </c>
      <c r="AB101" s="7">
        <f t="shared" si="51"/>
        <v>0</v>
      </c>
      <c r="AC101" s="7">
        <f t="shared" si="51"/>
        <v>0</v>
      </c>
      <c r="AD101" s="7">
        <f t="shared" si="51"/>
        <v>0</v>
      </c>
      <c r="AE101" s="7">
        <f t="shared" si="51"/>
        <v>0</v>
      </c>
      <c r="AF101" s="35"/>
      <c r="AG101" s="35"/>
    </row>
    <row r="102" spans="1:33" s="28" customFormat="1" ht="16.5">
      <c r="A102" s="37" t="s">
        <v>13</v>
      </c>
      <c r="B102" s="7">
        <f t="shared" si="50"/>
        <v>135158.40000000002</v>
      </c>
      <c r="C102" s="7">
        <f t="shared" si="50"/>
        <v>119317.87</v>
      </c>
      <c r="D102" s="7">
        <f t="shared" si="50"/>
        <v>0</v>
      </c>
      <c r="E102" s="7">
        <f t="shared" si="50"/>
        <v>0</v>
      </c>
      <c r="F102" s="7">
        <f>E102/B102%</f>
        <v>0</v>
      </c>
      <c r="G102" s="7">
        <f>_xlfn.IFERROR(E102/C102*100,0)</f>
        <v>0</v>
      </c>
      <c r="H102" s="7">
        <f aca="true" t="shared" si="52" ref="H102:AE102">H65+H17+H10</f>
        <v>8373.91</v>
      </c>
      <c r="I102" s="7">
        <f t="shared" si="52"/>
        <v>0</v>
      </c>
      <c r="J102" s="7">
        <f t="shared" si="52"/>
        <v>13002.300000000001</v>
      </c>
      <c r="K102" s="7">
        <f t="shared" si="52"/>
        <v>0</v>
      </c>
      <c r="L102" s="7">
        <f t="shared" si="52"/>
        <v>11106.08</v>
      </c>
      <c r="M102" s="7">
        <f t="shared" si="52"/>
        <v>0</v>
      </c>
      <c r="N102" s="7">
        <f t="shared" si="52"/>
        <v>18885.36</v>
      </c>
      <c r="O102" s="7">
        <f t="shared" si="52"/>
        <v>0</v>
      </c>
      <c r="P102" s="7">
        <f t="shared" si="52"/>
        <v>10582.09</v>
      </c>
      <c r="Q102" s="7">
        <f t="shared" si="52"/>
        <v>0</v>
      </c>
      <c r="R102" s="7">
        <f t="shared" si="52"/>
        <v>10080.289999999999</v>
      </c>
      <c r="S102" s="7">
        <f t="shared" si="52"/>
        <v>0</v>
      </c>
      <c r="T102" s="7">
        <f t="shared" si="52"/>
        <v>10644.130000000001</v>
      </c>
      <c r="U102" s="7">
        <f t="shared" si="52"/>
        <v>0</v>
      </c>
      <c r="V102" s="7">
        <f t="shared" si="52"/>
        <v>7858.159999999999</v>
      </c>
      <c r="W102" s="7">
        <f t="shared" si="52"/>
        <v>0</v>
      </c>
      <c r="X102" s="7">
        <f t="shared" si="52"/>
        <v>12892.52</v>
      </c>
      <c r="Y102" s="7">
        <f t="shared" si="52"/>
        <v>0</v>
      </c>
      <c r="Z102" s="7">
        <f t="shared" si="52"/>
        <v>8419.810000000001</v>
      </c>
      <c r="AA102" s="7">
        <f t="shared" si="52"/>
        <v>0</v>
      </c>
      <c r="AB102" s="7">
        <f t="shared" si="52"/>
        <v>12913.920000000002</v>
      </c>
      <c r="AC102" s="7">
        <f t="shared" si="52"/>
        <v>0</v>
      </c>
      <c r="AD102" s="7">
        <f t="shared" si="52"/>
        <v>10399.829999999998</v>
      </c>
      <c r="AE102" s="7">
        <f t="shared" si="52"/>
        <v>0</v>
      </c>
      <c r="AF102" s="35"/>
      <c r="AG102" s="35"/>
    </row>
    <row r="103" spans="1:33" s="48" customFormat="1" ht="17.2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H103+J103+L103+N103+P103+R103+T103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>
        <f>H66</f>
        <v>0</v>
      </c>
      <c r="I103" s="34">
        <f aca="true" t="shared" si="53" ref="I103:AE103">I66</f>
        <v>0</v>
      </c>
      <c r="J103" s="34">
        <f t="shared" si="53"/>
        <v>0</v>
      </c>
      <c r="K103" s="34">
        <f t="shared" si="53"/>
        <v>0</v>
      </c>
      <c r="L103" s="34">
        <f t="shared" si="53"/>
        <v>0</v>
      </c>
      <c r="M103" s="34">
        <f t="shared" si="53"/>
        <v>0</v>
      </c>
      <c r="N103" s="34">
        <f t="shared" si="53"/>
        <v>0</v>
      </c>
      <c r="O103" s="34">
        <f t="shared" si="53"/>
        <v>0</v>
      </c>
      <c r="P103" s="34">
        <f t="shared" si="53"/>
        <v>0</v>
      </c>
      <c r="Q103" s="34">
        <f t="shared" si="53"/>
        <v>0</v>
      </c>
      <c r="R103" s="34">
        <f t="shared" si="53"/>
        <v>0</v>
      </c>
      <c r="S103" s="34">
        <f t="shared" si="53"/>
        <v>0</v>
      </c>
      <c r="T103" s="34">
        <f t="shared" si="53"/>
        <v>0</v>
      </c>
      <c r="U103" s="34">
        <f t="shared" si="53"/>
        <v>0</v>
      </c>
      <c r="V103" s="34">
        <f t="shared" si="53"/>
        <v>0</v>
      </c>
      <c r="W103" s="34">
        <f t="shared" si="53"/>
        <v>0</v>
      </c>
      <c r="X103" s="34">
        <f t="shared" si="53"/>
        <v>0</v>
      </c>
      <c r="Y103" s="34">
        <f t="shared" si="53"/>
        <v>0</v>
      </c>
      <c r="Z103" s="34">
        <f t="shared" si="53"/>
        <v>0</v>
      </c>
      <c r="AA103" s="34">
        <f t="shared" si="53"/>
        <v>0</v>
      </c>
      <c r="AB103" s="34">
        <f t="shared" si="53"/>
        <v>0</v>
      </c>
      <c r="AC103" s="34">
        <f t="shared" si="53"/>
        <v>0</v>
      </c>
      <c r="AD103" s="34">
        <f t="shared" si="53"/>
        <v>0</v>
      </c>
      <c r="AE103" s="34">
        <f t="shared" si="53"/>
        <v>0</v>
      </c>
      <c r="AF103" s="35"/>
      <c r="AG103" s="35"/>
    </row>
    <row r="104" spans="1:33" s="28" customFormat="1" ht="16.5">
      <c r="A104" s="37" t="s">
        <v>41</v>
      </c>
      <c r="B104" s="7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35"/>
      <c r="AG104" s="35"/>
    </row>
    <row r="105" spans="1:33" s="28" customFormat="1" ht="16.5">
      <c r="A105" s="37" t="s">
        <v>42</v>
      </c>
      <c r="B105" s="7">
        <f>B68+B19+B12</f>
        <v>0</v>
      </c>
      <c r="C105" s="7">
        <f>H105+J105+L105+N105+P105+R105+T105+V105</f>
        <v>0</v>
      </c>
      <c r="D105" s="7">
        <f>E105</f>
        <v>0</v>
      </c>
      <c r="E105" s="7">
        <f>I105+K105+M105+O105+Q105+S105+U105+W105+Y105+AA105+AC105+AE105</f>
        <v>0</v>
      </c>
      <c r="F105" s="7" t="e">
        <f>E105/B105%</f>
        <v>#DIV/0!</v>
      </c>
      <c r="G105" s="7">
        <f>_xlfn.IFERROR(E105/C105*100,0)</f>
        <v>0</v>
      </c>
      <c r="H105" s="7">
        <f>H68+H19+H12</f>
        <v>0</v>
      </c>
      <c r="I105" s="7">
        <f aca="true" t="shared" si="54" ref="I105:AE105">I68+I19+I12</f>
        <v>0</v>
      </c>
      <c r="J105" s="7">
        <f t="shared" si="54"/>
        <v>0</v>
      </c>
      <c r="K105" s="7">
        <f t="shared" si="54"/>
        <v>0</v>
      </c>
      <c r="L105" s="7">
        <f t="shared" si="54"/>
        <v>0</v>
      </c>
      <c r="M105" s="7">
        <f t="shared" si="54"/>
        <v>0</v>
      </c>
      <c r="N105" s="7">
        <f t="shared" si="54"/>
        <v>0</v>
      </c>
      <c r="O105" s="7">
        <f t="shared" si="54"/>
        <v>0</v>
      </c>
      <c r="P105" s="7">
        <f t="shared" si="54"/>
        <v>0</v>
      </c>
      <c r="Q105" s="7">
        <f t="shared" si="54"/>
        <v>0</v>
      </c>
      <c r="R105" s="7">
        <f t="shared" si="54"/>
        <v>0</v>
      </c>
      <c r="S105" s="7">
        <f t="shared" si="54"/>
        <v>0</v>
      </c>
      <c r="T105" s="7">
        <f>T68+T19+T12</f>
        <v>0</v>
      </c>
      <c r="U105" s="7">
        <f t="shared" si="54"/>
        <v>0</v>
      </c>
      <c r="V105" s="7">
        <f t="shared" si="54"/>
        <v>0</v>
      </c>
      <c r="W105" s="7">
        <f t="shared" si="54"/>
        <v>0</v>
      </c>
      <c r="X105" s="7">
        <f t="shared" si="54"/>
        <v>0</v>
      </c>
      <c r="Y105" s="7">
        <f t="shared" si="54"/>
        <v>0</v>
      </c>
      <c r="Z105" s="7">
        <f t="shared" si="54"/>
        <v>0</v>
      </c>
      <c r="AA105" s="7">
        <f t="shared" si="54"/>
        <v>0</v>
      </c>
      <c r="AB105" s="7">
        <f t="shared" si="54"/>
        <v>0</v>
      </c>
      <c r="AC105" s="7">
        <f t="shared" si="54"/>
        <v>0</v>
      </c>
      <c r="AD105" s="7">
        <f t="shared" si="54"/>
        <v>0</v>
      </c>
      <c r="AE105" s="7">
        <f t="shared" si="54"/>
        <v>0</v>
      </c>
      <c r="AF105" s="35"/>
      <c r="AG105" s="35"/>
    </row>
    <row r="106" spans="1:31" ht="16.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</row>
    <row r="107" spans="1:31" ht="16.5">
      <c r="A107" s="51"/>
      <c r="B107" s="52"/>
      <c r="C107" s="85"/>
      <c r="D107" s="85"/>
      <c r="E107" s="85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</row>
    <row r="108" spans="2:31" ht="16.5">
      <c r="B108" s="53" t="s">
        <v>47</v>
      </c>
      <c r="C108" s="52"/>
      <c r="D108" s="52"/>
      <c r="E108" s="52"/>
      <c r="F108" s="52"/>
      <c r="G108" s="52"/>
      <c r="H108" s="52"/>
      <c r="I108" s="52"/>
      <c r="M108" s="52"/>
      <c r="N108" s="52"/>
      <c r="O108" s="52"/>
      <c r="P108" s="52"/>
      <c r="Q108" s="52"/>
      <c r="R108" s="52"/>
      <c r="S108" s="52"/>
      <c r="T108" s="86" t="s">
        <v>18</v>
      </c>
      <c r="U108" s="86"/>
      <c r="V108" s="86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ht="16.5">
      <c r="A109" s="54"/>
      <c r="B109" s="25"/>
      <c r="C109" s="25"/>
      <c r="D109" s="25"/>
      <c r="E109" s="25"/>
      <c r="F109" s="25"/>
      <c r="G109" s="25"/>
      <c r="H109" s="25"/>
      <c r="I109" s="25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6.5">
      <c r="A110" s="28"/>
      <c r="B110" s="53" t="s">
        <v>48</v>
      </c>
      <c r="C110" s="28"/>
      <c r="D110" s="28"/>
      <c r="E110" s="28"/>
      <c r="F110" s="35"/>
      <c r="G110" s="28"/>
      <c r="H110" s="3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20.25">
      <c r="A111" s="28"/>
      <c r="B111" s="53" t="s">
        <v>50</v>
      </c>
      <c r="C111" s="28"/>
      <c r="D111" s="28"/>
      <c r="E111" s="28"/>
      <c r="F111" s="28"/>
      <c r="G111" s="28"/>
      <c r="H111" s="28"/>
      <c r="I111" s="32"/>
      <c r="J111" s="55"/>
      <c r="K111" s="55"/>
      <c r="L111" s="55"/>
      <c r="M111" s="55"/>
      <c r="N111" s="55"/>
      <c r="O111" s="55"/>
      <c r="P111" s="55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20.25">
      <c r="A112" s="28"/>
      <c r="B112" s="53" t="s">
        <v>73</v>
      </c>
      <c r="C112" s="28"/>
      <c r="D112" s="28"/>
      <c r="E112" s="28"/>
      <c r="F112" s="28"/>
      <c r="G112" s="28"/>
      <c r="H112" s="28"/>
      <c r="I112" s="55"/>
      <c r="J112" s="55"/>
      <c r="K112" s="55"/>
      <c r="L112" s="55"/>
      <c r="M112" s="55"/>
      <c r="N112" s="55"/>
      <c r="O112" s="55"/>
      <c r="P112" s="55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</sheetData>
  <sheetProtection/>
  <mergeCells count="20">
    <mergeCell ref="C107:E107"/>
    <mergeCell ref="T108:V108"/>
    <mergeCell ref="Z3:AA3"/>
    <mergeCell ref="AB3:AC3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72" r:id="rId1"/>
  <rowBreaks count="1" manualBreakCount="1">
    <brk id="44" max="31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77" zoomScaleNormal="69" zoomScaleSheetLayoutView="77" workbookViewId="0" topLeftCell="A1">
      <pane xSplit="7" ySplit="5" topLeftCell="H6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9" sqref="H69"/>
    </sheetView>
  </sheetViews>
  <sheetFormatPr defaultColWidth="9.140625" defaultRowHeight="12.75"/>
  <cols>
    <col min="1" max="1" width="41.7109375" style="9" customWidth="1"/>
    <col min="2" max="5" width="15.00390625" style="9" customWidth="1"/>
    <col min="6" max="6" width="12.57421875" style="9" customWidth="1"/>
    <col min="7" max="7" width="11.7109375" style="9" customWidth="1"/>
    <col min="8" max="27" width="12.28125" style="9" customWidth="1"/>
    <col min="28" max="28" width="16.7109375" style="9" customWidth="1"/>
    <col min="29" max="29" width="10.57421875" style="9" customWidth="1"/>
    <col min="30" max="30" width="12.57421875" style="9" customWidth="1"/>
    <col min="31" max="31" width="10.57421875" style="9" customWidth="1"/>
    <col min="32" max="32" width="58.421875" style="56" customWidth="1"/>
    <col min="33" max="33" width="15.421875" style="9" customWidth="1"/>
    <col min="34" max="16384" width="9.140625" style="9" customWidth="1"/>
  </cols>
  <sheetData>
    <row r="1" spans="1:31" ht="63.75" customHeight="1">
      <c r="A1" s="39"/>
      <c r="B1" s="83" t="s">
        <v>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58.5" customHeight="1">
      <c r="A3" s="84" t="s">
        <v>56</v>
      </c>
      <c r="B3" s="84" t="s">
        <v>84</v>
      </c>
      <c r="C3" s="84" t="s">
        <v>88</v>
      </c>
      <c r="D3" s="84" t="s">
        <v>89</v>
      </c>
      <c r="E3" s="84" t="s">
        <v>90</v>
      </c>
      <c r="F3" s="84" t="s">
        <v>67</v>
      </c>
      <c r="G3" s="84"/>
      <c r="H3" s="84" t="s">
        <v>0</v>
      </c>
      <c r="I3" s="84"/>
      <c r="J3" s="84" t="s">
        <v>1</v>
      </c>
      <c r="K3" s="84"/>
      <c r="L3" s="84" t="s">
        <v>2</v>
      </c>
      <c r="M3" s="84"/>
      <c r="N3" s="84" t="s">
        <v>3</v>
      </c>
      <c r="O3" s="84"/>
      <c r="P3" s="84" t="s">
        <v>4</v>
      </c>
      <c r="Q3" s="84"/>
      <c r="R3" s="84" t="s">
        <v>5</v>
      </c>
      <c r="S3" s="84"/>
      <c r="T3" s="84" t="s">
        <v>6</v>
      </c>
      <c r="U3" s="84"/>
      <c r="V3" s="84" t="s">
        <v>7</v>
      </c>
      <c r="W3" s="84"/>
      <c r="X3" s="84" t="s">
        <v>8</v>
      </c>
      <c r="Y3" s="84"/>
      <c r="Z3" s="84" t="s">
        <v>9</v>
      </c>
      <c r="AA3" s="84"/>
      <c r="AB3" s="84" t="s">
        <v>10</v>
      </c>
      <c r="AC3" s="84"/>
      <c r="AD3" s="101" t="s">
        <v>11</v>
      </c>
      <c r="AE3" s="102"/>
      <c r="AF3" s="66" t="s">
        <v>91</v>
      </c>
    </row>
    <row r="4" spans="1:31" ht="55.5" customHeight="1" hidden="1">
      <c r="A4" s="84"/>
      <c r="B4" s="84"/>
      <c r="C4" s="84"/>
      <c r="D4" s="84"/>
      <c r="E4" s="84"/>
      <c r="F4" s="66" t="s">
        <v>68</v>
      </c>
      <c r="G4" s="66" t="s">
        <v>69</v>
      </c>
      <c r="H4" s="66" t="s">
        <v>44</v>
      </c>
      <c r="I4" s="66" t="s">
        <v>66</v>
      </c>
      <c r="J4" s="66" t="s">
        <v>44</v>
      </c>
      <c r="K4" s="66" t="s">
        <v>66</v>
      </c>
      <c r="L4" s="66" t="s">
        <v>44</v>
      </c>
      <c r="M4" s="66" t="s">
        <v>66</v>
      </c>
      <c r="N4" s="66" t="s">
        <v>44</v>
      </c>
      <c r="O4" s="66" t="s">
        <v>66</v>
      </c>
      <c r="P4" s="66" t="s">
        <v>44</v>
      </c>
      <c r="Q4" s="66" t="s">
        <v>66</v>
      </c>
      <c r="R4" s="66" t="s">
        <v>44</v>
      </c>
      <c r="S4" s="66" t="s">
        <v>66</v>
      </c>
      <c r="T4" s="66" t="s">
        <v>44</v>
      </c>
      <c r="U4" s="66" t="s">
        <v>66</v>
      </c>
      <c r="V4" s="66" t="s">
        <v>44</v>
      </c>
      <c r="W4" s="66" t="s">
        <v>66</v>
      </c>
      <c r="X4" s="66" t="s">
        <v>44</v>
      </c>
      <c r="Y4" s="66" t="s">
        <v>66</v>
      </c>
      <c r="Z4" s="66" t="s">
        <v>44</v>
      </c>
      <c r="AA4" s="66" t="s">
        <v>66</v>
      </c>
      <c r="AB4" s="66" t="s">
        <v>44</v>
      </c>
      <c r="AC4" s="66" t="s">
        <v>66</v>
      </c>
      <c r="AD4" s="66" t="s">
        <v>44</v>
      </c>
      <c r="AE4" s="66" t="s">
        <v>66</v>
      </c>
    </row>
    <row r="5" spans="1:32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  <c r="AF5" s="57">
        <v>32</v>
      </c>
    </row>
    <row r="6" spans="1:32" s="43" customFormat="1" ht="41.25" customHeight="1">
      <c r="A6" s="17" t="s">
        <v>26</v>
      </c>
      <c r="B6" s="18">
        <f>B7</f>
        <v>18665</v>
      </c>
      <c r="C6" s="18">
        <f>C7</f>
        <v>1508.13</v>
      </c>
      <c r="D6" s="18">
        <f>D7</f>
        <v>1508.13</v>
      </c>
      <c r="E6" s="18">
        <f>E7</f>
        <v>1508.13</v>
      </c>
      <c r="F6" s="18">
        <f>E6/B6%</f>
        <v>8.079989284757568</v>
      </c>
      <c r="G6" s="18">
        <f>_xlfn.IFERROR(E6/C6*100,0)</f>
        <v>100</v>
      </c>
      <c r="H6" s="18">
        <f>H7</f>
        <v>1508.13</v>
      </c>
      <c r="I6" s="18">
        <f aca="true" t="shared" si="0" ref="I6:AE7">I7</f>
        <v>1508.13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0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  <c r="AF6" s="58"/>
    </row>
    <row r="7" spans="1:32" ht="92.25" customHeight="1">
      <c r="A7" s="38" t="s">
        <v>57</v>
      </c>
      <c r="B7" s="7">
        <f aca="true" t="shared" si="1" ref="B7:B12">H7+J7+L7+N7+P7+R7+T7+V7+X7+Z7+AB7+AD7+AE7</f>
        <v>18665</v>
      </c>
      <c r="C7" s="7">
        <f>C8</f>
        <v>1508.13</v>
      </c>
      <c r="D7" s="7">
        <f>D8</f>
        <v>1508.13</v>
      </c>
      <c r="E7" s="7">
        <f>E8</f>
        <v>1508.13</v>
      </c>
      <c r="F7" s="7">
        <f>E7/B7%</f>
        <v>8.079989284757568</v>
      </c>
      <c r="G7" s="7">
        <f>E7/C7%</f>
        <v>100</v>
      </c>
      <c r="H7" s="7">
        <f>H8</f>
        <v>1508.13</v>
      </c>
      <c r="I7" s="7">
        <f t="shared" si="0"/>
        <v>1508.13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0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  <c r="AF7" s="87" t="s">
        <v>92</v>
      </c>
    </row>
    <row r="8" spans="1:32" s="23" customFormat="1" ht="18.75" customHeight="1">
      <c r="A8" s="17" t="s">
        <v>25</v>
      </c>
      <c r="B8" s="18">
        <f t="shared" si="1"/>
        <v>18665</v>
      </c>
      <c r="C8" s="18">
        <f>C9+C10+C11+C12</f>
        <v>1508.13</v>
      </c>
      <c r="D8" s="18">
        <f>D9+D10+D11+D12</f>
        <v>1508.13</v>
      </c>
      <c r="E8" s="18">
        <f>E9+E10+E11+E12</f>
        <v>1508.13</v>
      </c>
      <c r="F8" s="18">
        <f>E8/B8%</f>
        <v>8.079989284757568</v>
      </c>
      <c r="G8" s="18">
        <f>E8/C8%</f>
        <v>100</v>
      </c>
      <c r="H8" s="18">
        <f>H9+H10+H11+H12</f>
        <v>1508.13</v>
      </c>
      <c r="I8" s="18">
        <f aca="true" t="shared" si="2" ref="I8:AE8">I9+I10+I11+I12</f>
        <v>1508.13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0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  <c r="AF8" s="88"/>
    </row>
    <row r="9" spans="1:32" ht="24" customHeight="1">
      <c r="A9" s="38" t="s">
        <v>12</v>
      </c>
      <c r="B9" s="7">
        <f t="shared" si="1"/>
        <v>0</v>
      </c>
      <c r="C9" s="7">
        <f>H9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8"/>
    </row>
    <row r="10" spans="1:32" ht="29.25" customHeight="1">
      <c r="A10" s="38" t="s">
        <v>13</v>
      </c>
      <c r="B10" s="7">
        <f>H10+J10+L10+N10+P10+R10+T10+V10+X10+Z10+AB10+AD10</f>
        <v>18665</v>
      </c>
      <c r="C10" s="7">
        <f>H10</f>
        <v>1508.13</v>
      </c>
      <c r="D10" s="7">
        <f>E10</f>
        <v>1508.13</v>
      </c>
      <c r="E10" s="7">
        <f>I10+K10+M10+O10+Q10+S10+U10+W10+Y10+AA10+AC10+AE10</f>
        <v>1508.13</v>
      </c>
      <c r="F10" s="7">
        <f>E10/B10%</f>
        <v>8.079989284757568</v>
      </c>
      <c r="G10" s="7">
        <f>E10/C10%</f>
        <v>100</v>
      </c>
      <c r="H10" s="7">
        <v>1508.13</v>
      </c>
      <c r="I10" s="7">
        <v>1508.13</v>
      </c>
      <c r="J10" s="7">
        <v>1683.95</v>
      </c>
      <c r="K10" s="7"/>
      <c r="L10" s="7">
        <v>1520.99</v>
      </c>
      <c r="M10" s="7"/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  <c r="AF10" s="88"/>
    </row>
    <row r="11" spans="1:32" ht="26.25" customHeight="1">
      <c r="A11" s="38" t="s">
        <v>41</v>
      </c>
      <c r="B11" s="7">
        <f t="shared" si="1"/>
        <v>0</v>
      </c>
      <c r="C11" s="7">
        <f>H11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8"/>
    </row>
    <row r="12" spans="1:32" ht="33" customHeight="1">
      <c r="A12" s="38" t="s">
        <v>42</v>
      </c>
      <c r="B12" s="7">
        <f t="shared" si="1"/>
        <v>0</v>
      </c>
      <c r="C12" s="7">
        <f>H12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9"/>
    </row>
    <row r="13" spans="1:32" s="43" customFormat="1" ht="41.25" customHeight="1">
      <c r="A13" s="17" t="s">
        <v>29</v>
      </c>
      <c r="B13" s="18">
        <f>B14+B62</f>
        <v>187840.202</v>
      </c>
      <c r="C13" s="18">
        <f>C14+C62</f>
        <v>6370.19</v>
      </c>
      <c r="D13" s="18">
        <f>D14+D62</f>
        <v>4229.849999999999</v>
      </c>
      <c r="E13" s="18">
        <f>E14+E62</f>
        <v>4229.849999999999</v>
      </c>
      <c r="F13" s="18">
        <f aca="true" t="shared" si="3" ref="F13:F23">E13/B13%</f>
        <v>2.2518342479210065</v>
      </c>
      <c r="G13" s="18">
        <f aca="true" t="shared" si="4" ref="G13:G23">_xlfn.IFERROR(E13/C13*100,0)</f>
        <v>66.40068820553233</v>
      </c>
      <c r="H13" s="18">
        <f aca="true" t="shared" si="5" ref="H13:AE13">H14+H62</f>
        <v>6370.19</v>
      </c>
      <c r="I13" s="18">
        <f t="shared" si="5"/>
        <v>4229.849999999999</v>
      </c>
      <c r="J13" s="18">
        <f t="shared" si="5"/>
        <v>11318.35</v>
      </c>
      <c r="K13" s="18">
        <f t="shared" si="5"/>
        <v>0</v>
      </c>
      <c r="L13" s="18">
        <f t="shared" si="5"/>
        <v>9585.09</v>
      </c>
      <c r="M13" s="18">
        <f t="shared" si="5"/>
        <v>0</v>
      </c>
      <c r="N13" s="18">
        <f t="shared" si="5"/>
        <v>17201.41</v>
      </c>
      <c r="O13" s="18">
        <f t="shared" si="5"/>
        <v>0</v>
      </c>
      <c r="P13" s="18">
        <f t="shared" si="5"/>
        <v>8952.46</v>
      </c>
      <c r="Q13" s="18">
        <f t="shared" si="5"/>
        <v>0</v>
      </c>
      <c r="R13" s="18">
        <f t="shared" si="5"/>
        <v>8589.279999999999</v>
      </c>
      <c r="S13" s="18">
        <f t="shared" si="5"/>
        <v>0</v>
      </c>
      <c r="T13" s="18">
        <f t="shared" si="5"/>
        <v>9182.86</v>
      </c>
      <c r="U13" s="18">
        <f t="shared" si="5"/>
        <v>0</v>
      </c>
      <c r="V13" s="18">
        <f t="shared" si="5"/>
        <v>28247.881999999998</v>
      </c>
      <c r="W13" s="18">
        <f t="shared" si="5"/>
        <v>0</v>
      </c>
      <c r="X13" s="18">
        <f t="shared" si="5"/>
        <v>61328.490000000005</v>
      </c>
      <c r="Y13" s="18">
        <f t="shared" si="5"/>
        <v>0</v>
      </c>
      <c r="Z13" s="18">
        <f t="shared" si="5"/>
        <v>6976.89</v>
      </c>
      <c r="AA13" s="18">
        <f t="shared" si="5"/>
        <v>0</v>
      </c>
      <c r="AB13" s="18">
        <f t="shared" si="5"/>
        <v>11317.100000000002</v>
      </c>
      <c r="AC13" s="18">
        <f t="shared" si="5"/>
        <v>0</v>
      </c>
      <c r="AD13" s="18">
        <f t="shared" si="5"/>
        <v>8770.199999999999</v>
      </c>
      <c r="AE13" s="18">
        <f t="shared" si="5"/>
        <v>0</v>
      </c>
      <c r="AF13" s="58"/>
    </row>
    <row r="14" spans="1:32" ht="104.25" customHeight="1">
      <c r="A14" s="38" t="s">
        <v>71</v>
      </c>
      <c r="B14" s="7">
        <f aca="true" t="shared" si="6" ref="B14:B93">H14+J14+L14+N14+P14+R14+T14+V14+X14+Z14+AB14+AD14+AE14</f>
        <v>80542.6</v>
      </c>
      <c r="C14" s="7">
        <f>C15</f>
        <v>0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</v>
      </c>
      <c r="U14" s="7">
        <f t="shared" si="7"/>
        <v>0</v>
      </c>
      <c r="V14" s="7">
        <f t="shared" si="7"/>
        <v>22530</v>
      </c>
      <c r="W14" s="7">
        <f t="shared" si="7"/>
        <v>0</v>
      </c>
      <c r="X14" s="7">
        <f t="shared" si="7"/>
        <v>54400.3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</v>
      </c>
      <c r="AE14" s="7">
        <f t="shared" si="7"/>
        <v>0</v>
      </c>
      <c r="AF14" s="59"/>
    </row>
    <row r="15" spans="1:32" s="23" customFormat="1" ht="21.75" customHeight="1">
      <c r="A15" s="17" t="s">
        <v>25</v>
      </c>
      <c r="B15" s="30">
        <f>H15+J15+L15+N15+P15+R15+T15+V15+X15+Z15+AB15+AD15</f>
        <v>80542.6</v>
      </c>
      <c r="C15" s="30">
        <f>C16+C17+C19</f>
        <v>0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</v>
      </c>
      <c r="U15" s="18">
        <f t="shared" si="8"/>
        <v>0</v>
      </c>
      <c r="V15" s="18">
        <f>V16+V17+V18+V19</f>
        <v>22530</v>
      </c>
      <c r="W15" s="18">
        <f t="shared" si="8"/>
        <v>0</v>
      </c>
      <c r="X15" s="18">
        <f>X16+X17+X18+X19</f>
        <v>54400.3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</v>
      </c>
      <c r="AE15" s="18">
        <f>AE16+AE17+AE18+AE19</f>
        <v>0</v>
      </c>
      <c r="AF15" s="60"/>
    </row>
    <row r="16" spans="1:32" ht="18" customHeight="1">
      <c r="A16" s="38" t="s">
        <v>12</v>
      </c>
      <c r="B16" s="7">
        <f>H16+J16+L16+N16+P16+R16+T16+V16+X16+Z16+AB16+AD16</f>
        <v>71346.8</v>
      </c>
      <c r="C16" s="7">
        <f>C22+C28+C34+C40</f>
        <v>0</v>
      </c>
      <c r="D16" s="7">
        <f aca="true" t="shared" si="9" ref="C16:E18">D22+D28+D34+D40</f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>H58+H52+H46+H40+H34+H28+H22</f>
        <v>0</v>
      </c>
      <c r="I16" s="7">
        <f aca="true" t="shared" si="10" ref="I16:AD16">I58+I52+I46+I40+I34+I28+I22</f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0</v>
      </c>
      <c r="U16" s="7">
        <f t="shared" si="10"/>
        <v>0</v>
      </c>
      <c r="V16" s="7">
        <f t="shared" si="10"/>
        <v>21403.5</v>
      </c>
      <c r="W16" s="7">
        <f t="shared" si="10"/>
        <v>0</v>
      </c>
      <c r="X16" s="7">
        <f t="shared" si="10"/>
        <v>49943.3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>AE22+AE28+AE34+AE40</f>
        <v>0</v>
      </c>
      <c r="AF16" s="59"/>
    </row>
    <row r="17" spans="1:32" ht="18" customHeight="1">
      <c r="A17" s="38" t="s">
        <v>13</v>
      </c>
      <c r="B17" s="7">
        <f>H17+J17+L17+N17+P17+R17+T17+V17+X17+Z17+AB17+AD17+AE17</f>
        <v>9195.8</v>
      </c>
      <c r="C17" s="7">
        <f>C23+C29+C35+C41</f>
        <v>0</v>
      </c>
      <c r="D17" s="7">
        <f>D23+D29+D35+D41</f>
        <v>0</v>
      </c>
      <c r="E17" s="7">
        <f t="shared" si="9"/>
        <v>0</v>
      </c>
      <c r="F17" s="7">
        <f>E17/B17%</f>
        <v>0</v>
      </c>
      <c r="G17" s="7">
        <f t="shared" si="4"/>
        <v>0</v>
      </c>
      <c r="H17" s="7">
        <f>H23+H29+H35+H41+H47+H53+H59</f>
        <v>0</v>
      </c>
      <c r="I17" s="7">
        <f aca="true" t="shared" si="11" ref="I17:AD19">I23+I29+I35+I41+I47+I53+I59</f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0</v>
      </c>
      <c r="U17" s="7">
        <f t="shared" si="11"/>
        <v>0</v>
      </c>
      <c r="V17" s="7">
        <f t="shared" si="11"/>
        <v>1126.5</v>
      </c>
      <c r="W17" s="7">
        <f t="shared" si="11"/>
        <v>0</v>
      </c>
      <c r="X17" s="7">
        <f t="shared" si="11"/>
        <v>4457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3612.3</v>
      </c>
      <c r="AC17" s="7">
        <f t="shared" si="11"/>
        <v>0</v>
      </c>
      <c r="AD17" s="7">
        <f t="shared" si="11"/>
        <v>0</v>
      </c>
      <c r="AE17" s="7">
        <f>AE23+AE29+AE35+AE41</f>
        <v>0</v>
      </c>
      <c r="AF17" s="59"/>
    </row>
    <row r="18" spans="1:32" ht="18" customHeight="1">
      <c r="A18" s="38" t="s">
        <v>41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>E18/B18%</f>
        <v>#DIV/0!</v>
      </c>
      <c r="G18" s="7">
        <f t="shared" si="4"/>
        <v>0</v>
      </c>
      <c r="H18" s="7">
        <f>H24+H30+H36+H42+H48+H54+H60</f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7">
        <f t="shared" si="11"/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0</v>
      </c>
      <c r="Z18" s="7">
        <f t="shared" si="11"/>
        <v>0</v>
      </c>
      <c r="AA18" s="7">
        <f t="shared" si="11"/>
        <v>0</v>
      </c>
      <c r="AB18" s="7">
        <f t="shared" si="11"/>
        <v>0</v>
      </c>
      <c r="AC18" s="7">
        <f t="shared" si="11"/>
        <v>0</v>
      </c>
      <c r="AD18" s="7">
        <f t="shared" si="11"/>
        <v>0</v>
      </c>
      <c r="AE18" s="7">
        <f>AE24+AE30+AE36+AE42</f>
        <v>0</v>
      </c>
      <c r="AF18" s="59"/>
    </row>
    <row r="19" spans="1:32" ht="18" customHeight="1">
      <c r="A19" s="38" t="s">
        <v>42</v>
      </c>
      <c r="B19" s="7">
        <f>H19+J19+L19+N19+P19+R19+T19+V19+X19+Z19+AB19+AD19+AE19</f>
        <v>0</v>
      </c>
      <c r="C19" s="7">
        <f>C25+C31+C37+C43+C49</f>
        <v>0</v>
      </c>
      <c r="D19" s="7">
        <f>D25+D31+D37+D43+D49</f>
        <v>0</v>
      </c>
      <c r="E19" s="7">
        <f>E25+E31+E37+E43+E49</f>
        <v>0</v>
      </c>
      <c r="F19" s="7" t="e">
        <f t="shared" si="3"/>
        <v>#DIV/0!</v>
      </c>
      <c r="G19" s="7">
        <f t="shared" si="4"/>
        <v>0</v>
      </c>
      <c r="H19" s="7">
        <f>H25+H31+H37+H43+H49+H55+H61</f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>AE25+AE31+AE37+AE43+AE49</f>
        <v>0</v>
      </c>
      <c r="AF19" s="59"/>
    </row>
    <row r="20" spans="1:32" ht="94.5" customHeight="1">
      <c r="A20" s="38" t="s">
        <v>58</v>
      </c>
      <c r="B20" s="7">
        <f t="shared" si="6"/>
        <v>75101.9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2" ref="I20:AE20">I21</f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  <c r="U20" s="7">
        <f t="shared" si="12"/>
        <v>0</v>
      </c>
      <c r="V20" s="7">
        <f t="shared" si="12"/>
        <v>22530</v>
      </c>
      <c r="W20" s="7">
        <f t="shared" si="12"/>
        <v>0</v>
      </c>
      <c r="X20" s="7">
        <f t="shared" si="12"/>
        <v>52571.9</v>
      </c>
      <c r="Y20" s="7">
        <f t="shared" si="12"/>
        <v>0</v>
      </c>
      <c r="Z20" s="7">
        <f t="shared" si="12"/>
        <v>0</v>
      </c>
      <c r="AA20" s="7">
        <f t="shared" si="12"/>
        <v>0</v>
      </c>
      <c r="AB20" s="7">
        <f t="shared" si="12"/>
        <v>0</v>
      </c>
      <c r="AC20" s="7">
        <f t="shared" si="12"/>
        <v>0</v>
      </c>
      <c r="AD20" s="7">
        <f t="shared" si="12"/>
        <v>0</v>
      </c>
      <c r="AE20" s="7">
        <f t="shared" si="12"/>
        <v>0</v>
      </c>
      <c r="AF20" s="96" t="s">
        <v>95</v>
      </c>
    </row>
    <row r="21" spans="1:32" s="23" customFormat="1" ht="21.75" customHeight="1">
      <c r="A21" s="17" t="s">
        <v>25</v>
      </c>
      <c r="B21" s="18">
        <f t="shared" si="6"/>
        <v>75101.9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3" ref="I21:AD21">I22+I23+I24+I25</f>
        <v>0</v>
      </c>
      <c r="J21" s="18">
        <f t="shared" si="13"/>
        <v>0</v>
      </c>
      <c r="K21" s="18">
        <f t="shared" si="13"/>
        <v>0</v>
      </c>
      <c r="L21" s="18">
        <f t="shared" si="13"/>
        <v>0</v>
      </c>
      <c r="M21" s="18">
        <f t="shared" si="13"/>
        <v>0</v>
      </c>
      <c r="N21" s="18">
        <f t="shared" si="13"/>
        <v>0</v>
      </c>
      <c r="O21" s="18">
        <f t="shared" si="13"/>
        <v>0</v>
      </c>
      <c r="P21" s="18">
        <f t="shared" si="13"/>
        <v>0</v>
      </c>
      <c r="Q21" s="18">
        <f t="shared" si="13"/>
        <v>0</v>
      </c>
      <c r="R21" s="18">
        <f t="shared" si="13"/>
        <v>0</v>
      </c>
      <c r="S21" s="18">
        <f t="shared" si="13"/>
        <v>0</v>
      </c>
      <c r="T21" s="18">
        <f t="shared" si="13"/>
        <v>0</v>
      </c>
      <c r="U21" s="18">
        <f t="shared" si="13"/>
        <v>0</v>
      </c>
      <c r="V21" s="18">
        <f t="shared" si="13"/>
        <v>22530</v>
      </c>
      <c r="W21" s="18">
        <f t="shared" si="13"/>
        <v>0</v>
      </c>
      <c r="X21" s="18">
        <f t="shared" si="13"/>
        <v>52571.9</v>
      </c>
      <c r="Y21" s="18">
        <f t="shared" si="13"/>
        <v>0</v>
      </c>
      <c r="Z21" s="18">
        <f t="shared" si="13"/>
        <v>0</v>
      </c>
      <c r="AA21" s="18">
        <f t="shared" si="13"/>
        <v>0</v>
      </c>
      <c r="AB21" s="18">
        <f t="shared" si="13"/>
        <v>0</v>
      </c>
      <c r="AC21" s="18">
        <f t="shared" si="13"/>
        <v>0</v>
      </c>
      <c r="AD21" s="18">
        <f t="shared" si="13"/>
        <v>0</v>
      </c>
      <c r="AE21" s="18">
        <f>AE22+AE23+AE24+AE25</f>
        <v>0</v>
      </c>
      <c r="AF21" s="97"/>
    </row>
    <row r="22" spans="1:32" ht="24" customHeight="1">
      <c r="A22" s="38" t="s">
        <v>12</v>
      </c>
      <c r="B22" s="7">
        <f>H22+J22+L22+N22+P22+R22+T22+V22+X22+Z22+AB22+AD22</f>
        <v>71346.8</v>
      </c>
      <c r="C22" s="7">
        <f>H22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  <c r="AF22" s="97"/>
    </row>
    <row r="23" spans="1:32" ht="24" customHeight="1">
      <c r="A23" s="38" t="s">
        <v>13</v>
      </c>
      <c r="B23" s="7">
        <f>H23+J23+L23+N23+P23+R23+T23+V23+X23+Z23+AB23+AD23</f>
        <v>3755.1</v>
      </c>
      <c r="C23" s="7">
        <f>H23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  <c r="AF23" s="97"/>
    </row>
    <row r="24" spans="1:32" ht="33" customHeight="1">
      <c r="A24" s="38" t="s">
        <v>41</v>
      </c>
      <c r="B24" s="7">
        <f t="shared" si="6"/>
        <v>0</v>
      </c>
      <c r="C24" s="7">
        <f>H24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97"/>
    </row>
    <row r="25" spans="1:32" ht="30.75" customHeight="1">
      <c r="A25" s="38" t="s">
        <v>42</v>
      </c>
      <c r="B25" s="7">
        <f t="shared" si="6"/>
        <v>0</v>
      </c>
      <c r="C25" s="7">
        <f>H25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98"/>
    </row>
    <row r="26" spans="1:32" ht="57.75" customHeight="1">
      <c r="A26" s="38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4" ref="I26:AE26">I27</f>
        <v>0</v>
      </c>
      <c r="J26" s="7">
        <f t="shared" si="14"/>
        <v>0</v>
      </c>
      <c r="K26" s="7">
        <f t="shared" si="14"/>
        <v>0</v>
      </c>
      <c r="L26" s="7">
        <f t="shared" si="14"/>
        <v>0</v>
      </c>
      <c r="M26" s="7">
        <f t="shared" si="14"/>
        <v>0</v>
      </c>
      <c r="N26" s="7">
        <f t="shared" si="14"/>
        <v>0</v>
      </c>
      <c r="O26" s="7">
        <f t="shared" si="14"/>
        <v>0</v>
      </c>
      <c r="P26" s="7">
        <f t="shared" si="14"/>
        <v>0</v>
      </c>
      <c r="Q26" s="7">
        <f t="shared" si="14"/>
        <v>0</v>
      </c>
      <c r="R26" s="7">
        <f t="shared" si="14"/>
        <v>0</v>
      </c>
      <c r="S26" s="7">
        <f t="shared" si="14"/>
        <v>0</v>
      </c>
      <c r="T26" s="7">
        <f t="shared" si="14"/>
        <v>0</v>
      </c>
      <c r="U26" s="7">
        <f t="shared" si="14"/>
        <v>0</v>
      </c>
      <c r="V26" s="7">
        <f t="shared" si="14"/>
        <v>0</v>
      </c>
      <c r="W26" s="7">
        <f t="shared" si="14"/>
        <v>0</v>
      </c>
      <c r="X26" s="7">
        <f t="shared" si="14"/>
        <v>0</v>
      </c>
      <c r="Y26" s="7">
        <f t="shared" si="14"/>
        <v>0</v>
      </c>
      <c r="Z26" s="7">
        <f t="shared" si="14"/>
        <v>0</v>
      </c>
      <c r="AA26" s="7">
        <f t="shared" si="14"/>
        <v>0</v>
      </c>
      <c r="AB26" s="7">
        <f t="shared" si="14"/>
        <v>0</v>
      </c>
      <c r="AC26" s="7">
        <f t="shared" si="14"/>
        <v>0</v>
      </c>
      <c r="AD26" s="7">
        <f t="shared" si="14"/>
        <v>0</v>
      </c>
      <c r="AE26" s="7">
        <f t="shared" si="14"/>
        <v>0</v>
      </c>
      <c r="AF26" s="59"/>
    </row>
    <row r="27" spans="1:32" s="23" customFormat="1" ht="31.5" customHeight="1" hidden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5" ref="I27:AD27">I28+I29+I30+I31</f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18">
        <f t="shared" si="15"/>
        <v>0</v>
      </c>
      <c r="N27" s="18">
        <f t="shared" si="15"/>
        <v>0</v>
      </c>
      <c r="O27" s="18">
        <f t="shared" si="15"/>
        <v>0</v>
      </c>
      <c r="P27" s="18">
        <f t="shared" si="15"/>
        <v>0</v>
      </c>
      <c r="Q27" s="18">
        <f t="shared" si="15"/>
        <v>0</v>
      </c>
      <c r="R27" s="18">
        <f t="shared" si="15"/>
        <v>0</v>
      </c>
      <c r="S27" s="18">
        <f t="shared" si="15"/>
        <v>0</v>
      </c>
      <c r="T27" s="18">
        <f t="shared" si="15"/>
        <v>0</v>
      </c>
      <c r="U27" s="18">
        <f t="shared" si="15"/>
        <v>0</v>
      </c>
      <c r="V27" s="18">
        <f t="shared" si="15"/>
        <v>0</v>
      </c>
      <c r="W27" s="18">
        <f t="shared" si="15"/>
        <v>0</v>
      </c>
      <c r="X27" s="18">
        <f t="shared" si="15"/>
        <v>0</v>
      </c>
      <c r="Y27" s="18">
        <f t="shared" si="15"/>
        <v>0</v>
      </c>
      <c r="Z27" s="18">
        <f t="shared" si="15"/>
        <v>0</v>
      </c>
      <c r="AA27" s="18">
        <f t="shared" si="15"/>
        <v>0</v>
      </c>
      <c r="AB27" s="18">
        <f t="shared" si="15"/>
        <v>0</v>
      </c>
      <c r="AC27" s="18">
        <f t="shared" si="15"/>
        <v>0</v>
      </c>
      <c r="AD27" s="18">
        <f t="shared" si="15"/>
        <v>0</v>
      </c>
      <c r="AE27" s="18">
        <f>AE28+AE29+AE30+AE31</f>
        <v>0</v>
      </c>
      <c r="AF27" s="60"/>
    </row>
    <row r="28" spans="1:32" ht="29.25" customHeight="1" hidden="1">
      <c r="A28" s="38" t="s">
        <v>12</v>
      </c>
      <c r="B28" s="7">
        <f>H28+J28+L28+N28+P28+R28+T28+V28+X28+Z28+AB28+AD28+AE28</f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</row>
    <row r="29" spans="1:32" ht="31.5" customHeight="1" hidden="1">
      <c r="A29" s="38" t="s">
        <v>13</v>
      </c>
      <c r="B29" s="7">
        <f>H29+J29+L29+N29+P29+R29+T29+V29+X29+Z29+AB29+AD29</f>
        <v>0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  <c r="AF29" s="59"/>
    </row>
    <row r="30" spans="1:32" ht="27" customHeight="1" hidden="1">
      <c r="A30" s="38" t="s">
        <v>41</v>
      </c>
      <c r="B30" s="7">
        <f>H30+J30+L30+N30+P30+R30+T30+V30+X30+Z30+AB30+AD30+AE30</f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</row>
    <row r="31" spans="1:32" ht="23.25" customHeight="1" hidden="1">
      <c r="A31" s="38" t="s">
        <v>42</v>
      </c>
      <c r="B31" s="7">
        <f t="shared" si="6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</row>
    <row r="32" spans="1:32" ht="55.5" customHeight="1">
      <c r="A32" s="38" t="s">
        <v>72</v>
      </c>
      <c r="B32" s="7">
        <f t="shared" si="6"/>
        <v>0</v>
      </c>
      <c r="C32" s="7">
        <f>C33</f>
        <v>0</v>
      </c>
      <c r="D32" s="7">
        <f>D33</f>
        <v>0</v>
      </c>
      <c r="E32" s="7">
        <f>E33</f>
        <v>0</v>
      </c>
      <c r="F32" s="7" t="e">
        <f>E32/B32%</f>
        <v>#DIV/0!</v>
      </c>
      <c r="G32" s="7">
        <f>_xlfn.IFERROR(E32/C32*100,0)</f>
        <v>0</v>
      </c>
      <c r="H32" s="7">
        <f>H33</f>
        <v>0</v>
      </c>
      <c r="I32" s="7">
        <f aca="true" t="shared" si="16" ref="I32:AE32">I33</f>
        <v>0</v>
      </c>
      <c r="J32" s="7">
        <f t="shared" si="16"/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7">
        <f t="shared" si="16"/>
        <v>0</v>
      </c>
      <c r="P32" s="7">
        <f t="shared" si="16"/>
        <v>0</v>
      </c>
      <c r="Q32" s="7">
        <f t="shared" si="16"/>
        <v>0</v>
      </c>
      <c r="R32" s="7">
        <f t="shared" si="16"/>
        <v>0</v>
      </c>
      <c r="S32" s="7">
        <f t="shared" si="16"/>
        <v>0</v>
      </c>
      <c r="T32" s="7">
        <f t="shared" si="16"/>
        <v>0</v>
      </c>
      <c r="U32" s="7">
        <f t="shared" si="16"/>
        <v>0</v>
      </c>
      <c r="V32" s="7">
        <f t="shared" si="16"/>
        <v>0</v>
      </c>
      <c r="W32" s="7">
        <f t="shared" si="16"/>
        <v>0</v>
      </c>
      <c r="X32" s="7">
        <f t="shared" si="16"/>
        <v>0</v>
      </c>
      <c r="Y32" s="7">
        <f t="shared" si="16"/>
        <v>0</v>
      </c>
      <c r="Z32" s="7">
        <f t="shared" si="16"/>
        <v>0</v>
      </c>
      <c r="AA32" s="7">
        <f t="shared" si="16"/>
        <v>0</v>
      </c>
      <c r="AB32" s="7">
        <f t="shared" si="16"/>
        <v>0</v>
      </c>
      <c r="AC32" s="7">
        <f t="shared" si="16"/>
        <v>0</v>
      </c>
      <c r="AD32" s="7">
        <f t="shared" si="16"/>
        <v>0</v>
      </c>
      <c r="AE32" s="7">
        <f t="shared" si="16"/>
        <v>0</v>
      </c>
      <c r="AF32" s="59"/>
    </row>
    <row r="33" spans="1:32" s="23" customFormat="1" ht="18.75" customHeight="1" hidden="1">
      <c r="A33" s="17" t="s">
        <v>25</v>
      </c>
      <c r="B33" s="18">
        <f t="shared" si="6"/>
        <v>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 t="e">
        <f>E33/B33%</f>
        <v>#DIV/0!</v>
      </c>
      <c r="G33" s="18">
        <f>_xlfn.IFERROR(E33/C33*100,0)</f>
        <v>0</v>
      </c>
      <c r="H33" s="18">
        <f>H34+H35+H36+H37</f>
        <v>0</v>
      </c>
      <c r="I33" s="18">
        <f aca="true" t="shared" si="17" ref="I33:AD33">I34+I35+I36+I37</f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18">
        <f t="shared" si="17"/>
        <v>0</v>
      </c>
      <c r="P33" s="18">
        <f t="shared" si="17"/>
        <v>0</v>
      </c>
      <c r="Q33" s="18">
        <f t="shared" si="17"/>
        <v>0</v>
      </c>
      <c r="R33" s="18">
        <f t="shared" si="17"/>
        <v>0</v>
      </c>
      <c r="S33" s="18">
        <f t="shared" si="17"/>
        <v>0</v>
      </c>
      <c r="T33" s="18">
        <f t="shared" si="17"/>
        <v>0</v>
      </c>
      <c r="U33" s="18">
        <f t="shared" si="17"/>
        <v>0</v>
      </c>
      <c r="V33" s="18">
        <f t="shared" si="17"/>
        <v>0</v>
      </c>
      <c r="W33" s="18">
        <f t="shared" si="17"/>
        <v>0</v>
      </c>
      <c r="X33" s="18">
        <f t="shared" si="17"/>
        <v>0</v>
      </c>
      <c r="Y33" s="18">
        <f t="shared" si="17"/>
        <v>0</v>
      </c>
      <c r="Z33" s="18">
        <f t="shared" si="17"/>
        <v>0</v>
      </c>
      <c r="AA33" s="18">
        <f t="shared" si="17"/>
        <v>0</v>
      </c>
      <c r="AB33" s="18">
        <f t="shared" si="17"/>
        <v>0</v>
      </c>
      <c r="AC33" s="18">
        <f t="shared" si="17"/>
        <v>0</v>
      </c>
      <c r="AD33" s="18">
        <f t="shared" si="17"/>
        <v>0</v>
      </c>
      <c r="AE33" s="18">
        <f>AE34+AE35+AE36+AE37</f>
        <v>0</v>
      </c>
      <c r="AF33" s="60"/>
    </row>
    <row r="34" spans="1:32" ht="18.75" customHeight="1" hidden="1">
      <c r="A34" s="38" t="s">
        <v>12</v>
      </c>
      <c r="B34" s="7">
        <f t="shared" si="6"/>
        <v>0</v>
      </c>
      <c r="C34" s="7">
        <f>H34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59"/>
    </row>
    <row r="35" spans="1:32" ht="18.75" customHeight="1" hidden="1">
      <c r="A35" s="38" t="s">
        <v>13</v>
      </c>
      <c r="B35" s="7">
        <f>H35+J35+L35+N35+P35+R35+T35+V35+X35+Z35+AB35+AD35</f>
        <v>0</v>
      </c>
      <c r="C35" s="7">
        <f>H35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9"/>
    </row>
    <row r="36" spans="1:32" ht="18.75" customHeight="1" hidden="1">
      <c r="A36" s="38" t="s">
        <v>41</v>
      </c>
      <c r="B36" s="7">
        <f t="shared" si="6"/>
        <v>0</v>
      </c>
      <c r="C36" s="7">
        <f>H36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9"/>
    </row>
    <row r="37" spans="1:32" ht="18" customHeight="1" hidden="1">
      <c r="A37" s="38" t="s">
        <v>42</v>
      </c>
      <c r="B37" s="7">
        <f t="shared" si="6"/>
        <v>0</v>
      </c>
      <c r="C37" s="7">
        <f>H37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59"/>
    </row>
    <row r="38" spans="1:32" ht="88.5" customHeight="1">
      <c r="A38" s="38" t="s">
        <v>70</v>
      </c>
      <c r="B38" s="7">
        <f t="shared" si="6"/>
        <v>0</v>
      </c>
      <c r="C38" s="7">
        <f>C39</f>
        <v>0</v>
      </c>
      <c r="D38" s="7">
        <f>D39</f>
        <v>0</v>
      </c>
      <c r="E38" s="7">
        <f>E39</f>
        <v>0</v>
      </c>
      <c r="F38" s="7" t="e">
        <f>E38/B38%</f>
        <v>#DIV/0!</v>
      </c>
      <c r="G38" s="7">
        <f>_xlfn.IFERROR(E38/C38*100,0)</f>
        <v>0</v>
      </c>
      <c r="H38" s="7">
        <f>H39</f>
        <v>0</v>
      </c>
      <c r="I38" s="7">
        <f aca="true" t="shared" si="18" ref="I38:AE38">I39</f>
        <v>0</v>
      </c>
      <c r="J38" s="7">
        <f t="shared" si="18"/>
        <v>0</v>
      </c>
      <c r="K38" s="7">
        <f t="shared" si="18"/>
        <v>0</v>
      </c>
      <c r="L38" s="7">
        <f t="shared" si="18"/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t="shared" si="18"/>
        <v>0</v>
      </c>
      <c r="Q38" s="7">
        <f t="shared" si="18"/>
        <v>0</v>
      </c>
      <c r="R38" s="7">
        <f t="shared" si="18"/>
        <v>0</v>
      </c>
      <c r="S38" s="7">
        <f t="shared" si="18"/>
        <v>0</v>
      </c>
      <c r="T38" s="7">
        <f t="shared" si="18"/>
        <v>0</v>
      </c>
      <c r="U38" s="7">
        <f t="shared" si="18"/>
        <v>0</v>
      </c>
      <c r="V38" s="7">
        <f t="shared" si="18"/>
        <v>0</v>
      </c>
      <c r="W38" s="7">
        <f t="shared" si="18"/>
        <v>0</v>
      </c>
      <c r="X38" s="7">
        <f t="shared" si="18"/>
        <v>0</v>
      </c>
      <c r="Y38" s="7">
        <f t="shared" si="18"/>
        <v>0</v>
      </c>
      <c r="Z38" s="7">
        <f t="shared" si="18"/>
        <v>0</v>
      </c>
      <c r="AA38" s="7">
        <f t="shared" si="18"/>
        <v>0</v>
      </c>
      <c r="AB38" s="7">
        <f t="shared" si="18"/>
        <v>0</v>
      </c>
      <c r="AC38" s="7">
        <f t="shared" si="18"/>
        <v>0</v>
      </c>
      <c r="AD38" s="7">
        <f t="shared" si="18"/>
        <v>0</v>
      </c>
      <c r="AE38" s="7">
        <f t="shared" si="18"/>
        <v>0</v>
      </c>
      <c r="AF38" s="59"/>
    </row>
    <row r="39" spans="1:32" s="23" customFormat="1" ht="18.75" customHeight="1" hidden="1">
      <c r="A39" s="17" t="s">
        <v>25</v>
      </c>
      <c r="B39" s="18">
        <f t="shared" si="6"/>
        <v>0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 t="e">
        <f>E39/B39%</f>
        <v>#DIV/0!</v>
      </c>
      <c r="G39" s="18">
        <f>_xlfn.IFERROR(E39/C39*100,0)</f>
        <v>0</v>
      </c>
      <c r="H39" s="18">
        <f>H40+H41+H42+H43</f>
        <v>0</v>
      </c>
      <c r="I39" s="18">
        <f aca="true" t="shared" si="19" ref="I39:AD39">I40+I41+I42+I43</f>
        <v>0</v>
      </c>
      <c r="J39" s="18">
        <f t="shared" si="19"/>
        <v>0</v>
      </c>
      <c r="K39" s="18">
        <f t="shared" si="19"/>
        <v>0</v>
      </c>
      <c r="L39" s="18">
        <f t="shared" si="19"/>
        <v>0</v>
      </c>
      <c r="M39" s="18">
        <f t="shared" si="19"/>
        <v>0</v>
      </c>
      <c r="N39" s="18">
        <f t="shared" si="19"/>
        <v>0</v>
      </c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8">
        <f t="shared" si="19"/>
        <v>0</v>
      </c>
      <c r="V39" s="18">
        <f t="shared" si="19"/>
        <v>0</v>
      </c>
      <c r="W39" s="18">
        <f t="shared" si="19"/>
        <v>0</v>
      </c>
      <c r="X39" s="18">
        <f t="shared" si="19"/>
        <v>0</v>
      </c>
      <c r="Y39" s="18">
        <f t="shared" si="19"/>
        <v>0</v>
      </c>
      <c r="Z39" s="18">
        <f t="shared" si="19"/>
        <v>0</v>
      </c>
      <c r="AA39" s="18">
        <f t="shared" si="19"/>
        <v>0</v>
      </c>
      <c r="AB39" s="18">
        <f t="shared" si="19"/>
        <v>0</v>
      </c>
      <c r="AC39" s="18">
        <f t="shared" si="19"/>
        <v>0</v>
      </c>
      <c r="AD39" s="18">
        <f t="shared" si="19"/>
        <v>0</v>
      </c>
      <c r="AE39" s="18">
        <f>AE40+AE41+AE42+AE43</f>
        <v>0</v>
      </c>
      <c r="AF39" s="61"/>
    </row>
    <row r="40" spans="1:32" ht="18.75" customHeight="1" hidden="1">
      <c r="A40" s="38" t="s">
        <v>12</v>
      </c>
      <c r="B40" s="7">
        <f t="shared" si="6"/>
        <v>0</v>
      </c>
      <c r="C40" s="7">
        <f>H40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9"/>
    </row>
    <row r="41" spans="1:32" ht="18.75" customHeight="1" hidden="1">
      <c r="A41" s="38" t="s">
        <v>13</v>
      </c>
      <c r="B41" s="7">
        <f>H41+J41+L41+N41+P41+R41+T41+V41+X41+Z41+AB41+AD41</f>
        <v>0</v>
      </c>
      <c r="C41" s="7">
        <f>H41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9"/>
    </row>
    <row r="42" spans="1:32" ht="18.75" customHeight="1" hidden="1">
      <c r="A42" s="38" t="s">
        <v>41</v>
      </c>
      <c r="B42" s="7">
        <f t="shared" si="6"/>
        <v>0</v>
      </c>
      <c r="C42" s="7">
        <f>H42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59"/>
    </row>
    <row r="43" spans="1:32" ht="18" customHeight="1" hidden="1">
      <c r="A43" s="38" t="s">
        <v>42</v>
      </c>
      <c r="B43" s="7">
        <f t="shared" si="6"/>
        <v>0</v>
      </c>
      <c r="C43" s="7">
        <f>H43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9"/>
    </row>
    <row r="44" spans="1:32" ht="109.5" customHeight="1">
      <c r="A44" s="38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0" ref="I44:AE44">I45</f>
        <v>0</v>
      </c>
      <c r="J44" s="7">
        <f t="shared" si="20"/>
        <v>0</v>
      </c>
      <c r="K44" s="7">
        <f t="shared" si="20"/>
        <v>0</v>
      </c>
      <c r="L44" s="7">
        <f t="shared" si="20"/>
        <v>0</v>
      </c>
      <c r="M44" s="7">
        <f t="shared" si="20"/>
        <v>0</v>
      </c>
      <c r="N44" s="7">
        <f t="shared" si="20"/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0</v>
      </c>
      <c r="U44" s="7">
        <f t="shared" si="20"/>
        <v>0</v>
      </c>
      <c r="V44" s="7">
        <f t="shared" si="20"/>
        <v>0</v>
      </c>
      <c r="W44" s="7">
        <f t="shared" si="20"/>
        <v>0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>AD45</f>
        <v>0</v>
      </c>
      <c r="AE44" s="7">
        <f t="shared" si="20"/>
        <v>0</v>
      </c>
      <c r="AF44" s="62"/>
    </row>
    <row r="45" spans="1:32" s="23" customFormat="1" ht="19.5" customHeight="1" hidden="1">
      <c r="A45" s="17" t="s">
        <v>25</v>
      </c>
      <c r="B45" s="18">
        <f t="shared" si="6"/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1" ref="I45:AD45">I46+I47+I48+I49</f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0</v>
      </c>
      <c r="N45" s="18">
        <f t="shared" si="21"/>
        <v>0</v>
      </c>
      <c r="O45" s="18">
        <f t="shared" si="21"/>
        <v>0</v>
      </c>
      <c r="P45" s="18">
        <f t="shared" si="21"/>
        <v>0</v>
      </c>
      <c r="Q45" s="18">
        <f t="shared" si="21"/>
        <v>0</v>
      </c>
      <c r="R45" s="18">
        <f t="shared" si="21"/>
        <v>0</v>
      </c>
      <c r="S45" s="18">
        <f t="shared" si="21"/>
        <v>0</v>
      </c>
      <c r="T45" s="18">
        <f t="shared" si="21"/>
        <v>0</v>
      </c>
      <c r="U45" s="18">
        <f t="shared" si="21"/>
        <v>0</v>
      </c>
      <c r="V45" s="18">
        <f t="shared" si="21"/>
        <v>0</v>
      </c>
      <c r="W45" s="18">
        <f t="shared" si="21"/>
        <v>0</v>
      </c>
      <c r="X45" s="18">
        <f t="shared" si="21"/>
        <v>0</v>
      </c>
      <c r="Y45" s="18">
        <f t="shared" si="21"/>
        <v>0</v>
      </c>
      <c r="Z45" s="18">
        <f t="shared" si="21"/>
        <v>0</v>
      </c>
      <c r="AA45" s="18">
        <f t="shared" si="21"/>
        <v>0</v>
      </c>
      <c r="AB45" s="18">
        <f t="shared" si="21"/>
        <v>0</v>
      </c>
      <c r="AC45" s="18">
        <f t="shared" si="21"/>
        <v>0</v>
      </c>
      <c r="AD45" s="18">
        <f t="shared" si="21"/>
        <v>0</v>
      </c>
      <c r="AE45" s="18">
        <f>AE46+AE47+AE48+AE49</f>
        <v>0</v>
      </c>
      <c r="AF45" s="60"/>
    </row>
    <row r="46" spans="1:32" ht="16.5" customHeight="1" hidden="1">
      <c r="A46" s="38" t="s">
        <v>12</v>
      </c>
      <c r="B46" s="7">
        <f t="shared" si="6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6.5" customHeight="1" hidden="1">
      <c r="A47" s="38" t="s">
        <v>13</v>
      </c>
      <c r="B47" s="7">
        <f t="shared" si="6"/>
        <v>0</v>
      </c>
      <c r="C47" s="7">
        <f>H47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9"/>
    </row>
    <row r="48" spans="1:32" ht="16.5" customHeight="1" hidden="1">
      <c r="A48" s="38" t="s">
        <v>41</v>
      </c>
      <c r="B48" s="7">
        <f t="shared" si="6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9"/>
    </row>
    <row r="49" spans="1:32" ht="16.5" customHeight="1" hidden="1">
      <c r="A49" s="38" t="s">
        <v>42</v>
      </c>
      <c r="B49" s="7">
        <f t="shared" si="6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9"/>
    </row>
    <row r="50" spans="1:32" ht="83.25" customHeight="1">
      <c r="A50" s="38" t="s">
        <v>96</v>
      </c>
      <c r="B50" s="7">
        <f t="shared" si="6"/>
        <v>1828.4</v>
      </c>
      <c r="C50" s="7">
        <f>C51</f>
        <v>0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2" ref="I50:AE50">I51</f>
        <v>0</v>
      </c>
      <c r="J50" s="7">
        <f t="shared" si="22"/>
        <v>0</v>
      </c>
      <c r="K50" s="7">
        <f t="shared" si="22"/>
        <v>0</v>
      </c>
      <c r="L50" s="7">
        <f t="shared" si="22"/>
        <v>0</v>
      </c>
      <c r="M50" s="7">
        <f t="shared" si="22"/>
        <v>0</v>
      </c>
      <c r="N50" s="7">
        <f t="shared" si="22"/>
        <v>0</v>
      </c>
      <c r="O50" s="7">
        <f t="shared" si="22"/>
        <v>0</v>
      </c>
      <c r="P50" s="7">
        <f t="shared" si="22"/>
        <v>0</v>
      </c>
      <c r="Q50" s="7">
        <f t="shared" si="22"/>
        <v>0</v>
      </c>
      <c r="R50" s="7">
        <f t="shared" si="22"/>
        <v>0</v>
      </c>
      <c r="S50" s="7">
        <f t="shared" si="22"/>
        <v>0</v>
      </c>
      <c r="T50" s="7">
        <f t="shared" si="22"/>
        <v>0</v>
      </c>
      <c r="U50" s="7">
        <f t="shared" si="22"/>
        <v>0</v>
      </c>
      <c r="V50" s="7">
        <f t="shared" si="22"/>
        <v>0</v>
      </c>
      <c r="W50" s="7">
        <f t="shared" si="22"/>
        <v>0</v>
      </c>
      <c r="X50" s="7">
        <f t="shared" si="22"/>
        <v>1828.4</v>
      </c>
      <c r="Y50" s="7">
        <f t="shared" si="22"/>
        <v>0</v>
      </c>
      <c r="Z50" s="7">
        <f t="shared" si="22"/>
        <v>0</v>
      </c>
      <c r="AA50" s="7">
        <f t="shared" si="22"/>
        <v>0</v>
      </c>
      <c r="AB50" s="7">
        <f t="shared" si="22"/>
        <v>0</v>
      </c>
      <c r="AC50" s="7">
        <f t="shared" si="22"/>
        <v>0</v>
      </c>
      <c r="AD50" s="7">
        <f>AD51</f>
        <v>0</v>
      </c>
      <c r="AE50" s="7">
        <f t="shared" si="22"/>
        <v>0</v>
      </c>
      <c r="AF50" s="90" t="s">
        <v>95</v>
      </c>
    </row>
    <row r="51" spans="1:32" s="23" customFormat="1" ht="19.5" customHeight="1">
      <c r="A51" s="17" t="s">
        <v>25</v>
      </c>
      <c r="B51" s="18">
        <f t="shared" si="6"/>
        <v>1828.4</v>
      </c>
      <c r="C51" s="18">
        <f>C52+C53+C54+C55</f>
        <v>0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3" ref="I51:AD51">I52+I53+I54+I55</f>
        <v>0</v>
      </c>
      <c r="J51" s="18">
        <f t="shared" si="23"/>
        <v>0</v>
      </c>
      <c r="K51" s="18">
        <f t="shared" si="23"/>
        <v>0</v>
      </c>
      <c r="L51" s="18">
        <f t="shared" si="23"/>
        <v>0</v>
      </c>
      <c r="M51" s="18">
        <f t="shared" si="23"/>
        <v>0</v>
      </c>
      <c r="N51" s="18">
        <f t="shared" si="23"/>
        <v>0</v>
      </c>
      <c r="O51" s="18">
        <f t="shared" si="23"/>
        <v>0</v>
      </c>
      <c r="P51" s="18">
        <f t="shared" si="23"/>
        <v>0</v>
      </c>
      <c r="Q51" s="18">
        <f t="shared" si="23"/>
        <v>0</v>
      </c>
      <c r="R51" s="18">
        <f t="shared" si="23"/>
        <v>0</v>
      </c>
      <c r="S51" s="18">
        <f t="shared" si="23"/>
        <v>0</v>
      </c>
      <c r="T51" s="18">
        <f t="shared" si="23"/>
        <v>0</v>
      </c>
      <c r="U51" s="18">
        <f t="shared" si="23"/>
        <v>0</v>
      </c>
      <c r="V51" s="18">
        <f t="shared" si="23"/>
        <v>0</v>
      </c>
      <c r="W51" s="18">
        <f t="shared" si="23"/>
        <v>0</v>
      </c>
      <c r="X51" s="18">
        <f t="shared" si="23"/>
        <v>1828.4</v>
      </c>
      <c r="Y51" s="18">
        <f t="shared" si="23"/>
        <v>0</v>
      </c>
      <c r="Z51" s="18">
        <f t="shared" si="23"/>
        <v>0</v>
      </c>
      <c r="AA51" s="18">
        <f t="shared" si="23"/>
        <v>0</v>
      </c>
      <c r="AB51" s="18">
        <f t="shared" si="23"/>
        <v>0</v>
      </c>
      <c r="AC51" s="18">
        <f t="shared" si="23"/>
        <v>0</v>
      </c>
      <c r="AD51" s="18">
        <f t="shared" si="23"/>
        <v>0</v>
      </c>
      <c r="AE51" s="18">
        <f>AE52+AE53+AE54+AE55</f>
        <v>0</v>
      </c>
      <c r="AF51" s="97"/>
    </row>
    <row r="52" spans="1:32" ht="16.5" customHeight="1">
      <c r="A52" s="38" t="s">
        <v>12</v>
      </c>
      <c r="B52" s="7">
        <f t="shared" si="6"/>
        <v>0</v>
      </c>
      <c r="C52" s="7">
        <f>H52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97"/>
    </row>
    <row r="53" spans="1:32" ht="16.5" customHeight="1">
      <c r="A53" s="38" t="s">
        <v>13</v>
      </c>
      <c r="B53" s="7">
        <f>H53+J53+L53+N53+P53+R53+T53+V53+X53+Z53+AB53+AD53+AE53</f>
        <v>1828.4</v>
      </c>
      <c r="C53" s="7">
        <f>H53</f>
        <v>0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1828.4</v>
      </c>
      <c r="Y53" s="7"/>
      <c r="Z53" s="7"/>
      <c r="AA53" s="7"/>
      <c r="AB53" s="7"/>
      <c r="AC53" s="7"/>
      <c r="AD53" s="7"/>
      <c r="AE53" s="7"/>
      <c r="AF53" s="97"/>
    </row>
    <row r="54" spans="1:32" ht="16.5" customHeight="1">
      <c r="A54" s="38" t="s">
        <v>41</v>
      </c>
      <c r="B54" s="7">
        <f t="shared" si="6"/>
        <v>0</v>
      </c>
      <c r="C54" s="7">
        <f>H54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97"/>
    </row>
    <row r="55" spans="1:32" ht="16.5" customHeight="1">
      <c r="A55" s="38" t="s">
        <v>42</v>
      </c>
      <c r="B55" s="7">
        <f t="shared" si="6"/>
        <v>0</v>
      </c>
      <c r="C55" s="7">
        <f>H55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98"/>
    </row>
    <row r="56" spans="1:32" ht="65.25" customHeight="1">
      <c r="A56" s="38" t="s">
        <v>97</v>
      </c>
      <c r="B56" s="7">
        <f t="shared" si="6"/>
        <v>3612.3</v>
      </c>
      <c r="C56" s="7">
        <f>C57</f>
        <v>0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4" ref="I56:AE56">I57</f>
        <v>0</v>
      </c>
      <c r="J56" s="7">
        <f t="shared" si="24"/>
        <v>0</v>
      </c>
      <c r="K56" s="7">
        <f t="shared" si="24"/>
        <v>0</v>
      </c>
      <c r="L56" s="7">
        <f t="shared" si="24"/>
        <v>0</v>
      </c>
      <c r="M56" s="7">
        <f t="shared" si="24"/>
        <v>0</v>
      </c>
      <c r="N56" s="7">
        <f t="shared" si="24"/>
        <v>0</v>
      </c>
      <c r="O56" s="7">
        <f t="shared" si="24"/>
        <v>0</v>
      </c>
      <c r="P56" s="7">
        <f t="shared" si="24"/>
        <v>0</v>
      </c>
      <c r="Q56" s="7">
        <f t="shared" si="24"/>
        <v>0</v>
      </c>
      <c r="R56" s="7">
        <f t="shared" si="24"/>
        <v>0</v>
      </c>
      <c r="S56" s="7">
        <f t="shared" si="24"/>
        <v>0</v>
      </c>
      <c r="T56" s="7">
        <f t="shared" si="24"/>
        <v>0</v>
      </c>
      <c r="U56" s="7">
        <f t="shared" si="24"/>
        <v>0</v>
      </c>
      <c r="V56" s="7">
        <f t="shared" si="24"/>
        <v>0</v>
      </c>
      <c r="W56" s="7">
        <f t="shared" si="24"/>
        <v>0</v>
      </c>
      <c r="X56" s="7">
        <f t="shared" si="24"/>
        <v>0</v>
      </c>
      <c r="Y56" s="7">
        <f t="shared" si="24"/>
        <v>0</v>
      </c>
      <c r="Z56" s="7">
        <f t="shared" si="24"/>
        <v>0</v>
      </c>
      <c r="AA56" s="7">
        <f t="shared" si="24"/>
        <v>0</v>
      </c>
      <c r="AB56" s="7">
        <f t="shared" si="24"/>
        <v>3612.3</v>
      </c>
      <c r="AC56" s="7">
        <f t="shared" si="24"/>
        <v>0</v>
      </c>
      <c r="AD56" s="7">
        <f>AD57</f>
        <v>0</v>
      </c>
      <c r="AE56" s="7">
        <f t="shared" si="24"/>
        <v>0</v>
      </c>
      <c r="AF56" s="90" t="s">
        <v>95</v>
      </c>
    </row>
    <row r="57" spans="1:32" s="23" customFormat="1" ht="19.5" customHeight="1">
      <c r="A57" s="17" t="s">
        <v>25</v>
      </c>
      <c r="B57" s="18">
        <f t="shared" si="6"/>
        <v>3612.3</v>
      </c>
      <c r="C57" s="18">
        <f>C58+C59+C60+C61</f>
        <v>0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5" ref="I57:AD57">I58+I59+I60+I61</f>
        <v>0</v>
      </c>
      <c r="J57" s="18">
        <f t="shared" si="25"/>
        <v>0</v>
      </c>
      <c r="K57" s="18">
        <f t="shared" si="25"/>
        <v>0</v>
      </c>
      <c r="L57" s="18">
        <f t="shared" si="25"/>
        <v>0</v>
      </c>
      <c r="M57" s="18">
        <f t="shared" si="25"/>
        <v>0</v>
      </c>
      <c r="N57" s="18">
        <f t="shared" si="25"/>
        <v>0</v>
      </c>
      <c r="O57" s="18">
        <f t="shared" si="25"/>
        <v>0</v>
      </c>
      <c r="P57" s="18">
        <f t="shared" si="25"/>
        <v>0</v>
      </c>
      <c r="Q57" s="18">
        <f t="shared" si="25"/>
        <v>0</v>
      </c>
      <c r="R57" s="18">
        <f t="shared" si="25"/>
        <v>0</v>
      </c>
      <c r="S57" s="18">
        <f t="shared" si="25"/>
        <v>0</v>
      </c>
      <c r="T57" s="18">
        <f t="shared" si="25"/>
        <v>0</v>
      </c>
      <c r="U57" s="18">
        <f t="shared" si="25"/>
        <v>0</v>
      </c>
      <c r="V57" s="18">
        <f t="shared" si="25"/>
        <v>0</v>
      </c>
      <c r="W57" s="18">
        <f t="shared" si="25"/>
        <v>0</v>
      </c>
      <c r="X57" s="18">
        <f t="shared" si="25"/>
        <v>0</v>
      </c>
      <c r="Y57" s="18">
        <f t="shared" si="25"/>
        <v>0</v>
      </c>
      <c r="Z57" s="18">
        <f t="shared" si="25"/>
        <v>0</v>
      </c>
      <c r="AA57" s="18">
        <f t="shared" si="25"/>
        <v>0</v>
      </c>
      <c r="AB57" s="18">
        <f t="shared" si="25"/>
        <v>3612.3</v>
      </c>
      <c r="AC57" s="18">
        <f t="shared" si="25"/>
        <v>0</v>
      </c>
      <c r="AD57" s="18">
        <f t="shared" si="25"/>
        <v>0</v>
      </c>
      <c r="AE57" s="18">
        <f>AE58+AE59+AE60+AE61</f>
        <v>0</v>
      </c>
      <c r="AF57" s="97"/>
    </row>
    <row r="58" spans="1:32" ht="16.5" customHeight="1">
      <c r="A58" s="38" t="s">
        <v>12</v>
      </c>
      <c r="B58" s="7">
        <f t="shared" si="6"/>
        <v>0</v>
      </c>
      <c r="C58" s="7">
        <f>H58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97"/>
    </row>
    <row r="59" spans="1:32" ht="16.5" customHeight="1">
      <c r="A59" s="38" t="s">
        <v>13</v>
      </c>
      <c r="B59" s="7">
        <f>H59+J59+L59+N59+P59+R59+T59+V59+X59+Z59+AB59+AD59+AE59</f>
        <v>3612.3</v>
      </c>
      <c r="C59" s="7">
        <f>H59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  <c r="AF59" s="97"/>
    </row>
    <row r="60" spans="1:32" ht="16.5" customHeight="1">
      <c r="A60" s="38" t="s">
        <v>41</v>
      </c>
      <c r="B60" s="7">
        <f t="shared" si="6"/>
        <v>0</v>
      </c>
      <c r="C60" s="7">
        <f>H60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97"/>
    </row>
    <row r="61" spans="1:32" ht="16.5" customHeight="1">
      <c r="A61" s="38" t="s">
        <v>42</v>
      </c>
      <c r="B61" s="7">
        <f t="shared" si="6"/>
        <v>0</v>
      </c>
      <c r="C61" s="7">
        <f>H61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98"/>
    </row>
    <row r="62" spans="1:32" ht="92.25" customHeight="1">
      <c r="A62" s="38" t="s">
        <v>61</v>
      </c>
      <c r="B62" s="7">
        <f t="shared" si="6"/>
        <v>107297.602</v>
      </c>
      <c r="C62" s="7">
        <f>C63</f>
        <v>6370.19</v>
      </c>
      <c r="D62" s="7">
        <f>D63</f>
        <v>4229.849999999999</v>
      </c>
      <c r="E62" s="7">
        <f>E63</f>
        <v>4229.849999999999</v>
      </c>
      <c r="F62" s="7">
        <f>E62/B62%</f>
        <v>3.9421663869058317</v>
      </c>
      <c r="G62" s="7">
        <f>_xlfn.IFERROR(E62/C62*100,0)</f>
        <v>66.40068820553233</v>
      </c>
      <c r="H62" s="7">
        <f>H63</f>
        <v>6370.19</v>
      </c>
      <c r="I62" s="7">
        <f aca="true" t="shared" si="26" ref="I62:AE62">I63</f>
        <v>4229.849999999999</v>
      </c>
      <c r="J62" s="7">
        <f t="shared" si="26"/>
        <v>11318.35</v>
      </c>
      <c r="K62" s="7">
        <f t="shared" si="26"/>
        <v>0</v>
      </c>
      <c r="L62" s="7">
        <f t="shared" si="26"/>
        <v>9585.09</v>
      </c>
      <c r="M62" s="7">
        <f t="shared" si="26"/>
        <v>0</v>
      </c>
      <c r="N62" s="7">
        <f t="shared" si="26"/>
        <v>17201.41</v>
      </c>
      <c r="O62" s="7">
        <f t="shared" si="26"/>
        <v>0</v>
      </c>
      <c r="P62" s="7">
        <f t="shared" si="26"/>
        <v>8952.46</v>
      </c>
      <c r="Q62" s="7">
        <f t="shared" si="26"/>
        <v>0</v>
      </c>
      <c r="R62" s="7">
        <f t="shared" si="26"/>
        <v>8589.279999999999</v>
      </c>
      <c r="S62" s="7">
        <f t="shared" si="26"/>
        <v>0</v>
      </c>
      <c r="T62" s="7">
        <f t="shared" si="26"/>
        <v>9182.86</v>
      </c>
      <c r="U62" s="7">
        <f t="shared" si="26"/>
        <v>0</v>
      </c>
      <c r="V62" s="7">
        <f t="shared" si="26"/>
        <v>5717.882</v>
      </c>
      <c r="W62" s="7">
        <f t="shared" si="26"/>
        <v>0</v>
      </c>
      <c r="X62" s="7">
        <f t="shared" si="26"/>
        <v>6928.1900000000005</v>
      </c>
      <c r="Y62" s="7">
        <f t="shared" si="26"/>
        <v>0</v>
      </c>
      <c r="Z62" s="7">
        <f t="shared" si="26"/>
        <v>6976.89</v>
      </c>
      <c r="AA62" s="7">
        <f t="shared" si="26"/>
        <v>0</v>
      </c>
      <c r="AB62" s="7">
        <f t="shared" si="26"/>
        <v>7704.800000000001</v>
      </c>
      <c r="AC62" s="7">
        <f t="shared" si="26"/>
        <v>0</v>
      </c>
      <c r="AD62" s="7">
        <f t="shared" si="26"/>
        <v>8770.199999999999</v>
      </c>
      <c r="AE62" s="7">
        <f t="shared" si="26"/>
        <v>0</v>
      </c>
      <c r="AF62" s="63"/>
    </row>
    <row r="63" spans="1:32" s="23" customFormat="1" ht="23.25" customHeight="1">
      <c r="A63" s="17" t="s">
        <v>25</v>
      </c>
      <c r="B63" s="18">
        <f>B64+B65+B67+B68+B66</f>
        <v>107297.602</v>
      </c>
      <c r="C63" s="18">
        <f>C64+C65+C67+C68+C66</f>
        <v>6370.19</v>
      </c>
      <c r="D63" s="18">
        <f>D64+D65+D67+D68+D66</f>
        <v>4229.849999999999</v>
      </c>
      <c r="E63" s="18">
        <f>E64+E65+E67+E68+E66</f>
        <v>4229.849999999999</v>
      </c>
      <c r="F63" s="18">
        <f>E63/B63%</f>
        <v>3.9421663869058317</v>
      </c>
      <c r="G63" s="18">
        <f>_xlfn.IFERROR(E63/C63*100,0)</f>
        <v>66.40068820553233</v>
      </c>
      <c r="H63" s="18">
        <f>H64+H65+H67+H68+H66</f>
        <v>6370.19</v>
      </c>
      <c r="I63" s="18">
        <f aca="true" t="shared" si="27" ref="I63:AE63">I64+I65+I67+I68+I66</f>
        <v>4229.849999999999</v>
      </c>
      <c r="J63" s="18">
        <f t="shared" si="27"/>
        <v>11318.35</v>
      </c>
      <c r="K63" s="18">
        <f t="shared" si="27"/>
        <v>0</v>
      </c>
      <c r="L63" s="18">
        <f t="shared" si="27"/>
        <v>9585.09</v>
      </c>
      <c r="M63" s="18">
        <f t="shared" si="27"/>
        <v>0</v>
      </c>
      <c r="N63" s="18">
        <f t="shared" si="27"/>
        <v>17201.41</v>
      </c>
      <c r="O63" s="18">
        <f t="shared" si="27"/>
        <v>0</v>
      </c>
      <c r="P63" s="18">
        <f t="shared" si="27"/>
        <v>8952.46</v>
      </c>
      <c r="Q63" s="18">
        <f t="shared" si="27"/>
        <v>0</v>
      </c>
      <c r="R63" s="18">
        <f t="shared" si="27"/>
        <v>8589.279999999999</v>
      </c>
      <c r="S63" s="18">
        <f t="shared" si="27"/>
        <v>0</v>
      </c>
      <c r="T63" s="18">
        <f t="shared" si="27"/>
        <v>9182.86</v>
      </c>
      <c r="U63" s="18">
        <f t="shared" si="27"/>
        <v>0</v>
      </c>
      <c r="V63" s="18">
        <f t="shared" si="27"/>
        <v>5717.882</v>
      </c>
      <c r="W63" s="18">
        <f t="shared" si="27"/>
        <v>0</v>
      </c>
      <c r="X63" s="18">
        <f t="shared" si="27"/>
        <v>6928.1900000000005</v>
      </c>
      <c r="Y63" s="18">
        <f t="shared" si="27"/>
        <v>0</v>
      </c>
      <c r="Z63" s="18">
        <f t="shared" si="27"/>
        <v>6976.89</v>
      </c>
      <c r="AA63" s="18">
        <f t="shared" si="27"/>
        <v>0</v>
      </c>
      <c r="AB63" s="18">
        <f t="shared" si="27"/>
        <v>7704.800000000001</v>
      </c>
      <c r="AC63" s="18">
        <f t="shared" si="27"/>
        <v>0</v>
      </c>
      <c r="AD63" s="18">
        <f t="shared" si="27"/>
        <v>8770.199999999999</v>
      </c>
      <c r="AE63" s="18">
        <f t="shared" si="27"/>
        <v>0</v>
      </c>
      <c r="AF63" s="60"/>
    </row>
    <row r="64" spans="1:32" ht="24.75" customHeight="1">
      <c r="A64" s="38" t="s">
        <v>12</v>
      </c>
      <c r="B64" s="7">
        <f t="shared" si="6"/>
        <v>0</v>
      </c>
      <c r="C64" s="7">
        <f aca="true" t="shared" si="28" ref="C64:E65">C71+C78+C84+C90</f>
        <v>0</v>
      </c>
      <c r="D64" s="7">
        <f t="shared" si="28"/>
        <v>0</v>
      </c>
      <c r="E64" s="7">
        <f t="shared" si="28"/>
        <v>0</v>
      </c>
      <c r="F64" s="7"/>
      <c r="G64" s="7">
        <f>_xlfn.IFERROR(E64/C64*100,0)</f>
        <v>0</v>
      </c>
      <c r="H64" s="7">
        <f aca="true" t="shared" si="29" ref="H64:AE65">H71+H78+H84+H90</f>
        <v>0</v>
      </c>
      <c r="I64" s="7">
        <f t="shared" si="29"/>
        <v>0</v>
      </c>
      <c r="J64" s="7">
        <f t="shared" si="29"/>
        <v>0</v>
      </c>
      <c r="K64" s="7">
        <f t="shared" si="29"/>
        <v>0</v>
      </c>
      <c r="L64" s="7">
        <f t="shared" si="29"/>
        <v>0</v>
      </c>
      <c r="M64" s="7">
        <f t="shared" si="29"/>
        <v>0</v>
      </c>
      <c r="N64" s="7">
        <f t="shared" si="29"/>
        <v>0</v>
      </c>
      <c r="O64" s="7">
        <f t="shared" si="29"/>
        <v>0</v>
      </c>
      <c r="P64" s="7">
        <f t="shared" si="29"/>
        <v>0</v>
      </c>
      <c r="Q64" s="7">
        <f t="shared" si="29"/>
        <v>0</v>
      </c>
      <c r="R64" s="7">
        <f t="shared" si="29"/>
        <v>0</v>
      </c>
      <c r="S64" s="7">
        <f t="shared" si="29"/>
        <v>0</v>
      </c>
      <c r="T64" s="7">
        <f t="shared" si="29"/>
        <v>0</v>
      </c>
      <c r="U64" s="7">
        <f t="shared" si="29"/>
        <v>0</v>
      </c>
      <c r="V64" s="7">
        <f t="shared" si="29"/>
        <v>0</v>
      </c>
      <c r="W64" s="7">
        <f t="shared" si="29"/>
        <v>0</v>
      </c>
      <c r="X64" s="7">
        <f t="shared" si="29"/>
        <v>0</v>
      </c>
      <c r="Y64" s="7">
        <f t="shared" si="29"/>
        <v>0</v>
      </c>
      <c r="Z64" s="7">
        <f t="shared" si="29"/>
        <v>0</v>
      </c>
      <c r="AA64" s="7">
        <f t="shared" si="29"/>
        <v>0</v>
      </c>
      <c r="AB64" s="7">
        <f t="shared" si="29"/>
        <v>0</v>
      </c>
      <c r="AC64" s="7">
        <f t="shared" si="29"/>
        <v>0</v>
      </c>
      <c r="AD64" s="7">
        <f t="shared" si="29"/>
        <v>0</v>
      </c>
      <c r="AE64" s="7">
        <f t="shared" si="29"/>
        <v>0</v>
      </c>
      <c r="AF64" s="59"/>
    </row>
    <row r="65" spans="1:32" ht="27.75" customHeight="1">
      <c r="A65" s="38" t="s">
        <v>13</v>
      </c>
      <c r="B65" s="7">
        <f t="shared" si="6"/>
        <v>107297.602</v>
      </c>
      <c r="C65" s="7">
        <f t="shared" si="28"/>
        <v>6370.19</v>
      </c>
      <c r="D65" s="7">
        <f t="shared" si="28"/>
        <v>4229.849999999999</v>
      </c>
      <c r="E65" s="7">
        <f t="shared" si="28"/>
        <v>4229.849999999999</v>
      </c>
      <c r="F65" s="7">
        <f>E65/B65%</f>
        <v>3.9421663869058317</v>
      </c>
      <c r="G65" s="7">
        <f>_xlfn.IFERROR(E65/C65*100,0)</f>
        <v>66.40068820553233</v>
      </c>
      <c r="H65" s="7">
        <f>H72+H79+H85+H91+H97</f>
        <v>6370.19</v>
      </c>
      <c r="I65" s="7">
        <f aca="true" t="shared" si="30" ref="I65:AD65">I72+I79+I85+I91+I97</f>
        <v>4229.849999999999</v>
      </c>
      <c r="J65" s="7">
        <f t="shared" si="30"/>
        <v>11318.35</v>
      </c>
      <c r="K65" s="7">
        <f t="shared" si="30"/>
        <v>0</v>
      </c>
      <c r="L65" s="7">
        <f t="shared" si="30"/>
        <v>9585.09</v>
      </c>
      <c r="M65" s="7">
        <f t="shared" si="30"/>
        <v>0</v>
      </c>
      <c r="N65" s="7">
        <f t="shared" si="30"/>
        <v>17201.41</v>
      </c>
      <c r="O65" s="7">
        <f t="shared" si="30"/>
        <v>0</v>
      </c>
      <c r="P65" s="7">
        <f t="shared" si="30"/>
        <v>8952.46</v>
      </c>
      <c r="Q65" s="7">
        <f t="shared" si="30"/>
        <v>0</v>
      </c>
      <c r="R65" s="7">
        <f t="shared" si="30"/>
        <v>8589.279999999999</v>
      </c>
      <c r="S65" s="7">
        <f t="shared" si="30"/>
        <v>0</v>
      </c>
      <c r="T65" s="7">
        <f t="shared" si="30"/>
        <v>9182.86</v>
      </c>
      <c r="U65" s="7">
        <f t="shared" si="30"/>
        <v>0</v>
      </c>
      <c r="V65" s="7">
        <f t="shared" si="30"/>
        <v>5717.882</v>
      </c>
      <c r="W65" s="7">
        <f t="shared" si="30"/>
        <v>0</v>
      </c>
      <c r="X65" s="7">
        <f t="shared" si="30"/>
        <v>6928.1900000000005</v>
      </c>
      <c r="Y65" s="7">
        <f t="shared" si="30"/>
        <v>0</v>
      </c>
      <c r="Z65" s="7">
        <f t="shared" si="30"/>
        <v>6976.89</v>
      </c>
      <c r="AA65" s="7">
        <f t="shared" si="30"/>
        <v>0</v>
      </c>
      <c r="AB65" s="7">
        <f t="shared" si="30"/>
        <v>7704.800000000001</v>
      </c>
      <c r="AC65" s="7">
        <f t="shared" si="30"/>
        <v>0</v>
      </c>
      <c r="AD65" s="7">
        <f t="shared" si="30"/>
        <v>8770.199999999999</v>
      </c>
      <c r="AE65" s="7">
        <f t="shared" si="29"/>
        <v>0</v>
      </c>
      <c r="AF65" s="59"/>
    </row>
    <row r="66" spans="1:32" ht="17.25" customHeight="1">
      <c r="A66" s="38" t="s">
        <v>75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>
        <f aca="true" t="shared" si="31" ref="H66:AE66">H73</f>
        <v>0</v>
      </c>
      <c r="I66" s="7">
        <f t="shared" si="31"/>
        <v>0</v>
      </c>
      <c r="J66" s="7">
        <f t="shared" si="31"/>
        <v>0</v>
      </c>
      <c r="K66" s="7">
        <f t="shared" si="31"/>
        <v>0</v>
      </c>
      <c r="L66" s="7">
        <f t="shared" si="31"/>
        <v>0</v>
      </c>
      <c r="M66" s="7">
        <f t="shared" si="31"/>
        <v>0</v>
      </c>
      <c r="N66" s="7">
        <f t="shared" si="31"/>
        <v>0</v>
      </c>
      <c r="O66" s="7">
        <f t="shared" si="31"/>
        <v>0</v>
      </c>
      <c r="P66" s="7">
        <f t="shared" si="31"/>
        <v>0</v>
      </c>
      <c r="Q66" s="7">
        <f t="shared" si="31"/>
        <v>0</v>
      </c>
      <c r="R66" s="7">
        <f t="shared" si="31"/>
        <v>0</v>
      </c>
      <c r="S66" s="7">
        <f t="shared" si="31"/>
        <v>0</v>
      </c>
      <c r="T66" s="7">
        <f t="shared" si="31"/>
        <v>0</v>
      </c>
      <c r="U66" s="7">
        <f t="shared" si="31"/>
        <v>0</v>
      </c>
      <c r="V66" s="7">
        <f t="shared" si="31"/>
        <v>0</v>
      </c>
      <c r="W66" s="7">
        <f t="shared" si="31"/>
        <v>0</v>
      </c>
      <c r="X66" s="7">
        <f t="shared" si="31"/>
        <v>0</v>
      </c>
      <c r="Y66" s="7">
        <f t="shared" si="31"/>
        <v>0</v>
      </c>
      <c r="Z66" s="7">
        <f t="shared" si="31"/>
        <v>0</v>
      </c>
      <c r="AA66" s="7">
        <f t="shared" si="31"/>
        <v>0</v>
      </c>
      <c r="AB66" s="7">
        <f t="shared" si="31"/>
        <v>0</v>
      </c>
      <c r="AC66" s="7">
        <f t="shared" si="31"/>
        <v>0</v>
      </c>
      <c r="AD66" s="7">
        <f t="shared" si="31"/>
        <v>0</v>
      </c>
      <c r="AE66" s="7">
        <f t="shared" si="31"/>
        <v>0</v>
      </c>
      <c r="AF66" s="59"/>
    </row>
    <row r="67" spans="1:32" ht="31.5" customHeight="1">
      <c r="A67" s="38" t="s">
        <v>41</v>
      </c>
      <c r="B67" s="7">
        <f t="shared" si="6"/>
        <v>0</v>
      </c>
      <c r="C67" s="7">
        <f aca="true" t="shared" si="32" ref="C67:E68">C74+C80+C86+C92</f>
        <v>0</v>
      </c>
      <c r="D67" s="7">
        <f t="shared" si="32"/>
        <v>0</v>
      </c>
      <c r="E67" s="7">
        <f t="shared" si="32"/>
        <v>0</v>
      </c>
      <c r="F67" s="7"/>
      <c r="G67" s="7"/>
      <c r="H67" s="7">
        <f aca="true" t="shared" si="33" ref="H67:AE68">H74+H80+H86+H92</f>
        <v>0</v>
      </c>
      <c r="I67" s="7">
        <f t="shared" si="33"/>
        <v>0</v>
      </c>
      <c r="J67" s="7">
        <f t="shared" si="33"/>
        <v>0</v>
      </c>
      <c r="K67" s="7">
        <f t="shared" si="33"/>
        <v>0</v>
      </c>
      <c r="L67" s="7">
        <f t="shared" si="33"/>
        <v>0</v>
      </c>
      <c r="M67" s="7">
        <f t="shared" si="33"/>
        <v>0</v>
      </c>
      <c r="N67" s="7">
        <f t="shared" si="33"/>
        <v>0</v>
      </c>
      <c r="O67" s="7">
        <f t="shared" si="33"/>
        <v>0</v>
      </c>
      <c r="P67" s="7">
        <f t="shared" si="33"/>
        <v>0</v>
      </c>
      <c r="Q67" s="7">
        <f t="shared" si="33"/>
        <v>0</v>
      </c>
      <c r="R67" s="7">
        <f t="shared" si="33"/>
        <v>0</v>
      </c>
      <c r="S67" s="7">
        <f t="shared" si="33"/>
        <v>0</v>
      </c>
      <c r="T67" s="7">
        <f t="shared" si="33"/>
        <v>0</v>
      </c>
      <c r="U67" s="7">
        <f t="shared" si="33"/>
        <v>0</v>
      </c>
      <c r="V67" s="7">
        <f t="shared" si="33"/>
        <v>0</v>
      </c>
      <c r="W67" s="7">
        <f t="shared" si="33"/>
        <v>0</v>
      </c>
      <c r="X67" s="7">
        <f t="shared" si="33"/>
        <v>0</v>
      </c>
      <c r="Y67" s="7">
        <f t="shared" si="33"/>
        <v>0</v>
      </c>
      <c r="Z67" s="7">
        <f t="shared" si="33"/>
        <v>0</v>
      </c>
      <c r="AA67" s="7">
        <f t="shared" si="33"/>
        <v>0</v>
      </c>
      <c r="AB67" s="7">
        <f t="shared" si="33"/>
        <v>0</v>
      </c>
      <c r="AC67" s="7">
        <f t="shared" si="33"/>
        <v>0</v>
      </c>
      <c r="AD67" s="7">
        <f t="shared" si="33"/>
        <v>0</v>
      </c>
      <c r="AE67" s="7">
        <f t="shared" si="33"/>
        <v>0</v>
      </c>
      <c r="AF67" s="59"/>
    </row>
    <row r="68" spans="1:32" ht="27" customHeight="1">
      <c r="A68" s="38" t="s">
        <v>42</v>
      </c>
      <c r="B68" s="7">
        <f t="shared" si="6"/>
        <v>0</v>
      </c>
      <c r="C68" s="7">
        <f t="shared" si="32"/>
        <v>0</v>
      </c>
      <c r="D68" s="7">
        <f t="shared" si="32"/>
        <v>0</v>
      </c>
      <c r="E68" s="7">
        <f t="shared" si="32"/>
        <v>0</v>
      </c>
      <c r="F68" s="7"/>
      <c r="G68" s="7"/>
      <c r="H68" s="7">
        <f t="shared" si="33"/>
        <v>0</v>
      </c>
      <c r="I68" s="7">
        <f t="shared" si="33"/>
        <v>0</v>
      </c>
      <c r="J68" s="7">
        <f t="shared" si="33"/>
        <v>0</v>
      </c>
      <c r="K68" s="7">
        <f t="shared" si="33"/>
        <v>0</v>
      </c>
      <c r="L68" s="7">
        <f t="shared" si="33"/>
        <v>0</v>
      </c>
      <c r="M68" s="7">
        <f t="shared" si="33"/>
        <v>0</v>
      </c>
      <c r="N68" s="7">
        <f t="shared" si="33"/>
        <v>0</v>
      </c>
      <c r="O68" s="7">
        <f t="shared" si="33"/>
        <v>0</v>
      </c>
      <c r="P68" s="7">
        <f t="shared" si="33"/>
        <v>0</v>
      </c>
      <c r="Q68" s="7">
        <f t="shared" si="33"/>
        <v>0</v>
      </c>
      <c r="R68" s="7">
        <f t="shared" si="33"/>
        <v>0</v>
      </c>
      <c r="S68" s="7">
        <f t="shared" si="33"/>
        <v>0</v>
      </c>
      <c r="T68" s="7">
        <f t="shared" si="33"/>
        <v>0</v>
      </c>
      <c r="U68" s="7">
        <f t="shared" si="33"/>
        <v>0</v>
      </c>
      <c r="V68" s="7">
        <f t="shared" si="33"/>
        <v>0</v>
      </c>
      <c r="W68" s="7">
        <f t="shared" si="33"/>
        <v>0</v>
      </c>
      <c r="X68" s="7">
        <f t="shared" si="33"/>
        <v>0</v>
      </c>
      <c r="Y68" s="7">
        <f t="shared" si="33"/>
        <v>0</v>
      </c>
      <c r="Z68" s="7">
        <f t="shared" si="33"/>
        <v>0</v>
      </c>
      <c r="AA68" s="7">
        <f t="shared" si="33"/>
        <v>0</v>
      </c>
      <c r="AB68" s="7">
        <f t="shared" si="33"/>
        <v>0</v>
      </c>
      <c r="AC68" s="7">
        <f t="shared" si="33"/>
        <v>0</v>
      </c>
      <c r="AD68" s="7">
        <f t="shared" si="33"/>
        <v>0</v>
      </c>
      <c r="AE68" s="7">
        <f t="shared" si="33"/>
        <v>0</v>
      </c>
      <c r="AF68" s="59"/>
    </row>
    <row r="69" spans="1:32" ht="238.5" customHeight="1">
      <c r="A69" s="38" t="s">
        <v>62</v>
      </c>
      <c r="B69" s="7">
        <f>H69+J69+L69+N69+P69+R69+T69+V69+X69+Z69+AB69+AD69+AE69</f>
        <v>100817.602</v>
      </c>
      <c r="C69" s="7">
        <f>C70</f>
        <v>6039.37</v>
      </c>
      <c r="D69" s="7">
        <f>D70</f>
        <v>4207.65</v>
      </c>
      <c r="E69" s="7">
        <f>E70</f>
        <v>4207.65</v>
      </c>
      <c r="F69" s="7">
        <f>E69/B69%</f>
        <v>4.17352715848171</v>
      </c>
      <c r="G69" s="7">
        <f>E69/C69%</f>
        <v>69.67034641030439</v>
      </c>
      <c r="H69" s="7">
        <f>H70</f>
        <v>6039.37</v>
      </c>
      <c r="I69" s="7">
        <f aca="true" t="shared" si="34" ref="I69:AE69">I70</f>
        <v>4207.65</v>
      </c>
      <c r="J69" s="7">
        <f t="shared" si="34"/>
        <v>10950.36</v>
      </c>
      <c r="K69" s="7">
        <f t="shared" si="34"/>
        <v>0</v>
      </c>
      <c r="L69" s="7">
        <f t="shared" si="34"/>
        <v>9215.07</v>
      </c>
      <c r="M69" s="7">
        <f t="shared" si="34"/>
        <v>0</v>
      </c>
      <c r="N69" s="7">
        <f t="shared" si="34"/>
        <v>16831.12</v>
      </c>
      <c r="O69" s="7">
        <f t="shared" si="34"/>
        <v>0</v>
      </c>
      <c r="P69" s="7">
        <f t="shared" si="34"/>
        <v>8581.71</v>
      </c>
      <c r="Q69" s="7">
        <f t="shared" si="34"/>
        <v>0</v>
      </c>
      <c r="R69" s="7">
        <f t="shared" si="34"/>
        <v>8218.99</v>
      </c>
      <c r="S69" s="7">
        <f t="shared" si="34"/>
        <v>0</v>
      </c>
      <c r="T69" s="7">
        <f t="shared" si="34"/>
        <v>8812.11</v>
      </c>
      <c r="U69" s="7">
        <f t="shared" si="34"/>
        <v>0</v>
      </c>
      <c r="V69" s="7">
        <f t="shared" si="34"/>
        <v>5346.782</v>
      </c>
      <c r="W69" s="7">
        <f t="shared" si="34"/>
        <v>0</v>
      </c>
      <c r="X69" s="7">
        <f t="shared" si="34"/>
        <v>4482</v>
      </c>
      <c r="Y69" s="7">
        <f t="shared" si="34"/>
        <v>0</v>
      </c>
      <c r="Z69" s="7">
        <f t="shared" si="34"/>
        <v>6606.15</v>
      </c>
      <c r="AA69" s="7">
        <f t="shared" si="34"/>
        <v>0</v>
      </c>
      <c r="AB69" s="7">
        <f t="shared" si="34"/>
        <v>7334.52</v>
      </c>
      <c r="AC69" s="7">
        <f t="shared" si="34"/>
        <v>0</v>
      </c>
      <c r="AD69" s="7">
        <f t="shared" si="34"/>
        <v>8399.42</v>
      </c>
      <c r="AE69" s="7">
        <f t="shared" si="34"/>
        <v>0</v>
      </c>
      <c r="AF69" s="90" t="s">
        <v>98</v>
      </c>
    </row>
    <row r="70" spans="1:32" s="23" customFormat="1" ht="32.25" customHeight="1">
      <c r="A70" s="17" t="s">
        <v>25</v>
      </c>
      <c r="B70" s="18">
        <f t="shared" si="6"/>
        <v>100817.602</v>
      </c>
      <c r="C70" s="18">
        <f>C71+C72+C74+C75+C73</f>
        <v>6039.37</v>
      </c>
      <c r="D70" s="18">
        <f>D71+D72+D74+D75+D73</f>
        <v>4207.65</v>
      </c>
      <c r="E70" s="18">
        <f>E71+E72+E74+E75+E73</f>
        <v>4207.65</v>
      </c>
      <c r="F70" s="7">
        <f>E70/B70%</f>
        <v>4.17352715848171</v>
      </c>
      <c r="G70" s="7">
        <f>E70/C70%</f>
        <v>69.67034641030439</v>
      </c>
      <c r="H70" s="18">
        <f aca="true" t="shared" si="35" ref="H70:S70">H71+H72+H74+H75</f>
        <v>6039.37</v>
      </c>
      <c r="I70" s="18">
        <f t="shared" si="35"/>
        <v>4207.65</v>
      </c>
      <c r="J70" s="18">
        <f t="shared" si="35"/>
        <v>10950.36</v>
      </c>
      <c r="K70" s="18">
        <f t="shared" si="35"/>
        <v>0</v>
      </c>
      <c r="L70" s="18">
        <f t="shared" si="35"/>
        <v>9215.07</v>
      </c>
      <c r="M70" s="18">
        <f t="shared" si="35"/>
        <v>0</v>
      </c>
      <c r="N70" s="18">
        <f t="shared" si="35"/>
        <v>16831.12</v>
      </c>
      <c r="O70" s="18">
        <f t="shared" si="35"/>
        <v>0</v>
      </c>
      <c r="P70" s="18">
        <f t="shared" si="35"/>
        <v>8581.71</v>
      </c>
      <c r="Q70" s="18">
        <f t="shared" si="35"/>
        <v>0</v>
      </c>
      <c r="R70" s="18">
        <f t="shared" si="35"/>
        <v>8218.99</v>
      </c>
      <c r="S70" s="18">
        <f t="shared" si="35"/>
        <v>0</v>
      </c>
      <c r="T70" s="18">
        <f>T71+T72+T74+T75+T73</f>
        <v>8812.11</v>
      </c>
      <c r="U70" s="18">
        <f>U71+U72+U74+U75+U73</f>
        <v>0</v>
      </c>
      <c r="V70" s="18">
        <f aca="true" t="shared" si="36" ref="V70:AE70">V71+V72+V74+V75</f>
        <v>5346.782</v>
      </c>
      <c r="W70" s="18">
        <f t="shared" si="36"/>
        <v>0</v>
      </c>
      <c r="X70" s="18">
        <f t="shared" si="36"/>
        <v>4482</v>
      </c>
      <c r="Y70" s="18">
        <f t="shared" si="36"/>
        <v>0</v>
      </c>
      <c r="Z70" s="18">
        <f t="shared" si="36"/>
        <v>6606.15</v>
      </c>
      <c r="AA70" s="18">
        <f t="shared" si="36"/>
        <v>0</v>
      </c>
      <c r="AB70" s="18">
        <f t="shared" si="36"/>
        <v>7334.52</v>
      </c>
      <c r="AC70" s="18">
        <f t="shared" si="36"/>
        <v>0</v>
      </c>
      <c r="AD70" s="18">
        <f t="shared" si="36"/>
        <v>8399.42</v>
      </c>
      <c r="AE70" s="18">
        <f t="shared" si="36"/>
        <v>0</v>
      </c>
      <c r="AF70" s="99"/>
    </row>
    <row r="71" spans="1:32" ht="36" customHeight="1">
      <c r="A71" s="38" t="s">
        <v>12</v>
      </c>
      <c r="B71" s="7">
        <f t="shared" si="6"/>
        <v>0</v>
      </c>
      <c r="C71" s="7">
        <f>H71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99"/>
    </row>
    <row r="72" spans="1:32" ht="52.5" customHeight="1">
      <c r="A72" s="38" t="s">
        <v>13</v>
      </c>
      <c r="B72" s="7">
        <f>H72+J72+L72+N72+P72+R72+T72+V72+X72+Z72+AB72+AD72+AE72</f>
        <v>100817.602</v>
      </c>
      <c r="C72" s="7">
        <f>H72</f>
        <v>6039.37</v>
      </c>
      <c r="D72" s="7">
        <f>E72</f>
        <v>4207.65</v>
      </c>
      <c r="E72" s="7">
        <f>I72+K72+M72+O72+Q72+S72+U72+W72+Y72+AA72+AC72+AE72</f>
        <v>4207.65</v>
      </c>
      <c r="F72" s="7">
        <f>E72/B72%</f>
        <v>4.17352715848171</v>
      </c>
      <c r="G72" s="7">
        <f>E72/C72%</f>
        <v>69.67034641030439</v>
      </c>
      <c r="H72" s="7">
        <v>6039.37</v>
      </c>
      <c r="I72" s="7">
        <v>4207.65</v>
      </c>
      <c r="J72" s="7">
        <v>10950.36</v>
      </c>
      <c r="K72" s="7"/>
      <c r="L72" s="7">
        <v>9215.07</v>
      </c>
      <c r="M72" s="7"/>
      <c r="N72" s="7">
        <v>16831.12</v>
      </c>
      <c r="O72" s="7"/>
      <c r="P72" s="7">
        <v>8581.71</v>
      </c>
      <c r="Q72" s="7"/>
      <c r="R72" s="7">
        <v>8218.99</v>
      </c>
      <c r="S72" s="7"/>
      <c r="T72" s="7">
        <v>8812.11</v>
      </c>
      <c r="U72" s="7"/>
      <c r="V72" s="7">
        <v>5346.782</v>
      </c>
      <c r="W72" s="7"/>
      <c r="X72" s="7">
        <v>4482</v>
      </c>
      <c r="Y72" s="7"/>
      <c r="Z72" s="7">
        <v>6606.15</v>
      </c>
      <c r="AA72" s="7"/>
      <c r="AB72" s="7">
        <v>7334.52</v>
      </c>
      <c r="AC72" s="7"/>
      <c r="AD72" s="7">
        <v>8399.42</v>
      </c>
      <c r="AE72" s="7"/>
      <c r="AF72" s="99"/>
    </row>
    <row r="73" spans="1:32" s="48" customFormat="1" ht="49.5" customHeight="1" hidden="1">
      <c r="A73" s="33" t="s">
        <v>75</v>
      </c>
      <c r="B73" s="34">
        <f>H73+J73+L73+N73+P73+R73+T73+V73+X73+Z73+AB73+AD73+AE73</f>
        <v>0</v>
      </c>
      <c r="C73" s="34">
        <f>H73</f>
        <v>0</v>
      </c>
      <c r="D73" s="34">
        <f>E73</f>
        <v>0</v>
      </c>
      <c r="E73" s="34">
        <f>I73+K73+M73+O73+Q73+S73+U73+W73+Y73+AA73+AC73+AE73</f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99"/>
    </row>
    <row r="74" spans="1:32" ht="54" customHeight="1">
      <c r="A74" s="38" t="s">
        <v>41</v>
      </c>
      <c r="B74" s="7">
        <f t="shared" si="6"/>
        <v>0</v>
      </c>
      <c r="C74" s="7">
        <f>H74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99"/>
    </row>
    <row r="75" spans="1:32" ht="43.5" customHeight="1">
      <c r="A75" s="38" t="s">
        <v>42</v>
      </c>
      <c r="B75" s="7">
        <f t="shared" si="6"/>
        <v>0</v>
      </c>
      <c r="C75" s="7">
        <f>H75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100"/>
    </row>
    <row r="76" spans="1:32" ht="61.5" customHeight="1">
      <c r="A76" s="38" t="s">
        <v>63</v>
      </c>
      <c r="B76" s="7">
        <f t="shared" si="6"/>
        <v>3989.6</v>
      </c>
      <c r="C76" s="7">
        <f>C77</f>
        <v>298.28</v>
      </c>
      <c r="D76" s="7">
        <f>D77</f>
        <v>0</v>
      </c>
      <c r="E76" s="7">
        <f>E77</f>
        <v>0</v>
      </c>
      <c r="F76" s="7">
        <f>E76/B76%</f>
        <v>0</v>
      </c>
      <c r="G76" s="7">
        <f>E76/C76%</f>
        <v>0</v>
      </c>
      <c r="H76" s="7">
        <f>H77</f>
        <v>298.28</v>
      </c>
      <c r="I76" s="7">
        <f aca="true" t="shared" si="37" ref="I76:AE76">I77</f>
        <v>0</v>
      </c>
      <c r="J76" s="7">
        <f t="shared" si="37"/>
        <v>335.57</v>
      </c>
      <c r="K76" s="7">
        <f t="shared" si="37"/>
        <v>0</v>
      </c>
      <c r="L76" s="7">
        <f t="shared" si="37"/>
        <v>335.57</v>
      </c>
      <c r="M76" s="7">
        <f t="shared" si="37"/>
        <v>0</v>
      </c>
      <c r="N76" s="7">
        <f t="shared" si="37"/>
        <v>335.57</v>
      </c>
      <c r="O76" s="7">
        <f t="shared" si="37"/>
        <v>0</v>
      </c>
      <c r="P76" s="7">
        <f t="shared" si="37"/>
        <v>335.57</v>
      </c>
      <c r="Q76" s="7">
        <f t="shared" si="37"/>
        <v>0</v>
      </c>
      <c r="R76" s="7">
        <f t="shared" si="37"/>
        <v>335.57</v>
      </c>
      <c r="S76" s="7">
        <f t="shared" si="37"/>
        <v>0</v>
      </c>
      <c r="T76" s="7">
        <f t="shared" si="37"/>
        <v>335.57</v>
      </c>
      <c r="U76" s="7">
        <f t="shared" si="37"/>
        <v>0</v>
      </c>
      <c r="V76" s="7">
        <f t="shared" si="37"/>
        <v>335.57</v>
      </c>
      <c r="W76" s="7">
        <f t="shared" si="37"/>
        <v>0</v>
      </c>
      <c r="X76" s="7">
        <f t="shared" si="37"/>
        <v>335.57</v>
      </c>
      <c r="Y76" s="7">
        <f t="shared" si="37"/>
        <v>0</v>
      </c>
      <c r="Z76" s="7">
        <f t="shared" si="37"/>
        <v>335.56</v>
      </c>
      <c r="AA76" s="7">
        <f t="shared" si="37"/>
        <v>0</v>
      </c>
      <c r="AB76" s="7">
        <f t="shared" si="37"/>
        <v>335.56</v>
      </c>
      <c r="AC76" s="7">
        <f t="shared" si="37"/>
        <v>0</v>
      </c>
      <c r="AD76" s="7">
        <f t="shared" si="37"/>
        <v>335.64</v>
      </c>
      <c r="AE76" s="7">
        <f t="shared" si="37"/>
        <v>0</v>
      </c>
      <c r="AF76" s="90" t="s">
        <v>93</v>
      </c>
    </row>
    <row r="77" spans="1:32" s="23" customFormat="1" ht="25.5" customHeight="1">
      <c r="A77" s="17" t="s">
        <v>25</v>
      </c>
      <c r="B77" s="18">
        <f t="shared" si="6"/>
        <v>3989.6</v>
      </c>
      <c r="C77" s="18">
        <f>C78+C79+C80+C81</f>
        <v>298.28</v>
      </c>
      <c r="D77" s="18">
        <f>D78+D79+D80+D81</f>
        <v>0</v>
      </c>
      <c r="E77" s="18">
        <f>E78+E79+E80+E81</f>
        <v>0</v>
      </c>
      <c r="F77" s="7">
        <f>E77/B77%</f>
        <v>0</v>
      </c>
      <c r="G77" s="7">
        <f>E77/C77%</f>
        <v>0</v>
      </c>
      <c r="H77" s="18">
        <f>H78+H79+H80+H81</f>
        <v>298.28</v>
      </c>
      <c r="I77" s="18">
        <f aca="true" t="shared" si="38" ref="I77:AD77">I78+I79+I80+I81</f>
        <v>0</v>
      </c>
      <c r="J77" s="18">
        <f t="shared" si="38"/>
        <v>335.57</v>
      </c>
      <c r="K77" s="18">
        <f t="shared" si="38"/>
        <v>0</v>
      </c>
      <c r="L77" s="18">
        <f t="shared" si="38"/>
        <v>335.57</v>
      </c>
      <c r="M77" s="18">
        <f t="shared" si="38"/>
        <v>0</v>
      </c>
      <c r="N77" s="18">
        <f t="shared" si="38"/>
        <v>335.57</v>
      </c>
      <c r="O77" s="18">
        <f t="shared" si="38"/>
        <v>0</v>
      </c>
      <c r="P77" s="18">
        <f t="shared" si="38"/>
        <v>335.57</v>
      </c>
      <c r="Q77" s="18">
        <f t="shared" si="38"/>
        <v>0</v>
      </c>
      <c r="R77" s="18">
        <f t="shared" si="38"/>
        <v>335.57</v>
      </c>
      <c r="S77" s="18">
        <f t="shared" si="38"/>
        <v>0</v>
      </c>
      <c r="T77" s="18">
        <f t="shared" si="38"/>
        <v>335.57</v>
      </c>
      <c r="U77" s="18">
        <f t="shared" si="38"/>
        <v>0</v>
      </c>
      <c r="V77" s="18">
        <f t="shared" si="38"/>
        <v>335.57</v>
      </c>
      <c r="W77" s="18">
        <f t="shared" si="38"/>
        <v>0</v>
      </c>
      <c r="X77" s="18">
        <f t="shared" si="38"/>
        <v>335.57</v>
      </c>
      <c r="Y77" s="18">
        <f t="shared" si="38"/>
        <v>0</v>
      </c>
      <c r="Z77" s="18">
        <f t="shared" si="38"/>
        <v>335.56</v>
      </c>
      <c r="AA77" s="18">
        <f t="shared" si="38"/>
        <v>0</v>
      </c>
      <c r="AB77" s="18">
        <f t="shared" si="38"/>
        <v>335.56</v>
      </c>
      <c r="AC77" s="18">
        <f t="shared" si="38"/>
        <v>0</v>
      </c>
      <c r="AD77" s="18">
        <f t="shared" si="38"/>
        <v>335.64</v>
      </c>
      <c r="AE77" s="18">
        <f>AE78+AE79+AE80+AE81</f>
        <v>0</v>
      </c>
      <c r="AF77" s="91"/>
    </row>
    <row r="78" spans="1:32" ht="31.5" customHeight="1">
      <c r="A78" s="38" t="s">
        <v>12</v>
      </c>
      <c r="B78" s="7">
        <f t="shared" si="6"/>
        <v>0</v>
      </c>
      <c r="C78" s="7">
        <f>H78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91"/>
    </row>
    <row r="79" spans="1:32" ht="33" customHeight="1">
      <c r="A79" s="38" t="s">
        <v>13</v>
      </c>
      <c r="B79" s="7">
        <f>H79+J79+L79+N79+P79+R79+T79+V79+X79+Z79+AB79+AD79+AE79</f>
        <v>3989.6</v>
      </c>
      <c r="C79" s="7">
        <f>H79</f>
        <v>298.28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E79/C79%</f>
        <v>0</v>
      </c>
      <c r="H79" s="7">
        <v>298.28</v>
      </c>
      <c r="I79" s="7"/>
      <c r="J79" s="7">
        <v>335.57</v>
      </c>
      <c r="K79" s="7"/>
      <c r="L79" s="7">
        <v>335.57</v>
      </c>
      <c r="M79" s="7"/>
      <c r="N79" s="7">
        <v>335.57</v>
      </c>
      <c r="O79" s="7"/>
      <c r="P79" s="7">
        <v>335.57</v>
      </c>
      <c r="Q79" s="7"/>
      <c r="R79" s="7">
        <v>335.57</v>
      </c>
      <c r="S79" s="7"/>
      <c r="T79" s="7">
        <v>335.57</v>
      </c>
      <c r="U79" s="7"/>
      <c r="V79" s="7">
        <v>335.57</v>
      </c>
      <c r="W79" s="7"/>
      <c r="X79" s="7">
        <v>335.57</v>
      </c>
      <c r="Y79" s="7"/>
      <c r="Z79" s="7">
        <v>335.56</v>
      </c>
      <c r="AA79" s="7"/>
      <c r="AB79" s="7">
        <v>335.56</v>
      </c>
      <c r="AC79" s="7"/>
      <c r="AD79" s="7">
        <v>335.64</v>
      </c>
      <c r="AE79" s="7"/>
      <c r="AF79" s="91"/>
    </row>
    <row r="80" spans="1:32" ht="32.25" customHeight="1">
      <c r="A80" s="38" t="s">
        <v>41</v>
      </c>
      <c r="B80" s="7">
        <f t="shared" si="6"/>
        <v>0</v>
      </c>
      <c r="C80" s="7">
        <f>H80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91"/>
    </row>
    <row r="81" spans="1:32" ht="30" customHeight="1">
      <c r="A81" s="38" t="s">
        <v>42</v>
      </c>
      <c r="B81" s="7">
        <f t="shared" si="6"/>
        <v>0</v>
      </c>
      <c r="C81" s="7">
        <f>H81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92"/>
    </row>
    <row r="82" spans="1:32" ht="52.5" customHeight="1">
      <c r="A82" s="29" t="s">
        <v>64</v>
      </c>
      <c r="B82" s="7">
        <f t="shared" si="6"/>
        <v>414.5</v>
      </c>
      <c r="C82" s="7">
        <f>C83</f>
        <v>32.54</v>
      </c>
      <c r="D82" s="7">
        <f>D83</f>
        <v>22.2</v>
      </c>
      <c r="E82" s="7">
        <f>E83</f>
        <v>22.2</v>
      </c>
      <c r="F82" s="7">
        <f>E82/B82%</f>
        <v>5.355850422195417</v>
      </c>
      <c r="G82" s="7">
        <f>E82/C82%</f>
        <v>68.22372464658882</v>
      </c>
      <c r="H82" s="7">
        <f>H83</f>
        <v>32.54</v>
      </c>
      <c r="I82" s="7">
        <f aca="true" t="shared" si="39" ref="I82:AE82">I83</f>
        <v>22.2</v>
      </c>
      <c r="J82" s="7">
        <f t="shared" si="39"/>
        <v>32.42</v>
      </c>
      <c r="K82" s="7">
        <f t="shared" si="39"/>
        <v>0</v>
      </c>
      <c r="L82" s="7">
        <f t="shared" si="39"/>
        <v>34.45</v>
      </c>
      <c r="M82" s="7">
        <f t="shared" si="39"/>
        <v>0</v>
      </c>
      <c r="N82" s="7">
        <f t="shared" si="39"/>
        <v>34.72</v>
      </c>
      <c r="O82" s="7">
        <f t="shared" si="39"/>
        <v>0</v>
      </c>
      <c r="P82" s="7">
        <f t="shared" si="39"/>
        <v>35.18</v>
      </c>
      <c r="Q82" s="7">
        <f t="shared" si="39"/>
        <v>0</v>
      </c>
      <c r="R82" s="7">
        <f t="shared" si="39"/>
        <v>34.72</v>
      </c>
      <c r="S82" s="7">
        <f t="shared" si="39"/>
        <v>0</v>
      </c>
      <c r="T82" s="7">
        <f t="shared" si="39"/>
        <v>35.18</v>
      </c>
      <c r="U82" s="7">
        <f t="shared" si="39"/>
        <v>0</v>
      </c>
      <c r="V82" s="7">
        <f t="shared" si="39"/>
        <v>35.53</v>
      </c>
      <c r="W82" s="7">
        <f t="shared" si="39"/>
        <v>0</v>
      </c>
      <c r="X82" s="7">
        <f t="shared" si="39"/>
        <v>34.72</v>
      </c>
      <c r="Y82" s="7">
        <f t="shared" si="39"/>
        <v>0</v>
      </c>
      <c r="Z82" s="7">
        <f t="shared" si="39"/>
        <v>35.18</v>
      </c>
      <c r="AA82" s="7">
        <f t="shared" si="39"/>
        <v>0</v>
      </c>
      <c r="AB82" s="7">
        <f t="shared" si="39"/>
        <v>34.72</v>
      </c>
      <c r="AC82" s="7">
        <f t="shared" si="39"/>
        <v>0</v>
      </c>
      <c r="AD82" s="7">
        <f t="shared" si="39"/>
        <v>35.14</v>
      </c>
      <c r="AE82" s="7">
        <f t="shared" si="39"/>
        <v>0</v>
      </c>
      <c r="AF82" s="93" t="s">
        <v>94</v>
      </c>
    </row>
    <row r="83" spans="1:32" s="23" customFormat="1" ht="16.5">
      <c r="A83" s="17" t="s">
        <v>25</v>
      </c>
      <c r="B83" s="18">
        <f t="shared" si="6"/>
        <v>414.5</v>
      </c>
      <c r="C83" s="18">
        <f>C84+C85+C86+C87</f>
        <v>32.54</v>
      </c>
      <c r="D83" s="18">
        <f>D84+D85+D86+D87</f>
        <v>22.2</v>
      </c>
      <c r="E83" s="18">
        <f>E84+E85+E86+E87</f>
        <v>22.2</v>
      </c>
      <c r="F83" s="7">
        <f>E83/B83%</f>
        <v>5.355850422195417</v>
      </c>
      <c r="G83" s="7">
        <f>E83/C83%</f>
        <v>68.22372464658882</v>
      </c>
      <c r="H83" s="18">
        <f>H84+H85+H86+H87</f>
        <v>32.54</v>
      </c>
      <c r="I83" s="18">
        <f aca="true" t="shared" si="40" ref="I83:AD83">I84+I85+I86+I87</f>
        <v>22.2</v>
      </c>
      <c r="J83" s="18">
        <f t="shared" si="40"/>
        <v>32.42</v>
      </c>
      <c r="K83" s="18">
        <f t="shared" si="40"/>
        <v>0</v>
      </c>
      <c r="L83" s="18">
        <f t="shared" si="40"/>
        <v>34.45</v>
      </c>
      <c r="M83" s="18">
        <f t="shared" si="40"/>
        <v>0</v>
      </c>
      <c r="N83" s="18">
        <f t="shared" si="40"/>
        <v>34.72</v>
      </c>
      <c r="O83" s="18">
        <f t="shared" si="40"/>
        <v>0</v>
      </c>
      <c r="P83" s="18">
        <f t="shared" si="40"/>
        <v>35.18</v>
      </c>
      <c r="Q83" s="18">
        <f t="shared" si="40"/>
        <v>0</v>
      </c>
      <c r="R83" s="18">
        <f t="shared" si="40"/>
        <v>34.72</v>
      </c>
      <c r="S83" s="18">
        <f t="shared" si="40"/>
        <v>0</v>
      </c>
      <c r="T83" s="18">
        <f t="shared" si="40"/>
        <v>35.18</v>
      </c>
      <c r="U83" s="18">
        <f t="shared" si="40"/>
        <v>0</v>
      </c>
      <c r="V83" s="18">
        <f t="shared" si="40"/>
        <v>35.53</v>
      </c>
      <c r="W83" s="18">
        <f t="shared" si="40"/>
        <v>0</v>
      </c>
      <c r="X83" s="18">
        <f t="shared" si="40"/>
        <v>34.72</v>
      </c>
      <c r="Y83" s="18">
        <f t="shared" si="40"/>
        <v>0</v>
      </c>
      <c r="Z83" s="18">
        <f t="shared" si="40"/>
        <v>35.18</v>
      </c>
      <c r="AA83" s="18">
        <f t="shared" si="40"/>
        <v>0</v>
      </c>
      <c r="AB83" s="18">
        <f t="shared" si="40"/>
        <v>34.72</v>
      </c>
      <c r="AC83" s="18">
        <f t="shared" si="40"/>
        <v>0</v>
      </c>
      <c r="AD83" s="18">
        <f t="shared" si="40"/>
        <v>35.14</v>
      </c>
      <c r="AE83" s="18">
        <f>AE84+AE85+AE86+AE87</f>
        <v>0</v>
      </c>
      <c r="AF83" s="94"/>
    </row>
    <row r="84" spans="1:32" ht="16.5">
      <c r="A84" s="38" t="s">
        <v>12</v>
      </c>
      <c r="B84" s="7">
        <f t="shared" si="6"/>
        <v>0</v>
      </c>
      <c r="C84" s="7">
        <f>H84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94"/>
    </row>
    <row r="85" spans="1:32" ht="16.5">
      <c r="A85" s="38" t="s">
        <v>13</v>
      </c>
      <c r="B85" s="7">
        <f>H85+J85+L85+N85+P85+R85+T85+V85+X85+Z85+AB85+AD85+AE85</f>
        <v>414.5</v>
      </c>
      <c r="C85" s="7">
        <f>H85</f>
        <v>32.54</v>
      </c>
      <c r="D85" s="7">
        <f>E85</f>
        <v>22.2</v>
      </c>
      <c r="E85" s="7">
        <f>I85+K85+M85+O85+Q85+S85+U85+W85+Y85+AA85+AC85+AE85</f>
        <v>22.2</v>
      </c>
      <c r="F85" s="7">
        <f>E85/B85%</f>
        <v>5.355850422195417</v>
      </c>
      <c r="G85" s="7">
        <f>E85/C85%</f>
        <v>68.22372464658882</v>
      </c>
      <c r="H85" s="7">
        <v>32.54</v>
      </c>
      <c r="I85" s="7">
        <v>22.2</v>
      </c>
      <c r="J85" s="7">
        <v>32.42</v>
      </c>
      <c r="K85" s="7"/>
      <c r="L85" s="7">
        <v>34.45</v>
      </c>
      <c r="M85" s="7"/>
      <c r="N85" s="7">
        <v>34.72</v>
      </c>
      <c r="O85" s="7"/>
      <c r="P85" s="7">
        <v>35.18</v>
      </c>
      <c r="Q85" s="7"/>
      <c r="R85" s="7">
        <v>34.72</v>
      </c>
      <c r="S85" s="7"/>
      <c r="T85" s="7">
        <v>35.18</v>
      </c>
      <c r="U85" s="7"/>
      <c r="V85" s="7">
        <v>35.53</v>
      </c>
      <c r="W85" s="7"/>
      <c r="X85" s="7">
        <v>34.72</v>
      </c>
      <c r="Y85" s="7"/>
      <c r="Z85" s="7">
        <v>35.18</v>
      </c>
      <c r="AA85" s="7"/>
      <c r="AB85" s="7">
        <v>34.72</v>
      </c>
      <c r="AC85" s="7"/>
      <c r="AD85" s="7">
        <v>35.14</v>
      </c>
      <c r="AE85" s="7"/>
      <c r="AF85" s="94"/>
    </row>
    <row r="86" spans="1:32" ht="16.5">
      <c r="A86" s="38" t="s">
        <v>41</v>
      </c>
      <c r="B86" s="7">
        <f t="shared" si="6"/>
        <v>0</v>
      </c>
      <c r="C86" s="7">
        <f>H86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94"/>
    </row>
    <row r="87" spans="1:32" ht="16.5">
      <c r="A87" s="38" t="s">
        <v>42</v>
      </c>
      <c r="B87" s="7">
        <f t="shared" si="6"/>
        <v>0</v>
      </c>
      <c r="C87" s="7">
        <f>H87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95"/>
    </row>
    <row r="88" spans="1:32" s="23" customFormat="1" ht="31.5" customHeight="1">
      <c r="A88" s="29" t="s">
        <v>65</v>
      </c>
      <c r="B88" s="7">
        <f t="shared" si="6"/>
        <v>2075.9</v>
      </c>
      <c r="C88" s="7">
        <f>C89</f>
        <v>0</v>
      </c>
      <c r="D88" s="7">
        <f>D89</f>
        <v>0</v>
      </c>
      <c r="E88" s="7">
        <f>E89</f>
        <v>0</v>
      </c>
      <c r="F88" s="7">
        <f>E88/B88%</f>
        <v>0</v>
      </c>
      <c r="G88" s="7">
        <f>_xlfn.IFERROR(E88/C88*100,0)</f>
        <v>0</v>
      </c>
      <c r="H88" s="7">
        <f>H89</f>
        <v>0</v>
      </c>
      <c r="I88" s="7">
        <f aca="true" t="shared" si="41" ref="I88:AE88">I89</f>
        <v>0</v>
      </c>
      <c r="J88" s="7">
        <f t="shared" si="41"/>
        <v>0</v>
      </c>
      <c r="K88" s="7">
        <f t="shared" si="41"/>
        <v>0</v>
      </c>
      <c r="L88" s="7">
        <f t="shared" si="41"/>
        <v>0</v>
      </c>
      <c r="M88" s="7">
        <f t="shared" si="41"/>
        <v>0</v>
      </c>
      <c r="N88" s="7">
        <f t="shared" si="41"/>
        <v>0</v>
      </c>
      <c r="O88" s="7">
        <f t="shared" si="41"/>
        <v>0</v>
      </c>
      <c r="P88" s="7">
        <f t="shared" si="41"/>
        <v>0</v>
      </c>
      <c r="Q88" s="7">
        <f t="shared" si="41"/>
        <v>0</v>
      </c>
      <c r="R88" s="7">
        <f t="shared" si="41"/>
        <v>0</v>
      </c>
      <c r="S88" s="7">
        <f t="shared" si="41"/>
        <v>0</v>
      </c>
      <c r="T88" s="7">
        <f t="shared" si="41"/>
        <v>0</v>
      </c>
      <c r="U88" s="7">
        <f t="shared" si="41"/>
        <v>0</v>
      </c>
      <c r="V88" s="7">
        <f t="shared" si="41"/>
        <v>0</v>
      </c>
      <c r="W88" s="7">
        <f t="shared" si="41"/>
        <v>0</v>
      </c>
      <c r="X88" s="7">
        <f t="shared" si="41"/>
        <v>2075.9</v>
      </c>
      <c r="Y88" s="7">
        <f t="shared" si="41"/>
        <v>0</v>
      </c>
      <c r="Z88" s="7">
        <f t="shared" si="41"/>
        <v>0</v>
      </c>
      <c r="AA88" s="7">
        <f t="shared" si="41"/>
        <v>0</v>
      </c>
      <c r="AB88" s="7">
        <f t="shared" si="41"/>
        <v>0</v>
      </c>
      <c r="AC88" s="7">
        <f t="shared" si="41"/>
        <v>0</v>
      </c>
      <c r="AD88" s="7">
        <f t="shared" si="41"/>
        <v>0</v>
      </c>
      <c r="AE88" s="7">
        <f t="shared" si="41"/>
        <v>0</v>
      </c>
      <c r="AF88" s="64"/>
    </row>
    <row r="89" spans="1:32" ht="16.5" customHeight="1">
      <c r="A89" s="17" t="s">
        <v>25</v>
      </c>
      <c r="B89" s="18">
        <f t="shared" si="6"/>
        <v>2075.9</v>
      </c>
      <c r="C89" s="18">
        <f>C90+C91+C92+C93</f>
        <v>0</v>
      </c>
      <c r="D89" s="18">
        <f>D90+D91+D92+D93</f>
        <v>0</v>
      </c>
      <c r="E89" s="18">
        <f>E90+E91+E92+E93</f>
        <v>0</v>
      </c>
      <c r="F89" s="18">
        <f>E89/B89%</f>
        <v>0</v>
      </c>
      <c r="G89" s="18">
        <f>_xlfn.IFERROR(E89/C89*100,0)</f>
        <v>0</v>
      </c>
      <c r="H89" s="18">
        <f>H90+H91+H92+H93</f>
        <v>0</v>
      </c>
      <c r="I89" s="18">
        <f aca="true" t="shared" si="42" ref="I89:AD89">I90+I91+I92+I93</f>
        <v>0</v>
      </c>
      <c r="J89" s="18">
        <f t="shared" si="42"/>
        <v>0</v>
      </c>
      <c r="K89" s="18">
        <f t="shared" si="42"/>
        <v>0</v>
      </c>
      <c r="L89" s="18">
        <f t="shared" si="42"/>
        <v>0</v>
      </c>
      <c r="M89" s="18">
        <f t="shared" si="42"/>
        <v>0</v>
      </c>
      <c r="N89" s="18">
        <f t="shared" si="42"/>
        <v>0</v>
      </c>
      <c r="O89" s="18">
        <f t="shared" si="42"/>
        <v>0</v>
      </c>
      <c r="P89" s="18">
        <f t="shared" si="42"/>
        <v>0</v>
      </c>
      <c r="Q89" s="18">
        <f t="shared" si="42"/>
        <v>0</v>
      </c>
      <c r="R89" s="18">
        <f t="shared" si="42"/>
        <v>0</v>
      </c>
      <c r="S89" s="18">
        <f t="shared" si="42"/>
        <v>0</v>
      </c>
      <c r="T89" s="18">
        <f t="shared" si="42"/>
        <v>0</v>
      </c>
      <c r="U89" s="18">
        <f t="shared" si="42"/>
        <v>0</v>
      </c>
      <c r="V89" s="18">
        <f t="shared" si="42"/>
        <v>0</v>
      </c>
      <c r="W89" s="18">
        <f t="shared" si="42"/>
        <v>0</v>
      </c>
      <c r="X89" s="18">
        <f t="shared" si="42"/>
        <v>2075.9</v>
      </c>
      <c r="Y89" s="18">
        <f t="shared" si="42"/>
        <v>0</v>
      </c>
      <c r="Z89" s="18">
        <f t="shared" si="42"/>
        <v>0</v>
      </c>
      <c r="AA89" s="18">
        <f t="shared" si="42"/>
        <v>0</v>
      </c>
      <c r="AB89" s="18">
        <f t="shared" si="42"/>
        <v>0</v>
      </c>
      <c r="AC89" s="18">
        <f t="shared" si="42"/>
        <v>0</v>
      </c>
      <c r="AD89" s="18">
        <f t="shared" si="42"/>
        <v>0</v>
      </c>
      <c r="AE89" s="18">
        <f>AE90+AE91+AE92+AE93</f>
        <v>0</v>
      </c>
      <c r="AF89" s="59"/>
    </row>
    <row r="90" spans="1:32" ht="19.5" customHeight="1">
      <c r="A90" s="38" t="s">
        <v>12</v>
      </c>
      <c r="B90" s="7">
        <f t="shared" si="6"/>
        <v>0</v>
      </c>
      <c r="C90" s="7">
        <f>H90</f>
        <v>0</v>
      </c>
      <c r="D90" s="7">
        <f>E90</f>
        <v>0</v>
      </c>
      <c r="E90" s="7">
        <f>I90+K90+M90+O90+Q90+S90+U90+W90+Y90+AA90+AC90+AE90</f>
        <v>0</v>
      </c>
      <c r="F90" s="7"/>
      <c r="G90" s="7">
        <f>_xlfn.IFERROR(E90/C90*100,0)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59"/>
    </row>
    <row r="91" spans="1:32" ht="19.5" customHeight="1">
      <c r="A91" s="38" t="s">
        <v>13</v>
      </c>
      <c r="B91" s="7">
        <f>H91+J91+L91+N91+P91+R91+T91+V91+X91+Z91+AB91+AD91+AE91</f>
        <v>2075.9</v>
      </c>
      <c r="C91" s="7">
        <f>H91</f>
        <v>0</v>
      </c>
      <c r="D91" s="7">
        <f>E91</f>
        <v>0</v>
      </c>
      <c r="E91" s="7">
        <f>I91+K91+M91+O91+Q91+S91+U91+W91+Y91+AA91+AC91+AE91</f>
        <v>0</v>
      </c>
      <c r="F91" s="7">
        <f>E91/B91%</f>
        <v>0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2075.9</v>
      </c>
      <c r="Y91" s="7"/>
      <c r="Z91" s="7"/>
      <c r="AA91" s="7"/>
      <c r="AB91" s="7"/>
      <c r="AC91" s="7"/>
      <c r="AD91" s="7"/>
      <c r="AE91" s="7"/>
      <c r="AF91" s="59"/>
    </row>
    <row r="92" spans="1:32" ht="22.5" customHeight="1">
      <c r="A92" s="38" t="s">
        <v>41</v>
      </c>
      <c r="B92" s="7">
        <f t="shared" si="6"/>
        <v>0</v>
      </c>
      <c r="C92" s="7">
        <f>H92</f>
        <v>0</v>
      </c>
      <c r="D92" s="7">
        <f>E92</f>
        <v>0</v>
      </c>
      <c r="E92" s="7">
        <f>I92+K92+M92+O92+Q92+S92+U92+W92+Y92+AA92+AC92+AE92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59"/>
    </row>
    <row r="93" spans="1:32" ht="24.75" customHeight="1">
      <c r="A93" s="38" t="s">
        <v>42</v>
      </c>
      <c r="B93" s="7">
        <f t="shared" si="6"/>
        <v>0</v>
      </c>
      <c r="C93" s="7">
        <f>H93</f>
        <v>0</v>
      </c>
      <c r="D93" s="7">
        <f>E93</f>
        <v>0</v>
      </c>
      <c r="E93" s="7">
        <f>I93+K93+M93+O93+Q93+S93+U93+W93+Y93+AA93+AC93+AE93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59"/>
    </row>
    <row r="94" spans="1:32" s="23" customFormat="1" ht="104.25" customHeight="1">
      <c r="A94" s="29" t="s">
        <v>79</v>
      </c>
      <c r="B94" s="7">
        <f aca="true" t="shared" si="43" ref="B94:B99">H94+J94+L94+N94+P94+R94+T94+V94+X94+Z94+AB94+AD94+AE94</f>
        <v>0</v>
      </c>
      <c r="C94" s="7">
        <f>C95</f>
        <v>0</v>
      </c>
      <c r="D94" s="7">
        <f>D95</f>
        <v>0</v>
      </c>
      <c r="E94" s="7">
        <f>E95</f>
        <v>0</v>
      </c>
      <c r="F94" s="7" t="e">
        <f>E94/B94%</f>
        <v>#DIV/0!</v>
      </c>
      <c r="G94" s="7">
        <f>_xlfn.IFERROR(E94/C94*100,0)</f>
        <v>0</v>
      </c>
      <c r="H94" s="7">
        <f>H95</f>
        <v>0</v>
      </c>
      <c r="I94" s="7">
        <f aca="true" t="shared" si="44" ref="I94:AE94">I95</f>
        <v>0</v>
      </c>
      <c r="J94" s="7">
        <f t="shared" si="44"/>
        <v>0</v>
      </c>
      <c r="K94" s="7">
        <f t="shared" si="44"/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7">
        <f t="shared" si="44"/>
        <v>0</v>
      </c>
      <c r="T94" s="7">
        <f t="shared" si="44"/>
        <v>0</v>
      </c>
      <c r="U94" s="7">
        <f t="shared" si="44"/>
        <v>0</v>
      </c>
      <c r="V94" s="7">
        <f t="shared" si="44"/>
        <v>0</v>
      </c>
      <c r="W94" s="7">
        <f t="shared" si="44"/>
        <v>0</v>
      </c>
      <c r="X94" s="7">
        <f t="shared" si="44"/>
        <v>0</v>
      </c>
      <c r="Y94" s="7">
        <f t="shared" si="44"/>
        <v>0</v>
      </c>
      <c r="Z94" s="7">
        <f t="shared" si="44"/>
        <v>0</v>
      </c>
      <c r="AA94" s="7">
        <f t="shared" si="44"/>
        <v>0</v>
      </c>
      <c r="AB94" s="7">
        <f t="shared" si="44"/>
        <v>0</v>
      </c>
      <c r="AC94" s="7">
        <f t="shared" si="44"/>
        <v>0</v>
      </c>
      <c r="AD94" s="7">
        <f t="shared" si="44"/>
        <v>0</v>
      </c>
      <c r="AE94" s="7">
        <f t="shared" si="44"/>
        <v>0</v>
      </c>
      <c r="AF94" s="64"/>
    </row>
    <row r="95" spans="1:32" ht="16.5" customHeight="1" hidden="1">
      <c r="A95" s="17" t="s">
        <v>25</v>
      </c>
      <c r="B95" s="18">
        <f t="shared" si="43"/>
        <v>0</v>
      </c>
      <c r="C95" s="18">
        <f>C96+C97+C98+C99</f>
        <v>0</v>
      </c>
      <c r="D95" s="18">
        <f>D96+D97+D98+D99</f>
        <v>0</v>
      </c>
      <c r="E95" s="18">
        <f>E96+E97+E98+E99</f>
        <v>0</v>
      </c>
      <c r="F95" s="18" t="e">
        <f>E95/B95%</f>
        <v>#DIV/0!</v>
      </c>
      <c r="G95" s="18">
        <f>_xlfn.IFERROR(E95/C95*100,0)</f>
        <v>0</v>
      </c>
      <c r="H95" s="18">
        <f>H96+H97+H98+H99</f>
        <v>0</v>
      </c>
      <c r="I95" s="18">
        <f aca="true" t="shared" si="45" ref="I95:AD95">I96+I97+I98+I99</f>
        <v>0</v>
      </c>
      <c r="J95" s="18">
        <f t="shared" si="45"/>
        <v>0</v>
      </c>
      <c r="K95" s="18">
        <f t="shared" si="45"/>
        <v>0</v>
      </c>
      <c r="L95" s="18">
        <f t="shared" si="45"/>
        <v>0</v>
      </c>
      <c r="M95" s="18">
        <f t="shared" si="45"/>
        <v>0</v>
      </c>
      <c r="N95" s="18">
        <f t="shared" si="45"/>
        <v>0</v>
      </c>
      <c r="O95" s="18">
        <f t="shared" si="45"/>
        <v>0</v>
      </c>
      <c r="P95" s="18">
        <f t="shared" si="45"/>
        <v>0</v>
      </c>
      <c r="Q95" s="18">
        <f t="shared" si="45"/>
        <v>0</v>
      </c>
      <c r="R95" s="18">
        <f t="shared" si="45"/>
        <v>0</v>
      </c>
      <c r="S95" s="18">
        <f t="shared" si="45"/>
        <v>0</v>
      </c>
      <c r="T95" s="18">
        <f t="shared" si="45"/>
        <v>0</v>
      </c>
      <c r="U95" s="18">
        <f t="shared" si="45"/>
        <v>0</v>
      </c>
      <c r="V95" s="18">
        <f t="shared" si="45"/>
        <v>0</v>
      </c>
      <c r="W95" s="18">
        <f t="shared" si="45"/>
        <v>0</v>
      </c>
      <c r="X95" s="18">
        <f t="shared" si="45"/>
        <v>0</v>
      </c>
      <c r="Y95" s="18">
        <f t="shared" si="45"/>
        <v>0</v>
      </c>
      <c r="Z95" s="18">
        <f t="shared" si="45"/>
        <v>0</v>
      </c>
      <c r="AA95" s="18">
        <f t="shared" si="45"/>
        <v>0</v>
      </c>
      <c r="AB95" s="18">
        <f t="shared" si="45"/>
        <v>0</v>
      </c>
      <c r="AC95" s="18">
        <f t="shared" si="45"/>
        <v>0</v>
      </c>
      <c r="AD95" s="18">
        <f t="shared" si="45"/>
        <v>0</v>
      </c>
      <c r="AE95" s="18">
        <f>AE96+AE97+AE98+AE99</f>
        <v>0</v>
      </c>
      <c r="AF95" s="59"/>
    </row>
    <row r="96" spans="1:32" ht="19.5" customHeight="1" hidden="1">
      <c r="A96" s="38" t="s">
        <v>12</v>
      </c>
      <c r="B96" s="7">
        <f t="shared" si="43"/>
        <v>0</v>
      </c>
      <c r="C96" s="7">
        <f>H96</f>
        <v>0</v>
      </c>
      <c r="D96" s="7">
        <f>E96</f>
        <v>0</v>
      </c>
      <c r="E96" s="7">
        <f>I96+K96+M96+O96+Q96+S96+U96+W96+Y96+AA96+AC96+AE96</f>
        <v>0</v>
      </c>
      <c r="F96" s="7"/>
      <c r="G96" s="7">
        <f>_xlfn.IFERROR(E96/C96*100,0)</f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59"/>
    </row>
    <row r="97" spans="1:32" ht="19.5" customHeight="1" hidden="1">
      <c r="A97" s="38" t="s">
        <v>13</v>
      </c>
      <c r="B97" s="7">
        <f t="shared" si="43"/>
        <v>0</v>
      </c>
      <c r="C97" s="7">
        <f>H97</f>
        <v>0</v>
      </c>
      <c r="D97" s="7">
        <f>E97</f>
        <v>0</v>
      </c>
      <c r="E97" s="7">
        <f>I97+K97+M97+O97+Q97+S97+U97+W97+Y97+AA97+AC97+AE97</f>
        <v>0</v>
      </c>
      <c r="F97" s="7" t="e">
        <f>E97/B97%</f>
        <v>#DIV/0!</v>
      </c>
      <c r="G97" s="7">
        <f>_xlfn.IFERROR(E97/C97*100,0)</f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59"/>
    </row>
    <row r="98" spans="1:32" ht="22.5" customHeight="1" hidden="1">
      <c r="A98" s="38" t="s">
        <v>41</v>
      </c>
      <c r="B98" s="7">
        <f t="shared" si="43"/>
        <v>0</v>
      </c>
      <c r="C98" s="7">
        <f>H98</f>
        <v>0</v>
      </c>
      <c r="D98" s="7">
        <f>E98</f>
        <v>0</v>
      </c>
      <c r="E98" s="7">
        <f>I98+K98+M98+O98+Q98+S98+U98+W98+Y98+AA98+AC98+AE98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59"/>
    </row>
    <row r="99" spans="1:32" ht="24.75" customHeight="1" hidden="1">
      <c r="A99" s="38" t="s">
        <v>42</v>
      </c>
      <c r="B99" s="7">
        <f t="shared" si="43"/>
        <v>0</v>
      </c>
      <c r="C99" s="7">
        <f>H99</f>
        <v>0</v>
      </c>
      <c r="D99" s="7">
        <f>E99</f>
        <v>0</v>
      </c>
      <c r="E99" s="7">
        <f>I99+K99+M99+O99+Q99+S99+U99+W99+Y99+AA99+AC99+AE99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59"/>
    </row>
    <row r="100" spans="1:32" ht="33" customHeight="1">
      <c r="A100" s="49" t="s">
        <v>38</v>
      </c>
      <c r="B100" s="18">
        <f>B13+B6</f>
        <v>206505.202</v>
      </c>
      <c r="C100" s="50">
        <f>C13+C6</f>
        <v>7878.32</v>
      </c>
      <c r="D100" s="50">
        <f>D13+D6</f>
        <v>5737.98</v>
      </c>
      <c r="E100" s="50">
        <f>E13+E6</f>
        <v>5737.98</v>
      </c>
      <c r="F100" s="18">
        <f>E100/B100%</f>
        <v>2.7786128118942006</v>
      </c>
      <c r="G100" s="18">
        <f>E100/C100%</f>
        <v>72.83253282425694</v>
      </c>
      <c r="H100" s="18">
        <f>H13+H6</f>
        <v>7878.32</v>
      </c>
      <c r="I100" s="18">
        <f aca="true" t="shared" si="46" ref="I100:AE100">I13+I6</f>
        <v>5737.98</v>
      </c>
      <c r="J100" s="18">
        <f t="shared" si="46"/>
        <v>13002.300000000001</v>
      </c>
      <c r="K100" s="18">
        <f t="shared" si="46"/>
        <v>0</v>
      </c>
      <c r="L100" s="18">
        <f t="shared" si="46"/>
        <v>11106.08</v>
      </c>
      <c r="M100" s="18">
        <f t="shared" si="46"/>
        <v>0</v>
      </c>
      <c r="N100" s="18">
        <f t="shared" si="46"/>
        <v>18885.36</v>
      </c>
      <c r="O100" s="18">
        <f t="shared" si="46"/>
        <v>0</v>
      </c>
      <c r="P100" s="18">
        <f t="shared" si="46"/>
        <v>10582.09</v>
      </c>
      <c r="Q100" s="18">
        <f t="shared" si="46"/>
        <v>0</v>
      </c>
      <c r="R100" s="18">
        <f t="shared" si="46"/>
        <v>10080.289999999999</v>
      </c>
      <c r="S100" s="18">
        <f t="shared" si="46"/>
        <v>0</v>
      </c>
      <c r="T100" s="18">
        <f t="shared" si="46"/>
        <v>10644.130000000001</v>
      </c>
      <c r="U100" s="18">
        <f>U13+U6</f>
        <v>0</v>
      </c>
      <c r="V100" s="18">
        <f t="shared" si="46"/>
        <v>29757.251999999997</v>
      </c>
      <c r="W100" s="18">
        <f t="shared" si="46"/>
        <v>0</v>
      </c>
      <c r="X100" s="18">
        <f t="shared" si="46"/>
        <v>62835.82000000001</v>
      </c>
      <c r="Y100" s="18">
        <f t="shared" si="46"/>
        <v>0</v>
      </c>
      <c r="Z100" s="18">
        <f t="shared" si="46"/>
        <v>8419.810000000001</v>
      </c>
      <c r="AA100" s="18">
        <f t="shared" si="46"/>
        <v>0</v>
      </c>
      <c r="AB100" s="18">
        <f t="shared" si="46"/>
        <v>12913.920000000002</v>
      </c>
      <c r="AC100" s="18">
        <f t="shared" si="46"/>
        <v>0</v>
      </c>
      <c r="AD100" s="18">
        <f t="shared" si="46"/>
        <v>10399.829999999998</v>
      </c>
      <c r="AE100" s="18">
        <f t="shared" si="46"/>
        <v>0</v>
      </c>
      <c r="AF100" s="59"/>
    </row>
    <row r="101" spans="1:33" s="28" customFormat="1" ht="16.5">
      <c r="A101" s="38" t="s">
        <v>12</v>
      </c>
      <c r="B101" s="7">
        <f aca="true" t="shared" si="47" ref="B101:E102">B64+B16+B9</f>
        <v>71346.8</v>
      </c>
      <c r="C101" s="7">
        <f t="shared" si="47"/>
        <v>0</v>
      </c>
      <c r="D101" s="7">
        <f t="shared" si="47"/>
        <v>0</v>
      </c>
      <c r="E101" s="7">
        <f t="shared" si="47"/>
        <v>0</v>
      </c>
      <c r="F101" s="7">
        <f>E101/B101%</f>
        <v>0</v>
      </c>
      <c r="G101" s="7">
        <f>_xlfn.IFERROR(E101/C101*100,0)</f>
        <v>0</v>
      </c>
      <c r="H101" s="7">
        <f aca="true" t="shared" si="48" ref="H101:AE102">H64+H16+H9</f>
        <v>0</v>
      </c>
      <c r="I101" s="7">
        <f t="shared" si="48"/>
        <v>0</v>
      </c>
      <c r="J101" s="7">
        <f t="shared" si="48"/>
        <v>0</v>
      </c>
      <c r="K101" s="7">
        <f t="shared" si="48"/>
        <v>0</v>
      </c>
      <c r="L101" s="7">
        <f t="shared" si="48"/>
        <v>0</v>
      </c>
      <c r="M101" s="7">
        <f t="shared" si="48"/>
        <v>0</v>
      </c>
      <c r="N101" s="7">
        <f t="shared" si="48"/>
        <v>0</v>
      </c>
      <c r="O101" s="7">
        <f t="shared" si="48"/>
        <v>0</v>
      </c>
      <c r="P101" s="7">
        <f t="shared" si="48"/>
        <v>0</v>
      </c>
      <c r="Q101" s="7">
        <f t="shared" si="48"/>
        <v>0</v>
      </c>
      <c r="R101" s="7">
        <f t="shared" si="48"/>
        <v>0</v>
      </c>
      <c r="S101" s="7">
        <f t="shared" si="48"/>
        <v>0</v>
      </c>
      <c r="T101" s="7">
        <f t="shared" si="48"/>
        <v>0</v>
      </c>
      <c r="U101" s="7">
        <f t="shared" si="48"/>
        <v>0</v>
      </c>
      <c r="V101" s="7">
        <f t="shared" si="48"/>
        <v>21403.5</v>
      </c>
      <c r="W101" s="7">
        <f t="shared" si="48"/>
        <v>0</v>
      </c>
      <c r="X101" s="7">
        <f t="shared" si="48"/>
        <v>49943.3</v>
      </c>
      <c r="Y101" s="7">
        <f t="shared" si="48"/>
        <v>0</v>
      </c>
      <c r="Z101" s="7">
        <f t="shared" si="48"/>
        <v>0</v>
      </c>
      <c r="AA101" s="7">
        <f t="shared" si="48"/>
        <v>0</v>
      </c>
      <c r="AB101" s="7">
        <f t="shared" si="48"/>
        <v>0</v>
      </c>
      <c r="AC101" s="7">
        <f t="shared" si="48"/>
        <v>0</v>
      </c>
      <c r="AD101" s="7">
        <f t="shared" si="48"/>
        <v>0</v>
      </c>
      <c r="AE101" s="7">
        <f t="shared" si="48"/>
        <v>0</v>
      </c>
      <c r="AF101" s="65"/>
      <c r="AG101" s="35"/>
    </row>
    <row r="102" spans="1:33" s="28" customFormat="1" ht="16.5">
      <c r="A102" s="38" t="s">
        <v>13</v>
      </c>
      <c r="B102" s="7">
        <f t="shared" si="47"/>
        <v>135158.402</v>
      </c>
      <c r="C102" s="7">
        <f t="shared" si="47"/>
        <v>7878.32</v>
      </c>
      <c r="D102" s="7">
        <f t="shared" si="47"/>
        <v>5737.98</v>
      </c>
      <c r="E102" s="7">
        <f t="shared" si="47"/>
        <v>5737.98</v>
      </c>
      <c r="F102" s="7">
        <f>E102/B102%</f>
        <v>4.245374253536972</v>
      </c>
      <c r="G102" s="7">
        <f>_xlfn.IFERROR(E102/C102*100,0)</f>
        <v>72.83253282425694</v>
      </c>
      <c r="H102" s="7">
        <f t="shared" si="48"/>
        <v>7878.32</v>
      </c>
      <c r="I102" s="7">
        <f t="shared" si="48"/>
        <v>5737.98</v>
      </c>
      <c r="J102" s="7">
        <f t="shared" si="48"/>
        <v>13002.300000000001</v>
      </c>
      <c r="K102" s="7">
        <f t="shared" si="48"/>
        <v>0</v>
      </c>
      <c r="L102" s="7">
        <f t="shared" si="48"/>
        <v>11106.08</v>
      </c>
      <c r="M102" s="7">
        <f t="shared" si="48"/>
        <v>0</v>
      </c>
      <c r="N102" s="7">
        <f t="shared" si="48"/>
        <v>18885.36</v>
      </c>
      <c r="O102" s="7">
        <f t="shared" si="48"/>
        <v>0</v>
      </c>
      <c r="P102" s="7">
        <f t="shared" si="48"/>
        <v>10582.09</v>
      </c>
      <c r="Q102" s="7">
        <f t="shared" si="48"/>
        <v>0</v>
      </c>
      <c r="R102" s="7">
        <f t="shared" si="48"/>
        <v>10080.289999999999</v>
      </c>
      <c r="S102" s="7">
        <f t="shared" si="48"/>
        <v>0</v>
      </c>
      <c r="T102" s="7">
        <f t="shared" si="48"/>
        <v>10644.130000000001</v>
      </c>
      <c r="U102" s="7">
        <f t="shared" si="48"/>
        <v>0</v>
      </c>
      <c r="V102" s="7">
        <f t="shared" si="48"/>
        <v>8353.752</v>
      </c>
      <c r="W102" s="7">
        <f t="shared" si="48"/>
        <v>0</v>
      </c>
      <c r="X102" s="7">
        <f t="shared" si="48"/>
        <v>12892.52</v>
      </c>
      <c r="Y102" s="7">
        <f t="shared" si="48"/>
        <v>0</v>
      </c>
      <c r="Z102" s="7">
        <f t="shared" si="48"/>
        <v>8419.810000000001</v>
      </c>
      <c r="AA102" s="7">
        <f t="shared" si="48"/>
        <v>0</v>
      </c>
      <c r="AB102" s="7">
        <f t="shared" si="48"/>
        <v>12913.920000000002</v>
      </c>
      <c r="AC102" s="7">
        <f t="shared" si="48"/>
        <v>0</v>
      </c>
      <c r="AD102" s="7">
        <f t="shared" si="48"/>
        <v>10399.829999999998</v>
      </c>
      <c r="AE102" s="7">
        <f t="shared" si="48"/>
        <v>0</v>
      </c>
      <c r="AF102" s="65"/>
      <c r="AG102" s="35"/>
    </row>
    <row r="103" spans="1:33" s="48" customFormat="1" ht="17.2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H103+J103+L103+N103+P103+R103+T103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>
        <f>H66</f>
        <v>0</v>
      </c>
      <c r="I103" s="34">
        <f aca="true" t="shared" si="49" ref="I103:AE103">I66</f>
        <v>0</v>
      </c>
      <c r="J103" s="34">
        <f t="shared" si="49"/>
        <v>0</v>
      </c>
      <c r="K103" s="34">
        <f t="shared" si="49"/>
        <v>0</v>
      </c>
      <c r="L103" s="34">
        <f t="shared" si="49"/>
        <v>0</v>
      </c>
      <c r="M103" s="34">
        <f t="shared" si="49"/>
        <v>0</v>
      </c>
      <c r="N103" s="34">
        <f t="shared" si="49"/>
        <v>0</v>
      </c>
      <c r="O103" s="34">
        <f t="shared" si="49"/>
        <v>0</v>
      </c>
      <c r="P103" s="34">
        <f t="shared" si="49"/>
        <v>0</v>
      </c>
      <c r="Q103" s="34">
        <f t="shared" si="49"/>
        <v>0</v>
      </c>
      <c r="R103" s="34">
        <f t="shared" si="49"/>
        <v>0</v>
      </c>
      <c r="S103" s="34">
        <f t="shared" si="49"/>
        <v>0</v>
      </c>
      <c r="T103" s="34">
        <f t="shared" si="49"/>
        <v>0</v>
      </c>
      <c r="U103" s="34">
        <f t="shared" si="49"/>
        <v>0</v>
      </c>
      <c r="V103" s="34">
        <f t="shared" si="49"/>
        <v>0</v>
      </c>
      <c r="W103" s="34">
        <f t="shared" si="49"/>
        <v>0</v>
      </c>
      <c r="X103" s="34">
        <f t="shared" si="49"/>
        <v>0</v>
      </c>
      <c r="Y103" s="34">
        <f t="shared" si="49"/>
        <v>0</v>
      </c>
      <c r="Z103" s="34">
        <f t="shared" si="49"/>
        <v>0</v>
      </c>
      <c r="AA103" s="34">
        <f t="shared" si="49"/>
        <v>0</v>
      </c>
      <c r="AB103" s="34">
        <f t="shared" si="49"/>
        <v>0</v>
      </c>
      <c r="AC103" s="34">
        <f t="shared" si="49"/>
        <v>0</v>
      </c>
      <c r="AD103" s="34">
        <f t="shared" si="49"/>
        <v>0</v>
      </c>
      <c r="AE103" s="34">
        <f t="shared" si="49"/>
        <v>0</v>
      </c>
      <c r="AF103" s="65"/>
      <c r="AG103" s="35"/>
    </row>
    <row r="104" spans="1:33" s="28" customFormat="1" ht="16.5">
      <c r="A104" s="38" t="s">
        <v>41</v>
      </c>
      <c r="B104" s="7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5"/>
      <c r="AG104" s="35"/>
    </row>
    <row r="105" spans="1:33" s="28" customFormat="1" ht="16.5">
      <c r="A105" s="38" t="s">
        <v>42</v>
      </c>
      <c r="B105" s="7">
        <f>B68+B19+B12</f>
        <v>0</v>
      </c>
      <c r="C105" s="7">
        <f>H105+J105+L105+N105+P105+R105+T105+V105</f>
        <v>0</v>
      </c>
      <c r="D105" s="7">
        <f>E105</f>
        <v>0</v>
      </c>
      <c r="E105" s="7">
        <f>I105+K105+M105+O105+Q105+S105+U105+W105+Y105+AA105+AC105+AE105</f>
        <v>0</v>
      </c>
      <c r="F105" s="7" t="e">
        <f>E105/B105%</f>
        <v>#DIV/0!</v>
      </c>
      <c r="G105" s="7">
        <f>_xlfn.IFERROR(E105/C105*100,0)</f>
        <v>0</v>
      </c>
      <c r="H105" s="7">
        <f>H68+H19+H12</f>
        <v>0</v>
      </c>
      <c r="I105" s="7">
        <f aca="true" t="shared" si="50" ref="I105:AE105">I68+I19+I12</f>
        <v>0</v>
      </c>
      <c r="J105" s="7">
        <f t="shared" si="50"/>
        <v>0</v>
      </c>
      <c r="K105" s="7">
        <f t="shared" si="50"/>
        <v>0</v>
      </c>
      <c r="L105" s="7">
        <f t="shared" si="50"/>
        <v>0</v>
      </c>
      <c r="M105" s="7">
        <f t="shared" si="50"/>
        <v>0</v>
      </c>
      <c r="N105" s="7">
        <f t="shared" si="50"/>
        <v>0</v>
      </c>
      <c r="O105" s="7">
        <f t="shared" si="50"/>
        <v>0</v>
      </c>
      <c r="P105" s="7">
        <f t="shared" si="50"/>
        <v>0</v>
      </c>
      <c r="Q105" s="7">
        <f t="shared" si="50"/>
        <v>0</v>
      </c>
      <c r="R105" s="7">
        <f t="shared" si="50"/>
        <v>0</v>
      </c>
      <c r="S105" s="7">
        <f t="shared" si="50"/>
        <v>0</v>
      </c>
      <c r="T105" s="7">
        <f>T68+T19+T12</f>
        <v>0</v>
      </c>
      <c r="U105" s="7">
        <f t="shared" si="50"/>
        <v>0</v>
      </c>
      <c r="V105" s="7">
        <f t="shared" si="50"/>
        <v>0</v>
      </c>
      <c r="W105" s="7">
        <f t="shared" si="50"/>
        <v>0</v>
      </c>
      <c r="X105" s="7">
        <f t="shared" si="50"/>
        <v>0</v>
      </c>
      <c r="Y105" s="7">
        <f t="shared" si="50"/>
        <v>0</v>
      </c>
      <c r="Z105" s="7">
        <f t="shared" si="50"/>
        <v>0</v>
      </c>
      <c r="AA105" s="7">
        <f t="shared" si="50"/>
        <v>0</v>
      </c>
      <c r="AB105" s="7">
        <f t="shared" si="50"/>
        <v>0</v>
      </c>
      <c r="AC105" s="7">
        <f t="shared" si="50"/>
        <v>0</v>
      </c>
      <c r="AD105" s="7">
        <f t="shared" si="50"/>
        <v>0</v>
      </c>
      <c r="AE105" s="7">
        <f t="shared" si="50"/>
        <v>0</v>
      </c>
      <c r="AF105" s="65"/>
      <c r="AG105" s="35"/>
    </row>
    <row r="106" spans="1:31" ht="16.5">
      <c r="A106" s="51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>
      <c r="A107" s="51"/>
      <c r="B107" s="67"/>
      <c r="C107" s="85"/>
      <c r="D107" s="85"/>
      <c r="E107" s="85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2:31" ht="16.5">
      <c r="B108" s="53" t="s">
        <v>47</v>
      </c>
      <c r="C108" s="67"/>
      <c r="D108" s="67"/>
      <c r="E108" s="67"/>
      <c r="F108" s="67"/>
      <c r="G108" s="67"/>
      <c r="H108" s="67"/>
      <c r="I108" s="67"/>
      <c r="M108" s="67"/>
      <c r="N108" s="67"/>
      <c r="O108" s="67"/>
      <c r="P108" s="67"/>
      <c r="Q108" s="67"/>
      <c r="R108" s="67"/>
      <c r="S108" s="67"/>
      <c r="T108" s="86" t="s">
        <v>18</v>
      </c>
      <c r="U108" s="86"/>
      <c r="V108" s="86"/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>
      <c r="A109" s="54"/>
      <c r="B109" s="25"/>
      <c r="C109" s="25"/>
      <c r="D109" s="25"/>
      <c r="E109" s="25"/>
      <c r="F109" s="25"/>
      <c r="G109" s="25"/>
      <c r="H109" s="25"/>
      <c r="I109" s="25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6.5">
      <c r="A110" s="28"/>
      <c r="B110" s="53" t="s">
        <v>48</v>
      </c>
      <c r="C110" s="28"/>
      <c r="D110" s="28"/>
      <c r="E110" s="28"/>
      <c r="F110" s="35"/>
      <c r="G110" s="28"/>
      <c r="H110" s="3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20.25">
      <c r="A111" s="28"/>
      <c r="B111" s="53" t="s">
        <v>50</v>
      </c>
      <c r="C111" s="28"/>
      <c r="D111" s="28"/>
      <c r="E111" s="28"/>
      <c r="F111" s="28"/>
      <c r="G111" s="28"/>
      <c r="H111" s="28"/>
      <c r="I111" s="32"/>
      <c r="J111" s="55"/>
      <c r="K111" s="55"/>
      <c r="L111" s="55"/>
      <c r="M111" s="55"/>
      <c r="N111" s="55"/>
      <c r="O111" s="55"/>
      <c r="P111" s="55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20.25">
      <c r="A112" s="28"/>
      <c r="B112" s="53" t="s">
        <v>73</v>
      </c>
      <c r="C112" s="28"/>
      <c r="D112" s="28"/>
      <c r="E112" s="28"/>
      <c r="F112" s="28"/>
      <c r="G112" s="28"/>
      <c r="H112" s="28"/>
      <c r="I112" s="55"/>
      <c r="J112" s="55"/>
      <c r="K112" s="55"/>
      <c r="L112" s="55"/>
      <c r="M112" s="55"/>
      <c r="N112" s="55"/>
      <c r="O112" s="55"/>
      <c r="P112" s="55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</sheetData>
  <sheetProtection/>
  <mergeCells count="28">
    <mergeCell ref="L3:M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Z3:AA3"/>
    <mergeCell ref="AB3:AC3"/>
    <mergeCell ref="C107:E107"/>
    <mergeCell ref="T108:V108"/>
    <mergeCell ref="AD3:AE3"/>
    <mergeCell ref="N3:O3"/>
    <mergeCell ref="P3:Q3"/>
    <mergeCell ref="R3:S3"/>
    <mergeCell ref="T3:U3"/>
    <mergeCell ref="V3:W3"/>
    <mergeCell ref="AF7:AF12"/>
    <mergeCell ref="AF76:AF81"/>
    <mergeCell ref="AF82:AF87"/>
    <mergeCell ref="AF20:AF25"/>
    <mergeCell ref="AF50:AF55"/>
    <mergeCell ref="AF56:AF61"/>
    <mergeCell ref="AF69:AF75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2017-02-14T06:34:02Z</cp:lastPrinted>
  <dcterms:created xsi:type="dcterms:W3CDTF">1996-10-08T23:32:33Z</dcterms:created>
  <dcterms:modified xsi:type="dcterms:W3CDTF">2017-02-14T11:52:03Z</dcterms:modified>
  <cp:category/>
  <cp:version/>
  <cp:contentType/>
  <cp:contentStatus/>
</cp:coreProperties>
</file>