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360" windowWidth="21840" windowHeight="11955" activeTab="2"/>
  </bookViews>
  <sheets>
    <sheet name="Титульный лист" sheetId="1" r:id="rId1"/>
    <sheet name="2016" sheetId="2" r:id="rId2"/>
    <sheet name="апрель" sheetId="3" r:id="rId3"/>
  </sheets>
  <externalReferences>
    <externalReference r:id="rId6"/>
  </externalReferences>
  <definedNames>
    <definedName name="_xlfn.IFERROR" hidden="1">#NAME?</definedName>
    <definedName name="_xlnm.Print_Titles" localSheetId="1">'2016'!$7:$9</definedName>
    <definedName name="_xlnm.Print_Titles" localSheetId="2">'апрель'!$A:$A,'апрель'!$6:$8</definedName>
    <definedName name="_xlnm.Print_Area" localSheetId="2">'апрель'!$A$1:$AF$149</definedName>
  </definedNames>
  <calcPr fullCalcOnLoad="1"/>
</workbook>
</file>

<file path=xl/sharedStrings.xml><?xml version="1.0" encoding="utf-8"?>
<sst xmlns="http://schemas.openxmlformats.org/spreadsheetml/2006/main" count="375" uniqueCount="104">
  <si>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</si>
  <si>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</si>
  <si>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</si>
  <si>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</si>
  <si>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</si>
  <si>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</si>
  <si>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</si>
  <si>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</si>
  <si>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</si>
  <si>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</si>
  <si>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</si>
  <si>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</si>
  <si>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бюджет автономного округа</t>
  </si>
  <si>
    <t>бюджет города Когалыма</t>
  </si>
  <si>
    <t>привлеченные средства</t>
  </si>
  <si>
    <t>Сетевой график</t>
  </si>
  <si>
    <t>по реализации мероприятий муниципальной программы</t>
  </si>
  <si>
    <t>г. Когалым</t>
  </si>
  <si>
    <t>Согласовано</t>
  </si>
  <si>
    <t xml:space="preserve">"Отдел развития жилищно-коммунального хозяйства
 Администрации города Когалыма" </t>
  </si>
  <si>
    <t>2014 год</t>
  </si>
  <si>
    <t>Заместитель главы</t>
  </si>
  <si>
    <t>______________П.А.Ращупкин</t>
  </si>
  <si>
    <t>Л.Г.Низамова</t>
  </si>
  <si>
    <t>всего</t>
  </si>
  <si>
    <t>1.1.</t>
  </si>
  <si>
    <t>1.2.</t>
  </si>
  <si>
    <t>1.2.1.</t>
  </si>
  <si>
    <t>1.2.2.</t>
  </si>
  <si>
    <t>1.3.</t>
  </si>
  <si>
    <t>1.3.1.</t>
  </si>
  <si>
    <t>1.3.2.</t>
  </si>
  <si>
    <t>1.3.3.</t>
  </si>
  <si>
    <t>1.4.</t>
  </si>
  <si>
    <t>Итого по подразделу 1</t>
  </si>
  <si>
    <t>1.5.</t>
  </si>
  <si>
    <t>1.6.</t>
  </si>
  <si>
    <t>1.6.1.</t>
  </si>
  <si>
    <t>1.6.2.</t>
  </si>
  <si>
    <t>1.6.3.</t>
  </si>
  <si>
    <t>1.6.4.</t>
  </si>
  <si>
    <t>*  Отдел развития жилищно-коммунального хозяйства Администрации города Когалыма</t>
  </si>
  <si>
    <t>** Муниципальное бюджетное учреждение «Коммунспецавтотехника»</t>
  </si>
  <si>
    <t>*** Муниципальное казенное учреждение «Управление жилищно-коммунального хозяйства города Когалыма»</t>
  </si>
  <si>
    <t>**** Муниципальное казенное учреждение «Управление капитального строительства города Когалыма»</t>
  </si>
  <si>
    <t xml:space="preserve"> ***** Муниципальное автономное учреждение «Культурно-досуговый комплекс «Метро»</t>
  </si>
  <si>
    <t>План на
2016 год</t>
  </si>
  <si>
    <t>план</t>
  </si>
  <si>
    <t>касса</t>
  </si>
  <si>
    <t>Комплексный план (сетевой график) по реализации муниципальной программы
 "Содержание объектов городского хозяйства и инженерной инфраструктуры в городе Когалыме" 
на 2016 год</t>
  </si>
  <si>
    <t>ответственный исполнитель</t>
  </si>
  <si>
    <t>специалист-эксперт ОРЖКХ Е.Ю.Шмытова</t>
  </si>
  <si>
    <t>тел. 8(34667)93-792</t>
  </si>
  <si>
    <t>на 2016 год</t>
  </si>
  <si>
    <t xml:space="preserve">"Содержание объектов городского хозяйства 
и инженерной инфраструктуры в городе Когалыме" 
</t>
  </si>
  <si>
    <t xml:space="preserve"> города Когалыма</t>
  </si>
  <si>
    <t>СОГЛАСОВАНО</t>
  </si>
  <si>
    <t>Заместитель главы города Когалыма</t>
  </si>
  <si>
    <t>Основные мероприятия программы</t>
  </si>
  <si>
    <t>тыс.рублей</t>
  </si>
  <si>
    <t>Ответственный за составление сетевого графика</t>
  </si>
  <si>
    <t>Шмытова Елена Юрьевна,</t>
  </si>
  <si>
    <t>Начальник ОРЖКХ Администрации города Когалыма</t>
  </si>
  <si>
    <t>Всего по программе, в том числе</t>
  </si>
  <si>
    <t xml:space="preserve">________________________ </t>
  </si>
  <si>
    <t>1.1. Содержание объектов благоустройства территории города Когалыма, включая озеленение территории и содержание малых архитектурных форм (1)</t>
  </si>
  <si>
    <t>1.2. Организация наружного освещения улиц, дворовых территорий города Когалыма (2,3)</t>
  </si>
  <si>
    <t xml:space="preserve">1.2.1. Организация освещения улиц и дворовых территорий </t>
  </si>
  <si>
    <t xml:space="preserve">1.2.2. Техническое обслуживание сетей наружного освещения улиц и дворовых территорий </t>
  </si>
  <si>
    <t>1.3. Организация ритуальных услуг и содержание мест захоронения (4,5,6)</t>
  </si>
  <si>
    <t xml:space="preserve">1.3.1. Содержание территории городского кладбища </t>
  </si>
  <si>
    <t xml:space="preserve">1.3.2. Обеспечение ритуальных услуг </t>
  </si>
  <si>
    <t>1.3.3. Оказание услуг по перевозке умерших с места происшедшего летального исхода</t>
  </si>
  <si>
    <t>1.4. Создание новых мест для отдыха и физического развития горожан (7)</t>
  </si>
  <si>
    <t>1.5. Обеспечение деятельности муниципального казённого учреждения «Управление жилищно-коммунального хозяйства города Когалыма» по реализации полномочий Администрации города Когалыма   (8)</t>
  </si>
  <si>
    <t>1.6. Осуществление иных функций, необходимых для реализации возложенных на муниципальное  казённое учреждение «Управление жилищно-коммунального хозяйства города Когалыма» полномочий Администрации города Когалыма  (9)</t>
  </si>
  <si>
    <t>1.6.1. Организация проведения комплекса организационных, санитарно-противоэпидемических (профилактических) мероприятий в городе Когалыме, направленных на предупреждение возникновения и распространения случаев заболевания туляремией среди людей</t>
  </si>
  <si>
    <t>1.6.2. Обеспечение бесперебойной работы музыкального фонтана, расположенного на площади по улице Мира (ремонт, водоснабжение и водоотведение)</t>
  </si>
  <si>
    <t>1.6.3. Организация выполнения работ по благоустройству города Когалыма, в том числе: ремонт и реконструкция сетей наружного освещения; выполнение работ по устройству дождеприемных колодцев по адресу ул.Мира, дом 18а; установка уличных урн для мусора</t>
  </si>
  <si>
    <t>1.6.4. Организация выполнения работ по пошиву флаговых композиций</t>
  </si>
  <si>
    <t>федеральный бюджет</t>
  </si>
  <si>
    <t>кассовый расход</t>
  </si>
  <si>
    <t>Исполнение, %</t>
  </si>
  <si>
    <t>к текущему году</t>
  </si>
  <si>
    <t>на отчетную дату</t>
  </si>
  <si>
    <t>Результаты реализации и причины отклонений факта от плана</t>
  </si>
  <si>
    <t>1.6.5. Обеспечение архитектурного освещения города, Когалыма в том числе подсветка зданий, сооружений, жилых домов</t>
  </si>
  <si>
    <t>1.7. Строительство, ремонт и реконструкция объектов благоустройства на территории города Когалыма</t>
  </si>
  <si>
    <t>1.7.1. Строительство пешеходных зон вдоль ул. Дружбы Народов от пр. Шмидта до Спортивно-культурного комплекса «Галактика»</t>
  </si>
  <si>
    <t>1.7.2.  Реконструкция объекта: «Зона отдыха по улице Сибирская»</t>
  </si>
  <si>
    <t>1.7.3.  Благоустройство дворовых территорий</t>
  </si>
  <si>
    <t>Оплата проведена по фактически выставленным счетам</t>
  </si>
  <si>
    <t>Оплата проведена согласно выставленным счетам с учетом фактического количества и стоимости замены материалов</t>
  </si>
  <si>
    <t>1.6.6.  Организация выполнения работ по техническому обследованию строительных конструкций многоквартирных домов</t>
  </si>
  <si>
    <t>Отчет о ходе реализации  муниципальной программы «Содержание объектов городского хозяйства и инженерной инфраструктуры в городе Когалыме» 
на 30.04.2016</t>
  </si>
  <si>
    <t>План на 30.04.2016</t>
  </si>
  <si>
    <t>Профинансировано на 30.04.2016</t>
  </si>
  <si>
    <t>Кассовый расход на  30.04.2016</t>
  </si>
  <si>
    <t>Отклонение от плана составляет 9 459,55 тыс.руб. в том числе:
1. 3 192,7 тыс. руб. за счет вакансий в кол-ве 7 шт.ед., сверхурочная работа (работа в выходные и праздничные дни планировалась в большем объеме), также за счет больничных листов, оплаты проезда к месту отпуска и обратно, компенсации стоимости путёвок на санаторно-курортное лечение; 
2. 621,5 тыс.руб. - оплата по связи, эл.энергии, теплоэнергии, водоснабжению, водоотведению и налогу на имущество проведена по фактически выставленным счетам;
3. 325,8 тыс.руб. по прочим работам и услугам,  (страхование автотранспорта не проведено, т.к. техника находилась на ремонте;  по сопровождению программного обеспечения, т.к. по результатам мониторинга рынка, стоимость услуг экспертно информационной базы данных для участников контрактной системы закупок увеличилась. Данные средства будут использованы в случае соразмерного уменьшения стоимости услуги; по прохождению планового медицинского осмотра рабочих, т.к. договор не заключен, прохождение запланировано на октябрь месяц; по текущему ремонту детских площадок,  т.к. документация на проведение конкурсных процедур находится в стадии разработки;
4. 1 371,6 тыс.руб. документация на приобретение запасных частей в стадии разработки, изменение пла-графиков; 
5. 3 947,9 тыс.руб. приобретение снегоуборочной техники в процессе рассмотрения.</t>
  </si>
  <si>
    <t>Подготовлена конкурсная документация на установку информационных щитов на территории 53 детских игровых площадок на сумму 685,4т.р. Размещение аукцион.документации запланировано на июнь; выполнение работ на сентябрь 2016г.</t>
  </si>
  <si>
    <t>Освоение ден. средств не в полном объёме обусловлено нахожд. работников на больничном и переносом отпуска на более поздний период -110,67т.р.; льгот.проезд к месту отпуска 47т.р., оплата за услуги междугор. связи меньше планируемой по смете в связи со снижением кол-ва междугор. переговоров; оплата за услугу Интернет производится в месяце, след. за расчётным (при расчёте сметы предусматривалась предоплата) - 12,38т.р. Кол-во дней нахождения работников в командировке меньше планируемого - 1,27т.р. Договор на оказание услуг по сопр. АИС "Расчёт тарифов на услуги перевозки пассажиров автомобильным транспортом" заключен с 01.04.2016 (ден.средства в сумме 66т.р, будут использованы до конца года).</t>
  </si>
  <si>
    <t xml:space="preserve">Подготовлена конкурсная документация на ремонт и реконструкцию сетей наружного освещения на улицах Олимпийская и Набережная на сумму 1436,58т.р. Размещение аукционной документации запланировано на май. Исполнение контракта на сентябрь 2016 года. </t>
  </si>
  <si>
    <t>Ведется согласование объемов работ с инвестором</t>
  </si>
  <si>
    <t>Функции Заказчика по заключенному контракту на выполнение строительно-монтажных работ от 27.02.2016 №07/2016 на сумму 21 356,0 тыс.руб. Администрацией города Когалыма переданы МУ "УКС г.Когалыма" 21.03.2016.
Срок выполнения работ по 31.08.2016.
Заказчикам выплачен аванс в размере 30% (6406,8 тыс.руб.).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</si>
</sst>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#,##0.0_ ;[Red]\-#,##0.0\ "/>
    <numFmt numFmtId="182" formatCode="#,##0_ ;[Red]\-#,##0\ "/>
    <numFmt numFmtId="183" formatCode="#,##0.0"/>
    <numFmt numFmtId="184" formatCode="#,##0.00_ ;[Red]\-#,##0.00\ "/>
    <numFmt numFmtId="185" formatCode="0.0%"/>
    <numFmt numFmtId="186" formatCode="0.0"/>
    <numFmt numFmtId="187" formatCode="#,##0_р_."/>
    <numFmt numFmtId="188" formatCode="#,##0.0_р_."/>
    <numFmt numFmtId="189" formatCode="#,##0.00_р_."/>
    <numFmt numFmtId="190" formatCode="_(* #,##0.000_);_(* \(#,##0.000\);_(* &quot;-&quot;??_);_(@_)"/>
    <numFmt numFmtId="191" formatCode="_(* #,##0.0_);_(* \(#,##0.0\);_(* &quot;-&quot;??_);_(@_)"/>
    <numFmt numFmtId="192" formatCode="#,##0.000_ ;[Red]\-#,##0.000\ "/>
    <numFmt numFmtId="193" formatCode="#,##0.0000_ ;[Red]\-#,##0.0000\ "/>
    <numFmt numFmtId="194" formatCode="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4" fontId="50" fillId="0" borderId="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left" vertical="center"/>
    </xf>
    <xf numFmtId="14" fontId="10" fillId="0" borderId="0" xfId="0" applyNumberFormat="1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justify" vertical="center" wrapText="1"/>
    </xf>
    <xf numFmtId="0" fontId="8" fillId="7" borderId="10" xfId="0" applyFont="1" applyFill="1" applyBorder="1" applyAlignment="1">
      <alignment horizontal="justify" vertical="center" wrapText="1"/>
    </xf>
    <xf numFmtId="4" fontId="8" fillId="7" borderId="10" xfId="0" applyNumberFormat="1" applyFont="1" applyFill="1" applyBorder="1" applyAlignment="1">
      <alignment horizontal="center" vertical="center" wrapText="1"/>
    </xf>
    <xf numFmtId="0" fontId="8" fillId="7" borderId="0" xfId="0" applyFont="1" applyFill="1" applyAlignment="1">
      <alignment/>
    </xf>
    <xf numFmtId="0" fontId="9" fillId="2" borderId="11" xfId="0" applyFont="1" applyFill="1" applyBorder="1" applyAlignment="1">
      <alignment horizontal="left" vertical="center"/>
    </xf>
    <xf numFmtId="4" fontId="9" fillId="2" borderId="1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wrapText="1"/>
    </xf>
    <xf numFmtId="4" fontId="50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50" fillId="0" borderId="0" xfId="0" applyFont="1" applyAlignment="1">
      <alignment horizontal="left" wrapText="1"/>
    </xf>
    <xf numFmtId="4" fontId="50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46;&#1050;&#1061;\&#1064;&#1084;&#1099;&#1090;&#1086;&#1074;&#1072;%20&#1045;.&#1070;\&#1055;&#1088;&#1086;&#1075;&#1088;&#1072;&#1084;&#1084;&#1099;%20&#1082;%20&#1073;&#1102;&#1076;&#1078;&#1077;&#1090;&#1091;%202015\&#1055;&#1088;&#1086;&#1077;&#1082;&#1090;%20&#1087;&#1086;&#1089;&#1090;&#1072;&#1085;&#1086;&#1074;&#1083;&#1077;&#1085;&#1080;&#1103;%20&#1086;%20&#1074;&#1085;&#1077;&#1089;&#1077;&#1085;&#1080;&#1080;%20&#1080;&#1079;&#1084;&#1077;&#1085;&#1077;&#1085;&#1080;&#1081;%20&#1074;%20&#1087;&#1086;&#1089;&#1090;&#1072;&#1085;&#1086;&#1074;&#1083;&#1077;&#1085;&#1080;&#1077;%20&#1086;&#1090;%2011.10.2013%20&#8470;2908\&#1055;&#1088;&#1086;&#1077;&#1082;&#1090;%20&#1087;&#1088;&#1080;&#1083;&#1086;&#1078;&#1077;&#1085;&#1080;&#1077;%201,2%20&#1082;%202908%20-%202014-2018&#1075;&#1075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уточнённое)"/>
      <sheetName val="приложение 1   печат"/>
      <sheetName val="прил 2 печатаем"/>
    </sheetNames>
    <sheetDataSet>
      <sheetData sheetId="2">
        <row r="5">
          <cell r="A5" t="str">
            <v>Номер основного
мероприятия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5" width="9.140625" style="1" customWidth="1"/>
    <col min="6" max="6" width="8.8515625" style="1" customWidth="1"/>
    <col min="7" max="8" width="9.140625" style="1" customWidth="1"/>
    <col min="9" max="9" width="18.421875" style="1" customWidth="1"/>
    <col min="10" max="16384" width="9.140625" style="1" customWidth="1"/>
  </cols>
  <sheetData>
    <row r="1" spans="1:9" ht="18.75">
      <c r="A1" s="2"/>
      <c r="B1" s="2"/>
      <c r="G1" s="43" t="s">
        <v>18</v>
      </c>
      <c r="H1" s="43"/>
      <c r="I1" s="43"/>
    </row>
    <row r="2" spans="7:9" ht="16.5">
      <c r="G2" s="46" t="s">
        <v>21</v>
      </c>
      <c r="H2" s="46"/>
      <c r="I2" s="46"/>
    </row>
    <row r="3" spans="7:9" ht="16.5">
      <c r="G3" s="46" t="s">
        <v>55</v>
      </c>
      <c r="H3" s="46"/>
      <c r="I3" s="46"/>
    </row>
    <row r="4" spans="7:9" ht="25.5" customHeight="1">
      <c r="G4" s="46" t="s">
        <v>22</v>
      </c>
      <c r="H4" s="46"/>
      <c r="I4" s="46"/>
    </row>
    <row r="5" ht="14.25" customHeight="1"/>
    <row r="12" spans="1:9" ht="20.25">
      <c r="A12" s="45"/>
      <c r="B12" s="45"/>
      <c r="C12" s="45"/>
      <c r="D12" s="45"/>
      <c r="E12" s="45"/>
      <c r="F12" s="45"/>
      <c r="G12" s="45"/>
      <c r="H12" s="45"/>
      <c r="I12" s="45"/>
    </row>
    <row r="13" spans="1:9" ht="51.75" customHeight="1">
      <c r="A13" s="44" t="s">
        <v>19</v>
      </c>
      <c r="B13" s="44"/>
      <c r="C13" s="44"/>
      <c r="D13" s="44"/>
      <c r="E13" s="44"/>
      <c r="F13" s="44"/>
      <c r="G13" s="44"/>
      <c r="H13" s="44"/>
      <c r="I13" s="44"/>
    </row>
    <row r="14" ht="22.5" customHeight="1"/>
    <row r="15" spans="1:9" ht="27" customHeight="1">
      <c r="A15" s="45" t="s">
        <v>15</v>
      </c>
      <c r="B15" s="45"/>
      <c r="C15" s="45"/>
      <c r="D15" s="45"/>
      <c r="E15" s="45"/>
      <c r="F15" s="45"/>
      <c r="G15" s="45"/>
      <c r="H15" s="45"/>
      <c r="I15" s="45"/>
    </row>
    <row r="16" spans="1:9" ht="27" customHeight="1">
      <c r="A16" s="45" t="s">
        <v>16</v>
      </c>
      <c r="B16" s="45"/>
      <c r="C16" s="45"/>
      <c r="D16" s="45"/>
      <c r="E16" s="45"/>
      <c r="F16" s="45"/>
      <c r="G16" s="45"/>
      <c r="H16" s="45"/>
      <c r="I16" s="45"/>
    </row>
    <row r="17" spans="1:9" ht="87.75" customHeight="1">
      <c r="A17" s="47" t="s">
        <v>54</v>
      </c>
      <c r="B17" s="47"/>
      <c r="C17" s="47"/>
      <c r="D17" s="47"/>
      <c r="E17" s="47"/>
      <c r="F17" s="47"/>
      <c r="G17" s="47"/>
      <c r="H17" s="47"/>
      <c r="I17" s="47"/>
    </row>
    <row r="20" spans="1:9" ht="20.25">
      <c r="A20" s="45" t="s">
        <v>53</v>
      </c>
      <c r="B20" s="45"/>
      <c r="C20" s="45"/>
      <c r="D20" s="45"/>
      <c r="E20" s="45"/>
      <c r="F20" s="45"/>
      <c r="G20" s="45"/>
      <c r="H20" s="45"/>
      <c r="I20" s="45"/>
    </row>
    <row r="44" spans="1:9" ht="16.5">
      <c r="A44" s="43" t="s">
        <v>17</v>
      </c>
      <c r="B44" s="43"/>
      <c r="C44" s="43"/>
      <c r="D44" s="43"/>
      <c r="E44" s="43"/>
      <c r="F44" s="43"/>
      <c r="G44" s="43"/>
      <c r="H44" s="43"/>
      <c r="I44" s="43"/>
    </row>
    <row r="45" spans="1:9" ht="16.5">
      <c r="A45" s="43" t="s">
        <v>20</v>
      </c>
      <c r="B45" s="43"/>
      <c r="C45" s="43"/>
      <c r="D45" s="43"/>
      <c r="E45" s="43"/>
      <c r="F45" s="43"/>
      <c r="G45" s="43"/>
      <c r="H45" s="43"/>
      <c r="I45" s="43"/>
    </row>
  </sheetData>
  <sheetProtection/>
  <mergeCells count="12">
    <mergeCell ref="G1:I1"/>
    <mergeCell ref="G2:I2"/>
    <mergeCell ref="G3:I3"/>
    <mergeCell ref="G4:I4"/>
    <mergeCell ref="A17:I17"/>
    <mergeCell ref="A44:I44"/>
    <mergeCell ref="A45:I45"/>
    <mergeCell ref="A13:I13"/>
    <mergeCell ref="A15:I15"/>
    <mergeCell ref="A12:I12"/>
    <mergeCell ref="A16:I16"/>
    <mergeCell ref="A20:I20"/>
  </mergeCells>
  <printOptions/>
  <pageMargins left="0.7" right="0.54" top="0.75" bottom="0.4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zoomScalePageLayoutView="0" workbookViewId="0" topLeftCell="A1">
      <pane xSplit="3" ySplit="9" topLeftCell="D10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16" sqref="C116"/>
    </sheetView>
  </sheetViews>
  <sheetFormatPr defaultColWidth="9.140625" defaultRowHeight="12.75"/>
  <cols>
    <col min="1" max="1" width="17.00390625" style="3" hidden="1" customWidth="1"/>
    <col min="2" max="2" width="58.140625" style="3" customWidth="1"/>
    <col min="3" max="3" width="14.28125" style="4" customWidth="1"/>
    <col min="4" max="4" width="14.00390625" style="3" customWidth="1"/>
    <col min="5" max="5" width="14.00390625" style="3" hidden="1" customWidth="1"/>
    <col min="6" max="6" width="11.140625" style="3" customWidth="1"/>
    <col min="7" max="7" width="0" style="3" hidden="1" customWidth="1"/>
    <col min="8" max="8" width="11.421875" style="3" customWidth="1"/>
    <col min="9" max="9" width="0" style="3" hidden="1" customWidth="1"/>
    <col min="10" max="10" width="11.421875" style="3" customWidth="1"/>
    <col min="11" max="11" width="0" style="3" hidden="1" customWidth="1"/>
    <col min="12" max="12" width="11.421875" style="3" customWidth="1"/>
    <col min="13" max="13" width="0" style="3" hidden="1" customWidth="1"/>
    <col min="14" max="14" width="11.421875" style="3" customWidth="1"/>
    <col min="15" max="15" width="0" style="3" hidden="1" customWidth="1"/>
    <col min="16" max="16" width="11.140625" style="3" customWidth="1"/>
    <col min="17" max="17" width="0" style="3" hidden="1" customWidth="1"/>
    <col min="18" max="18" width="11.421875" style="3" customWidth="1"/>
    <col min="19" max="19" width="0" style="3" hidden="1" customWidth="1"/>
    <col min="20" max="20" width="12.421875" style="3" customWidth="1"/>
    <col min="21" max="21" width="0" style="3" hidden="1" customWidth="1"/>
    <col min="22" max="22" width="12.00390625" style="3" customWidth="1"/>
    <col min="23" max="23" width="0" style="3" hidden="1" customWidth="1"/>
    <col min="24" max="24" width="10.7109375" style="3" customWidth="1"/>
    <col min="25" max="25" width="0" style="3" hidden="1" customWidth="1"/>
    <col min="26" max="26" width="12.140625" style="3" customWidth="1"/>
    <col min="27" max="27" width="0" style="3" hidden="1" customWidth="1"/>
    <col min="28" max="16384" width="9.140625" style="3" customWidth="1"/>
  </cols>
  <sheetData>
    <row r="1" spans="20:26" ht="16.5" customHeight="1">
      <c r="T1" s="59" t="s">
        <v>56</v>
      </c>
      <c r="U1" s="59"/>
      <c r="V1" s="59"/>
      <c r="W1" s="59"/>
      <c r="X1" s="59"/>
      <c r="Y1" s="59"/>
      <c r="Z1" s="59"/>
    </row>
    <row r="2" spans="20:26" ht="21" customHeight="1">
      <c r="T2" s="59" t="s">
        <v>57</v>
      </c>
      <c r="U2" s="59"/>
      <c r="V2" s="59"/>
      <c r="W2" s="59"/>
      <c r="X2" s="59"/>
      <c r="Y2" s="59"/>
      <c r="Z2" s="59"/>
    </row>
    <row r="3" spans="20:26" ht="31.5" customHeight="1">
      <c r="T3" s="59" t="s">
        <v>64</v>
      </c>
      <c r="U3" s="59"/>
      <c r="V3" s="59"/>
      <c r="W3" s="59"/>
      <c r="X3" s="59"/>
      <c r="Y3" s="59"/>
      <c r="Z3" s="59"/>
    </row>
    <row r="5" spans="1:26" ht="61.5" customHeight="1">
      <c r="A5" s="54" t="s">
        <v>49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24:26" ht="24" customHeight="1">
      <c r="X6" s="58" t="s">
        <v>59</v>
      </c>
      <c r="Y6" s="58"/>
      <c r="Z6" s="58"/>
    </row>
    <row r="7" spans="1:27" ht="45" customHeight="1">
      <c r="A7" s="48" t="str">
        <f>'[1]прил 2 печатаем'!$A$5</f>
        <v>Номер основного
мероприятия</v>
      </c>
      <c r="B7" s="48" t="s">
        <v>58</v>
      </c>
      <c r="C7" s="53" t="s">
        <v>46</v>
      </c>
      <c r="D7" s="56" t="s">
        <v>0</v>
      </c>
      <c r="E7" s="57"/>
      <c r="F7" s="48" t="s">
        <v>1</v>
      </c>
      <c r="G7" s="48"/>
      <c r="H7" s="48" t="s">
        <v>2</v>
      </c>
      <c r="I7" s="48"/>
      <c r="J7" s="48" t="s">
        <v>3</v>
      </c>
      <c r="K7" s="48"/>
      <c r="L7" s="48" t="s">
        <v>4</v>
      </c>
      <c r="M7" s="48"/>
      <c r="N7" s="48" t="s">
        <v>5</v>
      </c>
      <c r="O7" s="48"/>
      <c r="P7" s="48" t="s">
        <v>6</v>
      </c>
      <c r="Q7" s="48"/>
      <c r="R7" s="48" t="s">
        <v>7</v>
      </c>
      <c r="S7" s="48"/>
      <c r="T7" s="48" t="s">
        <v>8</v>
      </c>
      <c r="U7" s="48"/>
      <c r="V7" s="48" t="s">
        <v>9</v>
      </c>
      <c r="W7" s="48"/>
      <c r="X7" s="48" t="s">
        <v>10</v>
      </c>
      <c r="Y7" s="48"/>
      <c r="Z7" s="5" t="s">
        <v>11</v>
      </c>
      <c r="AA7" s="5"/>
    </row>
    <row r="8" spans="1:27" ht="25.5" customHeight="1">
      <c r="A8" s="61"/>
      <c r="B8" s="48"/>
      <c r="C8" s="53"/>
      <c r="D8" s="22" t="s">
        <v>47</v>
      </c>
      <c r="E8" s="5" t="s">
        <v>48</v>
      </c>
      <c r="F8" s="5" t="s">
        <v>47</v>
      </c>
      <c r="G8" s="5" t="s">
        <v>48</v>
      </c>
      <c r="H8" s="5" t="s">
        <v>47</v>
      </c>
      <c r="I8" s="5" t="s">
        <v>48</v>
      </c>
      <c r="J8" s="5" t="s">
        <v>47</v>
      </c>
      <c r="K8" s="5" t="s">
        <v>48</v>
      </c>
      <c r="L8" s="5" t="s">
        <v>47</v>
      </c>
      <c r="M8" s="5" t="s">
        <v>48</v>
      </c>
      <c r="N8" s="5" t="s">
        <v>47</v>
      </c>
      <c r="O8" s="5" t="s">
        <v>48</v>
      </c>
      <c r="P8" s="5" t="s">
        <v>47</v>
      </c>
      <c r="Q8" s="5" t="s">
        <v>48</v>
      </c>
      <c r="R8" s="5" t="s">
        <v>47</v>
      </c>
      <c r="S8" s="5" t="s">
        <v>48</v>
      </c>
      <c r="T8" s="5" t="s">
        <v>47</v>
      </c>
      <c r="U8" s="5" t="s">
        <v>48</v>
      </c>
      <c r="V8" s="5" t="s">
        <v>47</v>
      </c>
      <c r="W8" s="5" t="s">
        <v>48</v>
      </c>
      <c r="X8" s="5" t="s">
        <v>47</v>
      </c>
      <c r="Y8" s="5" t="s">
        <v>48</v>
      </c>
      <c r="Z8" s="5" t="s">
        <v>47</v>
      </c>
      <c r="AA8" s="5" t="s">
        <v>48</v>
      </c>
    </row>
    <row r="9" spans="1:27" ht="16.5">
      <c r="A9" s="6">
        <v>1</v>
      </c>
      <c r="B9" s="6">
        <v>1</v>
      </c>
      <c r="C9" s="7">
        <v>2</v>
      </c>
      <c r="D9" s="6">
        <v>3</v>
      </c>
      <c r="E9" s="6">
        <v>5</v>
      </c>
      <c r="F9" s="7">
        <v>4</v>
      </c>
      <c r="G9" s="6">
        <v>7</v>
      </c>
      <c r="H9" s="6">
        <v>5</v>
      </c>
      <c r="I9" s="7">
        <v>9</v>
      </c>
      <c r="J9" s="6">
        <v>6</v>
      </c>
      <c r="K9" s="6">
        <v>11</v>
      </c>
      <c r="L9" s="7">
        <v>7</v>
      </c>
      <c r="M9" s="6">
        <v>13</v>
      </c>
      <c r="N9" s="6">
        <v>8</v>
      </c>
      <c r="O9" s="7">
        <v>15</v>
      </c>
      <c r="P9" s="6">
        <v>9</v>
      </c>
      <c r="Q9" s="6">
        <v>17</v>
      </c>
      <c r="R9" s="7">
        <v>10</v>
      </c>
      <c r="S9" s="6">
        <v>19</v>
      </c>
      <c r="T9" s="6">
        <v>11</v>
      </c>
      <c r="U9" s="7">
        <v>21</v>
      </c>
      <c r="V9" s="6">
        <v>12</v>
      </c>
      <c r="W9" s="6">
        <v>23</v>
      </c>
      <c r="X9" s="7">
        <v>13</v>
      </c>
      <c r="Y9" s="6">
        <v>25</v>
      </c>
      <c r="Z9" s="6">
        <v>14</v>
      </c>
      <c r="AA9" s="17"/>
    </row>
    <row r="10" spans="1:27" ht="63" customHeight="1">
      <c r="A10" s="50" t="s">
        <v>25</v>
      </c>
      <c r="B10" s="8" t="s">
        <v>65</v>
      </c>
      <c r="C10" s="10">
        <f>D10+F10+H10+J10+L10+N10+P10+R10+T10+V10+X10+Z10</f>
        <v>61837.600000000006</v>
      </c>
      <c r="D10" s="9">
        <f>D11</f>
        <v>4365.42</v>
      </c>
      <c r="E10" s="9">
        <f aca="true" t="shared" si="0" ref="E10:Z10">E11</f>
        <v>0</v>
      </c>
      <c r="F10" s="9">
        <f t="shared" si="0"/>
        <v>9831.85</v>
      </c>
      <c r="G10" s="9">
        <f t="shared" si="0"/>
        <v>0</v>
      </c>
      <c r="H10" s="9">
        <f t="shared" si="0"/>
        <v>6352.77</v>
      </c>
      <c r="I10" s="9">
        <f t="shared" si="0"/>
        <v>0</v>
      </c>
      <c r="J10" s="9">
        <f t="shared" si="0"/>
        <v>4792.41</v>
      </c>
      <c r="K10" s="9">
        <f t="shared" si="0"/>
        <v>0</v>
      </c>
      <c r="L10" s="9">
        <f t="shared" si="0"/>
        <v>6861.08</v>
      </c>
      <c r="M10" s="9">
        <f t="shared" si="0"/>
        <v>0</v>
      </c>
      <c r="N10" s="9">
        <f t="shared" si="0"/>
        <v>7493.79</v>
      </c>
      <c r="O10" s="9">
        <f t="shared" si="0"/>
        <v>0</v>
      </c>
      <c r="P10" s="9">
        <f t="shared" si="0"/>
        <v>5523.93</v>
      </c>
      <c r="Q10" s="9">
        <f t="shared" si="0"/>
        <v>0</v>
      </c>
      <c r="R10" s="9">
        <f t="shared" si="0"/>
        <v>3179.58</v>
      </c>
      <c r="S10" s="9">
        <f t="shared" si="0"/>
        <v>0</v>
      </c>
      <c r="T10" s="9">
        <f t="shared" si="0"/>
        <v>2603.01</v>
      </c>
      <c r="U10" s="9">
        <f t="shared" si="0"/>
        <v>0</v>
      </c>
      <c r="V10" s="9">
        <f t="shared" si="0"/>
        <v>2876.07</v>
      </c>
      <c r="W10" s="9">
        <f t="shared" si="0"/>
        <v>0</v>
      </c>
      <c r="X10" s="9">
        <f t="shared" si="0"/>
        <v>3505.3</v>
      </c>
      <c r="Y10" s="9">
        <f t="shared" si="0"/>
        <v>0</v>
      </c>
      <c r="Z10" s="9">
        <f t="shared" si="0"/>
        <v>4452.39</v>
      </c>
      <c r="AA10" s="17"/>
    </row>
    <row r="11" spans="1:27" s="27" customFormat="1" ht="23.25" customHeight="1">
      <c r="A11" s="51"/>
      <c r="B11" s="23" t="s">
        <v>24</v>
      </c>
      <c r="C11" s="24">
        <f aca="true" t="shared" si="1" ref="C11:C73">D11+F11+H11+J11+L11+N11+P11+R11+T11+V11+X11+Z11</f>
        <v>61837.600000000006</v>
      </c>
      <c r="D11" s="25">
        <f>D12+D13+D14+D15</f>
        <v>4365.42</v>
      </c>
      <c r="E11" s="25">
        <f aca="true" t="shared" si="2" ref="E11:Z11">E12+E13+E14+E15</f>
        <v>0</v>
      </c>
      <c r="F11" s="25">
        <f t="shared" si="2"/>
        <v>9831.85</v>
      </c>
      <c r="G11" s="25">
        <f t="shared" si="2"/>
        <v>0</v>
      </c>
      <c r="H11" s="25">
        <f t="shared" si="2"/>
        <v>6352.77</v>
      </c>
      <c r="I11" s="25">
        <f t="shared" si="2"/>
        <v>0</v>
      </c>
      <c r="J11" s="25">
        <f t="shared" si="2"/>
        <v>4792.41</v>
      </c>
      <c r="K11" s="25">
        <f t="shared" si="2"/>
        <v>0</v>
      </c>
      <c r="L11" s="25">
        <f t="shared" si="2"/>
        <v>6861.08</v>
      </c>
      <c r="M11" s="25">
        <f t="shared" si="2"/>
        <v>0</v>
      </c>
      <c r="N11" s="25">
        <f t="shared" si="2"/>
        <v>7493.79</v>
      </c>
      <c r="O11" s="25">
        <f t="shared" si="2"/>
        <v>0</v>
      </c>
      <c r="P11" s="25">
        <f t="shared" si="2"/>
        <v>5523.93</v>
      </c>
      <c r="Q11" s="25">
        <f t="shared" si="2"/>
        <v>0</v>
      </c>
      <c r="R11" s="25">
        <f t="shared" si="2"/>
        <v>3179.58</v>
      </c>
      <c r="S11" s="25">
        <f t="shared" si="2"/>
        <v>0</v>
      </c>
      <c r="T11" s="25">
        <f t="shared" si="2"/>
        <v>2603.01</v>
      </c>
      <c r="U11" s="25">
        <f t="shared" si="2"/>
        <v>0</v>
      </c>
      <c r="V11" s="25">
        <f t="shared" si="2"/>
        <v>2876.07</v>
      </c>
      <c r="W11" s="25">
        <f t="shared" si="2"/>
        <v>0</v>
      </c>
      <c r="X11" s="25">
        <f t="shared" si="2"/>
        <v>3505.3</v>
      </c>
      <c r="Y11" s="25">
        <f t="shared" si="2"/>
        <v>0</v>
      </c>
      <c r="Z11" s="25">
        <f t="shared" si="2"/>
        <v>4452.39</v>
      </c>
      <c r="AA11" s="26"/>
    </row>
    <row r="12" spans="1:27" ht="20.25" customHeight="1">
      <c r="A12" s="51"/>
      <c r="B12" s="8" t="s">
        <v>12</v>
      </c>
      <c r="C12" s="10">
        <f t="shared" si="1"/>
        <v>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7"/>
    </row>
    <row r="13" spans="1:27" ht="20.25" customHeight="1">
      <c r="A13" s="51"/>
      <c r="B13" s="8" t="s">
        <v>13</v>
      </c>
      <c r="C13" s="10">
        <f t="shared" si="1"/>
        <v>61837.600000000006</v>
      </c>
      <c r="D13" s="9">
        <v>4365.42</v>
      </c>
      <c r="E13" s="9"/>
      <c r="F13" s="9">
        <v>9831.85</v>
      </c>
      <c r="G13" s="9"/>
      <c r="H13" s="9">
        <v>6352.77</v>
      </c>
      <c r="I13" s="9"/>
      <c r="J13" s="9">
        <v>4792.41</v>
      </c>
      <c r="K13" s="9"/>
      <c r="L13" s="9">
        <v>6861.08</v>
      </c>
      <c r="M13" s="9"/>
      <c r="N13" s="9">
        <v>7493.79</v>
      </c>
      <c r="O13" s="9"/>
      <c r="P13" s="9">
        <v>5523.93</v>
      </c>
      <c r="Q13" s="9"/>
      <c r="R13" s="9">
        <v>3179.58</v>
      </c>
      <c r="S13" s="9"/>
      <c r="T13" s="9">
        <v>2603.01</v>
      </c>
      <c r="U13" s="9"/>
      <c r="V13" s="9">
        <v>2876.07</v>
      </c>
      <c r="W13" s="9"/>
      <c r="X13" s="9">
        <v>3505.3</v>
      </c>
      <c r="Y13" s="9"/>
      <c r="Z13" s="9">
        <v>4452.39</v>
      </c>
      <c r="AA13" s="17"/>
    </row>
    <row r="14" spans="1:27" ht="24" customHeight="1">
      <c r="A14" s="51"/>
      <c r="B14" s="8" t="s">
        <v>80</v>
      </c>
      <c r="C14" s="10">
        <f t="shared" si="1"/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7"/>
    </row>
    <row r="15" spans="1:27" ht="24" customHeight="1">
      <c r="A15" s="52"/>
      <c r="B15" s="8" t="s">
        <v>14</v>
      </c>
      <c r="C15" s="10">
        <f t="shared" si="1"/>
        <v>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7"/>
    </row>
    <row r="16" spans="1:27" ht="44.25" customHeight="1">
      <c r="A16" s="50" t="s">
        <v>26</v>
      </c>
      <c r="B16" s="8" t="s">
        <v>66</v>
      </c>
      <c r="C16" s="10">
        <f t="shared" si="1"/>
        <v>33944.5</v>
      </c>
      <c r="D16" s="9">
        <f>D17</f>
        <v>3511.29</v>
      </c>
      <c r="E16" s="9">
        <f aca="true" t="shared" si="3" ref="E16:Z16">E17</f>
        <v>0</v>
      </c>
      <c r="F16" s="9">
        <f t="shared" si="3"/>
        <v>3391.23</v>
      </c>
      <c r="G16" s="9">
        <f t="shared" si="3"/>
        <v>0</v>
      </c>
      <c r="H16" s="9">
        <f t="shared" si="3"/>
        <v>2992.6</v>
      </c>
      <c r="I16" s="9">
        <f t="shared" si="3"/>
        <v>0</v>
      </c>
      <c r="J16" s="9">
        <f t="shared" si="3"/>
        <v>2591.98</v>
      </c>
      <c r="K16" s="9">
        <f t="shared" si="3"/>
        <v>0</v>
      </c>
      <c r="L16" s="9">
        <f t="shared" si="3"/>
        <v>2363.67</v>
      </c>
      <c r="M16" s="9">
        <f t="shared" si="3"/>
        <v>0</v>
      </c>
      <c r="N16" s="9">
        <f t="shared" si="3"/>
        <v>1916.6999999999998</v>
      </c>
      <c r="O16" s="9">
        <f t="shared" si="3"/>
        <v>0</v>
      </c>
      <c r="P16" s="9">
        <f t="shared" si="3"/>
        <v>1785.57</v>
      </c>
      <c r="Q16" s="9">
        <f t="shared" si="3"/>
        <v>0</v>
      </c>
      <c r="R16" s="9">
        <f t="shared" si="3"/>
        <v>2437.97</v>
      </c>
      <c r="S16" s="9">
        <f t="shared" si="3"/>
        <v>0</v>
      </c>
      <c r="T16" s="9">
        <f t="shared" si="3"/>
        <v>2916.14</v>
      </c>
      <c r="U16" s="9">
        <f t="shared" si="3"/>
        <v>0</v>
      </c>
      <c r="V16" s="9">
        <f t="shared" si="3"/>
        <v>3208.59</v>
      </c>
      <c r="W16" s="9">
        <f t="shared" si="3"/>
        <v>0</v>
      </c>
      <c r="X16" s="9">
        <f t="shared" si="3"/>
        <v>3317.99</v>
      </c>
      <c r="Y16" s="9">
        <f t="shared" si="3"/>
        <v>0</v>
      </c>
      <c r="Z16" s="9">
        <f t="shared" si="3"/>
        <v>3510.77</v>
      </c>
      <c r="AA16" s="17"/>
    </row>
    <row r="17" spans="1:27" s="27" customFormat="1" ht="21" customHeight="1">
      <c r="A17" s="51"/>
      <c r="B17" s="23" t="s">
        <v>24</v>
      </c>
      <c r="C17" s="24">
        <f t="shared" si="1"/>
        <v>33944.5</v>
      </c>
      <c r="D17" s="25">
        <f>D18+D19+D20+D21</f>
        <v>3511.29</v>
      </c>
      <c r="E17" s="25">
        <f aca="true" t="shared" si="4" ref="E17:Z17">E18+E19+E20+E21</f>
        <v>0</v>
      </c>
      <c r="F17" s="25">
        <f t="shared" si="4"/>
        <v>3391.23</v>
      </c>
      <c r="G17" s="25">
        <f t="shared" si="4"/>
        <v>0</v>
      </c>
      <c r="H17" s="25">
        <f t="shared" si="4"/>
        <v>2992.6</v>
      </c>
      <c r="I17" s="25">
        <f t="shared" si="4"/>
        <v>0</v>
      </c>
      <c r="J17" s="25">
        <f t="shared" si="4"/>
        <v>2591.98</v>
      </c>
      <c r="K17" s="25">
        <f t="shared" si="4"/>
        <v>0</v>
      </c>
      <c r="L17" s="25">
        <f t="shared" si="4"/>
        <v>2363.67</v>
      </c>
      <c r="M17" s="25">
        <f t="shared" si="4"/>
        <v>0</v>
      </c>
      <c r="N17" s="25">
        <f t="shared" si="4"/>
        <v>1916.6999999999998</v>
      </c>
      <c r="O17" s="25">
        <f t="shared" si="4"/>
        <v>0</v>
      </c>
      <c r="P17" s="25">
        <f t="shared" si="4"/>
        <v>1785.57</v>
      </c>
      <c r="Q17" s="25">
        <f t="shared" si="4"/>
        <v>0</v>
      </c>
      <c r="R17" s="25">
        <f t="shared" si="4"/>
        <v>2437.97</v>
      </c>
      <c r="S17" s="25">
        <f t="shared" si="4"/>
        <v>0</v>
      </c>
      <c r="T17" s="25">
        <f t="shared" si="4"/>
        <v>2916.14</v>
      </c>
      <c r="U17" s="25">
        <f t="shared" si="4"/>
        <v>0</v>
      </c>
      <c r="V17" s="25">
        <f t="shared" si="4"/>
        <v>3208.59</v>
      </c>
      <c r="W17" s="25">
        <f t="shared" si="4"/>
        <v>0</v>
      </c>
      <c r="X17" s="25">
        <f t="shared" si="4"/>
        <v>3317.99</v>
      </c>
      <c r="Y17" s="25">
        <f t="shared" si="4"/>
        <v>0</v>
      </c>
      <c r="Z17" s="25">
        <f t="shared" si="4"/>
        <v>3510.77</v>
      </c>
      <c r="AA17" s="26"/>
    </row>
    <row r="18" spans="1:27" ht="21" customHeight="1">
      <c r="A18" s="51"/>
      <c r="B18" s="8" t="s">
        <v>12</v>
      </c>
      <c r="C18" s="10">
        <f t="shared" si="1"/>
        <v>0</v>
      </c>
      <c r="D18" s="9">
        <f>D24+D30</f>
        <v>0</v>
      </c>
      <c r="E18" s="9">
        <f aca="true" t="shared" si="5" ref="E18:Z18">E24+E30</f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9">
        <f t="shared" si="5"/>
        <v>0</v>
      </c>
      <c r="K18" s="9">
        <f t="shared" si="5"/>
        <v>0</v>
      </c>
      <c r="L18" s="9">
        <f t="shared" si="5"/>
        <v>0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9">
        <f t="shared" si="5"/>
        <v>0</v>
      </c>
      <c r="Q18" s="9">
        <f t="shared" si="5"/>
        <v>0</v>
      </c>
      <c r="R18" s="9">
        <f t="shared" si="5"/>
        <v>0</v>
      </c>
      <c r="S18" s="9">
        <f t="shared" si="5"/>
        <v>0</v>
      </c>
      <c r="T18" s="9">
        <f t="shared" si="5"/>
        <v>0</v>
      </c>
      <c r="U18" s="9">
        <f t="shared" si="5"/>
        <v>0</v>
      </c>
      <c r="V18" s="9">
        <f t="shared" si="5"/>
        <v>0</v>
      </c>
      <c r="W18" s="9">
        <f t="shared" si="5"/>
        <v>0</v>
      </c>
      <c r="X18" s="9">
        <f t="shared" si="5"/>
        <v>0</v>
      </c>
      <c r="Y18" s="9">
        <f t="shared" si="5"/>
        <v>0</v>
      </c>
      <c r="Z18" s="9">
        <f t="shared" si="5"/>
        <v>0</v>
      </c>
      <c r="AA18" s="17"/>
    </row>
    <row r="19" spans="1:27" ht="21" customHeight="1">
      <c r="A19" s="51"/>
      <c r="B19" s="8" t="s">
        <v>13</v>
      </c>
      <c r="C19" s="10">
        <f t="shared" si="1"/>
        <v>33944.5</v>
      </c>
      <c r="D19" s="9">
        <f>D25+D31</f>
        <v>3511.29</v>
      </c>
      <c r="E19" s="9">
        <f aca="true" t="shared" si="6" ref="E19:Z19">E25+E31</f>
        <v>0</v>
      </c>
      <c r="F19" s="9">
        <f t="shared" si="6"/>
        <v>3391.23</v>
      </c>
      <c r="G19" s="9">
        <f t="shared" si="6"/>
        <v>0</v>
      </c>
      <c r="H19" s="9">
        <f t="shared" si="6"/>
        <v>2992.6</v>
      </c>
      <c r="I19" s="9">
        <f t="shared" si="6"/>
        <v>0</v>
      </c>
      <c r="J19" s="9">
        <f t="shared" si="6"/>
        <v>2591.98</v>
      </c>
      <c r="K19" s="9">
        <f t="shared" si="6"/>
        <v>0</v>
      </c>
      <c r="L19" s="9">
        <f t="shared" si="6"/>
        <v>2363.67</v>
      </c>
      <c r="M19" s="9">
        <f t="shared" si="6"/>
        <v>0</v>
      </c>
      <c r="N19" s="9">
        <f t="shared" si="6"/>
        <v>1916.6999999999998</v>
      </c>
      <c r="O19" s="9">
        <f t="shared" si="6"/>
        <v>0</v>
      </c>
      <c r="P19" s="9">
        <f t="shared" si="6"/>
        <v>1785.57</v>
      </c>
      <c r="Q19" s="9">
        <f t="shared" si="6"/>
        <v>0</v>
      </c>
      <c r="R19" s="9">
        <f t="shared" si="6"/>
        <v>2437.97</v>
      </c>
      <c r="S19" s="9">
        <f t="shared" si="6"/>
        <v>0</v>
      </c>
      <c r="T19" s="9">
        <f t="shared" si="6"/>
        <v>2916.14</v>
      </c>
      <c r="U19" s="9">
        <f t="shared" si="6"/>
        <v>0</v>
      </c>
      <c r="V19" s="9">
        <f t="shared" si="6"/>
        <v>3208.59</v>
      </c>
      <c r="W19" s="9">
        <f t="shared" si="6"/>
        <v>0</v>
      </c>
      <c r="X19" s="9">
        <f t="shared" si="6"/>
        <v>3317.99</v>
      </c>
      <c r="Y19" s="9">
        <f t="shared" si="6"/>
        <v>0</v>
      </c>
      <c r="Z19" s="9">
        <f t="shared" si="6"/>
        <v>3510.77</v>
      </c>
      <c r="AA19" s="17"/>
    </row>
    <row r="20" spans="1:27" ht="21" customHeight="1">
      <c r="A20" s="51"/>
      <c r="B20" s="8" t="s">
        <v>80</v>
      </c>
      <c r="C20" s="10">
        <f t="shared" si="1"/>
        <v>0</v>
      </c>
      <c r="D20" s="9">
        <f>D26+D32</f>
        <v>0</v>
      </c>
      <c r="E20" s="9">
        <f aca="true" t="shared" si="7" ref="E20:Z20">E26+E32</f>
        <v>0</v>
      </c>
      <c r="F20" s="9">
        <f t="shared" si="7"/>
        <v>0</v>
      </c>
      <c r="G20" s="9">
        <f t="shared" si="7"/>
        <v>0</v>
      </c>
      <c r="H20" s="9">
        <f t="shared" si="7"/>
        <v>0</v>
      </c>
      <c r="I20" s="9">
        <f t="shared" si="7"/>
        <v>0</v>
      </c>
      <c r="J20" s="9">
        <f t="shared" si="7"/>
        <v>0</v>
      </c>
      <c r="K20" s="9">
        <f t="shared" si="7"/>
        <v>0</v>
      </c>
      <c r="L20" s="9">
        <f t="shared" si="7"/>
        <v>0</v>
      </c>
      <c r="M20" s="9">
        <f t="shared" si="7"/>
        <v>0</v>
      </c>
      <c r="N20" s="9">
        <f t="shared" si="7"/>
        <v>0</v>
      </c>
      <c r="O20" s="9">
        <f t="shared" si="7"/>
        <v>0</v>
      </c>
      <c r="P20" s="9">
        <f t="shared" si="7"/>
        <v>0</v>
      </c>
      <c r="Q20" s="9">
        <f t="shared" si="7"/>
        <v>0</v>
      </c>
      <c r="R20" s="9">
        <f t="shared" si="7"/>
        <v>0</v>
      </c>
      <c r="S20" s="9">
        <f t="shared" si="7"/>
        <v>0</v>
      </c>
      <c r="T20" s="9">
        <f t="shared" si="7"/>
        <v>0</v>
      </c>
      <c r="U20" s="9">
        <f t="shared" si="7"/>
        <v>0</v>
      </c>
      <c r="V20" s="9">
        <f t="shared" si="7"/>
        <v>0</v>
      </c>
      <c r="W20" s="9">
        <f t="shared" si="7"/>
        <v>0</v>
      </c>
      <c r="X20" s="9">
        <f t="shared" si="7"/>
        <v>0</v>
      </c>
      <c r="Y20" s="9">
        <f t="shared" si="7"/>
        <v>0</v>
      </c>
      <c r="Z20" s="9">
        <f t="shared" si="7"/>
        <v>0</v>
      </c>
      <c r="AA20" s="17"/>
    </row>
    <row r="21" spans="1:27" ht="21" customHeight="1">
      <c r="A21" s="52"/>
      <c r="B21" s="8" t="s">
        <v>14</v>
      </c>
      <c r="C21" s="10">
        <f t="shared" si="1"/>
        <v>0</v>
      </c>
      <c r="D21" s="9">
        <f>D27+D33</f>
        <v>0</v>
      </c>
      <c r="E21" s="9">
        <f aca="true" t="shared" si="8" ref="E21:Z21">E27+E33</f>
        <v>0</v>
      </c>
      <c r="F21" s="9">
        <f t="shared" si="8"/>
        <v>0</v>
      </c>
      <c r="G21" s="9">
        <f t="shared" si="8"/>
        <v>0</v>
      </c>
      <c r="H21" s="9">
        <f t="shared" si="8"/>
        <v>0</v>
      </c>
      <c r="I21" s="9">
        <f t="shared" si="8"/>
        <v>0</v>
      </c>
      <c r="J21" s="9">
        <f t="shared" si="8"/>
        <v>0</v>
      </c>
      <c r="K21" s="9">
        <f t="shared" si="8"/>
        <v>0</v>
      </c>
      <c r="L21" s="9">
        <f t="shared" si="8"/>
        <v>0</v>
      </c>
      <c r="M21" s="9">
        <f t="shared" si="8"/>
        <v>0</v>
      </c>
      <c r="N21" s="9">
        <f t="shared" si="8"/>
        <v>0</v>
      </c>
      <c r="O21" s="9">
        <f t="shared" si="8"/>
        <v>0</v>
      </c>
      <c r="P21" s="9">
        <f t="shared" si="8"/>
        <v>0</v>
      </c>
      <c r="Q21" s="9">
        <f t="shared" si="8"/>
        <v>0</v>
      </c>
      <c r="R21" s="9">
        <f t="shared" si="8"/>
        <v>0</v>
      </c>
      <c r="S21" s="9">
        <f t="shared" si="8"/>
        <v>0</v>
      </c>
      <c r="T21" s="9">
        <f t="shared" si="8"/>
        <v>0</v>
      </c>
      <c r="U21" s="9">
        <f t="shared" si="8"/>
        <v>0</v>
      </c>
      <c r="V21" s="9">
        <f t="shared" si="8"/>
        <v>0</v>
      </c>
      <c r="W21" s="9">
        <f t="shared" si="8"/>
        <v>0</v>
      </c>
      <c r="X21" s="9">
        <f t="shared" si="8"/>
        <v>0</v>
      </c>
      <c r="Y21" s="9">
        <f t="shared" si="8"/>
        <v>0</v>
      </c>
      <c r="Z21" s="9">
        <f t="shared" si="8"/>
        <v>0</v>
      </c>
      <c r="AA21" s="17"/>
    </row>
    <row r="22" spans="1:27" ht="34.5" customHeight="1">
      <c r="A22" s="50" t="s">
        <v>27</v>
      </c>
      <c r="B22" s="8" t="s">
        <v>67</v>
      </c>
      <c r="C22" s="10">
        <f t="shared" si="1"/>
        <v>17059.399999999998</v>
      </c>
      <c r="D22" s="9">
        <f>D23</f>
        <v>2296.72</v>
      </c>
      <c r="E22" s="9">
        <f aca="true" t="shared" si="9" ref="E22:Z22">E23</f>
        <v>0</v>
      </c>
      <c r="F22" s="9">
        <f t="shared" si="9"/>
        <v>1966.64</v>
      </c>
      <c r="G22" s="9">
        <f t="shared" si="9"/>
        <v>0</v>
      </c>
      <c r="H22" s="9">
        <f t="shared" si="9"/>
        <v>1568.02</v>
      </c>
      <c r="I22" s="9">
        <f t="shared" si="9"/>
        <v>0</v>
      </c>
      <c r="J22" s="9">
        <f t="shared" si="9"/>
        <v>1167.39</v>
      </c>
      <c r="K22" s="9">
        <f t="shared" si="9"/>
        <v>0</v>
      </c>
      <c r="L22" s="9">
        <f t="shared" si="9"/>
        <v>939.09</v>
      </c>
      <c r="M22" s="9">
        <f t="shared" si="9"/>
        <v>0</v>
      </c>
      <c r="N22" s="9">
        <f t="shared" si="9"/>
        <v>492.11</v>
      </c>
      <c r="O22" s="9">
        <f t="shared" si="9"/>
        <v>0</v>
      </c>
      <c r="P22" s="9">
        <f t="shared" si="9"/>
        <v>360.99</v>
      </c>
      <c r="Q22" s="9">
        <f t="shared" si="9"/>
        <v>0</v>
      </c>
      <c r="R22" s="9">
        <f t="shared" si="9"/>
        <v>1013.38</v>
      </c>
      <c r="S22" s="9">
        <f t="shared" si="9"/>
        <v>0</v>
      </c>
      <c r="T22" s="9">
        <f t="shared" si="9"/>
        <v>1491.56</v>
      </c>
      <c r="U22" s="9">
        <f t="shared" si="9"/>
        <v>0</v>
      </c>
      <c r="V22" s="9">
        <f t="shared" si="9"/>
        <v>1784</v>
      </c>
      <c r="W22" s="9">
        <f t="shared" si="9"/>
        <v>0</v>
      </c>
      <c r="X22" s="9">
        <f t="shared" si="9"/>
        <v>1893.4</v>
      </c>
      <c r="Y22" s="9">
        <f t="shared" si="9"/>
        <v>0</v>
      </c>
      <c r="Z22" s="9">
        <f t="shared" si="9"/>
        <v>2086.1</v>
      </c>
      <c r="AA22" s="17"/>
    </row>
    <row r="23" spans="1:27" s="27" customFormat="1" ht="22.5" customHeight="1">
      <c r="A23" s="51"/>
      <c r="B23" s="23" t="s">
        <v>24</v>
      </c>
      <c r="C23" s="24">
        <f t="shared" si="1"/>
        <v>17059.399999999998</v>
      </c>
      <c r="D23" s="25">
        <f>D24+D25+D26+D27</f>
        <v>2296.72</v>
      </c>
      <c r="E23" s="25">
        <f aca="true" t="shared" si="10" ref="E23:Z23">E24+E25+E26+E27</f>
        <v>0</v>
      </c>
      <c r="F23" s="25">
        <f t="shared" si="10"/>
        <v>1966.64</v>
      </c>
      <c r="G23" s="25">
        <f t="shared" si="10"/>
        <v>0</v>
      </c>
      <c r="H23" s="25">
        <f t="shared" si="10"/>
        <v>1568.02</v>
      </c>
      <c r="I23" s="25">
        <f t="shared" si="10"/>
        <v>0</v>
      </c>
      <c r="J23" s="25">
        <f t="shared" si="10"/>
        <v>1167.39</v>
      </c>
      <c r="K23" s="25">
        <f t="shared" si="10"/>
        <v>0</v>
      </c>
      <c r="L23" s="25">
        <f t="shared" si="10"/>
        <v>939.09</v>
      </c>
      <c r="M23" s="25">
        <f t="shared" si="10"/>
        <v>0</v>
      </c>
      <c r="N23" s="25">
        <f t="shared" si="10"/>
        <v>492.11</v>
      </c>
      <c r="O23" s="25">
        <f t="shared" si="10"/>
        <v>0</v>
      </c>
      <c r="P23" s="25">
        <f t="shared" si="10"/>
        <v>360.99</v>
      </c>
      <c r="Q23" s="25">
        <f t="shared" si="10"/>
        <v>0</v>
      </c>
      <c r="R23" s="25">
        <f t="shared" si="10"/>
        <v>1013.38</v>
      </c>
      <c r="S23" s="25">
        <f t="shared" si="10"/>
        <v>0</v>
      </c>
      <c r="T23" s="25">
        <f t="shared" si="10"/>
        <v>1491.56</v>
      </c>
      <c r="U23" s="25">
        <f t="shared" si="10"/>
        <v>0</v>
      </c>
      <c r="V23" s="25">
        <f t="shared" si="10"/>
        <v>1784</v>
      </c>
      <c r="W23" s="25">
        <f t="shared" si="10"/>
        <v>0</v>
      </c>
      <c r="X23" s="25">
        <f t="shared" si="10"/>
        <v>1893.4</v>
      </c>
      <c r="Y23" s="25">
        <f t="shared" si="10"/>
        <v>0</v>
      </c>
      <c r="Z23" s="25">
        <f t="shared" si="10"/>
        <v>2086.1</v>
      </c>
      <c r="AA23" s="26"/>
    </row>
    <row r="24" spans="1:27" ht="22.5" customHeight="1">
      <c r="A24" s="51"/>
      <c r="B24" s="8" t="s">
        <v>12</v>
      </c>
      <c r="C24" s="10">
        <f t="shared" si="1"/>
        <v>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7"/>
    </row>
    <row r="25" spans="1:27" ht="22.5" customHeight="1">
      <c r="A25" s="51"/>
      <c r="B25" s="8" t="s">
        <v>13</v>
      </c>
      <c r="C25" s="10">
        <f t="shared" si="1"/>
        <v>17059.399999999998</v>
      </c>
      <c r="D25" s="9">
        <v>2296.72</v>
      </c>
      <c r="E25" s="9"/>
      <c r="F25" s="9">
        <v>1966.64</v>
      </c>
      <c r="G25" s="9"/>
      <c r="H25" s="9">
        <v>1568.02</v>
      </c>
      <c r="I25" s="9"/>
      <c r="J25" s="9">
        <v>1167.39</v>
      </c>
      <c r="K25" s="9"/>
      <c r="L25" s="9">
        <v>939.09</v>
      </c>
      <c r="M25" s="9"/>
      <c r="N25" s="9">
        <v>492.11</v>
      </c>
      <c r="O25" s="9"/>
      <c r="P25" s="9">
        <v>360.99</v>
      </c>
      <c r="Q25" s="9"/>
      <c r="R25" s="9">
        <v>1013.38</v>
      </c>
      <c r="S25" s="9"/>
      <c r="T25" s="9">
        <v>1491.56</v>
      </c>
      <c r="U25" s="9"/>
      <c r="V25" s="9">
        <v>1784</v>
      </c>
      <c r="W25" s="9"/>
      <c r="X25" s="9">
        <v>1893.4</v>
      </c>
      <c r="Y25" s="9"/>
      <c r="Z25" s="9">
        <v>2086.1</v>
      </c>
      <c r="AA25" s="17"/>
    </row>
    <row r="26" spans="1:27" ht="22.5" customHeight="1">
      <c r="A26" s="51"/>
      <c r="B26" s="8" t="s">
        <v>80</v>
      </c>
      <c r="C26" s="10">
        <f t="shared" si="1"/>
        <v>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7"/>
    </row>
    <row r="27" spans="1:27" ht="22.5" customHeight="1">
      <c r="A27" s="52"/>
      <c r="B27" s="8" t="s">
        <v>14</v>
      </c>
      <c r="C27" s="10">
        <f t="shared" si="1"/>
        <v>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7"/>
    </row>
    <row r="28" spans="1:27" ht="45.75" customHeight="1">
      <c r="A28" s="50" t="s">
        <v>28</v>
      </c>
      <c r="B28" s="8" t="s">
        <v>68</v>
      </c>
      <c r="C28" s="10">
        <f t="shared" si="1"/>
        <v>16885.1</v>
      </c>
      <c r="D28" s="9">
        <f>D29</f>
        <v>1214.57</v>
      </c>
      <c r="E28" s="9">
        <f aca="true" t="shared" si="11" ref="E28:Z28">E29</f>
        <v>0</v>
      </c>
      <c r="F28" s="9">
        <f t="shared" si="11"/>
        <v>1424.59</v>
      </c>
      <c r="G28" s="9">
        <f t="shared" si="11"/>
        <v>0</v>
      </c>
      <c r="H28" s="9">
        <f t="shared" si="11"/>
        <v>1424.58</v>
      </c>
      <c r="I28" s="9">
        <f t="shared" si="11"/>
        <v>0</v>
      </c>
      <c r="J28" s="9">
        <f t="shared" si="11"/>
        <v>1424.59</v>
      </c>
      <c r="K28" s="9">
        <f t="shared" si="11"/>
        <v>0</v>
      </c>
      <c r="L28" s="9">
        <f t="shared" si="11"/>
        <v>1424.58</v>
      </c>
      <c r="M28" s="9">
        <f t="shared" si="11"/>
        <v>0</v>
      </c>
      <c r="N28" s="9">
        <f t="shared" si="11"/>
        <v>1424.59</v>
      </c>
      <c r="O28" s="9">
        <f t="shared" si="11"/>
        <v>0</v>
      </c>
      <c r="P28" s="9">
        <f t="shared" si="11"/>
        <v>1424.58</v>
      </c>
      <c r="Q28" s="9">
        <f t="shared" si="11"/>
        <v>0</v>
      </c>
      <c r="R28" s="9">
        <f t="shared" si="11"/>
        <v>1424.59</v>
      </c>
      <c r="S28" s="9">
        <f t="shared" si="11"/>
        <v>0</v>
      </c>
      <c r="T28" s="9">
        <f t="shared" si="11"/>
        <v>1424.58</v>
      </c>
      <c r="U28" s="9">
        <f t="shared" si="11"/>
        <v>0</v>
      </c>
      <c r="V28" s="9">
        <f t="shared" si="11"/>
        <v>1424.59</v>
      </c>
      <c r="W28" s="9">
        <f t="shared" si="11"/>
        <v>0</v>
      </c>
      <c r="X28" s="9">
        <f t="shared" si="11"/>
        <v>1424.59</v>
      </c>
      <c r="Y28" s="9">
        <f t="shared" si="11"/>
        <v>0</v>
      </c>
      <c r="Z28" s="9">
        <f t="shared" si="11"/>
        <v>1424.67</v>
      </c>
      <c r="AA28" s="17"/>
    </row>
    <row r="29" spans="1:27" s="27" customFormat="1" ht="24.75" customHeight="1">
      <c r="A29" s="51"/>
      <c r="B29" s="23" t="s">
        <v>24</v>
      </c>
      <c r="C29" s="24">
        <f t="shared" si="1"/>
        <v>16885.1</v>
      </c>
      <c r="D29" s="25">
        <f>D30+D31+D32+D33</f>
        <v>1214.57</v>
      </c>
      <c r="E29" s="25">
        <f aca="true" t="shared" si="12" ref="E29:Z29">E30+E31+E32+E33</f>
        <v>0</v>
      </c>
      <c r="F29" s="25">
        <f t="shared" si="12"/>
        <v>1424.59</v>
      </c>
      <c r="G29" s="25">
        <f t="shared" si="12"/>
        <v>0</v>
      </c>
      <c r="H29" s="25">
        <f t="shared" si="12"/>
        <v>1424.58</v>
      </c>
      <c r="I29" s="25">
        <f t="shared" si="12"/>
        <v>0</v>
      </c>
      <c r="J29" s="25">
        <f t="shared" si="12"/>
        <v>1424.59</v>
      </c>
      <c r="K29" s="25">
        <f t="shared" si="12"/>
        <v>0</v>
      </c>
      <c r="L29" s="25">
        <f t="shared" si="12"/>
        <v>1424.58</v>
      </c>
      <c r="M29" s="25">
        <f t="shared" si="12"/>
        <v>0</v>
      </c>
      <c r="N29" s="25">
        <f t="shared" si="12"/>
        <v>1424.59</v>
      </c>
      <c r="O29" s="25">
        <f t="shared" si="12"/>
        <v>0</v>
      </c>
      <c r="P29" s="25">
        <f t="shared" si="12"/>
        <v>1424.58</v>
      </c>
      <c r="Q29" s="25">
        <f t="shared" si="12"/>
        <v>0</v>
      </c>
      <c r="R29" s="25">
        <f t="shared" si="12"/>
        <v>1424.59</v>
      </c>
      <c r="S29" s="25">
        <f t="shared" si="12"/>
        <v>0</v>
      </c>
      <c r="T29" s="25">
        <f t="shared" si="12"/>
        <v>1424.58</v>
      </c>
      <c r="U29" s="25">
        <f t="shared" si="12"/>
        <v>0</v>
      </c>
      <c r="V29" s="25">
        <f t="shared" si="12"/>
        <v>1424.59</v>
      </c>
      <c r="W29" s="25">
        <f t="shared" si="12"/>
        <v>0</v>
      </c>
      <c r="X29" s="25">
        <f t="shared" si="12"/>
        <v>1424.59</v>
      </c>
      <c r="Y29" s="25">
        <f t="shared" si="12"/>
        <v>0</v>
      </c>
      <c r="Z29" s="25">
        <f t="shared" si="12"/>
        <v>1424.67</v>
      </c>
      <c r="AA29" s="26"/>
    </row>
    <row r="30" spans="1:27" ht="24.75" customHeight="1">
      <c r="A30" s="51"/>
      <c r="B30" s="8" t="s">
        <v>12</v>
      </c>
      <c r="C30" s="10">
        <f t="shared" si="1"/>
        <v>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7"/>
    </row>
    <row r="31" spans="1:27" ht="24.75" customHeight="1">
      <c r="A31" s="51"/>
      <c r="B31" s="8" t="s">
        <v>13</v>
      </c>
      <c r="C31" s="10">
        <f t="shared" si="1"/>
        <v>16885.1</v>
      </c>
      <c r="D31" s="9">
        <v>1214.57</v>
      </c>
      <c r="E31" s="9"/>
      <c r="F31" s="9">
        <v>1424.59</v>
      </c>
      <c r="G31" s="9"/>
      <c r="H31" s="9">
        <v>1424.58</v>
      </c>
      <c r="I31" s="9"/>
      <c r="J31" s="9">
        <v>1424.59</v>
      </c>
      <c r="K31" s="9"/>
      <c r="L31" s="9">
        <v>1424.58</v>
      </c>
      <c r="M31" s="9"/>
      <c r="N31" s="9">
        <v>1424.59</v>
      </c>
      <c r="O31" s="9"/>
      <c r="P31" s="9">
        <v>1424.58</v>
      </c>
      <c r="Q31" s="9"/>
      <c r="R31" s="9">
        <v>1424.59</v>
      </c>
      <c r="S31" s="9"/>
      <c r="T31" s="9">
        <v>1424.58</v>
      </c>
      <c r="U31" s="9"/>
      <c r="V31" s="9">
        <v>1424.59</v>
      </c>
      <c r="W31" s="9"/>
      <c r="X31" s="9">
        <v>1424.59</v>
      </c>
      <c r="Y31" s="9"/>
      <c r="Z31" s="9">
        <v>1424.67</v>
      </c>
      <c r="AA31" s="17"/>
    </row>
    <row r="32" spans="1:27" ht="24.75" customHeight="1">
      <c r="A32" s="51"/>
      <c r="B32" s="8" t="s">
        <v>80</v>
      </c>
      <c r="C32" s="10">
        <f t="shared" si="1"/>
        <v>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7"/>
    </row>
    <row r="33" spans="1:27" ht="24.75" customHeight="1">
      <c r="A33" s="52"/>
      <c r="B33" s="8" t="s">
        <v>14</v>
      </c>
      <c r="C33" s="10">
        <f t="shared" si="1"/>
        <v>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17"/>
    </row>
    <row r="34" spans="1:27" ht="40.5" customHeight="1">
      <c r="A34" s="50" t="s">
        <v>29</v>
      </c>
      <c r="B34" s="8" t="s">
        <v>69</v>
      </c>
      <c r="C34" s="10">
        <f t="shared" si="1"/>
        <v>4289.799999999999</v>
      </c>
      <c r="D34" s="9">
        <f>D35</f>
        <v>358.28999999999996</v>
      </c>
      <c r="E34" s="9">
        <f aca="true" t="shared" si="13" ref="E34:Z34">E35</f>
        <v>0</v>
      </c>
      <c r="F34" s="9">
        <f t="shared" si="13"/>
        <v>354.06</v>
      </c>
      <c r="G34" s="9">
        <f t="shared" si="13"/>
        <v>0</v>
      </c>
      <c r="H34" s="9">
        <f t="shared" si="13"/>
        <v>354.03999999999996</v>
      </c>
      <c r="I34" s="9">
        <f t="shared" si="13"/>
        <v>185.85</v>
      </c>
      <c r="J34" s="9">
        <f t="shared" si="13"/>
        <v>354.06</v>
      </c>
      <c r="K34" s="9">
        <f t="shared" si="13"/>
        <v>185.85</v>
      </c>
      <c r="L34" s="9">
        <f t="shared" si="13"/>
        <v>354.04999999999995</v>
      </c>
      <c r="M34" s="9">
        <f t="shared" si="13"/>
        <v>185.85</v>
      </c>
      <c r="N34" s="9">
        <f t="shared" si="13"/>
        <v>354.05</v>
      </c>
      <c r="O34" s="9">
        <f t="shared" si="13"/>
        <v>185.85</v>
      </c>
      <c r="P34" s="9">
        <f t="shared" si="13"/>
        <v>354.04999999999995</v>
      </c>
      <c r="Q34" s="9">
        <f t="shared" si="13"/>
        <v>185.85</v>
      </c>
      <c r="R34" s="9">
        <f t="shared" si="13"/>
        <v>354.06</v>
      </c>
      <c r="S34" s="9">
        <f t="shared" si="13"/>
        <v>185.85</v>
      </c>
      <c r="T34" s="9">
        <f t="shared" si="13"/>
        <v>354.03999999999996</v>
      </c>
      <c r="U34" s="9">
        <f t="shared" si="13"/>
        <v>185.85</v>
      </c>
      <c r="V34" s="9">
        <f t="shared" si="13"/>
        <v>354.06</v>
      </c>
      <c r="W34" s="9">
        <f t="shared" si="13"/>
        <v>185.85</v>
      </c>
      <c r="X34" s="9">
        <f t="shared" si="13"/>
        <v>354.06</v>
      </c>
      <c r="Y34" s="9">
        <f t="shared" si="13"/>
        <v>0</v>
      </c>
      <c r="Z34" s="9">
        <f t="shared" si="13"/>
        <v>390.98</v>
      </c>
      <c r="AA34" s="17"/>
    </row>
    <row r="35" spans="1:27" s="27" customFormat="1" ht="27.75" customHeight="1">
      <c r="A35" s="51"/>
      <c r="B35" s="23" t="s">
        <v>24</v>
      </c>
      <c r="C35" s="24">
        <f t="shared" si="1"/>
        <v>4289.799999999999</v>
      </c>
      <c r="D35" s="25">
        <f>D36+D37+D38+D39</f>
        <v>358.28999999999996</v>
      </c>
      <c r="E35" s="25">
        <f aca="true" t="shared" si="14" ref="E35:Z35">E36+E37+E38+E39</f>
        <v>0</v>
      </c>
      <c r="F35" s="25">
        <f t="shared" si="14"/>
        <v>354.06</v>
      </c>
      <c r="G35" s="25">
        <f t="shared" si="14"/>
        <v>0</v>
      </c>
      <c r="H35" s="25">
        <f t="shared" si="14"/>
        <v>354.03999999999996</v>
      </c>
      <c r="I35" s="25">
        <f t="shared" si="14"/>
        <v>185.85</v>
      </c>
      <c r="J35" s="25">
        <f t="shared" si="14"/>
        <v>354.06</v>
      </c>
      <c r="K35" s="25">
        <f t="shared" si="14"/>
        <v>185.85</v>
      </c>
      <c r="L35" s="25">
        <f t="shared" si="14"/>
        <v>354.04999999999995</v>
      </c>
      <c r="M35" s="25">
        <f t="shared" si="14"/>
        <v>185.85</v>
      </c>
      <c r="N35" s="25">
        <f t="shared" si="14"/>
        <v>354.05</v>
      </c>
      <c r="O35" s="25">
        <f t="shared" si="14"/>
        <v>185.85</v>
      </c>
      <c r="P35" s="25">
        <f t="shared" si="14"/>
        <v>354.04999999999995</v>
      </c>
      <c r="Q35" s="25">
        <f t="shared" si="14"/>
        <v>185.85</v>
      </c>
      <c r="R35" s="25">
        <f t="shared" si="14"/>
        <v>354.06</v>
      </c>
      <c r="S35" s="25">
        <f t="shared" si="14"/>
        <v>185.85</v>
      </c>
      <c r="T35" s="25">
        <f t="shared" si="14"/>
        <v>354.03999999999996</v>
      </c>
      <c r="U35" s="25">
        <f t="shared" si="14"/>
        <v>185.85</v>
      </c>
      <c r="V35" s="25">
        <f t="shared" si="14"/>
        <v>354.06</v>
      </c>
      <c r="W35" s="25">
        <f t="shared" si="14"/>
        <v>185.85</v>
      </c>
      <c r="X35" s="25">
        <f t="shared" si="14"/>
        <v>354.06</v>
      </c>
      <c r="Y35" s="25">
        <f t="shared" si="14"/>
        <v>0</v>
      </c>
      <c r="Z35" s="25">
        <f t="shared" si="14"/>
        <v>390.98</v>
      </c>
      <c r="AA35" s="26"/>
    </row>
    <row r="36" spans="1:27" ht="24.75" customHeight="1">
      <c r="A36" s="51"/>
      <c r="B36" s="8" t="s">
        <v>12</v>
      </c>
      <c r="C36" s="10">
        <f t="shared" si="1"/>
        <v>0</v>
      </c>
      <c r="D36" s="9">
        <f>D42+D48+D54</f>
        <v>0</v>
      </c>
      <c r="E36" s="9">
        <f aca="true" t="shared" si="15" ref="E36:Z36">E42+E48+E54</f>
        <v>0</v>
      </c>
      <c r="F36" s="9">
        <f t="shared" si="15"/>
        <v>0</v>
      </c>
      <c r="G36" s="9">
        <f t="shared" si="15"/>
        <v>0</v>
      </c>
      <c r="H36" s="9">
        <f t="shared" si="15"/>
        <v>0</v>
      </c>
      <c r="I36" s="9">
        <f t="shared" si="15"/>
        <v>0</v>
      </c>
      <c r="J36" s="9">
        <f t="shared" si="15"/>
        <v>0</v>
      </c>
      <c r="K36" s="9">
        <f t="shared" si="15"/>
        <v>0</v>
      </c>
      <c r="L36" s="9">
        <f t="shared" si="15"/>
        <v>0</v>
      </c>
      <c r="M36" s="9">
        <f t="shared" si="15"/>
        <v>0</v>
      </c>
      <c r="N36" s="9">
        <f t="shared" si="15"/>
        <v>0</v>
      </c>
      <c r="O36" s="9">
        <f t="shared" si="15"/>
        <v>0</v>
      </c>
      <c r="P36" s="9">
        <f t="shared" si="15"/>
        <v>0</v>
      </c>
      <c r="Q36" s="9">
        <f t="shared" si="15"/>
        <v>0</v>
      </c>
      <c r="R36" s="9">
        <f t="shared" si="15"/>
        <v>0</v>
      </c>
      <c r="S36" s="9">
        <f t="shared" si="15"/>
        <v>0</v>
      </c>
      <c r="T36" s="9">
        <f t="shared" si="15"/>
        <v>0</v>
      </c>
      <c r="U36" s="9">
        <f t="shared" si="15"/>
        <v>0</v>
      </c>
      <c r="V36" s="9">
        <f t="shared" si="15"/>
        <v>0</v>
      </c>
      <c r="W36" s="9">
        <f t="shared" si="15"/>
        <v>0</v>
      </c>
      <c r="X36" s="9">
        <f t="shared" si="15"/>
        <v>0</v>
      </c>
      <c r="Y36" s="9">
        <f t="shared" si="15"/>
        <v>0</v>
      </c>
      <c r="Z36" s="9">
        <f t="shared" si="15"/>
        <v>0</v>
      </c>
      <c r="AA36" s="17"/>
    </row>
    <row r="37" spans="1:27" ht="24.75" customHeight="1">
      <c r="A37" s="51"/>
      <c r="B37" s="8" t="s">
        <v>13</v>
      </c>
      <c r="C37" s="10">
        <f t="shared" si="1"/>
        <v>4289.799999999999</v>
      </c>
      <c r="D37" s="9">
        <f>D43+D49+D55</f>
        <v>358.28999999999996</v>
      </c>
      <c r="E37" s="9">
        <f aca="true" t="shared" si="16" ref="E37:Z37">E43+E49+E55</f>
        <v>0</v>
      </c>
      <c r="F37" s="9">
        <f t="shared" si="16"/>
        <v>354.06</v>
      </c>
      <c r="G37" s="9">
        <f t="shared" si="16"/>
        <v>0</v>
      </c>
      <c r="H37" s="9">
        <f t="shared" si="16"/>
        <v>354.03999999999996</v>
      </c>
      <c r="I37" s="9">
        <f t="shared" si="16"/>
        <v>185.85</v>
      </c>
      <c r="J37" s="9">
        <f t="shared" si="16"/>
        <v>354.06</v>
      </c>
      <c r="K37" s="9">
        <f t="shared" si="16"/>
        <v>185.85</v>
      </c>
      <c r="L37" s="9">
        <f t="shared" si="16"/>
        <v>354.04999999999995</v>
      </c>
      <c r="M37" s="9">
        <f t="shared" si="16"/>
        <v>185.85</v>
      </c>
      <c r="N37" s="9">
        <f t="shared" si="16"/>
        <v>354.05</v>
      </c>
      <c r="O37" s="9">
        <f t="shared" si="16"/>
        <v>185.85</v>
      </c>
      <c r="P37" s="9">
        <f t="shared" si="16"/>
        <v>354.04999999999995</v>
      </c>
      <c r="Q37" s="9">
        <f t="shared" si="16"/>
        <v>185.85</v>
      </c>
      <c r="R37" s="9">
        <f t="shared" si="16"/>
        <v>354.06</v>
      </c>
      <c r="S37" s="9">
        <f t="shared" si="16"/>
        <v>185.85</v>
      </c>
      <c r="T37" s="9">
        <f t="shared" si="16"/>
        <v>354.03999999999996</v>
      </c>
      <c r="U37" s="9">
        <f t="shared" si="16"/>
        <v>185.85</v>
      </c>
      <c r="V37" s="9">
        <f t="shared" si="16"/>
        <v>354.06</v>
      </c>
      <c r="W37" s="9">
        <f t="shared" si="16"/>
        <v>185.85</v>
      </c>
      <c r="X37" s="9">
        <f t="shared" si="16"/>
        <v>354.06</v>
      </c>
      <c r="Y37" s="9">
        <f t="shared" si="16"/>
        <v>0</v>
      </c>
      <c r="Z37" s="9">
        <f t="shared" si="16"/>
        <v>390.98</v>
      </c>
      <c r="AA37" s="17"/>
    </row>
    <row r="38" spans="1:27" ht="24.75" customHeight="1">
      <c r="A38" s="51"/>
      <c r="B38" s="8" t="s">
        <v>80</v>
      </c>
      <c r="C38" s="10">
        <f t="shared" si="1"/>
        <v>0</v>
      </c>
      <c r="D38" s="9">
        <f>D44+D50+D56</f>
        <v>0</v>
      </c>
      <c r="E38" s="9">
        <f aca="true" t="shared" si="17" ref="E38:Z38">E44+E50+E56</f>
        <v>0</v>
      </c>
      <c r="F38" s="9">
        <f t="shared" si="17"/>
        <v>0</v>
      </c>
      <c r="G38" s="9">
        <f t="shared" si="17"/>
        <v>0</v>
      </c>
      <c r="H38" s="9">
        <f t="shared" si="17"/>
        <v>0</v>
      </c>
      <c r="I38" s="9">
        <f t="shared" si="17"/>
        <v>0</v>
      </c>
      <c r="J38" s="9">
        <f t="shared" si="17"/>
        <v>0</v>
      </c>
      <c r="K38" s="9">
        <f t="shared" si="17"/>
        <v>0</v>
      </c>
      <c r="L38" s="9">
        <f t="shared" si="17"/>
        <v>0</v>
      </c>
      <c r="M38" s="9">
        <f t="shared" si="17"/>
        <v>0</v>
      </c>
      <c r="N38" s="9">
        <f t="shared" si="17"/>
        <v>0</v>
      </c>
      <c r="O38" s="9">
        <f t="shared" si="17"/>
        <v>0</v>
      </c>
      <c r="P38" s="9">
        <f t="shared" si="17"/>
        <v>0</v>
      </c>
      <c r="Q38" s="9">
        <f t="shared" si="17"/>
        <v>0</v>
      </c>
      <c r="R38" s="9">
        <f t="shared" si="17"/>
        <v>0</v>
      </c>
      <c r="S38" s="9">
        <f t="shared" si="17"/>
        <v>0</v>
      </c>
      <c r="T38" s="9">
        <f t="shared" si="17"/>
        <v>0</v>
      </c>
      <c r="U38" s="9">
        <f t="shared" si="17"/>
        <v>0</v>
      </c>
      <c r="V38" s="9">
        <f t="shared" si="17"/>
        <v>0</v>
      </c>
      <c r="W38" s="9">
        <f t="shared" si="17"/>
        <v>0</v>
      </c>
      <c r="X38" s="9">
        <f t="shared" si="17"/>
        <v>0</v>
      </c>
      <c r="Y38" s="9">
        <f t="shared" si="17"/>
        <v>0</v>
      </c>
      <c r="Z38" s="9">
        <f t="shared" si="17"/>
        <v>0</v>
      </c>
      <c r="AA38" s="17"/>
    </row>
    <row r="39" spans="1:27" ht="24.75" customHeight="1">
      <c r="A39" s="52"/>
      <c r="B39" s="8" t="s">
        <v>14</v>
      </c>
      <c r="C39" s="10">
        <f t="shared" si="1"/>
        <v>0</v>
      </c>
      <c r="D39" s="9">
        <f>D45+D51+D57</f>
        <v>0</v>
      </c>
      <c r="E39" s="9">
        <f aca="true" t="shared" si="18" ref="E39:Z39">E45+E51+E57</f>
        <v>0</v>
      </c>
      <c r="F39" s="9">
        <f t="shared" si="18"/>
        <v>0</v>
      </c>
      <c r="G39" s="9">
        <f t="shared" si="18"/>
        <v>0</v>
      </c>
      <c r="H39" s="9">
        <f t="shared" si="18"/>
        <v>0</v>
      </c>
      <c r="I39" s="9">
        <f t="shared" si="18"/>
        <v>0</v>
      </c>
      <c r="J39" s="9">
        <f t="shared" si="18"/>
        <v>0</v>
      </c>
      <c r="K39" s="9">
        <f t="shared" si="18"/>
        <v>0</v>
      </c>
      <c r="L39" s="9">
        <f t="shared" si="18"/>
        <v>0</v>
      </c>
      <c r="M39" s="9">
        <f t="shared" si="18"/>
        <v>0</v>
      </c>
      <c r="N39" s="9">
        <f t="shared" si="18"/>
        <v>0</v>
      </c>
      <c r="O39" s="9">
        <f t="shared" si="18"/>
        <v>0</v>
      </c>
      <c r="P39" s="9">
        <f t="shared" si="18"/>
        <v>0</v>
      </c>
      <c r="Q39" s="9">
        <f t="shared" si="18"/>
        <v>0</v>
      </c>
      <c r="R39" s="9">
        <f t="shared" si="18"/>
        <v>0</v>
      </c>
      <c r="S39" s="9">
        <f t="shared" si="18"/>
        <v>0</v>
      </c>
      <c r="T39" s="9">
        <f t="shared" si="18"/>
        <v>0</v>
      </c>
      <c r="U39" s="9">
        <f t="shared" si="18"/>
        <v>0</v>
      </c>
      <c r="V39" s="9">
        <f t="shared" si="18"/>
        <v>0</v>
      </c>
      <c r="W39" s="9">
        <f t="shared" si="18"/>
        <v>0</v>
      </c>
      <c r="X39" s="9">
        <f t="shared" si="18"/>
        <v>0</v>
      </c>
      <c r="Y39" s="9">
        <f t="shared" si="18"/>
        <v>0</v>
      </c>
      <c r="Z39" s="9">
        <f t="shared" si="18"/>
        <v>0</v>
      </c>
      <c r="AA39" s="17"/>
    </row>
    <row r="40" spans="1:27" ht="29.25" customHeight="1">
      <c r="A40" s="50" t="s">
        <v>30</v>
      </c>
      <c r="B40" s="8" t="s">
        <v>70</v>
      </c>
      <c r="C40" s="10">
        <f t="shared" si="1"/>
        <v>2229.2999999999997</v>
      </c>
      <c r="D40" s="9">
        <f>D41</f>
        <v>184.92</v>
      </c>
      <c r="E40" s="9">
        <f aca="true" t="shared" si="19" ref="E40:Z40">E41</f>
        <v>0</v>
      </c>
      <c r="F40" s="9">
        <f t="shared" si="19"/>
        <v>185.85</v>
      </c>
      <c r="G40" s="9">
        <f t="shared" si="19"/>
        <v>0</v>
      </c>
      <c r="H40" s="9">
        <f t="shared" si="19"/>
        <v>185.85</v>
      </c>
      <c r="I40" s="9">
        <f t="shared" si="19"/>
        <v>185.85</v>
      </c>
      <c r="J40" s="9">
        <f t="shared" si="19"/>
        <v>185.85</v>
      </c>
      <c r="K40" s="9">
        <f t="shared" si="19"/>
        <v>185.85</v>
      </c>
      <c r="L40" s="9">
        <f t="shared" si="19"/>
        <v>185.85</v>
      </c>
      <c r="M40" s="9">
        <f t="shared" si="19"/>
        <v>185.85</v>
      </c>
      <c r="N40" s="9">
        <f t="shared" si="19"/>
        <v>185.85</v>
      </c>
      <c r="O40" s="9">
        <f t="shared" si="19"/>
        <v>185.85</v>
      </c>
      <c r="P40" s="9">
        <f t="shared" si="19"/>
        <v>185.85</v>
      </c>
      <c r="Q40" s="9">
        <f t="shared" si="19"/>
        <v>185.85</v>
      </c>
      <c r="R40" s="9">
        <f t="shared" si="19"/>
        <v>185.85</v>
      </c>
      <c r="S40" s="9">
        <f t="shared" si="19"/>
        <v>185.85</v>
      </c>
      <c r="T40" s="9">
        <f t="shared" si="19"/>
        <v>185.85</v>
      </c>
      <c r="U40" s="9">
        <f t="shared" si="19"/>
        <v>185.85</v>
      </c>
      <c r="V40" s="9">
        <f t="shared" si="19"/>
        <v>185.85</v>
      </c>
      <c r="W40" s="9">
        <f t="shared" si="19"/>
        <v>185.85</v>
      </c>
      <c r="X40" s="9">
        <f t="shared" si="19"/>
        <v>185.85</v>
      </c>
      <c r="Y40" s="9">
        <f t="shared" si="19"/>
        <v>0</v>
      </c>
      <c r="Z40" s="9">
        <f t="shared" si="19"/>
        <v>185.88</v>
      </c>
      <c r="AA40" s="17"/>
    </row>
    <row r="41" spans="1:27" s="27" customFormat="1" ht="25.5" customHeight="1">
      <c r="A41" s="51"/>
      <c r="B41" s="23" t="s">
        <v>24</v>
      </c>
      <c r="C41" s="24">
        <f t="shared" si="1"/>
        <v>2229.2999999999997</v>
      </c>
      <c r="D41" s="25">
        <f>D42+D43+D44+D45</f>
        <v>184.92</v>
      </c>
      <c r="E41" s="25">
        <f aca="true" t="shared" si="20" ref="E41:Z41">E42+E43+E44+E45</f>
        <v>0</v>
      </c>
      <c r="F41" s="25">
        <f t="shared" si="20"/>
        <v>185.85</v>
      </c>
      <c r="G41" s="25">
        <f t="shared" si="20"/>
        <v>0</v>
      </c>
      <c r="H41" s="25">
        <f t="shared" si="20"/>
        <v>185.85</v>
      </c>
      <c r="I41" s="25">
        <f t="shared" si="20"/>
        <v>185.85</v>
      </c>
      <c r="J41" s="25">
        <f t="shared" si="20"/>
        <v>185.85</v>
      </c>
      <c r="K41" s="25">
        <f t="shared" si="20"/>
        <v>185.85</v>
      </c>
      <c r="L41" s="25">
        <f t="shared" si="20"/>
        <v>185.85</v>
      </c>
      <c r="M41" s="25">
        <f t="shared" si="20"/>
        <v>185.85</v>
      </c>
      <c r="N41" s="25">
        <f t="shared" si="20"/>
        <v>185.85</v>
      </c>
      <c r="O41" s="25">
        <f t="shared" si="20"/>
        <v>185.85</v>
      </c>
      <c r="P41" s="25">
        <f t="shared" si="20"/>
        <v>185.85</v>
      </c>
      <c r="Q41" s="25">
        <f t="shared" si="20"/>
        <v>185.85</v>
      </c>
      <c r="R41" s="25">
        <f t="shared" si="20"/>
        <v>185.85</v>
      </c>
      <c r="S41" s="25">
        <f t="shared" si="20"/>
        <v>185.85</v>
      </c>
      <c r="T41" s="25">
        <f t="shared" si="20"/>
        <v>185.85</v>
      </c>
      <c r="U41" s="25">
        <f t="shared" si="20"/>
        <v>185.85</v>
      </c>
      <c r="V41" s="25">
        <f t="shared" si="20"/>
        <v>185.85</v>
      </c>
      <c r="W41" s="25">
        <f t="shared" si="20"/>
        <v>185.85</v>
      </c>
      <c r="X41" s="25">
        <f t="shared" si="20"/>
        <v>185.85</v>
      </c>
      <c r="Y41" s="25">
        <f t="shared" si="20"/>
        <v>0</v>
      </c>
      <c r="Z41" s="25">
        <f t="shared" si="20"/>
        <v>185.88</v>
      </c>
      <c r="AA41" s="26"/>
    </row>
    <row r="42" spans="1:27" ht="25.5" customHeight="1">
      <c r="A42" s="51"/>
      <c r="B42" s="8" t="s">
        <v>12</v>
      </c>
      <c r="C42" s="10">
        <f t="shared" si="1"/>
        <v>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7"/>
    </row>
    <row r="43" spans="1:27" ht="24.75" customHeight="1">
      <c r="A43" s="51"/>
      <c r="B43" s="8" t="s">
        <v>13</v>
      </c>
      <c r="C43" s="10">
        <f t="shared" si="1"/>
        <v>2229.2999999999997</v>
      </c>
      <c r="D43" s="9">
        <v>184.92</v>
      </c>
      <c r="E43" s="9"/>
      <c r="F43" s="9">
        <v>185.85</v>
      </c>
      <c r="G43" s="9"/>
      <c r="H43" s="9">
        <v>185.85</v>
      </c>
      <c r="I43" s="9">
        <v>185.85</v>
      </c>
      <c r="J43" s="9">
        <v>185.85</v>
      </c>
      <c r="K43" s="9">
        <v>185.85</v>
      </c>
      <c r="L43" s="9">
        <v>185.85</v>
      </c>
      <c r="M43" s="9">
        <v>185.85</v>
      </c>
      <c r="N43" s="9">
        <v>185.85</v>
      </c>
      <c r="O43" s="9">
        <v>185.85</v>
      </c>
      <c r="P43" s="9">
        <v>185.85</v>
      </c>
      <c r="Q43" s="9">
        <v>185.85</v>
      </c>
      <c r="R43" s="9">
        <v>185.85</v>
      </c>
      <c r="S43" s="9">
        <v>185.85</v>
      </c>
      <c r="T43" s="9">
        <v>185.85</v>
      </c>
      <c r="U43" s="9">
        <v>185.85</v>
      </c>
      <c r="V43" s="9">
        <v>185.85</v>
      </c>
      <c r="W43" s="9">
        <v>185.85</v>
      </c>
      <c r="X43" s="9">
        <v>185.85</v>
      </c>
      <c r="Y43" s="9"/>
      <c r="Z43" s="9">
        <v>185.88</v>
      </c>
      <c r="AA43" s="17"/>
    </row>
    <row r="44" spans="1:27" ht="26.25" customHeight="1">
      <c r="A44" s="51"/>
      <c r="B44" s="8" t="s">
        <v>80</v>
      </c>
      <c r="C44" s="10">
        <f t="shared" si="1"/>
        <v>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17"/>
    </row>
    <row r="45" spans="1:27" ht="26.25" customHeight="1">
      <c r="A45" s="52"/>
      <c r="B45" s="8" t="s">
        <v>14</v>
      </c>
      <c r="C45" s="10">
        <f t="shared" si="1"/>
        <v>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7"/>
    </row>
    <row r="46" spans="1:27" ht="24.75" customHeight="1">
      <c r="A46" s="50" t="s">
        <v>31</v>
      </c>
      <c r="B46" s="8" t="s">
        <v>71</v>
      </c>
      <c r="C46" s="10">
        <f t="shared" si="1"/>
        <v>1138.5000000000002</v>
      </c>
      <c r="D46" s="9">
        <f>D47</f>
        <v>99.61</v>
      </c>
      <c r="E46" s="9">
        <f aca="true" t="shared" si="21" ref="E46:Z46">E47</f>
        <v>0</v>
      </c>
      <c r="F46" s="9">
        <f t="shared" si="21"/>
        <v>94.45</v>
      </c>
      <c r="G46" s="9">
        <f t="shared" si="21"/>
        <v>0</v>
      </c>
      <c r="H46" s="9">
        <f t="shared" si="21"/>
        <v>94.44</v>
      </c>
      <c r="I46" s="9">
        <f t="shared" si="21"/>
        <v>0</v>
      </c>
      <c r="J46" s="9">
        <f t="shared" si="21"/>
        <v>94.45</v>
      </c>
      <c r="K46" s="9">
        <f t="shared" si="21"/>
        <v>0</v>
      </c>
      <c r="L46" s="9">
        <f t="shared" si="21"/>
        <v>94.44</v>
      </c>
      <c r="M46" s="9">
        <f t="shared" si="21"/>
        <v>0</v>
      </c>
      <c r="N46" s="9">
        <f t="shared" si="21"/>
        <v>94.45</v>
      </c>
      <c r="O46" s="9">
        <f t="shared" si="21"/>
        <v>0</v>
      </c>
      <c r="P46" s="9">
        <f t="shared" si="21"/>
        <v>94.44</v>
      </c>
      <c r="Q46" s="9">
        <f t="shared" si="21"/>
        <v>0</v>
      </c>
      <c r="R46" s="9">
        <f t="shared" si="21"/>
        <v>94.45</v>
      </c>
      <c r="S46" s="9">
        <f t="shared" si="21"/>
        <v>0</v>
      </c>
      <c r="T46" s="9">
        <f t="shared" si="21"/>
        <v>94.44</v>
      </c>
      <c r="U46" s="9">
        <f t="shared" si="21"/>
        <v>0</v>
      </c>
      <c r="V46" s="9">
        <f t="shared" si="21"/>
        <v>94.45</v>
      </c>
      <c r="W46" s="9">
        <f t="shared" si="21"/>
        <v>0</v>
      </c>
      <c r="X46" s="9">
        <f t="shared" si="21"/>
        <v>94.45</v>
      </c>
      <c r="Y46" s="9">
        <f t="shared" si="21"/>
        <v>0</v>
      </c>
      <c r="Z46" s="9">
        <f t="shared" si="21"/>
        <v>94.43</v>
      </c>
      <c r="AA46" s="17"/>
    </row>
    <row r="47" spans="1:27" s="27" customFormat="1" ht="27" customHeight="1">
      <c r="A47" s="51"/>
      <c r="B47" s="23" t="s">
        <v>24</v>
      </c>
      <c r="C47" s="24">
        <f t="shared" si="1"/>
        <v>1138.5000000000002</v>
      </c>
      <c r="D47" s="25">
        <f>D48+D49+D50+D51</f>
        <v>99.61</v>
      </c>
      <c r="E47" s="25">
        <f aca="true" t="shared" si="22" ref="E47:Z47">E48+E49+E50+E51</f>
        <v>0</v>
      </c>
      <c r="F47" s="25">
        <f t="shared" si="22"/>
        <v>94.45</v>
      </c>
      <c r="G47" s="25">
        <f t="shared" si="22"/>
        <v>0</v>
      </c>
      <c r="H47" s="25">
        <f t="shared" si="22"/>
        <v>94.44</v>
      </c>
      <c r="I47" s="25">
        <f t="shared" si="22"/>
        <v>0</v>
      </c>
      <c r="J47" s="25">
        <f t="shared" si="22"/>
        <v>94.45</v>
      </c>
      <c r="K47" s="25">
        <f t="shared" si="22"/>
        <v>0</v>
      </c>
      <c r="L47" s="25">
        <f t="shared" si="22"/>
        <v>94.44</v>
      </c>
      <c r="M47" s="25">
        <f t="shared" si="22"/>
        <v>0</v>
      </c>
      <c r="N47" s="25">
        <f t="shared" si="22"/>
        <v>94.45</v>
      </c>
      <c r="O47" s="25">
        <f t="shared" si="22"/>
        <v>0</v>
      </c>
      <c r="P47" s="25">
        <f t="shared" si="22"/>
        <v>94.44</v>
      </c>
      <c r="Q47" s="25">
        <f t="shared" si="22"/>
        <v>0</v>
      </c>
      <c r="R47" s="25">
        <f t="shared" si="22"/>
        <v>94.45</v>
      </c>
      <c r="S47" s="25">
        <f t="shared" si="22"/>
        <v>0</v>
      </c>
      <c r="T47" s="25">
        <f t="shared" si="22"/>
        <v>94.44</v>
      </c>
      <c r="U47" s="25">
        <f t="shared" si="22"/>
        <v>0</v>
      </c>
      <c r="V47" s="25">
        <f t="shared" si="22"/>
        <v>94.45</v>
      </c>
      <c r="W47" s="25">
        <f t="shared" si="22"/>
        <v>0</v>
      </c>
      <c r="X47" s="25">
        <f t="shared" si="22"/>
        <v>94.45</v>
      </c>
      <c r="Y47" s="25">
        <f t="shared" si="22"/>
        <v>0</v>
      </c>
      <c r="Z47" s="25">
        <f t="shared" si="22"/>
        <v>94.43</v>
      </c>
      <c r="AA47" s="26"/>
    </row>
    <row r="48" spans="1:27" ht="27" customHeight="1">
      <c r="A48" s="51"/>
      <c r="B48" s="8" t="s">
        <v>12</v>
      </c>
      <c r="C48" s="10">
        <f t="shared" si="1"/>
        <v>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7"/>
    </row>
    <row r="49" spans="1:27" ht="27" customHeight="1">
      <c r="A49" s="51"/>
      <c r="B49" s="8" t="s">
        <v>13</v>
      </c>
      <c r="C49" s="10">
        <f t="shared" si="1"/>
        <v>1138.5000000000002</v>
      </c>
      <c r="D49" s="9">
        <v>99.61</v>
      </c>
      <c r="E49" s="9"/>
      <c r="F49" s="9">
        <v>94.45</v>
      </c>
      <c r="G49" s="9"/>
      <c r="H49" s="9">
        <v>94.44</v>
      </c>
      <c r="I49" s="9"/>
      <c r="J49" s="9">
        <v>94.45</v>
      </c>
      <c r="K49" s="9"/>
      <c r="L49" s="9">
        <v>94.44</v>
      </c>
      <c r="M49" s="9"/>
      <c r="N49" s="9">
        <v>94.45</v>
      </c>
      <c r="O49" s="9"/>
      <c r="P49" s="9">
        <v>94.44</v>
      </c>
      <c r="Q49" s="9"/>
      <c r="R49" s="9">
        <v>94.45</v>
      </c>
      <c r="S49" s="9"/>
      <c r="T49" s="9">
        <v>94.44</v>
      </c>
      <c r="U49" s="9"/>
      <c r="V49" s="9">
        <v>94.45</v>
      </c>
      <c r="W49" s="9"/>
      <c r="X49" s="9">
        <v>94.45</v>
      </c>
      <c r="Y49" s="9"/>
      <c r="Z49" s="9">
        <v>94.43</v>
      </c>
      <c r="AA49" s="17"/>
    </row>
    <row r="50" spans="1:27" ht="27" customHeight="1">
      <c r="A50" s="51"/>
      <c r="B50" s="8" t="s">
        <v>80</v>
      </c>
      <c r="C50" s="10">
        <f t="shared" si="1"/>
        <v>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7"/>
    </row>
    <row r="51" spans="1:27" ht="27" customHeight="1">
      <c r="A51" s="52"/>
      <c r="B51" s="8" t="s">
        <v>14</v>
      </c>
      <c r="C51" s="10">
        <f t="shared" si="1"/>
        <v>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7"/>
    </row>
    <row r="52" spans="1:27" ht="56.25" customHeight="1">
      <c r="A52" s="50" t="s">
        <v>32</v>
      </c>
      <c r="B52" s="8" t="s">
        <v>72</v>
      </c>
      <c r="C52" s="10">
        <f t="shared" si="1"/>
        <v>922</v>
      </c>
      <c r="D52" s="9">
        <f>D53</f>
        <v>73.76</v>
      </c>
      <c r="E52" s="9">
        <f aca="true" t="shared" si="23" ref="E52:Z52">E53</f>
        <v>0</v>
      </c>
      <c r="F52" s="9">
        <f t="shared" si="23"/>
        <v>73.76</v>
      </c>
      <c r="G52" s="9">
        <f t="shared" si="23"/>
        <v>0</v>
      </c>
      <c r="H52" s="9">
        <f t="shared" si="23"/>
        <v>73.75</v>
      </c>
      <c r="I52" s="9">
        <f t="shared" si="23"/>
        <v>0</v>
      </c>
      <c r="J52" s="9">
        <f t="shared" si="23"/>
        <v>73.76</v>
      </c>
      <c r="K52" s="9">
        <f t="shared" si="23"/>
        <v>0</v>
      </c>
      <c r="L52" s="9">
        <f t="shared" si="23"/>
        <v>73.76</v>
      </c>
      <c r="M52" s="9">
        <f t="shared" si="23"/>
        <v>0</v>
      </c>
      <c r="N52" s="9">
        <f t="shared" si="23"/>
        <v>73.75</v>
      </c>
      <c r="O52" s="9">
        <f t="shared" si="23"/>
        <v>0</v>
      </c>
      <c r="P52" s="9">
        <f t="shared" si="23"/>
        <v>73.76</v>
      </c>
      <c r="Q52" s="9">
        <f t="shared" si="23"/>
        <v>0</v>
      </c>
      <c r="R52" s="9">
        <f t="shared" si="23"/>
        <v>73.76</v>
      </c>
      <c r="S52" s="9">
        <f t="shared" si="23"/>
        <v>0</v>
      </c>
      <c r="T52" s="9">
        <f t="shared" si="23"/>
        <v>73.75</v>
      </c>
      <c r="U52" s="9">
        <f t="shared" si="23"/>
        <v>0</v>
      </c>
      <c r="V52" s="9">
        <f t="shared" si="23"/>
        <v>73.76</v>
      </c>
      <c r="W52" s="9">
        <f t="shared" si="23"/>
        <v>0</v>
      </c>
      <c r="X52" s="9">
        <f t="shared" si="23"/>
        <v>73.76</v>
      </c>
      <c r="Y52" s="9">
        <f t="shared" si="23"/>
        <v>0</v>
      </c>
      <c r="Z52" s="9">
        <f t="shared" si="23"/>
        <v>110.67</v>
      </c>
      <c r="AA52" s="17"/>
    </row>
    <row r="53" spans="1:27" s="27" customFormat="1" ht="29.25" customHeight="1">
      <c r="A53" s="51"/>
      <c r="B53" s="23" t="s">
        <v>24</v>
      </c>
      <c r="C53" s="24">
        <f t="shared" si="1"/>
        <v>922</v>
      </c>
      <c r="D53" s="25">
        <f>D54+D55+D56+D57</f>
        <v>73.76</v>
      </c>
      <c r="E53" s="25">
        <f aca="true" t="shared" si="24" ref="E53:Z53">E54+E55+E56+E57</f>
        <v>0</v>
      </c>
      <c r="F53" s="25">
        <f t="shared" si="24"/>
        <v>73.76</v>
      </c>
      <c r="G53" s="25">
        <f t="shared" si="24"/>
        <v>0</v>
      </c>
      <c r="H53" s="25">
        <f t="shared" si="24"/>
        <v>73.75</v>
      </c>
      <c r="I53" s="25">
        <f t="shared" si="24"/>
        <v>0</v>
      </c>
      <c r="J53" s="25">
        <f t="shared" si="24"/>
        <v>73.76</v>
      </c>
      <c r="K53" s="25">
        <f t="shared" si="24"/>
        <v>0</v>
      </c>
      <c r="L53" s="25">
        <f t="shared" si="24"/>
        <v>73.76</v>
      </c>
      <c r="M53" s="25">
        <f t="shared" si="24"/>
        <v>0</v>
      </c>
      <c r="N53" s="25">
        <f t="shared" si="24"/>
        <v>73.75</v>
      </c>
      <c r="O53" s="25">
        <f t="shared" si="24"/>
        <v>0</v>
      </c>
      <c r="P53" s="25">
        <f t="shared" si="24"/>
        <v>73.76</v>
      </c>
      <c r="Q53" s="25">
        <f t="shared" si="24"/>
        <v>0</v>
      </c>
      <c r="R53" s="25">
        <f t="shared" si="24"/>
        <v>73.76</v>
      </c>
      <c r="S53" s="25">
        <f t="shared" si="24"/>
        <v>0</v>
      </c>
      <c r="T53" s="25">
        <f t="shared" si="24"/>
        <v>73.75</v>
      </c>
      <c r="U53" s="25">
        <f t="shared" si="24"/>
        <v>0</v>
      </c>
      <c r="V53" s="25">
        <f t="shared" si="24"/>
        <v>73.76</v>
      </c>
      <c r="W53" s="25">
        <f t="shared" si="24"/>
        <v>0</v>
      </c>
      <c r="X53" s="25">
        <f t="shared" si="24"/>
        <v>73.76</v>
      </c>
      <c r="Y53" s="25">
        <f t="shared" si="24"/>
        <v>0</v>
      </c>
      <c r="Z53" s="25">
        <f t="shared" si="24"/>
        <v>110.67</v>
      </c>
      <c r="AA53" s="26"/>
    </row>
    <row r="54" spans="1:27" ht="29.25" customHeight="1">
      <c r="A54" s="51"/>
      <c r="B54" s="8" t="s">
        <v>12</v>
      </c>
      <c r="C54" s="10">
        <f t="shared" si="1"/>
        <v>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7"/>
    </row>
    <row r="55" spans="1:27" ht="29.25" customHeight="1">
      <c r="A55" s="51"/>
      <c r="B55" s="8" t="s">
        <v>13</v>
      </c>
      <c r="C55" s="10">
        <f t="shared" si="1"/>
        <v>922</v>
      </c>
      <c r="D55" s="9">
        <v>73.76</v>
      </c>
      <c r="E55" s="9"/>
      <c r="F55" s="9">
        <v>73.76</v>
      </c>
      <c r="G55" s="9"/>
      <c r="H55" s="9">
        <v>73.75</v>
      </c>
      <c r="I55" s="9"/>
      <c r="J55" s="9">
        <v>73.76</v>
      </c>
      <c r="K55" s="9"/>
      <c r="L55" s="9">
        <v>73.76</v>
      </c>
      <c r="M55" s="9"/>
      <c r="N55" s="9">
        <v>73.75</v>
      </c>
      <c r="O55" s="9"/>
      <c r="P55" s="9">
        <v>73.76</v>
      </c>
      <c r="Q55" s="9"/>
      <c r="R55" s="9">
        <v>73.76</v>
      </c>
      <c r="S55" s="9"/>
      <c r="T55" s="9">
        <v>73.75</v>
      </c>
      <c r="U55" s="9"/>
      <c r="V55" s="9">
        <v>73.76</v>
      </c>
      <c r="W55" s="9"/>
      <c r="X55" s="9">
        <v>73.76</v>
      </c>
      <c r="Y55" s="9"/>
      <c r="Z55" s="9">
        <v>110.67</v>
      </c>
      <c r="AA55" s="17"/>
    </row>
    <row r="56" spans="1:27" ht="29.25" customHeight="1">
      <c r="A56" s="51"/>
      <c r="B56" s="8" t="s">
        <v>80</v>
      </c>
      <c r="C56" s="10">
        <f t="shared" si="1"/>
        <v>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17"/>
    </row>
    <row r="57" spans="1:27" ht="29.25" customHeight="1">
      <c r="A57" s="52"/>
      <c r="B57" s="8" t="s">
        <v>14</v>
      </c>
      <c r="C57" s="10">
        <f t="shared" si="1"/>
        <v>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7"/>
    </row>
    <row r="58" spans="1:27" ht="50.25" customHeight="1">
      <c r="A58" s="50" t="s">
        <v>33</v>
      </c>
      <c r="B58" s="11" t="s">
        <v>73</v>
      </c>
      <c r="C58" s="10">
        <f t="shared" si="1"/>
        <v>6302.9</v>
      </c>
      <c r="D58" s="9">
        <f>D62</f>
        <v>0</v>
      </c>
      <c r="E58" s="9">
        <f aca="true" t="shared" si="25" ref="E58:Z58">E62</f>
        <v>0</v>
      </c>
      <c r="F58" s="9">
        <f t="shared" si="25"/>
        <v>0</v>
      </c>
      <c r="G58" s="9">
        <f t="shared" si="25"/>
        <v>0</v>
      </c>
      <c r="H58" s="9">
        <f t="shared" si="25"/>
        <v>0</v>
      </c>
      <c r="I58" s="9">
        <f t="shared" si="25"/>
        <v>0</v>
      </c>
      <c r="J58" s="9">
        <f t="shared" si="25"/>
        <v>0</v>
      </c>
      <c r="K58" s="9">
        <f t="shared" si="25"/>
        <v>0</v>
      </c>
      <c r="L58" s="9">
        <f t="shared" si="25"/>
        <v>0</v>
      </c>
      <c r="M58" s="9">
        <f t="shared" si="25"/>
        <v>0</v>
      </c>
      <c r="N58" s="9">
        <f t="shared" si="25"/>
        <v>0</v>
      </c>
      <c r="O58" s="9">
        <f t="shared" si="25"/>
        <v>0</v>
      </c>
      <c r="P58" s="9">
        <f t="shared" si="25"/>
        <v>0</v>
      </c>
      <c r="Q58" s="9">
        <f t="shared" si="25"/>
        <v>0</v>
      </c>
      <c r="R58" s="9">
        <f t="shared" si="25"/>
        <v>6302.9</v>
      </c>
      <c r="S58" s="9">
        <f t="shared" si="25"/>
        <v>0</v>
      </c>
      <c r="T58" s="9">
        <f t="shared" si="25"/>
        <v>0</v>
      </c>
      <c r="U58" s="9">
        <f t="shared" si="25"/>
        <v>0</v>
      </c>
      <c r="V58" s="9">
        <f t="shared" si="25"/>
        <v>0</v>
      </c>
      <c r="W58" s="9">
        <f t="shared" si="25"/>
        <v>0</v>
      </c>
      <c r="X58" s="9">
        <f t="shared" si="25"/>
        <v>0</v>
      </c>
      <c r="Y58" s="9">
        <f t="shared" si="25"/>
        <v>0</v>
      </c>
      <c r="Z58" s="9">
        <f t="shared" si="25"/>
        <v>0</v>
      </c>
      <c r="AA58" s="17"/>
    </row>
    <row r="59" spans="1:27" ht="25.5" customHeight="1" hidden="1">
      <c r="A59" s="51"/>
      <c r="B59" s="50" t="s">
        <v>34</v>
      </c>
      <c r="C59" s="10">
        <f t="shared" si="1"/>
        <v>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17"/>
    </row>
    <row r="60" spans="1:27" ht="25.5" customHeight="1" hidden="1">
      <c r="A60" s="51"/>
      <c r="B60" s="51"/>
      <c r="C60" s="10">
        <f t="shared" si="1"/>
        <v>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17"/>
    </row>
    <row r="61" spans="1:27" ht="20.25" customHeight="1" hidden="1">
      <c r="A61" s="51"/>
      <c r="B61" s="52"/>
      <c r="C61" s="10">
        <f t="shared" si="1"/>
        <v>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17"/>
    </row>
    <row r="62" spans="1:27" s="27" customFormat="1" ht="20.25" customHeight="1">
      <c r="A62" s="51"/>
      <c r="B62" s="23" t="s">
        <v>24</v>
      </c>
      <c r="C62" s="24">
        <f t="shared" si="1"/>
        <v>6302.9</v>
      </c>
      <c r="D62" s="25">
        <f>D63+D64+D65+D66</f>
        <v>0</v>
      </c>
      <c r="E62" s="25">
        <f aca="true" t="shared" si="26" ref="E62:Z62">E63+E64+E65+E66</f>
        <v>0</v>
      </c>
      <c r="F62" s="25">
        <f t="shared" si="26"/>
        <v>0</v>
      </c>
      <c r="G62" s="25">
        <f t="shared" si="26"/>
        <v>0</v>
      </c>
      <c r="H62" s="25">
        <f t="shared" si="26"/>
        <v>0</v>
      </c>
      <c r="I62" s="25">
        <f t="shared" si="26"/>
        <v>0</v>
      </c>
      <c r="J62" s="25">
        <f t="shared" si="26"/>
        <v>0</v>
      </c>
      <c r="K62" s="25">
        <f t="shared" si="26"/>
        <v>0</v>
      </c>
      <c r="L62" s="25">
        <f t="shared" si="26"/>
        <v>0</v>
      </c>
      <c r="M62" s="25">
        <f t="shared" si="26"/>
        <v>0</v>
      </c>
      <c r="N62" s="25">
        <f t="shared" si="26"/>
        <v>0</v>
      </c>
      <c r="O62" s="25">
        <f t="shared" si="26"/>
        <v>0</v>
      </c>
      <c r="P62" s="25">
        <f t="shared" si="26"/>
        <v>0</v>
      </c>
      <c r="Q62" s="25">
        <f t="shared" si="26"/>
        <v>0</v>
      </c>
      <c r="R62" s="25">
        <f t="shared" si="26"/>
        <v>6302.9</v>
      </c>
      <c r="S62" s="25">
        <f t="shared" si="26"/>
        <v>0</v>
      </c>
      <c r="T62" s="25">
        <f t="shared" si="26"/>
        <v>0</v>
      </c>
      <c r="U62" s="25">
        <f t="shared" si="26"/>
        <v>0</v>
      </c>
      <c r="V62" s="25">
        <f t="shared" si="26"/>
        <v>0</v>
      </c>
      <c r="W62" s="25">
        <f t="shared" si="26"/>
        <v>0</v>
      </c>
      <c r="X62" s="25">
        <f t="shared" si="26"/>
        <v>0</v>
      </c>
      <c r="Y62" s="25">
        <f t="shared" si="26"/>
        <v>0</v>
      </c>
      <c r="Z62" s="25">
        <f t="shared" si="26"/>
        <v>0</v>
      </c>
      <c r="AA62" s="26"/>
    </row>
    <row r="63" spans="1:27" ht="20.25" customHeight="1">
      <c r="A63" s="51"/>
      <c r="B63" s="8" t="s">
        <v>12</v>
      </c>
      <c r="C63" s="10">
        <f t="shared" si="1"/>
        <v>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17"/>
    </row>
    <row r="64" spans="1:27" ht="20.25" customHeight="1">
      <c r="A64" s="51"/>
      <c r="B64" s="8" t="s">
        <v>13</v>
      </c>
      <c r="C64" s="10">
        <f t="shared" si="1"/>
        <v>6302.9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>
        <v>6302.9</v>
      </c>
      <c r="S64" s="9"/>
      <c r="T64" s="9"/>
      <c r="U64" s="9"/>
      <c r="V64" s="9"/>
      <c r="W64" s="9"/>
      <c r="X64" s="9"/>
      <c r="Y64" s="9"/>
      <c r="Z64" s="9"/>
      <c r="AA64" s="17"/>
    </row>
    <row r="65" spans="1:27" ht="20.25" customHeight="1">
      <c r="A65" s="51"/>
      <c r="B65" s="8" t="s">
        <v>80</v>
      </c>
      <c r="C65" s="10">
        <f t="shared" si="1"/>
        <v>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17"/>
    </row>
    <row r="66" spans="1:27" ht="20.25" customHeight="1">
      <c r="A66" s="52"/>
      <c r="B66" s="8" t="s">
        <v>14</v>
      </c>
      <c r="C66" s="10">
        <f t="shared" si="1"/>
        <v>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17"/>
    </row>
    <row r="67" spans="1:27" ht="87" customHeight="1">
      <c r="A67" s="50" t="s">
        <v>35</v>
      </c>
      <c r="B67" s="8" t="s">
        <v>74</v>
      </c>
      <c r="C67" s="10">
        <f t="shared" si="1"/>
        <v>24818.200000000004</v>
      </c>
      <c r="D67" s="9">
        <f>D68</f>
        <v>4099.93</v>
      </c>
      <c r="E67" s="9">
        <f aca="true" t="shared" si="27" ref="E67:Z67">E68</f>
        <v>0</v>
      </c>
      <c r="F67" s="9">
        <f t="shared" si="27"/>
        <v>2355.94</v>
      </c>
      <c r="G67" s="9">
        <f t="shared" si="27"/>
        <v>0</v>
      </c>
      <c r="H67" s="9">
        <f t="shared" si="27"/>
        <v>1566.59</v>
      </c>
      <c r="I67" s="9">
        <f t="shared" si="27"/>
        <v>0</v>
      </c>
      <c r="J67" s="9">
        <f t="shared" si="27"/>
        <v>2489.87</v>
      </c>
      <c r="K67" s="9">
        <f t="shared" si="27"/>
        <v>0</v>
      </c>
      <c r="L67" s="9">
        <f t="shared" si="27"/>
        <v>1890.59</v>
      </c>
      <c r="M67" s="9">
        <f t="shared" si="27"/>
        <v>0</v>
      </c>
      <c r="N67" s="9">
        <f t="shared" si="27"/>
        <v>1978.95</v>
      </c>
      <c r="O67" s="9">
        <f t="shared" si="27"/>
        <v>0</v>
      </c>
      <c r="P67" s="9">
        <f t="shared" si="27"/>
        <v>3133.89</v>
      </c>
      <c r="Q67" s="9">
        <f t="shared" si="27"/>
        <v>0</v>
      </c>
      <c r="R67" s="9">
        <f t="shared" si="27"/>
        <v>1496.86</v>
      </c>
      <c r="S67" s="9">
        <f t="shared" si="27"/>
        <v>0</v>
      </c>
      <c r="T67" s="9">
        <f t="shared" si="27"/>
        <v>996.39</v>
      </c>
      <c r="U67" s="9">
        <f t="shared" si="27"/>
        <v>0</v>
      </c>
      <c r="V67" s="9">
        <f t="shared" si="27"/>
        <v>1881.08</v>
      </c>
      <c r="W67" s="9">
        <f t="shared" si="27"/>
        <v>0</v>
      </c>
      <c r="X67" s="9">
        <f t="shared" si="27"/>
        <v>842.06</v>
      </c>
      <c r="Y67" s="9">
        <f t="shared" si="27"/>
        <v>0</v>
      </c>
      <c r="Z67" s="9">
        <f t="shared" si="27"/>
        <v>2086.05</v>
      </c>
      <c r="AA67" s="17"/>
    </row>
    <row r="68" spans="1:27" s="27" customFormat="1" ht="30" customHeight="1">
      <c r="A68" s="51"/>
      <c r="B68" s="23" t="s">
        <v>24</v>
      </c>
      <c r="C68" s="24">
        <f t="shared" si="1"/>
        <v>24818.200000000004</v>
      </c>
      <c r="D68" s="25">
        <f>D69+D70+D71+D72</f>
        <v>4099.93</v>
      </c>
      <c r="E68" s="25">
        <f aca="true" t="shared" si="28" ref="E68:Z68">E69+E70+E71+E72</f>
        <v>0</v>
      </c>
      <c r="F68" s="25">
        <f t="shared" si="28"/>
        <v>2355.94</v>
      </c>
      <c r="G68" s="25">
        <f t="shared" si="28"/>
        <v>0</v>
      </c>
      <c r="H68" s="25">
        <f t="shared" si="28"/>
        <v>1566.59</v>
      </c>
      <c r="I68" s="25">
        <f t="shared" si="28"/>
        <v>0</v>
      </c>
      <c r="J68" s="25">
        <f t="shared" si="28"/>
        <v>2489.87</v>
      </c>
      <c r="K68" s="25">
        <f t="shared" si="28"/>
        <v>0</v>
      </c>
      <c r="L68" s="25">
        <f t="shared" si="28"/>
        <v>1890.59</v>
      </c>
      <c r="M68" s="25">
        <f t="shared" si="28"/>
        <v>0</v>
      </c>
      <c r="N68" s="25">
        <f t="shared" si="28"/>
        <v>1978.95</v>
      </c>
      <c r="O68" s="25">
        <f t="shared" si="28"/>
        <v>0</v>
      </c>
      <c r="P68" s="25">
        <f t="shared" si="28"/>
        <v>3133.89</v>
      </c>
      <c r="Q68" s="25">
        <f t="shared" si="28"/>
        <v>0</v>
      </c>
      <c r="R68" s="25">
        <f t="shared" si="28"/>
        <v>1496.86</v>
      </c>
      <c r="S68" s="25">
        <f t="shared" si="28"/>
        <v>0</v>
      </c>
      <c r="T68" s="25">
        <f t="shared" si="28"/>
        <v>996.39</v>
      </c>
      <c r="U68" s="25">
        <f t="shared" si="28"/>
        <v>0</v>
      </c>
      <c r="V68" s="25">
        <f t="shared" si="28"/>
        <v>1881.08</v>
      </c>
      <c r="W68" s="25">
        <f t="shared" si="28"/>
        <v>0</v>
      </c>
      <c r="X68" s="25">
        <f t="shared" si="28"/>
        <v>842.06</v>
      </c>
      <c r="Y68" s="25">
        <f t="shared" si="28"/>
        <v>0</v>
      </c>
      <c r="Z68" s="25">
        <f t="shared" si="28"/>
        <v>2086.05</v>
      </c>
      <c r="AA68" s="26"/>
    </row>
    <row r="69" spans="1:27" ht="30" customHeight="1">
      <c r="A69" s="51"/>
      <c r="B69" s="8" t="s">
        <v>12</v>
      </c>
      <c r="C69" s="10">
        <f t="shared" si="1"/>
        <v>0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17"/>
    </row>
    <row r="70" spans="1:27" ht="30" customHeight="1">
      <c r="A70" s="51"/>
      <c r="B70" s="8" t="s">
        <v>13</v>
      </c>
      <c r="C70" s="10">
        <f t="shared" si="1"/>
        <v>24818.200000000004</v>
      </c>
      <c r="D70" s="9">
        <v>4099.93</v>
      </c>
      <c r="E70" s="9"/>
      <c r="F70" s="9">
        <v>2355.94</v>
      </c>
      <c r="G70" s="9"/>
      <c r="H70" s="9">
        <v>1566.59</v>
      </c>
      <c r="I70" s="9"/>
      <c r="J70" s="9">
        <v>2489.87</v>
      </c>
      <c r="K70" s="9"/>
      <c r="L70" s="9">
        <v>1890.59</v>
      </c>
      <c r="M70" s="9"/>
      <c r="N70" s="9">
        <v>1978.95</v>
      </c>
      <c r="O70" s="9"/>
      <c r="P70" s="9">
        <v>3133.89</v>
      </c>
      <c r="Q70" s="9"/>
      <c r="R70" s="9">
        <v>1496.86</v>
      </c>
      <c r="S70" s="9"/>
      <c r="T70" s="9">
        <v>996.39</v>
      </c>
      <c r="U70" s="9"/>
      <c r="V70" s="9">
        <v>1881.08</v>
      </c>
      <c r="W70" s="9"/>
      <c r="X70" s="9">
        <v>842.06</v>
      </c>
      <c r="Y70" s="9"/>
      <c r="Z70" s="9">
        <v>2086.05</v>
      </c>
      <c r="AA70" s="17"/>
    </row>
    <row r="71" spans="1:27" ht="30" customHeight="1">
      <c r="A71" s="51"/>
      <c r="B71" s="8" t="s">
        <v>80</v>
      </c>
      <c r="C71" s="10">
        <f t="shared" si="1"/>
        <v>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17"/>
    </row>
    <row r="72" spans="1:27" ht="30" customHeight="1">
      <c r="A72" s="52"/>
      <c r="B72" s="8" t="s">
        <v>14</v>
      </c>
      <c r="C72" s="10">
        <f t="shared" si="1"/>
        <v>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17"/>
    </row>
    <row r="73" spans="1:27" s="27" customFormat="1" ht="87.75" customHeight="1">
      <c r="A73" s="50" t="s">
        <v>36</v>
      </c>
      <c r="B73" s="13" t="s">
        <v>75</v>
      </c>
      <c r="C73" s="24">
        <f t="shared" si="1"/>
        <v>2266.2</v>
      </c>
      <c r="D73" s="25">
        <f>D74</f>
        <v>0</v>
      </c>
      <c r="E73" s="25">
        <f aca="true" t="shared" si="29" ref="E73:Z73">E74</f>
        <v>0</v>
      </c>
      <c r="F73" s="25">
        <f t="shared" si="29"/>
        <v>0</v>
      </c>
      <c r="G73" s="25">
        <f t="shared" si="29"/>
        <v>0</v>
      </c>
      <c r="H73" s="25">
        <f t="shared" si="29"/>
        <v>0</v>
      </c>
      <c r="I73" s="25">
        <f t="shared" si="29"/>
        <v>0</v>
      </c>
      <c r="J73" s="25">
        <f t="shared" si="29"/>
        <v>0</v>
      </c>
      <c r="K73" s="25">
        <f t="shared" si="29"/>
        <v>0</v>
      </c>
      <c r="L73" s="25">
        <f t="shared" si="29"/>
        <v>0</v>
      </c>
      <c r="M73" s="25">
        <f t="shared" si="29"/>
        <v>0</v>
      </c>
      <c r="N73" s="25">
        <f t="shared" si="29"/>
        <v>0</v>
      </c>
      <c r="O73" s="25">
        <f t="shared" si="29"/>
        <v>0</v>
      </c>
      <c r="P73" s="25">
        <f t="shared" si="29"/>
        <v>35</v>
      </c>
      <c r="Q73" s="25">
        <f t="shared" si="29"/>
        <v>0</v>
      </c>
      <c r="R73" s="25">
        <f t="shared" si="29"/>
        <v>2197.2</v>
      </c>
      <c r="S73" s="25">
        <f t="shared" si="29"/>
        <v>0</v>
      </c>
      <c r="T73" s="25">
        <f t="shared" si="29"/>
        <v>31</v>
      </c>
      <c r="U73" s="25">
        <f t="shared" si="29"/>
        <v>0</v>
      </c>
      <c r="V73" s="25">
        <f t="shared" si="29"/>
        <v>3</v>
      </c>
      <c r="W73" s="25">
        <f t="shared" si="29"/>
        <v>0</v>
      </c>
      <c r="X73" s="25">
        <f t="shared" si="29"/>
        <v>0</v>
      </c>
      <c r="Y73" s="25">
        <f t="shared" si="29"/>
        <v>0</v>
      </c>
      <c r="Z73" s="25">
        <f t="shared" si="29"/>
        <v>0</v>
      </c>
      <c r="AA73" s="26"/>
    </row>
    <row r="74" spans="1:27" ht="25.5" customHeight="1">
      <c r="A74" s="51"/>
      <c r="B74" s="8" t="s">
        <v>24</v>
      </c>
      <c r="C74" s="10">
        <f aca="true" t="shared" si="30" ref="C74:C107">D74+F74+H74+J74+L74+N74+P74+R74+T74+V74+X74+Z74</f>
        <v>2266.2</v>
      </c>
      <c r="D74" s="9">
        <f>D75+D76+D77+D78</f>
        <v>0</v>
      </c>
      <c r="E74" s="9">
        <f aca="true" t="shared" si="31" ref="E74:Z74">E75+E76+E77+E78</f>
        <v>0</v>
      </c>
      <c r="F74" s="9">
        <f t="shared" si="31"/>
        <v>0</v>
      </c>
      <c r="G74" s="9">
        <f t="shared" si="31"/>
        <v>0</v>
      </c>
      <c r="H74" s="9">
        <f t="shared" si="31"/>
        <v>0</v>
      </c>
      <c r="I74" s="9">
        <f t="shared" si="31"/>
        <v>0</v>
      </c>
      <c r="J74" s="9">
        <f t="shared" si="31"/>
        <v>0</v>
      </c>
      <c r="K74" s="9">
        <f t="shared" si="31"/>
        <v>0</v>
      </c>
      <c r="L74" s="9">
        <f t="shared" si="31"/>
        <v>0</v>
      </c>
      <c r="M74" s="9">
        <f t="shared" si="31"/>
        <v>0</v>
      </c>
      <c r="N74" s="9">
        <f t="shared" si="31"/>
        <v>0</v>
      </c>
      <c r="O74" s="9">
        <f t="shared" si="31"/>
        <v>0</v>
      </c>
      <c r="P74" s="9">
        <f t="shared" si="31"/>
        <v>35</v>
      </c>
      <c r="Q74" s="9">
        <f t="shared" si="31"/>
        <v>0</v>
      </c>
      <c r="R74" s="9">
        <f t="shared" si="31"/>
        <v>2197.2</v>
      </c>
      <c r="S74" s="9">
        <f t="shared" si="31"/>
        <v>0</v>
      </c>
      <c r="T74" s="9">
        <f t="shared" si="31"/>
        <v>31</v>
      </c>
      <c r="U74" s="9">
        <f t="shared" si="31"/>
        <v>0</v>
      </c>
      <c r="V74" s="9">
        <f t="shared" si="31"/>
        <v>3</v>
      </c>
      <c r="W74" s="9">
        <f t="shared" si="31"/>
        <v>0</v>
      </c>
      <c r="X74" s="9">
        <f t="shared" si="31"/>
        <v>0</v>
      </c>
      <c r="Y74" s="9">
        <f t="shared" si="31"/>
        <v>0</v>
      </c>
      <c r="Z74" s="9">
        <f t="shared" si="31"/>
        <v>0</v>
      </c>
      <c r="AA74" s="17"/>
    </row>
    <row r="75" spans="1:27" ht="27" customHeight="1">
      <c r="A75" s="51"/>
      <c r="B75" s="8" t="s">
        <v>12</v>
      </c>
      <c r="C75" s="10">
        <f t="shared" si="30"/>
        <v>594</v>
      </c>
      <c r="D75" s="9">
        <f>D81+D87+D93+D99</f>
        <v>0</v>
      </c>
      <c r="E75" s="9">
        <f aca="true" t="shared" si="32" ref="E75:Z75">E81+E87+E93+E99</f>
        <v>0</v>
      </c>
      <c r="F75" s="9">
        <f t="shared" si="32"/>
        <v>0</v>
      </c>
      <c r="G75" s="9">
        <f t="shared" si="32"/>
        <v>0</v>
      </c>
      <c r="H75" s="9">
        <f t="shared" si="32"/>
        <v>0</v>
      </c>
      <c r="I75" s="9">
        <f t="shared" si="32"/>
        <v>0</v>
      </c>
      <c r="J75" s="9">
        <f t="shared" si="32"/>
        <v>0</v>
      </c>
      <c r="K75" s="9">
        <f t="shared" si="32"/>
        <v>0</v>
      </c>
      <c r="L75" s="9">
        <f t="shared" si="32"/>
        <v>0</v>
      </c>
      <c r="M75" s="9">
        <f t="shared" si="32"/>
        <v>0</v>
      </c>
      <c r="N75" s="9">
        <f t="shared" si="32"/>
        <v>0</v>
      </c>
      <c r="O75" s="9">
        <f t="shared" si="32"/>
        <v>0</v>
      </c>
      <c r="P75" s="9">
        <f t="shared" si="32"/>
        <v>0</v>
      </c>
      <c r="Q75" s="9">
        <f t="shared" si="32"/>
        <v>0</v>
      </c>
      <c r="R75" s="9">
        <f t="shared" si="32"/>
        <v>594</v>
      </c>
      <c r="S75" s="9">
        <f t="shared" si="32"/>
        <v>0</v>
      </c>
      <c r="T75" s="9">
        <f t="shared" si="32"/>
        <v>0</v>
      </c>
      <c r="U75" s="9">
        <f t="shared" si="32"/>
        <v>0</v>
      </c>
      <c r="V75" s="9">
        <f t="shared" si="32"/>
        <v>0</v>
      </c>
      <c r="W75" s="9">
        <f t="shared" si="32"/>
        <v>0</v>
      </c>
      <c r="X75" s="9">
        <f t="shared" si="32"/>
        <v>0</v>
      </c>
      <c r="Y75" s="9">
        <f t="shared" si="32"/>
        <v>0</v>
      </c>
      <c r="Z75" s="9">
        <f t="shared" si="32"/>
        <v>0</v>
      </c>
      <c r="AA75" s="17"/>
    </row>
    <row r="76" spans="1:27" ht="27" customHeight="1">
      <c r="A76" s="51"/>
      <c r="B76" s="8" t="s">
        <v>13</v>
      </c>
      <c r="C76" s="10">
        <f t="shared" si="30"/>
        <v>1672.2</v>
      </c>
      <c r="D76" s="9">
        <f>D82+D88+D94+D100</f>
        <v>0</v>
      </c>
      <c r="E76" s="9">
        <f aca="true" t="shared" si="33" ref="E76:Z76">E82+E88+E94+E100</f>
        <v>0</v>
      </c>
      <c r="F76" s="9">
        <f t="shared" si="33"/>
        <v>0</v>
      </c>
      <c r="G76" s="9">
        <f t="shared" si="33"/>
        <v>0</v>
      </c>
      <c r="H76" s="9">
        <f t="shared" si="33"/>
        <v>0</v>
      </c>
      <c r="I76" s="9">
        <f t="shared" si="33"/>
        <v>0</v>
      </c>
      <c r="J76" s="9">
        <f t="shared" si="33"/>
        <v>0</v>
      </c>
      <c r="K76" s="9">
        <f t="shared" si="33"/>
        <v>0</v>
      </c>
      <c r="L76" s="9">
        <f t="shared" si="33"/>
        <v>0</v>
      </c>
      <c r="M76" s="9">
        <f t="shared" si="33"/>
        <v>0</v>
      </c>
      <c r="N76" s="9">
        <f t="shared" si="33"/>
        <v>0</v>
      </c>
      <c r="O76" s="9">
        <f t="shared" si="33"/>
        <v>0</v>
      </c>
      <c r="P76" s="9">
        <f t="shared" si="33"/>
        <v>35</v>
      </c>
      <c r="Q76" s="9">
        <f t="shared" si="33"/>
        <v>0</v>
      </c>
      <c r="R76" s="9">
        <f t="shared" si="33"/>
        <v>1603.2</v>
      </c>
      <c r="S76" s="9">
        <f t="shared" si="33"/>
        <v>0</v>
      </c>
      <c r="T76" s="9">
        <f t="shared" si="33"/>
        <v>31</v>
      </c>
      <c r="U76" s="9">
        <f t="shared" si="33"/>
        <v>0</v>
      </c>
      <c r="V76" s="9">
        <f t="shared" si="33"/>
        <v>3</v>
      </c>
      <c r="W76" s="9">
        <f t="shared" si="33"/>
        <v>0</v>
      </c>
      <c r="X76" s="9">
        <f t="shared" si="33"/>
        <v>0</v>
      </c>
      <c r="Y76" s="9">
        <f t="shared" si="33"/>
        <v>0</v>
      </c>
      <c r="Z76" s="9">
        <f t="shared" si="33"/>
        <v>0</v>
      </c>
      <c r="AA76" s="17"/>
    </row>
    <row r="77" spans="1:27" ht="27" customHeight="1">
      <c r="A77" s="51"/>
      <c r="B77" s="8" t="s">
        <v>80</v>
      </c>
      <c r="C77" s="10">
        <f t="shared" si="30"/>
        <v>0</v>
      </c>
      <c r="D77" s="9">
        <f>D83+D89+D95+D101</f>
        <v>0</v>
      </c>
      <c r="E77" s="9">
        <f aca="true" t="shared" si="34" ref="E77:Z77">E83+E89+E95+E101</f>
        <v>0</v>
      </c>
      <c r="F77" s="9">
        <f t="shared" si="34"/>
        <v>0</v>
      </c>
      <c r="G77" s="9">
        <f t="shared" si="34"/>
        <v>0</v>
      </c>
      <c r="H77" s="9">
        <f t="shared" si="34"/>
        <v>0</v>
      </c>
      <c r="I77" s="9">
        <f t="shared" si="34"/>
        <v>0</v>
      </c>
      <c r="J77" s="9">
        <f t="shared" si="34"/>
        <v>0</v>
      </c>
      <c r="K77" s="9">
        <f t="shared" si="34"/>
        <v>0</v>
      </c>
      <c r="L77" s="9">
        <f t="shared" si="34"/>
        <v>0</v>
      </c>
      <c r="M77" s="9">
        <f t="shared" si="34"/>
        <v>0</v>
      </c>
      <c r="N77" s="9">
        <f t="shared" si="34"/>
        <v>0</v>
      </c>
      <c r="O77" s="9">
        <f t="shared" si="34"/>
        <v>0</v>
      </c>
      <c r="P77" s="9">
        <f t="shared" si="34"/>
        <v>0</v>
      </c>
      <c r="Q77" s="9">
        <f t="shared" si="34"/>
        <v>0</v>
      </c>
      <c r="R77" s="9">
        <f t="shared" si="34"/>
        <v>0</v>
      </c>
      <c r="S77" s="9">
        <f t="shared" si="34"/>
        <v>0</v>
      </c>
      <c r="T77" s="9">
        <f t="shared" si="34"/>
        <v>0</v>
      </c>
      <c r="U77" s="9">
        <f t="shared" si="34"/>
        <v>0</v>
      </c>
      <c r="V77" s="9">
        <f t="shared" si="34"/>
        <v>0</v>
      </c>
      <c r="W77" s="9">
        <f t="shared" si="34"/>
        <v>0</v>
      </c>
      <c r="X77" s="9">
        <f t="shared" si="34"/>
        <v>0</v>
      </c>
      <c r="Y77" s="9">
        <f t="shared" si="34"/>
        <v>0</v>
      </c>
      <c r="Z77" s="9">
        <f t="shared" si="34"/>
        <v>0</v>
      </c>
      <c r="AA77" s="17"/>
    </row>
    <row r="78" spans="1:27" ht="27" customHeight="1">
      <c r="A78" s="52"/>
      <c r="B78" s="8" t="s">
        <v>14</v>
      </c>
      <c r="C78" s="10">
        <f t="shared" si="30"/>
        <v>0</v>
      </c>
      <c r="D78" s="9">
        <f>D84+D90+D96+D102</f>
        <v>0</v>
      </c>
      <c r="E78" s="9">
        <f aca="true" t="shared" si="35" ref="E78:Z78">E84+E90+E96+E102</f>
        <v>0</v>
      </c>
      <c r="F78" s="9">
        <f t="shared" si="35"/>
        <v>0</v>
      </c>
      <c r="G78" s="9">
        <f t="shared" si="35"/>
        <v>0</v>
      </c>
      <c r="H78" s="9">
        <f t="shared" si="35"/>
        <v>0</v>
      </c>
      <c r="I78" s="9">
        <f t="shared" si="35"/>
        <v>0</v>
      </c>
      <c r="J78" s="9">
        <f t="shared" si="35"/>
        <v>0</v>
      </c>
      <c r="K78" s="9">
        <f t="shared" si="35"/>
        <v>0</v>
      </c>
      <c r="L78" s="9">
        <f t="shared" si="35"/>
        <v>0</v>
      </c>
      <c r="M78" s="9">
        <f t="shared" si="35"/>
        <v>0</v>
      </c>
      <c r="N78" s="9">
        <f t="shared" si="35"/>
        <v>0</v>
      </c>
      <c r="O78" s="9">
        <f t="shared" si="35"/>
        <v>0</v>
      </c>
      <c r="P78" s="9">
        <f t="shared" si="35"/>
        <v>0</v>
      </c>
      <c r="Q78" s="9">
        <f t="shared" si="35"/>
        <v>0</v>
      </c>
      <c r="R78" s="9">
        <f t="shared" si="35"/>
        <v>0</v>
      </c>
      <c r="S78" s="9">
        <f t="shared" si="35"/>
        <v>0</v>
      </c>
      <c r="T78" s="9">
        <f t="shared" si="35"/>
        <v>0</v>
      </c>
      <c r="U78" s="9">
        <f t="shared" si="35"/>
        <v>0</v>
      </c>
      <c r="V78" s="9">
        <f t="shared" si="35"/>
        <v>0</v>
      </c>
      <c r="W78" s="9">
        <f t="shared" si="35"/>
        <v>0</v>
      </c>
      <c r="X78" s="9">
        <f t="shared" si="35"/>
        <v>0</v>
      </c>
      <c r="Y78" s="9">
        <f t="shared" si="35"/>
        <v>0</v>
      </c>
      <c r="Z78" s="9">
        <f t="shared" si="35"/>
        <v>0</v>
      </c>
      <c r="AA78" s="17"/>
    </row>
    <row r="79" spans="1:27" ht="83.25" customHeight="1">
      <c r="A79" s="50" t="s">
        <v>37</v>
      </c>
      <c r="B79" s="12" t="s">
        <v>76</v>
      </c>
      <c r="C79" s="10">
        <f t="shared" si="30"/>
        <v>370.8</v>
      </c>
      <c r="D79" s="9">
        <f>D80</f>
        <v>0</v>
      </c>
      <c r="E79" s="9">
        <f aca="true" t="shared" si="36" ref="E79:Z79">E80</f>
        <v>0</v>
      </c>
      <c r="F79" s="9">
        <f t="shared" si="36"/>
        <v>0</v>
      </c>
      <c r="G79" s="9">
        <f t="shared" si="36"/>
        <v>0</v>
      </c>
      <c r="H79" s="9">
        <f t="shared" si="36"/>
        <v>0</v>
      </c>
      <c r="I79" s="9">
        <f t="shared" si="36"/>
        <v>0</v>
      </c>
      <c r="J79" s="9">
        <f t="shared" si="36"/>
        <v>0</v>
      </c>
      <c r="K79" s="9">
        <f t="shared" si="36"/>
        <v>0</v>
      </c>
      <c r="L79" s="9">
        <f t="shared" si="36"/>
        <v>0</v>
      </c>
      <c r="M79" s="9">
        <f t="shared" si="36"/>
        <v>0</v>
      </c>
      <c r="N79" s="9">
        <f t="shared" si="36"/>
        <v>0</v>
      </c>
      <c r="O79" s="9">
        <f t="shared" si="36"/>
        <v>0</v>
      </c>
      <c r="P79" s="9">
        <f t="shared" si="36"/>
        <v>0</v>
      </c>
      <c r="Q79" s="9">
        <f t="shared" si="36"/>
        <v>0</v>
      </c>
      <c r="R79" s="9">
        <f t="shared" si="36"/>
        <v>370.8</v>
      </c>
      <c r="S79" s="9">
        <f t="shared" si="36"/>
        <v>0</v>
      </c>
      <c r="T79" s="9">
        <f t="shared" si="36"/>
        <v>0</v>
      </c>
      <c r="U79" s="9">
        <f t="shared" si="36"/>
        <v>0</v>
      </c>
      <c r="V79" s="9">
        <f t="shared" si="36"/>
        <v>0</v>
      </c>
      <c r="W79" s="9">
        <f t="shared" si="36"/>
        <v>0</v>
      </c>
      <c r="X79" s="9">
        <f t="shared" si="36"/>
        <v>0</v>
      </c>
      <c r="Y79" s="9">
        <f t="shared" si="36"/>
        <v>0</v>
      </c>
      <c r="Z79" s="9">
        <f t="shared" si="36"/>
        <v>0</v>
      </c>
      <c r="AA79" s="17"/>
    </row>
    <row r="80" spans="1:27" s="27" customFormat="1" ht="25.5" customHeight="1">
      <c r="A80" s="51"/>
      <c r="B80" s="23" t="s">
        <v>24</v>
      </c>
      <c r="C80" s="24">
        <f t="shared" si="30"/>
        <v>370.8</v>
      </c>
      <c r="D80" s="25">
        <f>D81+D82+D83+D84</f>
        <v>0</v>
      </c>
      <c r="E80" s="25">
        <f aca="true" t="shared" si="37" ref="E80:Z80">E81+E82+E83+E84</f>
        <v>0</v>
      </c>
      <c r="F80" s="25">
        <f t="shared" si="37"/>
        <v>0</v>
      </c>
      <c r="G80" s="25">
        <f t="shared" si="37"/>
        <v>0</v>
      </c>
      <c r="H80" s="25">
        <f t="shared" si="37"/>
        <v>0</v>
      </c>
      <c r="I80" s="25">
        <f t="shared" si="37"/>
        <v>0</v>
      </c>
      <c r="J80" s="25">
        <f t="shared" si="37"/>
        <v>0</v>
      </c>
      <c r="K80" s="25">
        <f t="shared" si="37"/>
        <v>0</v>
      </c>
      <c r="L80" s="25">
        <f t="shared" si="37"/>
        <v>0</v>
      </c>
      <c r="M80" s="25">
        <f t="shared" si="37"/>
        <v>0</v>
      </c>
      <c r="N80" s="25">
        <f t="shared" si="37"/>
        <v>0</v>
      </c>
      <c r="O80" s="25">
        <f t="shared" si="37"/>
        <v>0</v>
      </c>
      <c r="P80" s="25">
        <f t="shared" si="37"/>
        <v>0</v>
      </c>
      <c r="Q80" s="25">
        <f t="shared" si="37"/>
        <v>0</v>
      </c>
      <c r="R80" s="25">
        <f t="shared" si="37"/>
        <v>370.8</v>
      </c>
      <c r="S80" s="25">
        <f t="shared" si="37"/>
        <v>0</v>
      </c>
      <c r="T80" s="25">
        <f t="shared" si="37"/>
        <v>0</v>
      </c>
      <c r="U80" s="25">
        <f t="shared" si="37"/>
        <v>0</v>
      </c>
      <c r="V80" s="25">
        <f t="shared" si="37"/>
        <v>0</v>
      </c>
      <c r="W80" s="25">
        <f t="shared" si="37"/>
        <v>0</v>
      </c>
      <c r="X80" s="25">
        <f t="shared" si="37"/>
        <v>0</v>
      </c>
      <c r="Y80" s="25">
        <f t="shared" si="37"/>
        <v>0</v>
      </c>
      <c r="Z80" s="25">
        <f t="shared" si="37"/>
        <v>0</v>
      </c>
      <c r="AA80" s="26"/>
    </row>
    <row r="81" spans="1:27" ht="25.5" customHeight="1">
      <c r="A81" s="51"/>
      <c r="B81" s="8" t="s">
        <v>12</v>
      </c>
      <c r="C81" s="10">
        <f t="shared" si="30"/>
        <v>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7"/>
    </row>
    <row r="82" spans="1:27" ht="25.5" customHeight="1">
      <c r="A82" s="51"/>
      <c r="B82" s="8" t="s">
        <v>13</v>
      </c>
      <c r="C82" s="10">
        <f t="shared" si="30"/>
        <v>370.8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>
        <v>370.8</v>
      </c>
      <c r="S82" s="10"/>
      <c r="T82" s="10"/>
      <c r="U82" s="10"/>
      <c r="V82" s="10"/>
      <c r="W82" s="10"/>
      <c r="X82" s="10"/>
      <c r="Y82" s="10"/>
      <c r="Z82" s="10"/>
      <c r="AA82" s="17"/>
    </row>
    <row r="83" spans="1:27" ht="25.5" customHeight="1">
      <c r="A83" s="51"/>
      <c r="B83" s="8" t="s">
        <v>80</v>
      </c>
      <c r="C83" s="10">
        <f t="shared" si="30"/>
        <v>0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7"/>
    </row>
    <row r="84" spans="1:27" ht="25.5" customHeight="1">
      <c r="A84" s="52"/>
      <c r="B84" s="8" t="s">
        <v>14</v>
      </c>
      <c r="C84" s="10">
        <f t="shared" si="30"/>
        <v>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7"/>
    </row>
    <row r="85" spans="1:27" ht="54.75" customHeight="1">
      <c r="A85" s="50" t="s">
        <v>38</v>
      </c>
      <c r="B85" s="13" t="s">
        <v>77</v>
      </c>
      <c r="C85" s="10">
        <f t="shared" si="30"/>
        <v>100</v>
      </c>
      <c r="D85" s="10">
        <f>D86</f>
        <v>0</v>
      </c>
      <c r="E85" s="10">
        <f aca="true" t="shared" si="38" ref="E85:Z85">E86</f>
        <v>0</v>
      </c>
      <c r="F85" s="10">
        <f t="shared" si="38"/>
        <v>0</v>
      </c>
      <c r="G85" s="10">
        <f t="shared" si="38"/>
        <v>0</v>
      </c>
      <c r="H85" s="10">
        <f t="shared" si="38"/>
        <v>0</v>
      </c>
      <c r="I85" s="10">
        <f t="shared" si="38"/>
        <v>0</v>
      </c>
      <c r="J85" s="10">
        <f t="shared" si="38"/>
        <v>0</v>
      </c>
      <c r="K85" s="10">
        <f t="shared" si="38"/>
        <v>0</v>
      </c>
      <c r="L85" s="10">
        <f t="shared" si="38"/>
        <v>0</v>
      </c>
      <c r="M85" s="10">
        <f t="shared" si="38"/>
        <v>0</v>
      </c>
      <c r="N85" s="10">
        <f t="shared" si="38"/>
        <v>0</v>
      </c>
      <c r="O85" s="10">
        <f t="shared" si="38"/>
        <v>0</v>
      </c>
      <c r="P85" s="10">
        <f t="shared" si="38"/>
        <v>35</v>
      </c>
      <c r="Q85" s="10">
        <f t="shared" si="38"/>
        <v>0</v>
      </c>
      <c r="R85" s="10">
        <f t="shared" si="38"/>
        <v>31</v>
      </c>
      <c r="S85" s="10">
        <f t="shared" si="38"/>
        <v>0</v>
      </c>
      <c r="T85" s="10">
        <f t="shared" si="38"/>
        <v>31</v>
      </c>
      <c r="U85" s="10">
        <f t="shared" si="38"/>
        <v>0</v>
      </c>
      <c r="V85" s="10">
        <f t="shared" si="38"/>
        <v>3</v>
      </c>
      <c r="W85" s="10">
        <f t="shared" si="38"/>
        <v>0</v>
      </c>
      <c r="X85" s="10">
        <f t="shared" si="38"/>
        <v>0</v>
      </c>
      <c r="Y85" s="10">
        <f t="shared" si="38"/>
        <v>0</v>
      </c>
      <c r="Z85" s="10">
        <f t="shared" si="38"/>
        <v>0</v>
      </c>
      <c r="AA85" s="17"/>
    </row>
    <row r="86" spans="1:27" s="27" customFormat="1" ht="28.5" customHeight="1">
      <c r="A86" s="51"/>
      <c r="B86" s="23" t="s">
        <v>24</v>
      </c>
      <c r="C86" s="24">
        <f t="shared" si="30"/>
        <v>100</v>
      </c>
      <c r="D86" s="25">
        <f>D87+D88+D89+D90</f>
        <v>0</v>
      </c>
      <c r="E86" s="25">
        <f aca="true" t="shared" si="39" ref="E86:Z86">E87+E88+E89+E90</f>
        <v>0</v>
      </c>
      <c r="F86" s="25">
        <f t="shared" si="39"/>
        <v>0</v>
      </c>
      <c r="G86" s="25">
        <f t="shared" si="39"/>
        <v>0</v>
      </c>
      <c r="H86" s="25">
        <f t="shared" si="39"/>
        <v>0</v>
      </c>
      <c r="I86" s="25">
        <f t="shared" si="39"/>
        <v>0</v>
      </c>
      <c r="J86" s="25">
        <f t="shared" si="39"/>
        <v>0</v>
      </c>
      <c r="K86" s="25">
        <f t="shared" si="39"/>
        <v>0</v>
      </c>
      <c r="L86" s="25">
        <f t="shared" si="39"/>
        <v>0</v>
      </c>
      <c r="M86" s="25">
        <f t="shared" si="39"/>
        <v>0</v>
      </c>
      <c r="N86" s="25">
        <f t="shared" si="39"/>
        <v>0</v>
      </c>
      <c r="O86" s="25">
        <f t="shared" si="39"/>
        <v>0</v>
      </c>
      <c r="P86" s="25">
        <f t="shared" si="39"/>
        <v>35</v>
      </c>
      <c r="Q86" s="25">
        <f t="shared" si="39"/>
        <v>0</v>
      </c>
      <c r="R86" s="25">
        <f t="shared" si="39"/>
        <v>31</v>
      </c>
      <c r="S86" s="25">
        <f t="shared" si="39"/>
        <v>0</v>
      </c>
      <c r="T86" s="25">
        <f t="shared" si="39"/>
        <v>31</v>
      </c>
      <c r="U86" s="25">
        <f t="shared" si="39"/>
        <v>0</v>
      </c>
      <c r="V86" s="25">
        <f t="shared" si="39"/>
        <v>3</v>
      </c>
      <c r="W86" s="25">
        <f t="shared" si="39"/>
        <v>0</v>
      </c>
      <c r="X86" s="25">
        <f t="shared" si="39"/>
        <v>0</v>
      </c>
      <c r="Y86" s="25">
        <f t="shared" si="39"/>
        <v>0</v>
      </c>
      <c r="Z86" s="25">
        <f t="shared" si="39"/>
        <v>0</v>
      </c>
      <c r="AA86" s="26"/>
    </row>
    <row r="87" spans="1:27" ht="28.5" customHeight="1">
      <c r="A87" s="51"/>
      <c r="B87" s="8" t="s">
        <v>12</v>
      </c>
      <c r="C87" s="10">
        <f t="shared" si="30"/>
        <v>0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7"/>
    </row>
    <row r="88" spans="1:27" ht="28.5" customHeight="1">
      <c r="A88" s="51"/>
      <c r="B88" s="8" t="s">
        <v>13</v>
      </c>
      <c r="C88" s="10">
        <f t="shared" si="30"/>
        <v>100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>
        <v>35</v>
      </c>
      <c r="Q88" s="10"/>
      <c r="R88" s="10">
        <v>31</v>
      </c>
      <c r="S88" s="10"/>
      <c r="T88" s="10">
        <v>31</v>
      </c>
      <c r="U88" s="10"/>
      <c r="V88" s="10">
        <v>3</v>
      </c>
      <c r="W88" s="10"/>
      <c r="X88" s="10"/>
      <c r="Y88" s="10"/>
      <c r="Z88" s="10"/>
      <c r="AA88" s="17"/>
    </row>
    <row r="89" spans="1:27" ht="28.5" customHeight="1">
      <c r="A89" s="51"/>
      <c r="B89" s="8" t="s">
        <v>80</v>
      </c>
      <c r="C89" s="10">
        <f t="shared" si="30"/>
        <v>0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7"/>
    </row>
    <row r="90" spans="1:27" ht="28.5" customHeight="1">
      <c r="A90" s="52"/>
      <c r="B90" s="8" t="s">
        <v>14</v>
      </c>
      <c r="C90" s="10">
        <f t="shared" si="30"/>
        <v>0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7"/>
    </row>
    <row r="91" spans="1:27" ht="100.5" customHeight="1">
      <c r="A91" s="50" t="s">
        <v>39</v>
      </c>
      <c r="B91" s="13" t="s">
        <v>78</v>
      </c>
      <c r="C91" s="10">
        <f t="shared" si="30"/>
        <v>1436.6</v>
      </c>
      <c r="D91" s="9">
        <f>D92</f>
        <v>0</v>
      </c>
      <c r="E91" s="9">
        <f aca="true" t="shared" si="40" ref="E91:Z91">E92</f>
        <v>0</v>
      </c>
      <c r="F91" s="9">
        <f t="shared" si="40"/>
        <v>0</v>
      </c>
      <c r="G91" s="9">
        <f t="shared" si="40"/>
        <v>0</v>
      </c>
      <c r="H91" s="9">
        <f t="shared" si="40"/>
        <v>0</v>
      </c>
      <c r="I91" s="9">
        <f t="shared" si="40"/>
        <v>0</v>
      </c>
      <c r="J91" s="9">
        <f t="shared" si="40"/>
        <v>0</v>
      </c>
      <c r="K91" s="9">
        <f t="shared" si="40"/>
        <v>0</v>
      </c>
      <c r="L91" s="9">
        <f t="shared" si="40"/>
        <v>0</v>
      </c>
      <c r="M91" s="9">
        <f t="shared" si="40"/>
        <v>0</v>
      </c>
      <c r="N91" s="9">
        <f t="shared" si="40"/>
        <v>0</v>
      </c>
      <c r="O91" s="9">
        <f t="shared" si="40"/>
        <v>0</v>
      </c>
      <c r="P91" s="9">
        <f t="shared" si="40"/>
        <v>0</v>
      </c>
      <c r="Q91" s="9">
        <f t="shared" si="40"/>
        <v>0</v>
      </c>
      <c r="R91" s="9">
        <f t="shared" si="40"/>
        <v>1436.6</v>
      </c>
      <c r="S91" s="9">
        <f t="shared" si="40"/>
        <v>0</v>
      </c>
      <c r="T91" s="9">
        <f t="shared" si="40"/>
        <v>0</v>
      </c>
      <c r="U91" s="9">
        <f t="shared" si="40"/>
        <v>0</v>
      </c>
      <c r="V91" s="9">
        <f t="shared" si="40"/>
        <v>0</v>
      </c>
      <c r="W91" s="9">
        <f t="shared" si="40"/>
        <v>0</v>
      </c>
      <c r="X91" s="9">
        <f t="shared" si="40"/>
        <v>0</v>
      </c>
      <c r="Y91" s="9">
        <f t="shared" si="40"/>
        <v>0</v>
      </c>
      <c r="Z91" s="9">
        <f t="shared" si="40"/>
        <v>0</v>
      </c>
      <c r="AA91" s="17"/>
    </row>
    <row r="92" spans="1:27" s="27" customFormat="1" ht="24.75" customHeight="1">
      <c r="A92" s="51"/>
      <c r="B92" s="23" t="s">
        <v>24</v>
      </c>
      <c r="C92" s="24">
        <f t="shared" si="30"/>
        <v>1436.6</v>
      </c>
      <c r="D92" s="25">
        <f>D93+D94+D95+D96</f>
        <v>0</v>
      </c>
      <c r="E92" s="25">
        <f aca="true" t="shared" si="41" ref="E92:Z92">E93+E94+E95+E96</f>
        <v>0</v>
      </c>
      <c r="F92" s="25">
        <f t="shared" si="41"/>
        <v>0</v>
      </c>
      <c r="G92" s="25">
        <f t="shared" si="41"/>
        <v>0</v>
      </c>
      <c r="H92" s="25">
        <f t="shared" si="41"/>
        <v>0</v>
      </c>
      <c r="I92" s="25">
        <f t="shared" si="41"/>
        <v>0</v>
      </c>
      <c r="J92" s="25">
        <f t="shared" si="41"/>
        <v>0</v>
      </c>
      <c r="K92" s="25">
        <f t="shared" si="41"/>
        <v>0</v>
      </c>
      <c r="L92" s="25">
        <f t="shared" si="41"/>
        <v>0</v>
      </c>
      <c r="M92" s="25">
        <f t="shared" si="41"/>
        <v>0</v>
      </c>
      <c r="N92" s="25">
        <f t="shared" si="41"/>
        <v>0</v>
      </c>
      <c r="O92" s="25">
        <f t="shared" si="41"/>
        <v>0</v>
      </c>
      <c r="P92" s="25">
        <f t="shared" si="41"/>
        <v>0</v>
      </c>
      <c r="Q92" s="25">
        <f t="shared" si="41"/>
        <v>0</v>
      </c>
      <c r="R92" s="25">
        <f t="shared" si="41"/>
        <v>1436.6</v>
      </c>
      <c r="S92" s="25">
        <f t="shared" si="41"/>
        <v>0</v>
      </c>
      <c r="T92" s="25">
        <f t="shared" si="41"/>
        <v>0</v>
      </c>
      <c r="U92" s="25">
        <f t="shared" si="41"/>
        <v>0</v>
      </c>
      <c r="V92" s="25">
        <f t="shared" si="41"/>
        <v>0</v>
      </c>
      <c r="W92" s="25">
        <f t="shared" si="41"/>
        <v>0</v>
      </c>
      <c r="X92" s="25">
        <f t="shared" si="41"/>
        <v>0</v>
      </c>
      <c r="Y92" s="25">
        <f t="shared" si="41"/>
        <v>0</v>
      </c>
      <c r="Z92" s="25">
        <f t="shared" si="41"/>
        <v>0</v>
      </c>
      <c r="AA92" s="26"/>
    </row>
    <row r="93" spans="1:27" ht="24.75" customHeight="1">
      <c r="A93" s="51"/>
      <c r="B93" s="8" t="s">
        <v>12</v>
      </c>
      <c r="C93" s="10">
        <f t="shared" si="30"/>
        <v>594</v>
      </c>
      <c r="D93" s="9"/>
      <c r="E93" s="9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0">
        <v>594</v>
      </c>
      <c r="S93" s="17"/>
      <c r="T93" s="17"/>
      <c r="U93" s="17"/>
      <c r="V93" s="17"/>
      <c r="W93" s="17"/>
      <c r="X93" s="17"/>
      <c r="Y93" s="17"/>
      <c r="Z93" s="17"/>
      <c r="AA93" s="17"/>
    </row>
    <row r="94" spans="1:27" ht="24.75" customHeight="1">
      <c r="A94" s="51"/>
      <c r="B94" s="8" t="s">
        <v>13</v>
      </c>
      <c r="C94" s="10">
        <f t="shared" si="30"/>
        <v>842.6</v>
      </c>
      <c r="D94" s="9"/>
      <c r="E94" s="9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0">
        <v>842.6</v>
      </c>
      <c r="S94" s="17"/>
      <c r="T94" s="17"/>
      <c r="U94" s="17"/>
      <c r="V94" s="17"/>
      <c r="W94" s="17"/>
      <c r="X94" s="17"/>
      <c r="Y94" s="17"/>
      <c r="Z94" s="17"/>
      <c r="AA94" s="17"/>
    </row>
    <row r="95" spans="1:27" ht="24.75" customHeight="1">
      <c r="A95" s="51"/>
      <c r="B95" s="8" t="s">
        <v>80</v>
      </c>
      <c r="C95" s="10">
        <f t="shared" si="30"/>
        <v>0</v>
      </c>
      <c r="D95" s="9"/>
      <c r="E95" s="9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96" spans="1:27" ht="24.75" customHeight="1">
      <c r="A96" s="52"/>
      <c r="B96" s="8" t="s">
        <v>14</v>
      </c>
      <c r="C96" s="10">
        <f t="shared" si="30"/>
        <v>0</v>
      </c>
      <c r="D96" s="9"/>
      <c r="E96" s="9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</row>
    <row r="97" spans="1:27" ht="45" customHeight="1">
      <c r="A97" s="50" t="s">
        <v>40</v>
      </c>
      <c r="B97" s="13" t="s">
        <v>79</v>
      </c>
      <c r="C97" s="10">
        <f t="shared" si="30"/>
        <v>358.8</v>
      </c>
      <c r="D97" s="9">
        <f>D98</f>
        <v>0</v>
      </c>
      <c r="E97" s="9">
        <f aca="true" t="shared" si="42" ref="E97:Z97">E98</f>
        <v>0</v>
      </c>
      <c r="F97" s="9">
        <f t="shared" si="42"/>
        <v>0</v>
      </c>
      <c r="G97" s="9">
        <f t="shared" si="42"/>
        <v>0</v>
      </c>
      <c r="H97" s="9">
        <f t="shared" si="42"/>
        <v>0</v>
      </c>
      <c r="I97" s="9">
        <f t="shared" si="42"/>
        <v>0</v>
      </c>
      <c r="J97" s="9">
        <f t="shared" si="42"/>
        <v>0</v>
      </c>
      <c r="K97" s="9">
        <f t="shared" si="42"/>
        <v>0</v>
      </c>
      <c r="L97" s="9">
        <f t="shared" si="42"/>
        <v>0</v>
      </c>
      <c r="M97" s="9">
        <f t="shared" si="42"/>
        <v>0</v>
      </c>
      <c r="N97" s="9">
        <f t="shared" si="42"/>
        <v>0</v>
      </c>
      <c r="O97" s="9">
        <f t="shared" si="42"/>
        <v>0</v>
      </c>
      <c r="P97" s="9">
        <f t="shared" si="42"/>
        <v>0</v>
      </c>
      <c r="Q97" s="9">
        <f t="shared" si="42"/>
        <v>0</v>
      </c>
      <c r="R97" s="9">
        <f t="shared" si="42"/>
        <v>358.8</v>
      </c>
      <c r="S97" s="9">
        <f t="shared" si="42"/>
        <v>0</v>
      </c>
      <c r="T97" s="9">
        <f t="shared" si="42"/>
        <v>0</v>
      </c>
      <c r="U97" s="9">
        <f t="shared" si="42"/>
        <v>0</v>
      </c>
      <c r="V97" s="9">
        <f t="shared" si="42"/>
        <v>0</v>
      </c>
      <c r="W97" s="9">
        <f t="shared" si="42"/>
        <v>0</v>
      </c>
      <c r="X97" s="9">
        <f t="shared" si="42"/>
        <v>0</v>
      </c>
      <c r="Y97" s="9">
        <f t="shared" si="42"/>
        <v>0</v>
      </c>
      <c r="Z97" s="9">
        <f t="shared" si="42"/>
        <v>0</v>
      </c>
      <c r="AA97" s="17"/>
    </row>
    <row r="98" spans="1:27" s="27" customFormat="1" ht="24" customHeight="1">
      <c r="A98" s="51"/>
      <c r="B98" s="23" t="s">
        <v>24</v>
      </c>
      <c r="C98" s="24">
        <f t="shared" si="30"/>
        <v>358.8</v>
      </c>
      <c r="D98" s="25">
        <f>D99+D100+D101+D102</f>
        <v>0</v>
      </c>
      <c r="E98" s="25">
        <f aca="true" t="shared" si="43" ref="E98:Z98">E99+E100+E101+E102</f>
        <v>0</v>
      </c>
      <c r="F98" s="25">
        <f t="shared" si="43"/>
        <v>0</v>
      </c>
      <c r="G98" s="25">
        <f t="shared" si="43"/>
        <v>0</v>
      </c>
      <c r="H98" s="25">
        <f t="shared" si="43"/>
        <v>0</v>
      </c>
      <c r="I98" s="25">
        <f t="shared" si="43"/>
        <v>0</v>
      </c>
      <c r="J98" s="25">
        <f t="shared" si="43"/>
        <v>0</v>
      </c>
      <c r="K98" s="25">
        <f t="shared" si="43"/>
        <v>0</v>
      </c>
      <c r="L98" s="25">
        <f t="shared" si="43"/>
        <v>0</v>
      </c>
      <c r="M98" s="25">
        <f t="shared" si="43"/>
        <v>0</v>
      </c>
      <c r="N98" s="25">
        <f t="shared" si="43"/>
        <v>0</v>
      </c>
      <c r="O98" s="25">
        <f t="shared" si="43"/>
        <v>0</v>
      </c>
      <c r="P98" s="25">
        <f t="shared" si="43"/>
        <v>0</v>
      </c>
      <c r="Q98" s="25">
        <f t="shared" si="43"/>
        <v>0</v>
      </c>
      <c r="R98" s="25">
        <f t="shared" si="43"/>
        <v>358.8</v>
      </c>
      <c r="S98" s="25">
        <f t="shared" si="43"/>
        <v>0</v>
      </c>
      <c r="T98" s="25">
        <f t="shared" si="43"/>
        <v>0</v>
      </c>
      <c r="U98" s="25">
        <f t="shared" si="43"/>
        <v>0</v>
      </c>
      <c r="V98" s="25">
        <f t="shared" si="43"/>
        <v>0</v>
      </c>
      <c r="W98" s="25">
        <f t="shared" si="43"/>
        <v>0</v>
      </c>
      <c r="X98" s="25">
        <f t="shared" si="43"/>
        <v>0</v>
      </c>
      <c r="Y98" s="25">
        <f t="shared" si="43"/>
        <v>0</v>
      </c>
      <c r="Z98" s="25">
        <f t="shared" si="43"/>
        <v>0</v>
      </c>
      <c r="AA98" s="26"/>
    </row>
    <row r="99" spans="1:27" ht="30" customHeight="1">
      <c r="A99" s="51"/>
      <c r="B99" s="8" t="s">
        <v>12</v>
      </c>
      <c r="C99" s="10">
        <f t="shared" si="30"/>
        <v>0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7"/>
    </row>
    <row r="100" spans="1:27" ht="30" customHeight="1">
      <c r="A100" s="51"/>
      <c r="B100" s="8" t="s">
        <v>13</v>
      </c>
      <c r="C100" s="10">
        <f t="shared" si="30"/>
        <v>358.8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>
        <v>358.8</v>
      </c>
      <c r="S100" s="10"/>
      <c r="T100" s="10"/>
      <c r="U100" s="10"/>
      <c r="V100" s="10"/>
      <c r="W100" s="10"/>
      <c r="X100" s="10"/>
      <c r="Y100" s="10"/>
      <c r="Z100" s="10"/>
      <c r="AA100" s="17"/>
    </row>
    <row r="101" spans="1:27" ht="30" customHeight="1">
      <c r="A101" s="51"/>
      <c r="B101" s="8" t="s">
        <v>80</v>
      </c>
      <c r="C101" s="10">
        <f t="shared" si="30"/>
        <v>0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7"/>
    </row>
    <row r="102" spans="1:27" ht="30" customHeight="1">
      <c r="A102" s="52"/>
      <c r="B102" s="8" t="s">
        <v>14</v>
      </c>
      <c r="C102" s="10">
        <f t="shared" si="30"/>
        <v>0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7"/>
    </row>
    <row r="103" spans="1:27" s="27" customFormat="1" ht="27" customHeight="1">
      <c r="A103" s="49"/>
      <c r="B103" s="28" t="s">
        <v>63</v>
      </c>
      <c r="C103" s="24">
        <f t="shared" si="30"/>
        <v>133459.2</v>
      </c>
      <c r="D103" s="25">
        <f>D104+D105+D106+D107</f>
        <v>12334.93</v>
      </c>
      <c r="E103" s="25">
        <f aca="true" t="shared" si="44" ref="E103:Z103">E104+E105+E106+E107</f>
        <v>0</v>
      </c>
      <c r="F103" s="25">
        <f t="shared" si="44"/>
        <v>15933.08</v>
      </c>
      <c r="G103" s="25">
        <f t="shared" si="44"/>
        <v>0</v>
      </c>
      <c r="H103" s="25">
        <f t="shared" si="44"/>
        <v>11266</v>
      </c>
      <c r="I103" s="25">
        <f t="shared" si="44"/>
        <v>185.85</v>
      </c>
      <c r="J103" s="25">
        <f t="shared" si="44"/>
        <v>10228.32</v>
      </c>
      <c r="K103" s="25">
        <f t="shared" si="44"/>
        <v>185.85</v>
      </c>
      <c r="L103" s="25">
        <f t="shared" si="44"/>
        <v>11469.39</v>
      </c>
      <c r="M103" s="25">
        <f t="shared" si="44"/>
        <v>185.85</v>
      </c>
      <c r="N103" s="25">
        <f t="shared" si="44"/>
        <v>11743.49</v>
      </c>
      <c r="O103" s="25">
        <f t="shared" si="44"/>
        <v>185.85</v>
      </c>
      <c r="P103" s="25">
        <f t="shared" si="44"/>
        <v>10832.439999999999</v>
      </c>
      <c r="Q103" s="25">
        <f t="shared" si="44"/>
        <v>185.85</v>
      </c>
      <c r="R103" s="25">
        <f t="shared" si="44"/>
        <v>15968.569999999998</v>
      </c>
      <c r="S103" s="25">
        <f t="shared" si="44"/>
        <v>185.85</v>
      </c>
      <c r="T103" s="25">
        <f t="shared" si="44"/>
        <v>6900.58</v>
      </c>
      <c r="U103" s="25">
        <f t="shared" si="44"/>
        <v>185.85</v>
      </c>
      <c r="V103" s="25">
        <f t="shared" si="44"/>
        <v>8322.8</v>
      </c>
      <c r="W103" s="25">
        <f t="shared" si="44"/>
        <v>185.85</v>
      </c>
      <c r="X103" s="25">
        <f t="shared" si="44"/>
        <v>8019.41</v>
      </c>
      <c r="Y103" s="25">
        <f t="shared" si="44"/>
        <v>0</v>
      </c>
      <c r="Z103" s="25">
        <f t="shared" si="44"/>
        <v>10440.19</v>
      </c>
      <c r="AA103" s="26"/>
    </row>
    <row r="104" spans="1:27" ht="25.5" customHeight="1">
      <c r="A104" s="49"/>
      <c r="B104" s="8" t="s">
        <v>12</v>
      </c>
      <c r="C104" s="10">
        <f t="shared" si="30"/>
        <v>594</v>
      </c>
      <c r="D104" s="10">
        <f>D75+D69+D63+D36+D18+D12</f>
        <v>0</v>
      </c>
      <c r="E104" s="10">
        <f aca="true" t="shared" si="45" ref="E104:Z104">E75+E69+E63+E36+E18+E12</f>
        <v>0</v>
      </c>
      <c r="F104" s="10">
        <f t="shared" si="45"/>
        <v>0</v>
      </c>
      <c r="G104" s="10">
        <f t="shared" si="45"/>
        <v>0</v>
      </c>
      <c r="H104" s="10">
        <f t="shared" si="45"/>
        <v>0</v>
      </c>
      <c r="I104" s="10">
        <f t="shared" si="45"/>
        <v>0</v>
      </c>
      <c r="J104" s="10">
        <f t="shared" si="45"/>
        <v>0</v>
      </c>
      <c r="K104" s="10">
        <f t="shared" si="45"/>
        <v>0</v>
      </c>
      <c r="L104" s="10">
        <f t="shared" si="45"/>
        <v>0</v>
      </c>
      <c r="M104" s="10">
        <f t="shared" si="45"/>
        <v>0</v>
      </c>
      <c r="N104" s="10">
        <f t="shared" si="45"/>
        <v>0</v>
      </c>
      <c r="O104" s="10">
        <f t="shared" si="45"/>
        <v>0</v>
      </c>
      <c r="P104" s="10">
        <f t="shared" si="45"/>
        <v>0</v>
      </c>
      <c r="Q104" s="10">
        <f t="shared" si="45"/>
        <v>0</v>
      </c>
      <c r="R104" s="10">
        <f t="shared" si="45"/>
        <v>594</v>
      </c>
      <c r="S104" s="10">
        <f t="shared" si="45"/>
        <v>0</v>
      </c>
      <c r="T104" s="10">
        <f t="shared" si="45"/>
        <v>0</v>
      </c>
      <c r="U104" s="10">
        <f t="shared" si="45"/>
        <v>0</v>
      </c>
      <c r="V104" s="10">
        <f t="shared" si="45"/>
        <v>0</v>
      </c>
      <c r="W104" s="10">
        <f t="shared" si="45"/>
        <v>0</v>
      </c>
      <c r="X104" s="10">
        <f t="shared" si="45"/>
        <v>0</v>
      </c>
      <c r="Y104" s="10">
        <f t="shared" si="45"/>
        <v>0</v>
      </c>
      <c r="Z104" s="10">
        <f t="shared" si="45"/>
        <v>0</v>
      </c>
      <c r="AA104" s="17"/>
    </row>
    <row r="105" spans="1:27" ht="25.5" customHeight="1">
      <c r="A105" s="49"/>
      <c r="B105" s="8" t="s">
        <v>13</v>
      </c>
      <c r="C105" s="10">
        <f t="shared" si="30"/>
        <v>132865.2</v>
      </c>
      <c r="D105" s="10">
        <f>D76+D70+D64+D37+D19+D13</f>
        <v>12334.93</v>
      </c>
      <c r="E105" s="10">
        <f aca="true" t="shared" si="46" ref="E105:Z105">E76+E70+E64+E37+E19+E13</f>
        <v>0</v>
      </c>
      <c r="F105" s="10">
        <f t="shared" si="46"/>
        <v>15933.08</v>
      </c>
      <c r="G105" s="10">
        <f t="shared" si="46"/>
        <v>0</v>
      </c>
      <c r="H105" s="10">
        <f t="shared" si="46"/>
        <v>11266</v>
      </c>
      <c r="I105" s="10">
        <f t="shared" si="46"/>
        <v>185.85</v>
      </c>
      <c r="J105" s="10">
        <f t="shared" si="46"/>
        <v>10228.32</v>
      </c>
      <c r="K105" s="10">
        <f t="shared" si="46"/>
        <v>185.85</v>
      </c>
      <c r="L105" s="10">
        <f t="shared" si="46"/>
        <v>11469.39</v>
      </c>
      <c r="M105" s="10">
        <f t="shared" si="46"/>
        <v>185.85</v>
      </c>
      <c r="N105" s="10">
        <f t="shared" si="46"/>
        <v>11743.49</v>
      </c>
      <c r="O105" s="10">
        <f t="shared" si="46"/>
        <v>185.85</v>
      </c>
      <c r="P105" s="10">
        <f t="shared" si="46"/>
        <v>10832.439999999999</v>
      </c>
      <c r="Q105" s="10">
        <f t="shared" si="46"/>
        <v>185.85</v>
      </c>
      <c r="R105" s="10">
        <f t="shared" si="46"/>
        <v>15374.569999999998</v>
      </c>
      <c r="S105" s="10">
        <f t="shared" si="46"/>
        <v>185.85</v>
      </c>
      <c r="T105" s="10">
        <f t="shared" si="46"/>
        <v>6900.58</v>
      </c>
      <c r="U105" s="10">
        <f t="shared" si="46"/>
        <v>185.85</v>
      </c>
      <c r="V105" s="10">
        <f t="shared" si="46"/>
        <v>8322.8</v>
      </c>
      <c r="W105" s="10">
        <f t="shared" si="46"/>
        <v>185.85</v>
      </c>
      <c r="X105" s="10">
        <f t="shared" si="46"/>
        <v>8019.41</v>
      </c>
      <c r="Y105" s="10">
        <f t="shared" si="46"/>
        <v>0</v>
      </c>
      <c r="Z105" s="10">
        <f t="shared" si="46"/>
        <v>10440.19</v>
      </c>
      <c r="AA105" s="17"/>
    </row>
    <row r="106" spans="1:27" ht="25.5" customHeight="1">
      <c r="A106" s="49"/>
      <c r="B106" s="8" t="s">
        <v>80</v>
      </c>
      <c r="C106" s="10">
        <f t="shared" si="30"/>
        <v>0</v>
      </c>
      <c r="D106" s="10">
        <f>D77+D71+D65+D38+D20+D14</f>
        <v>0</v>
      </c>
      <c r="E106" s="10">
        <f aca="true" t="shared" si="47" ref="E106:Z106">E77+E71+E65+E38+E20+E14</f>
        <v>0</v>
      </c>
      <c r="F106" s="10">
        <f t="shared" si="47"/>
        <v>0</v>
      </c>
      <c r="G106" s="10">
        <f t="shared" si="47"/>
        <v>0</v>
      </c>
      <c r="H106" s="10">
        <f t="shared" si="47"/>
        <v>0</v>
      </c>
      <c r="I106" s="10">
        <f t="shared" si="47"/>
        <v>0</v>
      </c>
      <c r="J106" s="10">
        <f t="shared" si="47"/>
        <v>0</v>
      </c>
      <c r="K106" s="10">
        <f t="shared" si="47"/>
        <v>0</v>
      </c>
      <c r="L106" s="10">
        <f t="shared" si="47"/>
        <v>0</v>
      </c>
      <c r="M106" s="10">
        <f t="shared" si="47"/>
        <v>0</v>
      </c>
      <c r="N106" s="10">
        <f t="shared" si="47"/>
        <v>0</v>
      </c>
      <c r="O106" s="10">
        <f t="shared" si="47"/>
        <v>0</v>
      </c>
      <c r="P106" s="10">
        <f t="shared" si="47"/>
        <v>0</v>
      </c>
      <c r="Q106" s="10">
        <f t="shared" si="47"/>
        <v>0</v>
      </c>
      <c r="R106" s="10">
        <f t="shared" si="47"/>
        <v>0</v>
      </c>
      <c r="S106" s="10">
        <f t="shared" si="47"/>
        <v>0</v>
      </c>
      <c r="T106" s="10">
        <f t="shared" si="47"/>
        <v>0</v>
      </c>
      <c r="U106" s="10">
        <f t="shared" si="47"/>
        <v>0</v>
      </c>
      <c r="V106" s="10">
        <f t="shared" si="47"/>
        <v>0</v>
      </c>
      <c r="W106" s="10">
        <f t="shared" si="47"/>
        <v>0</v>
      </c>
      <c r="X106" s="10">
        <f t="shared" si="47"/>
        <v>0</v>
      </c>
      <c r="Y106" s="10">
        <f t="shared" si="47"/>
        <v>0</v>
      </c>
      <c r="Z106" s="10">
        <f t="shared" si="47"/>
        <v>0</v>
      </c>
      <c r="AA106" s="17"/>
    </row>
    <row r="107" spans="1:27" ht="25.5" customHeight="1">
      <c r="A107" s="49"/>
      <c r="B107" s="8" t="s">
        <v>14</v>
      </c>
      <c r="C107" s="10">
        <f t="shared" si="30"/>
        <v>0</v>
      </c>
      <c r="D107" s="10">
        <f>D78+D72+D66+D39+D21+D15</f>
        <v>0</v>
      </c>
      <c r="E107" s="10">
        <f aca="true" t="shared" si="48" ref="E107:Z107">E78+E72+E66+E39+E21+E15</f>
        <v>0</v>
      </c>
      <c r="F107" s="10">
        <f t="shared" si="48"/>
        <v>0</v>
      </c>
      <c r="G107" s="10">
        <f t="shared" si="48"/>
        <v>0</v>
      </c>
      <c r="H107" s="10">
        <f t="shared" si="48"/>
        <v>0</v>
      </c>
      <c r="I107" s="10">
        <f t="shared" si="48"/>
        <v>0</v>
      </c>
      <c r="J107" s="10">
        <f t="shared" si="48"/>
        <v>0</v>
      </c>
      <c r="K107" s="10">
        <f t="shared" si="48"/>
        <v>0</v>
      </c>
      <c r="L107" s="10">
        <f t="shared" si="48"/>
        <v>0</v>
      </c>
      <c r="M107" s="10">
        <f t="shared" si="48"/>
        <v>0</v>
      </c>
      <c r="N107" s="10">
        <f t="shared" si="48"/>
        <v>0</v>
      </c>
      <c r="O107" s="10">
        <f t="shared" si="48"/>
        <v>0</v>
      </c>
      <c r="P107" s="10">
        <f t="shared" si="48"/>
        <v>0</v>
      </c>
      <c r="Q107" s="10">
        <f t="shared" si="48"/>
        <v>0</v>
      </c>
      <c r="R107" s="10">
        <f t="shared" si="48"/>
        <v>0</v>
      </c>
      <c r="S107" s="10">
        <f t="shared" si="48"/>
        <v>0</v>
      </c>
      <c r="T107" s="10">
        <f t="shared" si="48"/>
        <v>0</v>
      </c>
      <c r="U107" s="10">
        <f t="shared" si="48"/>
        <v>0</v>
      </c>
      <c r="V107" s="10">
        <f t="shared" si="48"/>
        <v>0</v>
      </c>
      <c r="W107" s="10">
        <f t="shared" si="48"/>
        <v>0</v>
      </c>
      <c r="X107" s="10">
        <f t="shared" si="48"/>
        <v>0</v>
      </c>
      <c r="Y107" s="10">
        <f t="shared" si="48"/>
        <v>0</v>
      </c>
      <c r="Z107" s="10">
        <f t="shared" si="48"/>
        <v>0</v>
      </c>
      <c r="AA107" s="17"/>
    </row>
    <row r="108" spans="1:5" ht="16.5">
      <c r="A108" s="14"/>
      <c r="B108" s="14"/>
      <c r="C108" s="16"/>
      <c r="D108" s="15"/>
      <c r="E108" s="15"/>
    </row>
    <row r="109" spans="1:27" s="20" customFormat="1" ht="33" customHeight="1">
      <c r="A109" s="18"/>
      <c r="B109" s="21" t="s">
        <v>62</v>
      </c>
      <c r="C109" s="19"/>
      <c r="D109" s="19"/>
      <c r="E109" s="19"/>
      <c r="F109" s="60" t="s">
        <v>23</v>
      </c>
      <c r="G109" s="60"/>
      <c r="H109" s="60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</row>
    <row r="110" spans="1:27" s="20" customFormat="1" ht="16.5" hidden="1">
      <c r="A110" s="18"/>
      <c r="B110" s="18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 spans="1:27" s="20" customFormat="1" ht="16.5" hidden="1">
      <c r="A111" s="21" t="s">
        <v>50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spans="1:27" s="20" customFormat="1" ht="16.5" hidden="1">
      <c r="A112" s="21" t="s">
        <v>51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</row>
    <row r="113" spans="1:27" s="20" customFormat="1" ht="16.5" hidden="1">
      <c r="A113" s="21" t="s">
        <v>52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</row>
    <row r="114" spans="1:5" ht="16.5">
      <c r="A114" s="14"/>
      <c r="B114" s="14"/>
      <c r="C114" s="16"/>
      <c r="D114" s="15"/>
      <c r="E114" s="15"/>
    </row>
    <row r="115" spans="1:2" ht="16.5">
      <c r="A115" s="3" t="s">
        <v>41</v>
      </c>
      <c r="B115" s="21" t="s">
        <v>60</v>
      </c>
    </row>
    <row r="116" spans="1:2" ht="16.5">
      <c r="A116" s="3" t="s">
        <v>42</v>
      </c>
      <c r="B116" s="21" t="s">
        <v>61</v>
      </c>
    </row>
    <row r="117" spans="1:2" ht="16.5">
      <c r="A117" s="3" t="s">
        <v>43</v>
      </c>
      <c r="B117" s="21" t="s">
        <v>52</v>
      </c>
    </row>
    <row r="118" spans="1:2" ht="16.5">
      <c r="A118" s="3" t="s">
        <v>44</v>
      </c>
      <c r="B118" s="29">
        <v>42380</v>
      </c>
    </row>
    <row r="119" ht="16.5">
      <c r="A119" s="3" t="s">
        <v>45</v>
      </c>
    </row>
  </sheetData>
  <sheetProtection/>
  <mergeCells count="37">
    <mergeCell ref="X6:Z6"/>
    <mergeCell ref="T1:Z1"/>
    <mergeCell ref="T2:Z2"/>
    <mergeCell ref="T3:Z3"/>
    <mergeCell ref="F109:H109"/>
    <mergeCell ref="A97:A102"/>
    <mergeCell ref="A91:A96"/>
    <mergeCell ref="B59:B61"/>
    <mergeCell ref="A7:A8"/>
    <mergeCell ref="B7:B8"/>
    <mergeCell ref="A5:Z5"/>
    <mergeCell ref="A85:A90"/>
    <mergeCell ref="A79:A84"/>
    <mergeCell ref="A73:A78"/>
    <mergeCell ref="A67:A72"/>
    <mergeCell ref="A58:A66"/>
    <mergeCell ref="A52:A57"/>
    <mergeCell ref="D7:E7"/>
    <mergeCell ref="F7:G7"/>
    <mergeCell ref="H7:I7"/>
    <mergeCell ref="J7:K7"/>
    <mergeCell ref="A46:A51"/>
    <mergeCell ref="A40:A45"/>
    <mergeCell ref="A34:A39"/>
    <mergeCell ref="A28:A33"/>
    <mergeCell ref="A22:A27"/>
    <mergeCell ref="A16:A21"/>
    <mergeCell ref="X7:Y7"/>
    <mergeCell ref="A103:A107"/>
    <mergeCell ref="L7:M7"/>
    <mergeCell ref="N7:O7"/>
    <mergeCell ref="P7:Q7"/>
    <mergeCell ref="R7:S7"/>
    <mergeCell ref="T7:U7"/>
    <mergeCell ref="V7:W7"/>
    <mergeCell ref="A10:A15"/>
    <mergeCell ref="C7:C8"/>
  </mergeCells>
  <printOptions/>
  <pageMargins left="0.5118110236220472" right="0.5118110236220472" top="0.7480314960629921" bottom="0.7480314960629921" header="0.31496062992125984" footer="0.31496062992125984"/>
  <pageSetup fitToHeight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9"/>
  <sheetViews>
    <sheetView tabSelected="1" view="pageBreakPreview" zoomScale="60" zoomScaleNormal="82" zoomScalePageLayoutView="0" workbookViewId="0" topLeftCell="A1">
      <pane xSplit="2" ySplit="8" topLeftCell="R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V131" sqref="V131"/>
    </sheetView>
  </sheetViews>
  <sheetFormatPr defaultColWidth="9.140625" defaultRowHeight="12.75"/>
  <cols>
    <col min="1" max="1" width="59.57421875" style="3" customWidth="1"/>
    <col min="2" max="7" width="14.28125" style="4" customWidth="1"/>
    <col min="8" max="8" width="12.140625" style="3" customWidth="1"/>
    <col min="9" max="9" width="11.8515625" style="3" customWidth="1"/>
    <col min="10" max="10" width="11.140625" style="3" customWidth="1"/>
    <col min="11" max="11" width="11.8515625" style="3" customWidth="1"/>
    <col min="12" max="12" width="12.421875" style="3" customWidth="1"/>
    <col min="13" max="13" width="11.00390625" style="3" customWidth="1"/>
    <col min="14" max="14" width="11.421875" style="3" customWidth="1"/>
    <col min="15" max="15" width="10.8515625" style="3" customWidth="1"/>
    <col min="16" max="16" width="11.421875" style="3" customWidth="1"/>
    <col min="17" max="17" width="11.140625" style="3" customWidth="1"/>
    <col min="18" max="18" width="11.421875" style="3" customWidth="1"/>
    <col min="19" max="19" width="10.8515625" style="3" customWidth="1"/>
    <col min="20" max="20" width="11.140625" style="3" customWidth="1"/>
    <col min="21" max="21" width="10.57421875" style="3" customWidth="1"/>
    <col min="22" max="22" width="11.421875" style="3" customWidth="1"/>
    <col min="23" max="23" width="10.8515625" style="3" customWidth="1"/>
    <col min="24" max="24" width="12.421875" style="3" customWidth="1"/>
    <col min="25" max="25" width="10.57421875" style="3" customWidth="1"/>
    <col min="26" max="26" width="12.00390625" style="3" customWidth="1"/>
    <col min="27" max="27" width="10.57421875" style="3" customWidth="1"/>
    <col min="28" max="28" width="11.57421875" style="3" customWidth="1"/>
    <col min="29" max="29" width="11.00390625" style="3" customWidth="1"/>
    <col min="30" max="30" width="12.140625" style="3" customWidth="1"/>
    <col min="31" max="31" width="10.8515625" style="3" customWidth="1"/>
    <col min="32" max="32" width="62.8515625" style="3" customWidth="1"/>
    <col min="33" max="16384" width="9.140625" style="3" customWidth="1"/>
  </cols>
  <sheetData>
    <row r="1" spans="24:30" ht="16.5" customHeight="1" hidden="1">
      <c r="X1" s="59" t="s">
        <v>56</v>
      </c>
      <c r="Y1" s="59"/>
      <c r="Z1" s="59"/>
      <c r="AA1" s="59"/>
      <c r="AB1" s="59"/>
      <c r="AC1" s="59"/>
      <c r="AD1" s="59"/>
    </row>
    <row r="2" spans="24:30" ht="21" customHeight="1" hidden="1">
      <c r="X2" s="59" t="s">
        <v>57</v>
      </c>
      <c r="Y2" s="59"/>
      <c r="Z2" s="59"/>
      <c r="AA2" s="59"/>
      <c r="AB2" s="59"/>
      <c r="AC2" s="59"/>
      <c r="AD2" s="59"/>
    </row>
    <row r="3" spans="24:30" ht="31.5" customHeight="1" hidden="1">
      <c r="X3" s="59" t="s">
        <v>64</v>
      </c>
      <c r="Y3" s="59"/>
      <c r="Z3" s="59"/>
      <c r="AA3" s="59"/>
      <c r="AB3" s="59"/>
      <c r="AC3" s="59"/>
      <c r="AD3" s="59"/>
    </row>
    <row r="4" spans="1:30" ht="37.5" customHeight="1">
      <c r="A4" s="40"/>
      <c r="B4" s="62" t="s">
        <v>94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41"/>
      <c r="Q4" s="41"/>
      <c r="R4" s="41"/>
      <c r="S4" s="41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</row>
    <row r="5" spans="28:30" ht="8.25" customHeight="1">
      <c r="AB5" s="58" t="s">
        <v>59</v>
      </c>
      <c r="AC5" s="58"/>
      <c r="AD5" s="58"/>
    </row>
    <row r="6" spans="1:32" s="32" customFormat="1" ht="33.75" customHeight="1">
      <c r="A6" s="65" t="s">
        <v>58</v>
      </c>
      <c r="B6" s="72" t="s">
        <v>46</v>
      </c>
      <c r="C6" s="72" t="s">
        <v>95</v>
      </c>
      <c r="D6" s="72" t="s">
        <v>96</v>
      </c>
      <c r="E6" s="72" t="s">
        <v>97</v>
      </c>
      <c r="F6" s="72" t="s">
        <v>82</v>
      </c>
      <c r="G6" s="72"/>
      <c r="H6" s="71" t="s">
        <v>0</v>
      </c>
      <c r="I6" s="70"/>
      <c r="J6" s="65" t="s">
        <v>1</v>
      </c>
      <c r="K6" s="65"/>
      <c r="L6" s="65" t="s">
        <v>2</v>
      </c>
      <c r="M6" s="65"/>
      <c r="N6" s="65" t="s">
        <v>3</v>
      </c>
      <c r="O6" s="65"/>
      <c r="P6" s="65" t="s">
        <v>4</v>
      </c>
      <c r="Q6" s="65"/>
      <c r="R6" s="65" t="s">
        <v>5</v>
      </c>
      <c r="S6" s="65"/>
      <c r="T6" s="65" t="s">
        <v>6</v>
      </c>
      <c r="U6" s="65"/>
      <c r="V6" s="65" t="s">
        <v>7</v>
      </c>
      <c r="W6" s="65"/>
      <c r="X6" s="65" t="s">
        <v>8</v>
      </c>
      <c r="Y6" s="65"/>
      <c r="Z6" s="65" t="s">
        <v>9</v>
      </c>
      <c r="AA6" s="65"/>
      <c r="AB6" s="65" t="s">
        <v>10</v>
      </c>
      <c r="AC6" s="65"/>
      <c r="AD6" s="69" t="s">
        <v>11</v>
      </c>
      <c r="AE6" s="70"/>
      <c r="AF6" s="65" t="s">
        <v>85</v>
      </c>
    </row>
    <row r="7" spans="1:32" s="32" customFormat="1" ht="39.75" customHeight="1">
      <c r="A7" s="65"/>
      <c r="B7" s="72"/>
      <c r="C7" s="72"/>
      <c r="D7" s="72"/>
      <c r="E7" s="72"/>
      <c r="F7" s="31" t="s">
        <v>83</v>
      </c>
      <c r="G7" s="31" t="s">
        <v>84</v>
      </c>
      <c r="H7" s="31" t="s">
        <v>47</v>
      </c>
      <c r="I7" s="30" t="s">
        <v>81</v>
      </c>
      <c r="J7" s="30" t="s">
        <v>47</v>
      </c>
      <c r="K7" s="30" t="s">
        <v>81</v>
      </c>
      <c r="L7" s="30" t="s">
        <v>47</v>
      </c>
      <c r="M7" s="30" t="s">
        <v>81</v>
      </c>
      <c r="N7" s="30" t="s">
        <v>47</v>
      </c>
      <c r="O7" s="30" t="s">
        <v>81</v>
      </c>
      <c r="P7" s="30" t="s">
        <v>47</v>
      </c>
      <c r="Q7" s="30" t="s">
        <v>81</v>
      </c>
      <c r="R7" s="30" t="s">
        <v>47</v>
      </c>
      <c r="S7" s="30" t="s">
        <v>81</v>
      </c>
      <c r="T7" s="30" t="s">
        <v>47</v>
      </c>
      <c r="U7" s="30" t="s">
        <v>81</v>
      </c>
      <c r="V7" s="30" t="s">
        <v>47</v>
      </c>
      <c r="W7" s="30" t="s">
        <v>81</v>
      </c>
      <c r="X7" s="30" t="s">
        <v>47</v>
      </c>
      <c r="Y7" s="30" t="s">
        <v>81</v>
      </c>
      <c r="Z7" s="30" t="s">
        <v>47</v>
      </c>
      <c r="AA7" s="30" t="s">
        <v>81</v>
      </c>
      <c r="AB7" s="30" t="s">
        <v>47</v>
      </c>
      <c r="AC7" s="30" t="s">
        <v>81</v>
      </c>
      <c r="AD7" s="30" t="s">
        <v>47</v>
      </c>
      <c r="AE7" s="30" t="s">
        <v>81</v>
      </c>
      <c r="AF7" s="65"/>
    </row>
    <row r="8" spans="1:32" ht="16.5">
      <c r="A8" s="6">
        <v>1</v>
      </c>
      <c r="B8" s="7">
        <v>2</v>
      </c>
      <c r="C8" s="6">
        <v>3</v>
      </c>
      <c r="D8" s="7">
        <v>4</v>
      </c>
      <c r="E8" s="6">
        <v>5</v>
      </c>
      <c r="F8" s="7">
        <v>6</v>
      </c>
      <c r="G8" s="6">
        <v>7</v>
      </c>
      <c r="H8" s="7">
        <v>8</v>
      </c>
      <c r="I8" s="6">
        <v>9</v>
      </c>
      <c r="J8" s="7">
        <v>10</v>
      </c>
      <c r="K8" s="6">
        <v>11</v>
      </c>
      <c r="L8" s="7">
        <v>12</v>
      </c>
      <c r="M8" s="6">
        <v>13</v>
      </c>
      <c r="N8" s="7">
        <v>14</v>
      </c>
      <c r="O8" s="6">
        <v>15</v>
      </c>
      <c r="P8" s="7">
        <v>16</v>
      </c>
      <c r="Q8" s="6">
        <v>17</v>
      </c>
      <c r="R8" s="7">
        <v>18</v>
      </c>
      <c r="S8" s="6">
        <v>19</v>
      </c>
      <c r="T8" s="7">
        <v>20</v>
      </c>
      <c r="U8" s="6">
        <v>21</v>
      </c>
      <c r="V8" s="7">
        <v>22</v>
      </c>
      <c r="W8" s="6">
        <v>23</v>
      </c>
      <c r="X8" s="7">
        <v>24</v>
      </c>
      <c r="Y8" s="6">
        <v>25</v>
      </c>
      <c r="Z8" s="7">
        <v>26</v>
      </c>
      <c r="AA8" s="6">
        <v>27</v>
      </c>
      <c r="AB8" s="7">
        <v>28</v>
      </c>
      <c r="AC8" s="6">
        <v>29</v>
      </c>
      <c r="AD8" s="7">
        <v>30</v>
      </c>
      <c r="AE8" s="6">
        <v>31</v>
      </c>
      <c r="AF8" s="7">
        <v>32</v>
      </c>
    </row>
    <row r="9" spans="1:32" s="36" customFormat="1" ht="87.75" customHeight="1">
      <c r="A9" s="34" t="s">
        <v>65</v>
      </c>
      <c r="B9" s="35">
        <f>H9+J9+L9+N9+P9+R9+T9+V9+X9+Z9+AB9+AD9</f>
        <v>61837.600000000006</v>
      </c>
      <c r="C9" s="35">
        <f>C10</f>
        <v>25342.45</v>
      </c>
      <c r="D9" s="35">
        <f>D10</f>
        <v>15882.9</v>
      </c>
      <c r="E9" s="35">
        <f>E10</f>
        <v>15882.9</v>
      </c>
      <c r="F9" s="35">
        <f>E9/B9%</f>
        <v>25.684858403301547</v>
      </c>
      <c r="G9" s="35">
        <f>E9/C9%</f>
        <v>62.67310382382129</v>
      </c>
      <c r="H9" s="35">
        <f>H10</f>
        <v>4365.42</v>
      </c>
      <c r="I9" s="35">
        <f aca="true" t="shared" si="0" ref="I9:AE9">I10</f>
        <v>1862.83</v>
      </c>
      <c r="J9" s="35">
        <f t="shared" si="0"/>
        <v>9831.85</v>
      </c>
      <c r="K9" s="35">
        <f t="shared" si="0"/>
        <v>4228.03</v>
      </c>
      <c r="L9" s="35">
        <f t="shared" si="0"/>
        <v>6352.77</v>
      </c>
      <c r="M9" s="35">
        <f t="shared" si="0"/>
        <v>4019.11</v>
      </c>
      <c r="N9" s="35">
        <f t="shared" si="0"/>
        <v>4792.41</v>
      </c>
      <c r="O9" s="35">
        <f t="shared" si="0"/>
        <v>5772.93</v>
      </c>
      <c r="P9" s="35">
        <f t="shared" si="0"/>
        <v>6861.08</v>
      </c>
      <c r="Q9" s="35">
        <f t="shared" si="0"/>
        <v>0</v>
      </c>
      <c r="R9" s="35">
        <f t="shared" si="0"/>
        <v>7493.79</v>
      </c>
      <c r="S9" s="35">
        <f t="shared" si="0"/>
        <v>0</v>
      </c>
      <c r="T9" s="35">
        <f t="shared" si="0"/>
        <v>5523.93</v>
      </c>
      <c r="U9" s="35">
        <f t="shared" si="0"/>
        <v>0</v>
      </c>
      <c r="V9" s="35">
        <f t="shared" si="0"/>
        <v>3179.58</v>
      </c>
      <c r="W9" s="35">
        <f t="shared" si="0"/>
        <v>0</v>
      </c>
      <c r="X9" s="35">
        <f t="shared" si="0"/>
        <v>2603.01</v>
      </c>
      <c r="Y9" s="35">
        <f t="shared" si="0"/>
        <v>0</v>
      </c>
      <c r="Z9" s="35">
        <f t="shared" si="0"/>
        <v>2876.07</v>
      </c>
      <c r="AA9" s="35">
        <f t="shared" si="0"/>
        <v>0</v>
      </c>
      <c r="AB9" s="35">
        <f t="shared" si="0"/>
        <v>3505.3</v>
      </c>
      <c r="AC9" s="35">
        <f t="shared" si="0"/>
        <v>0</v>
      </c>
      <c r="AD9" s="35">
        <f t="shared" si="0"/>
        <v>4452.39</v>
      </c>
      <c r="AE9" s="35">
        <f t="shared" si="0"/>
        <v>0</v>
      </c>
      <c r="AF9" s="66" t="s">
        <v>98</v>
      </c>
    </row>
    <row r="10" spans="1:32" s="27" customFormat="1" ht="93.75" customHeight="1">
      <c r="A10" s="23" t="s">
        <v>24</v>
      </c>
      <c r="B10" s="24">
        <f aca="true" t="shared" si="1" ref="B10:B73">H10+J10+L10+N10+P10+R10+T10+V10+X10+Z10+AB10+AD10</f>
        <v>61837.600000000006</v>
      </c>
      <c r="C10" s="25">
        <f>C11+C12+C13+C14</f>
        <v>25342.45</v>
      </c>
      <c r="D10" s="25">
        <f>D11+D12+D13+D14</f>
        <v>15882.9</v>
      </c>
      <c r="E10" s="25">
        <f>E11+E12+E13+E14</f>
        <v>15882.9</v>
      </c>
      <c r="F10" s="24">
        <f aca="true" t="shared" si="2" ref="F10:F73">E10/B10%</f>
        <v>25.684858403301547</v>
      </c>
      <c r="G10" s="24">
        <f>E10/C10%</f>
        <v>62.67310382382129</v>
      </c>
      <c r="H10" s="25">
        <f>H11+H12+H13+H14</f>
        <v>4365.42</v>
      </c>
      <c r="I10" s="25">
        <f aca="true" t="shared" si="3" ref="I10:AD10">I11+I12+I13+I14</f>
        <v>1862.83</v>
      </c>
      <c r="J10" s="25">
        <f t="shared" si="3"/>
        <v>9831.85</v>
      </c>
      <c r="K10" s="25">
        <f t="shared" si="3"/>
        <v>4228.03</v>
      </c>
      <c r="L10" s="25">
        <f t="shared" si="3"/>
        <v>6352.77</v>
      </c>
      <c r="M10" s="25">
        <f t="shared" si="3"/>
        <v>4019.11</v>
      </c>
      <c r="N10" s="25">
        <f t="shared" si="3"/>
        <v>4792.41</v>
      </c>
      <c r="O10" s="25">
        <f t="shared" si="3"/>
        <v>5772.93</v>
      </c>
      <c r="P10" s="25">
        <f t="shared" si="3"/>
        <v>6861.08</v>
      </c>
      <c r="Q10" s="25">
        <f t="shared" si="3"/>
        <v>0</v>
      </c>
      <c r="R10" s="25">
        <f t="shared" si="3"/>
        <v>7493.79</v>
      </c>
      <c r="S10" s="25">
        <f t="shared" si="3"/>
        <v>0</v>
      </c>
      <c r="T10" s="25">
        <f t="shared" si="3"/>
        <v>5523.93</v>
      </c>
      <c r="U10" s="25">
        <f t="shared" si="3"/>
        <v>0</v>
      </c>
      <c r="V10" s="25">
        <f t="shared" si="3"/>
        <v>3179.58</v>
      </c>
      <c r="W10" s="25">
        <f t="shared" si="3"/>
        <v>0</v>
      </c>
      <c r="X10" s="25">
        <f t="shared" si="3"/>
        <v>2603.01</v>
      </c>
      <c r="Y10" s="25">
        <f t="shared" si="3"/>
        <v>0</v>
      </c>
      <c r="Z10" s="25">
        <f t="shared" si="3"/>
        <v>2876.07</v>
      </c>
      <c r="AA10" s="25">
        <f t="shared" si="3"/>
        <v>0</v>
      </c>
      <c r="AB10" s="25">
        <f t="shared" si="3"/>
        <v>3505.3</v>
      </c>
      <c r="AC10" s="25">
        <f t="shared" si="3"/>
        <v>0</v>
      </c>
      <c r="AD10" s="25">
        <f t="shared" si="3"/>
        <v>4452.39</v>
      </c>
      <c r="AE10" s="25">
        <f>AE11+AE12+AE13+AE14</f>
        <v>0</v>
      </c>
      <c r="AF10" s="67"/>
    </row>
    <row r="11" spans="1:32" ht="85.5" customHeight="1">
      <c r="A11" s="8" t="s">
        <v>12</v>
      </c>
      <c r="B11" s="10">
        <f t="shared" si="1"/>
        <v>0</v>
      </c>
      <c r="C11" s="10">
        <f>H11+J11+L11+N11</f>
        <v>0</v>
      </c>
      <c r="D11" s="10">
        <f>E11</f>
        <v>0</v>
      </c>
      <c r="E11" s="10">
        <f>I11+K11+M11+O11+Q11+S11+U11+W11+Y11+AA11+AC11+AE11</f>
        <v>0</v>
      </c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17"/>
      <c r="AF11" s="67"/>
    </row>
    <row r="12" spans="1:32" ht="62.25" customHeight="1">
      <c r="A12" s="8" t="s">
        <v>13</v>
      </c>
      <c r="B12" s="10">
        <f t="shared" si="1"/>
        <v>61837.600000000006</v>
      </c>
      <c r="C12" s="10">
        <f>H12+J12+L12+N12</f>
        <v>25342.45</v>
      </c>
      <c r="D12" s="10">
        <f>E12</f>
        <v>15882.9</v>
      </c>
      <c r="E12" s="10">
        <f>I12+K12+M12+O12+Q12+S12+U12+W12+Y12+AA12+AC12+AE12</f>
        <v>15882.9</v>
      </c>
      <c r="F12" s="10">
        <f t="shared" si="2"/>
        <v>25.684858403301547</v>
      </c>
      <c r="G12" s="10">
        <f>E12/C12%</f>
        <v>62.67310382382129</v>
      </c>
      <c r="H12" s="9">
        <v>4365.42</v>
      </c>
      <c r="I12" s="9">
        <v>1862.83</v>
      </c>
      <c r="J12" s="9">
        <v>9831.85</v>
      </c>
      <c r="K12" s="9">
        <v>4228.03</v>
      </c>
      <c r="L12" s="9">
        <v>6352.77</v>
      </c>
      <c r="M12" s="9">
        <v>4019.11</v>
      </c>
      <c r="N12" s="9">
        <v>4792.41</v>
      </c>
      <c r="O12" s="9">
        <v>5772.93</v>
      </c>
      <c r="P12" s="9">
        <v>6861.08</v>
      </c>
      <c r="Q12" s="9"/>
      <c r="R12" s="9">
        <v>7493.79</v>
      </c>
      <c r="S12" s="9"/>
      <c r="T12" s="9">
        <v>5523.93</v>
      </c>
      <c r="U12" s="9"/>
      <c r="V12" s="9">
        <v>3179.58</v>
      </c>
      <c r="W12" s="9"/>
      <c r="X12" s="9">
        <v>2603.01</v>
      </c>
      <c r="Y12" s="9"/>
      <c r="Z12" s="9">
        <v>2876.07</v>
      </c>
      <c r="AA12" s="9"/>
      <c r="AB12" s="9">
        <v>3505.3</v>
      </c>
      <c r="AC12" s="9"/>
      <c r="AD12" s="9">
        <v>4452.39</v>
      </c>
      <c r="AE12" s="17"/>
      <c r="AF12" s="67"/>
    </row>
    <row r="13" spans="1:32" ht="69.75" customHeight="1">
      <c r="A13" s="8" t="s">
        <v>80</v>
      </c>
      <c r="B13" s="10">
        <f t="shared" si="1"/>
        <v>0</v>
      </c>
      <c r="C13" s="10">
        <f>H13+J13+L13+N13</f>
        <v>0</v>
      </c>
      <c r="D13" s="10">
        <f>E13</f>
        <v>0</v>
      </c>
      <c r="E13" s="10">
        <f>I13+K13+M13+O13+Q13+S13+U13+W13+Y13+AA13+AC13+AE13</f>
        <v>0</v>
      </c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17"/>
      <c r="AF13" s="67"/>
    </row>
    <row r="14" spans="1:32" ht="72" customHeight="1">
      <c r="A14" s="8" t="s">
        <v>14</v>
      </c>
      <c r="B14" s="10">
        <f t="shared" si="1"/>
        <v>0</v>
      </c>
      <c r="C14" s="10">
        <f>H14+J14+L14+N14</f>
        <v>0</v>
      </c>
      <c r="D14" s="10">
        <f>E14</f>
        <v>0</v>
      </c>
      <c r="E14" s="10">
        <f>I14+K14+M14+O14+Q14+S14+U14+W14+Y14+AA14+AC14+AE14</f>
        <v>0</v>
      </c>
      <c r="F14" s="10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17"/>
      <c r="AF14" s="68"/>
    </row>
    <row r="15" spans="1:32" s="36" customFormat="1" ht="40.5" customHeight="1">
      <c r="A15" s="34" t="s">
        <v>66</v>
      </c>
      <c r="B15" s="35">
        <f t="shared" si="1"/>
        <v>33944.499079999994</v>
      </c>
      <c r="C15" s="35">
        <f>C16</f>
        <v>12581.13206</v>
      </c>
      <c r="D15" s="35">
        <f>D16</f>
        <v>11326.04</v>
      </c>
      <c r="E15" s="35">
        <f>E16</f>
        <v>11326.04</v>
      </c>
      <c r="F15" s="35">
        <f t="shared" si="2"/>
        <v>33.36634891358074</v>
      </c>
      <c r="G15" s="35">
        <f>E15/C15%</f>
        <v>90.02401330806792</v>
      </c>
      <c r="H15" s="35">
        <f>H16</f>
        <v>3605.3220599999995</v>
      </c>
      <c r="I15" s="35">
        <f aca="true" t="shared" si="4" ref="I15:AE15">I16</f>
        <v>3605.3199999999997</v>
      </c>
      <c r="J15" s="35">
        <f t="shared" si="4"/>
        <v>3391.23</v>
      </c>
      <c r="K15" s="35">
        <f t="shared" si="4"/>
        <v>2824.38</v>
      </c>
      <c r="L15" s="35">
        <f t="shared" si="4"/>
        <v>2992.6</v>
      </c>
      <c r="M15" s="35">
        <f t="shared" si="4"/>
        <v>2956.1800000000003</v>
      </c>
      <c r="N15" s="35">
        <f t="shared" si="4"/>
        <v>2591.98</v>
      </c>
      <c r="O15" s="35">
        <f t="shared" si="4"/>
        <v>1940.1599999999999</v>
      </c>
      <c r="P15" s="35">
        <f t="shared" si="4"/>
        <v>2363.67</v>
      </c>
      <c r="Q15" s="35">
        <f t="shared" si="4"/>
        <v>0</v>
      </c>
      <c r="R15" s="35">
        <f t="shared" si="4"/>
        <v>1916.6999999999998</v>
      </c>
      <c r="S15" s="35">
        <f t="shared" si="4"/>
        <v>0</v>
      </c>
      <c r="T15" s="35">
        <f t="shared" si="4"/>
        <v>1785.57</v>
      </c>
      <c r="U15" s="35">
        <f t="shared" si="4"/>
        <v>0</v>
      </c>
      <c r="V15" s="35">
        <f t="shared" si="4"/>
        <v>2437.97</v>
      </c>
      <c r="W15" s="35">
        <f t="shared" si="4"/>
        <v>0</v>
      </c>
      <c r="X15" s="35">
        <f t="shared" si="4"/>
        <v>2916.14</v>
      </c>
      <c r="Y15" s="35">
        <f t="shared" si="4"/>
        <v>0</v>
      </c>
      <c r="Z15" s="35">
        <f t="shared" si="4"/>
        <v>3208.5891899999997</v>
      </c>
      <c r="AA15" s="35">
        <f t="shared" si="4"/>
        <v>0</v>
      </c>
      <c r="AB15" s="35">
        <f t="shared" si="4"/>
        <v>3317.99</v>
      </c>
      <c r="AC15" s="35">
        <f t="shared" si="4"/>
        <v>0</v>
      </c>
      <c r="AD15" s="35">
        <f t="shared" si="4"/>
        <v>3416.73783</v>
      </c>
      <c r="AE15" s="35">
        <f t="shared" si="4"/>
        <v>0</v>
      </c>
      <c r="AF15" s="76"/>
    </row>
    <row r="16" spans="1:32" s="27" customFormat="1" ht="21" customHeight="1">
      <c r="A16" s="23" t="s">
        <v>24</v>
      </c>
      <c r="B16" s="24">
        <f t="shared" si="1"/>
        <v>33944.499079999994</v>
      </c>
      <c r="C16" s="25">
        <f>C17+C18+C19+C20</f>
        <v>12581.13206</v>
      </c>
      <c r="D16" s="25">
        <f>D17+D18+D19+D20</f>
        <v>11326.04</v>
      </c>
      <c r="E16" s="25">
        <f>E17+E18+E19+E20</f>
        <v>11326.04</v>
      </c>
      <c r="F16" s="24">
        <f t="shared" si="2"/>
        <v>33.36634891358074</v>
      </c>
      <c r="G16" s="24">
        <f>E16/C16%</f>
        <v>90.02401330806792</v>
      </c>
      <c r="H16" s="25">
        <f>H17+H18+H19+H20</f>
        <v>3605.3220599999995</v>
      </c>
      <c r="I16" s="25">
        <f aca="true" t="shared" si="5" ref="I16:AD16">I17+I18+I19+I20</f>
        <v>3605.3199999999997</v>
      </c>
      <c r="J16" s="25">
        <f t="shared" si="5"/>
        <v>3391.23</v>
      </c>
      <c r="K16" s="25">
        <f t="shared" si="5"/>
        <v>2824.38</v>
      </c>
      <c r="L16" s="25">
        <f t="shared" si="5"/>
        <v>2992.6</v>
      </c>
      <c r="M16" s="25">
        <f t="shared" si="5"/>
        <v>2956.1800000000003</v>
      </c>
      <c r="N16" s="25">
        <f t="shared" si="5"/>
        <v>2591.98</v>
      </c>
      <c r="O16" s="25">
        <f t="shared" si="5"/>
        <v>1940.1599999999999</v>
      </c>
      <c r="P16" s="25">
        <f t="shared" si="5"/>
        <v>2363.67</v>
      </c>
      <c r="Q16" s="25">
        <f t="shared" si="5"/>
        <v>0</v>
      </c>
      <c r="R16" s="25">
        <f t="shared" si="5"/>
        <v>1916.6999999999998</v>
      </c>
      <c r="S16" s="25">
        <f t="shared" si="5"/>
        <v>0</v>
      </c>
      <c r="T16" s="25">
        <f t="shared" si="5"/>
        <v>1785.57</v>
      </c>
      <c r="U16" s="25">
        <f t="shared" si="5"/>
        <v>0</v>
      </c>
      <c r="V16" s="25">
        <f t="shared" si="5"/>
        <v>2437.97</v>
      </c>
      <c r="W16" s="25">
        <f t="shared" si="5"/>
        <v>0</v>
      </c>
      <c r="X16" s="25">
        <f t="shared" si="5"/>
        <v>2916.14</v>
      </c>
      <c r="Y16" s="25">
        <f t="shared" si="5"/>
        <v>0</v>
      </c>
      <c r="Z16" s="25">
        <f t="shared" si="5"/>
        <v>3208.5891899999997</v>
      </c>
      <c r="AA16" s="25">
        <f t="shared" si="5"/>
        <v>0</v>
      </c>
      <c r="AB16" s="25">
        <f t="shared" si="5"/>
        <v>3317.99</v>
      </c>
      <c r="AC16" s="25">
        <f t="shared" si="5"/>
        <v>0</v>
      </c>
      <c r="AD16" s="25">
        <f t="shared" si="5"/>
        <v>3416.73783</v>
      </c>
      <c r="AE16" s="25">
        <f>AE17+AE18+AE19+AE20</f>
        <v>0</v>
      </c>
      <c r="AF16" s="76"/>
    </row>
    <row r="17" spans="1:32" ht="16.5" customHeight="1">
      <c r="A17" s="8" t="s">
        <v>12</v>
      </c>
      <c r="B17" s="10">
        <f t="shared" si="1"/>
        <v>0</v>
      </c>
      <c r="C17" s="9">
        <f aca="true" t="shared" si="6" ref="C17:E20">C23+C29</f>
        <v>0</v>
      </c>
      <c r="D17" s="9">
        <f t="shared" si="6"/>
        <v>0</v>
      </c>
      <c r="E17" s="9">
        <f t="shared" si="6"/>
        <v>0</v>
      </c>
      <c r="F17" s="10"/>
      <c r="G17" s="10"/>
      <c r="H17" s="9">
        <f>H23+H29</f>
        <v>0</v>
      </c>
      <c r="I17" s="9">
        <f aca="true" t="shared" si="7" ref="I17:AD20">I23+I29</f>
        <v>0</v>
      </c>
      <c r="J17" s="9">
        <f t="shared" si="7"/>
        <v>0</v>
      </c>
      <c r="K17" s="9">
        <f t="shared" si="7"/>
        <v>0</v>
      </c>
      <c r="L17" s="9">
        <f t="shared" si="7"/>
        <v>0</v>
      </c>
      <c r="M17" s="9">
        <f t="shared" si="7"/>
        <v>0</v>
      </c>
      <c r="N17" s="9">
        <f t="shared" si="7"/>
        <v>0</v>
      </c>
      <c r="O17" s="9">
        <f t="shared" si="7"/>
        <v>0</v>
      </c>
      <c r="P17" s="9">
        <f t="shared" si="7"/>
        <v>0</v>
      </c>
      <c r="Q17" s="9">
        <f t="shared" si="7"/>
        <v>0</v>
      </c>
      <c r="R17" s="9">
        <f t="shared" si="7"/>
        <v>0</v>
      </c>
      <c r="S17" s="9">
        <f t="shared" si="7"/>
        <v>0</v>
      </c>
      <c r="T17" s="9">
        <f t="shared" si="7"/>
        <v>0</v>
      </c>
      <c r="U17" s="9">
        <f t="shared" si="7"/>
        <v>0</v>
      </c>
      <c r="V17" s="9">
        <f t="shared" si="7"/>
        <v>0</v>
      </c>
      <c r="W17" s="9">
        <f t="shared" si="7"/>
        <v>0</v>
      </c>
      <c r="X17" s="9">
        <f t="shared" si="7"/>
        <v>0</v>
      </c>
      <c r="Y17" s="9">
        <f t="shared" si="7"/>
        <v>0</v>
      </c>
      <c r="Z17" s="9">
        <f t="shared" si="7"/>
        <v>0</v>
      </c>
      <c r="AA17" s="9">
        <f t="shared" si="7"/>
        <v>0</v>
      </c>
      <c r="AB17" s="9">
        <f t="shared" si="7"/>
        <v>0</v>
      </c>
      <c r="AC17" s="9">
        <f t="shared" si="7"/>
        <v>0</v>
      </c>
      <c r="AD17" s="9">
        <f t="shared" si="7"/>
        <v>0</v>
      </c>
      <c r="AE17" s="17"/>
      <c r="AF17" s="76"/>
    </row>
    <row r="18" spans="1:32" ht="16.5" customHeight="1">
      <c r="A18" s="8" t="s">
        <v>13</v>
      </c>
      <c r="B18" s="10">
        <f t="shared" si="1"/>
        <v>33944.499079999994</v>
      </c>
      <c r="C18" s="9">
        <f t="shared" si="6"/>
        <v>12581.13206</v>
      </c>
      <c r="D18" s="9">
        <f t="shared" si="6"/>
        <v>11326.04</v>
      </c>
      <c r="E18" s="9">
        <f t="shared" si="6"/>
        <v>11326.04</v>
      </c>
      <c r="F18" s="10">
        <f t="shared" si="2"/>
        <v>33.36634891358074</v>
      </c>
      <c r="G18" s="10">
        <f>E18/C18%</f>
        <v>90.02401330806792</v>
      </c>
      <c r="H18" s="9">
        <f>H24+H30</f>
        <v>3605.3220599999995</v>
      </c>
      <c r="I18" s="9">
        <f t="shared" si="7"/>
        <v>3605.3199999999997</v>
      </c>
      <c r="J18" s="9">
        <f t="shared" si="7"/>
        <v>3391.23</v>
      </c>
      <c r="K18" s="9">
        <f t="shared" si="7"/>
        <v>2824.38</v>
      </c>
      <c r="L18" s="9">
        <f t="shared" si="7"/>
        <v>2992.6</v>
      </c>
      <c r="M18" s="9">
        <f t="shared" si="7"/>
        <v>2956.1800000000003</v>
      </c>
      <c r="N18" s="9">
        <f t="shared" si="7"/>
        <v>2591.98</v>
      </c>
      <c r="O18" s="9">
        <f t="shared" si="7"/>
        <v>1940.1599999999999</v>
      </c>
      <c r="P18" s="9">
        <f t="shared" si="7"/>
        <v>2363.67</v>
      </c>
      <c r="Q18" s="9">
        <f t="shared" si="7"/>
        <v>0</v>
      </c>
      <c r="R18" s="9">
        <f t="shared" si="7"/>
        <v>1916.6999999999998</v>
      </c>
      <c r="S18" s="9">
        <f t="shared" si="7"/>
        <v>0</v>
      </c>
      <c r="T18" s="9">
        <f t="shared" si="7"/>
        <v>1785.57</v>
      </c>
      <c r="U18" s="9">
        <f t="shared" si="7"/>
        <v>0</v>
      </c>
      <c r="V18" s="9">
        <f t="shared" si="7"/>
        <v>2437.97</v>
      </c>
      <c r="W18" s="9">
        <f t="shared" si="7"/>
        <v>0</v>
      </c>
      <c r="X18" s="9">
        <f t="shared" si="7"/>
        <v>2916.14</v>
      </c>
      <c r="Y18" s="9">
        <f t="shared" si="7"/>
        <v>0</v>
      </c>
      <c r="Z18" s="9">
        <f t="shared" si="7"/>
        <v>3208.5891899999997</v>
      </c>
      <c r="AA18" s="9">
        <f t="shared" si="7"/>
        <v>0</v>
      </c>
      <c r="AB18" s="9">
        <f t="shared" si="7"/>
        <v>3317.99</v>
      </c>
      <c r="AC18" s="9">
        <f t="shared" si="7"/>
        <v>0</v>
      </c>
      <c r="AD18" s="9">
        <f t="shared" si="7"/>
        <v>3416.73783</v>
      </c>
      <c r="AE18" s="17"/>
      <c r="AF18" s="76"/>
    </row>
    <row r="19" spans="1:32" ht="16.5" customHeight="1">
      <c r="A19" s="8" t="s">
        <v>80</v>
      </c>
      <c r="B19" s="10">
        <f t="shared" si="1"/>
        <v>0</v>
      </c>
      <c r="C19" s="9">
        <f t="shared" si="6"/>
        <v>0</v>
      </c>
      <c r="D19" s="9">
        <f t="shared" si="6"/>
        <v>0</v>
      </c>
      <c r="E19" s="9">
        <f t="shared" si="6"/>
        <v>0</v>
      </c>
      <c r="F19" s="10"/>
      <c r="G19" s="10"/>
      <c r="H19" s="9">
        <f>H25+H31</f>
        <v>0</v>
      </c>
      <c r="I19" s="9">
        <f t="shared" si="7"/>
        <v>0</v>
      </c>
      <c r="J19" s="9">
        <f t="shared" si="7"/>
        <v>0</v>
      </c>
      <c r="K19" s="9">
        <f t="shared" si="7"/>
        <v>0</v>
      </c>
      <c r="L19" s="9">
        <f t="shared" si="7"/>
        <v>0</v>
      </c>
      <c r="M19" s="9">
        <f t="shared" si="7"/>
        <v>0</v>
      </c>
      <c r="N19" s="9">
        <f t="shared" si="7"/>
        <v>0</v>
      </c>
      <c r="O19" s="9">
        <f t="shared" si="7"/>
        <v>0</v>
      </c>
      <c r="P19" s="9">
        <f t="shared" si="7"/>
        <v>0</v>
      </c>
      <c r="Q19" s="9">
        <f t="shared" si="7"/>
        <v>0</v>
      </c>
      <c r="R19" s="9">
        <f t="shared" si="7"/>
        <v>0</v>
      </c>
      <c r="S19" s="9">
        <f t="shared" si="7"/>
        <v>0</v>
      </c>
      <c r="T19" s="9">
        <f t="shared" si="7"/>
        <v>0</v>
      </c>
      <c r="U19" s="9">
        <f t="shared" si="7"/>
        <v>0</v>
      </c>
      <c r="V19" s="9">
        <f t="shared" si="7"/>
        <v>0</v>
      </c>
      <c r="W19" s="9">
        <f t="shared" si="7"/>
        <v>0</v>
      </c>
      <c r="X19" s="9">
        <f t="shared" si="7"/>
        <v>0</v>
      </c>
      <c r="Y19" s="9">
        <f t="shared" si="7"/>
        <v>0</v>
      </c>
      <c r="Z19" s="9">
        <f t="shared" si="7"/>
        <v>0</v>
      </c>
      <c r="AA19" s="9">
        <f t="shared" si="7"/>
        <v>0</v>
      </c>
      <c r="AB19" s="9">
        <f t="shared" si="7"/>
        <v>0</v>
      </c>
      <c r="AC19" s="9">
        <f t="shared" si="7"/>
        <v>0</v>
      </c>
      <c r="AD19" s="9">
        <f t="shared" si="7"/>
        <v>0</v>
      </c>
      <c r="AE19" s="17"/>
      <c r="AF19" s="76"/>
    </row>
    <row r="20" spans="1:32" ht="16.5" customHeight="1">
      <c r="A20" s="8" t="s">
        <v>14</v>
      </c>
      <c r="B20" s="10">
        <f t="shared" si="1"/>
        <v>0</v>
      </c>
      <c r="C20" s="9">
        <f t="shared" si="6"/>
        <v>0</v>
      </c>
      <c r="D20" s="9">
        <f t="shared" si="6"/>
        <v>0</v>
      </c>
      <c r="E20" s="9">
        <f t="shared" si="6"/>
        <v>0</v>
      </c>
      <c r="F20" s="10"/>
      <c r="G20" s="10"/>
      <c r="H20" s="9">
        <f>H26+H32</f>
        <v>0</v>
      </c>
      <c r="I20" s="9">
        <f t="shared" si="7"/>
        <v>0</v>
      </c>
      <c r="J20" s="9">
        <f t="shared" si="7"/>
        <v>0</v>
      </c>
      <c r="K20" s="9">
        <f t="shared" si="7"/>
        <v>0</v>
      </c>
      <c r="L20" s="9">
        <f t="shared" si="7"/>
        <v>0</v>
      </c>
      <c r="M20" s="9">
        <f t="shared" si="7"/>
        <v>0</v>
      </c>
      <c r="N20" s="9">
        <f t="shared" si="7"/>
        <v>0</v>
      </c>
      <c r="O20" s="9">
        <f t="shared" si="7"/>
        <v>0</v>
      </c>
      <c r="P20" s="9">
        <f t="shared" si="7"/>
        <v>0</v>
      </c>
      <c r="Q20" s="9">
        <f t="shared" si="7"/>
        <v>0</v>
      </c>
      <c r="R20" s="9">
        <f t="shared" si="7"/>
        <v>0</v>
      </c>
      <c r="S20" s="9">
        <f t="shared" si="7"/>
        <v>0</v>
      </c>
      <c r="T20" s="9">
        <f t="shared" si="7"/>
        <v>0</v>
      </c>
      <c r="U20" s="9">
        <f t="shared" si="7"/>
        <v>0</v>
      </c>
      <c r="V20" s="9">
        <f t="shared" si="7"/>
        <v>0</v>
      </c>
      <c r="W20" s="9">
        <f t="shared" si="7"/>
        <v>0</v>
      </c>
      <c r="X20" s="9">
        <f t="shared" si="7"/>
        <v>0</v>
      </c>
      <c r="Y20" s="9">
        <f t="shared" si="7"/>
        <v>0</v>
      </c>
      <c r="Z20" s="9">
        <f t="shared" si="7"/>
        <v>0</v>
      </c>
      <c r="AA20" s="9">
        <f t="shared" si="7"/>
        <v>0</v>
      </c>
      <c r="AB20" s="9">
        <f t="shared" si="7"/>
        <v>0</v>
      </c>
      <c r="AC20" s="9">
        <f t="shared" si="7"/>
        <v>0</v>
      </c>
      <c r="AD20" s="9">
        <f t="shared" si="7"/>
        <v>0</v>
      </c>
      <c r="AE20" s="17"/>
      <c r="AF20" s="76"/>
    </row>
    <row r="21" spans="1:32" ht="34.5" customHeight="1">
      <c r="A21" s="33" t="s">
        <v>67</v>
      </c>
      <c r="B21" s="10">
        <f t="shared" si="1"/>
        <v>17059.39908</v>
      </c>
      <c r="C21" s="9">
        <f>C22</f>
        <v>7092.802060000001</v>
      </c>
      <c r="D21" s="9">
        <f>D22</f>
        <v>6855.97</v>
      </c>
      <c r="E21" s="9">
        <f>E22</f>
        <v>6855.97</v>
      </c>
      <c r="F21" s="10">
        <f t="shared" si="2"/>
        <v>40.188813028225375</v>
      </c>
      <c r="G21" s="10">
        <f>E21/C21%</f>
        <v>96.66095207512387</v>
      </c>
      <c r="H21" s="9">
        <f>H22</f>
        <v>2390.75206</v>
      </c>
      <c r="I21" s="9">
        <f aca="true" t="shared" si="8" ref="I21:AE21">I22</f>
        <v>2390.75</v>
      </c>
      <c r="J21" s="9">
        <f t="shared" si="8"/>
        <v>1966.64</v>
      </c>
      <c r="K21" s="9">
        <f t="shared" si="8"/>
        <v>1719.29</v>
      </c>
      <c r="L21" s="9">
        <f t="shared" si="8"/>
        <v>1568.02</v>
      </c>
      <c r="M21" s="9">
        <f t="shared" si="8"/>
        <v>1688.67</v>
      </c>
      <c r="N21" s="9">
        <f t="shared" si="8"/>
        <v>1167.39</v>
      </c>
      <c r="O21" s="9">
        <f t="shared" si="8"/>
        <v>1057.26</v>
      </c>
      <c r="P21" s="9">
        <f t="shared" si="8"/>
        <v>939.09</v>
      </c>
      <c r="Q21" s="9">
        <f t="shared" si="8"/>
        <v>0</v>
      </c>
      <c r="R21" s="9">
        <f t="shared" si="8"/>
        <v>492.11</v>
      </c>
      <c r="S21" s="9">
        <f t="shared" si="8"/>
        <v>0</v>
      </c>
      <c r="T21" s="9">
        <f t="shared" si="8"/>
        <v>360.99</v>
      </c>
      <c r="U21" s="9">
        <f t="shared" si="8"/>
        <v>0</v>
      </c>
      <c r="V21" s="9">
        <f t="shared" si="8"/>
        <v>1013.38</v>
      </c>
      <c r="W21" s="9">
        <f t="shared" si="8"/>
        <v>0</v>
      </c>
      <c r="X21" s="9">
        <f t="shared" si="8"/>
        <v>1491.56</v>
      </c>
      <c r="Y21" s="9">
        <f t="shared" si="8"/>
        <v>0</v>
      </c>
      <c r="Z21" s="9">
        <f t="shared" si="8"/>
        <v>1783.99919</v>
      </c>
      <c r="AA21" s="9">
        <f t="shared" si="8"/>
        <v>0</v>
      </c>
      <c r="AB21" s="9">
        <f t="shared" si="8"/>
        <v>1893.4</v>
      </c>
      <c r="AC21" s="9">
        <f t="shared" si="8"/>
        <v>0</v>
      </c>
      <c r="AD21" s="9">
        <f t="shared" si="8"/>
        <v>1992.06783</v>
      </c>
      <c r="AE21" s="9">
        <f t="shared" si="8"/>
        <v>0</v>
      </c>
      <c r="AF21" s="76" t="s">
        <v>91</v>
      </c>
    </row>
    <row r="22" spans="1:32" s="27" customFormat="1" ht="19.5" customHeight="1">
      <c r="A22" s="23" t="s">
        <v>24</v>
      </c>
      <c r="B22" s="24">
        <f t="shared" si="1"/>
        <v>17059.39908</v>
      </c>
      <c r="C22" s="25">
        <f>C23+C24+C25+C26</f>
        <v>7092.802060000001</v>
      </c>
      <c r="D22" s="25">
        <f>D23+D24+D25+D26</f>
        <v>6855.97</v>
      </c>
      <c r="E22" s="25">
        <f>E23+E24+E25+E26</f>
        <v>6855.97</v>
      </c>
      <c r="F22" s="24">
        <f t="shared" si="2"/>
        <v>40.188813028225375</v>
      </c>
      <c r="G22" s="24">
        <f>E22/C22%</f>
        <v>96.66095207512387</v>
      </c>
      <c r="H22" s="25">
        <f>H23+H24+H25+H26</f>
        <v>2390.75206</v>
      </c>
      <c r="I22" s="25">
        <f aca="true" t="shared" si="9" ref="I22:AD22">I23+I24+I25+I26</f>
        <v>2390.75</v>
      </c>
      <c r="J22" s="25">
        <f t="shared" si="9"/>
        <v>1966.64</v>
      </c>
      <c r="K22" s="25">
        <f t="shared" si="9"/>
        <v>1719.29</v>
      </c>
      <c r="L22" s="25">
        <f t="shared" si="9"/>
        <v>1568.02</v>
      </c>
      <c r="M22" s="25">
        <f t="shared" si="9"/>
        <v>1688.67</v>
      </c>
      <c r="N22" s="25">
        <f t="shared" si="9"/>
        <v>1167.39</v>
      </c>
      <c r="O22" s="25">
        <f t="shared" si="9"/>
        <v>1057.26</v>
      </c>
      <c r="P22" s="25">
        <f t="shared" si="9"/>
        <v>939.09</v>
      </c>
      <c r="Q22" s="25">
        <f t="shared" si="9"/>
        <v>0</v>
      </c>
      <c r="R22" s="25">
        <f t="shared" si="9"/>
        <v>492.11</v>
      </c>
      <c r="S22" s="25">
        <f t="shared" si="9"/>
        <v>0</v>
      </c>
      <c r="T22" s="25">
        <f t="shared" si="9"/>
        <v>360.99</v>
      </c>
      <c r="U22" s="25">
        <f t="shared" si="9"/>
        <v>0</v>
      </c>
      <c r="V22" s="25">
        <f t="shared" si="9"/>
        <v>1013.38</v>
      </c>
      <c r="W22" s="25">
        <f t="shared" si="9"/>
        <v>0</v>
      </c>
      <c r="X22" s="25">
        <f t="shared" si="9"/>
        <v>1491.56</v>
      </c>
      <c r="Y22" s="25">
        <f t="shared" si="9"/>
        <v>0</v>
      </c>
      <c r="Z22" s="25">
        <f t="shared" si="9"/>
        <v>1783.99919</v>
      </c>
      <c r="AA22" s="25">
        <f t="shared" si="9"/>
        <v>0</v>
      </c>
      <c r="AB22" s="25">
        <f t="shared" si="9"/>
        <v>1893.4</v>
      </c>
      <c r="AC22" s="25">
        <f t="shared" si="9"/>
        <v>0</v>
      </c>
      <c r="AD22" s="25">
        <f t="shared" si="9"/>
        <v>1992.06783</v>
      </c>
      <c r="AE22" s="25">
        <f>AE23+AE24+AE25+AE26</f>
        <v>0</v>
      </c>
      <c r="AF22" s="76"/>
    </row>
    <row r="23" spans="1:32" ht="15.75" customHeight="1">
      <c r="A23" s="8" t="s">
        <v>12</v>
      </c>
      <c r="B23" s="10">
        <f t="shared" si="1"/>
        <v>0</v>
      </c>
      <c r="C23" s="10">
        <f>H23+J23+L23+N23</f>
        <v>0</v>
      </c>
      <c r="D23" s="10">
        <f>E23</f>
        <v>0</v>
      </c>
      <c r="E23" s="10">
        <f>I23+K23+M23+O23+Q23+S23+U23+W23+Y23+AA23+AC23+AE23</f>
        <v>0</v>
      </c>
      <c r="F23" s="10"/>
      <c r="G23" s="1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17"/>
      <c r="AF23" s="76"/>
    </row>
    <row r="24" spans="1:32" ht="15.75" customHeight="1">
      <c r="A24" s="8" t="s">
        <v>13</v>
      </c>
      <c r="B24" s="10">
        <f t="shared" si="1"/>
        <v>17059.39908</v>
      </c>
      <c r="C24" s="10">
        <f>H24+J24+L24+N24</f>
        <v>7092.802060000001</v>
      </c>
      <c r="D24" s="10">
        <f>E24</f>
        <v>6855.97</v>
      </c>
      <c r="E24" s="10">
        <f>I24+K24+M24+O24+Q24+S24+U24+W24+Y24+AA24+AC24+AE24</f>
        <v>6855.97</v>
      </c>
      <c r="F24" s="10">
        <f t="shared" si="2"/>
        <v>40.188813028225375</v>
      </c>
      <c r="G24" s="10">
        <f>E24/C24%</f>
        <v>96.66095207512387</v>
      </c>
      <c r="H24" s="9">
        <v>2390.75206</v>
      </c>
      <c r="I24" s="9">
        <v>2390.75</v>
      </c>
      <c r="J24" s="9">
        <v>1966.64</v>
      </c>
      <c r="K24" s="9">
        <v>1719.29</v>
      </c>
      <c r="L24" s="9">
        <v>1568.02</v>
      </c>
      <c r="M24" s="9">
        <v>1688.67</v>
      </c>
      <c r="N24" s="9">
        <v>1167.39</v>
      </c>
      <c r="O24" s="9">
        <v>1057.26</v>
      </c>
      <c r="P24" s="9">
        <v>939.09</v>
      </c>
      <c r="Q24" s="9"/>
      <c r="R24" s="9">
        <v>492.11</v>
      </c>
      <c r="S24" s="9"/>
      <c r="T24" s="9">
        <v>360.99</v>
      </c>
      <c r="U24" s="9"/>
      <c r="V24" s="9">
        <v>1013.38</v>
      </c>
      <c r="W24" s="9"/>
      <c r="X24" s="9">
        <v>1491.56</v>
      </c>
      <c r="Y24" s="9"/>
      <c r="Z24" s="9">
        <v>1783.99919</v>
      </c>
      <c r="AA24" s="9"/>
      <c r="AB24" s="9">
        <v>1893.4</v>
      </c>
      <c r="AC24" s="9"/>
      <c r="AD24" s="9">
        <v>1992.06783</v>
      </c>
      <c r="AE24" s="17"/>
      <c r="AF24" s="76"/>
    </row>
    <row r="25" spans="1:32" ht="15.75" customHeight="1">
      <c r="A25" s="8" t="s">
        <v>80</v>
      </c>
      <c r="B25" s="10">
        <f t="shared" si="1"/>
        <v>0</v>
      </c>
      <c r="C25" s="10">
        <f>H25+J25+L25+N25</f>
        <v>0</v>
      </c>
      <c r="D25" s="10">
        <f>E25</f>
        <v>0</v>
      </c>
      <c r="E25" s="10">
        <f>I25+K25+M25+O25+Q25+S25+U25+W25+Y25+AA25+AC25+AE25</f>
        <v>0</v>
      </c>
      <c r="F25" s="10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17"/>
      <c r="AF25" s="76"/>
    </row>
    <row r="26" spans="1:32" ht="15.75" customHeight="1">
      <c r="A26" s="8" t="s">
        <v>14</v>
      </c>
      <c r="B26" s="10">
        <f t="shared" si="1"/>
        <v>0</v>
      </c>
      <c r="C26" s="10">
        <f>H26+J26+L26+N26</f>
        <v>0</v>
      </c>
      <c r="D26" s="10">
        <f>E26</f>
        <v>0</v>
      </c>
      <c r="E26" s="10">
        <f>I26+K26+M26+O26+Q26+S26+U26+W26+Y26+AA26+AC26+AE26</f>
        <v>0</v>
      </c>
      <c r="F26" s="10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17"/>
      <c r="AF26" s="76"/>
    </row>
    <row r="27" spans="1:32" ht="38.25" customHeight="1">
      <c r="A27" s="33" t="s">
        <v>68</v>
      </c>
      <c r="B27" s="10">
        <f t="shared" si="1"/>
        <v>16885.1</v>
      </c>
      <c r="C27" s="9">
        <f>C28</f>
        <v>5488.33</v>
      </c>
      <c r="D27" s="9">
        <f>D28</f>
        <v>4470.07</v>
      </c>
      <c r="E27" s="9">
        <f>E28</f>
        <v>4470.07</v>
      </c>
      <c r="F27" s="10">
        <f t="shared" si="2"/>
        <v>26.473458848333735</v>
      </c>
      <c r="G27" s="10">
        <f>E27/C27%</f>
        <v>81.44681533362608</v>
      </c>
      <c r="H27" s="9">
        <f>H28</f>
        <v>1214.57</v>
      </c>
      <c r="I27" s="9">
        <f aca="true" t="shared" si="10" ref="I27:AE27">I28</f>
        <v>1214.57</v>
      </c>
      <c r="J27" s="9">
        <f t="shared" si="10"/>
        <v>1424.59</v>
      </c>
      <c r="K27" s="9">
        <f t="shared" si="10"/>
        <v>1105.09</v>
      </c>
      <c r="L27" s="9">
        <f t="shared" si="10"/>
        <v>1424.58</v>
      </c>
      <c r="M27" s="9">
        <f t="shared" si="10"/>
        <v>1267.51</v>
      </c>
      <c r="N27" s="9">
        <f t="shared" si="10"/>
        <v>1424.59</v>
      </c>
      <c r="O27" s="9">
        <f t="shared" si="10"/>
        <v>882.9</v>
      </c>
      <c r="P27" s="9">
        <f t="shared" si="10"/>
        <v>1424.58</v>
      </c>
      <c r="Q27" s="9">
        <f t="shared" si="10"/>
        <v>0</v>
      </c>
      <c r="R27" s="9">
        <f t="shared" si="10"/>
        <v>1424.59</v>
      </c>
      <c r="S27" s="9">
        <f t="shared" si="10"/>
        <v>0</v>
      </c>
      <c r="T27" s="9">
        <f t="shared" si="10"/>
        <v>1424.58</v>
      </c>
      <c r="U27" s="9">
        <f t="shared" si="10"/>
        <v>0</v>
      </c>
      <c r="V27" s="9">
        <f t="shared" si="10"/>
        <v>1424.59</v>
      </c>
      <c r="W27" s="9">
        <f t="shared" si="10"/>
        <v>0</v>
      </c>
      <c r="X27" s="9">
        <f t="shared" si="10"/>
        <v>1424.58</v>
      </c>
      <c r="Y27" s="9">
        <f t="shared" si="10"/>
        <v>0</v>
      </c>
      <c r="Z27" s="9">
        <f t="shared" si="10"/>
        <v>1424.59</v>
      </c>
      <c r="AA27" s="9">
        <f t="shared" si="10"/>
        <v>0</v>
      </c>
      <c r="AB27" s="9">
        <f t="shared" si="10"/>
        <v>1424.59</v>
      </c>
      <c r="AC27" s="9">
        <f t="shared" si="10"/>
        <v>0</v>
      </c>
      <c r="AD27" s="9">
        <f t="shared" si="10"/>
        <v>1424.67</v>
      </c>
      <c r="AE27" s="9">
        <f t="shared" si="10"/>
        <v>0</v>
      </c>
      <c r="AF27" s="76" t="s">
        <v>92</v>
      </c>
    </row>
    <row r="28" spans="1:32" s="27" customFormat="1" ht="24.75" customHeight="1">
      <c r="A28" s="23" t="s">
        <v>24</v>
      </c>
      <c r="B28" s="24">
        <f t="shared" si="1"/>
        <v>16885.1</v>
      </c>
      <c r="C28" s="25">
        <f>C29+C30+C31+C32</f>
        <v>5488.33</v>
      </c>
      <c r="D28" s="25">
        <f>D29+D30+D31+D32</f>
        <v>4470.07</v>
      </c>
      <c r="E28" s="25">
        <f>E29+E30+E31+E32</f>
        <v>4470.07</v>
      </c>
      <c r="F28" s="24">
        <f t="shared" si="2"/>
        <v>26.473458848333735</v>
      </c>
      <c r="G28" s="24">
        <f>E28/C28%</f>
        <v>81.44681533362608</v>
      </c>
      <c r="H28" s="25">
        <f>H29+H30+H31+H32</f>
        <v>1214.57</v>
      </c>
      <c r="I28" s="25">
        <f aca="true" t="shared" si="11" ref="I28:AD28">I29+I30+I31+I32</f>
        <v>1214.57</v>
      </c>
      <c r="J28" s="25">
        <f t="shared" si="11"/>
        <v>1424.59</v>
      </c>
      <c r="K28" s="25">
        <f t="shared" si="11"/>
        <v>1105.09</v>
      </c>
      <c r="L28" s="25">
        <f t="shared" si="11"/>
        <v>1424.58</v>
      </c>
      <c r="M28" s="25">
        <f t="shared" si="11"/>
        <v>1267.51</v>
      </c>
      <c r="N28" s="25">
        <f t="shared" si="11"/>
        <v>1424.59</v>
      </c>
      <c r="O28" s="25">
        <f t="shared" si="11"/>
        <v>882.9</v>
      </c>
      <c r="P28" s="25">
        <f t="shared" si="11"/>
        <v>1424.58</v>
      </c>
      <c r="Q28" s="25">
        <f t="shared" si="11"/>
        <v>0</v>
      </c>
      <c r="R28" s="25">
        <f t="shared" si="11"/>
        <v>1424.59</v>
      </c>
      <c r="S28" s="25">
        <f t="shared" si="11"/>
        <v>0</v>
      </c>
      <c r="T28" s="25">
        <f t="shared" si="11"/>
        <v>1424.58</v>
      </c>
      <c r="U28" s="25">
        <f t="shared" si="11"/>
        <v>0</v>
      </c>
      <c r="V28" s="25">
        <f t="shared" si="11"/>
        <v>1424.59</v>
      </c>
      <c r="W28" s="25">
        <f t="shared" si="11"/>
        <v>0</v>
      </c>
      <c r="X28" s="25">
        <f t="shared" si="11"/>
        <v>1424.58</v>
      </c>
      <c r="Y28" s="25">
        <f t="shared" si="11"/>
        <v>0</v>
      </c>
      <c r="Z28" s="25">
        <f t="shared" si="11"/>
        <v>1424.59</v>
      </c>
      <c r="AA28" s="25">
        <f t="shared" si="11"/>
        <v>0</v>
      </c>
      <c r="AB28" s="25">
        <f t="shared" si="11"/>
        <v>1424.59</v>
      </c>
      <c r="AC28" s="25">
        <f t="shared" si="11"/>
        <v>0</v>
      </c>
      <c r="AD28" s="25">
        <f t="shared" si="11"/>
        <v>1424.67</v>
      </c>
      <c r="AE28" s="25">
        <f>AE29+AE30+AE31+AE32</f>
        <v>0</v>
      </c>
      <c r="AF28" s="76"/>
    </row>
    <row r="29" spans="1:32" ht="18.75" customHeight="1">
      <c r="A29" s="8" t="s">
        <v>12</v>
      </c>
      <c r="B29" s="10">
        <f t="shared" si="1"/>
        <v>0</v>
      </c>
      <c r="C29" s="10">
        <f>H29+J29+L29+N29</f>
        <v>0</v>
      </c>
      <c r="D29" s="10">
        <f>E29</f>
        <v>0</v>
      </c>
      <c r="E29" s="10">
        <f>I29+K29+M29+O29+Q29+S29+U29+W29+Y29+AA29+AC29+AE29</f>
        <v>0</v>
      </c>
      <c r="F29" s="10"/>
      <c r="G29" s="1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17"/>
      <c r="AF29" s="76"/>
    </row>
    <row r="30" spans="1:32" ht="18.75" customHeight="1">
      <c r="A30" s="8" t="s">
        <v>13</v>
      </c>
      <c r="B30" s="10">
        <f t="shared" si="1"/>
        <v>16885.1</v>
      </c>
      <c r="C30" s="10">
        <f>H30+J30+L30+N30</f>
        <v>5488.33</v>
      </c>
      <c r="D30" s="10">
        <f>E30</f>
        <v>4470.07</v>
      </c>
      <c r="E30" s="10">
        <f>I30+K30+M30+O30+Q30+S30+U30+W30+Y30+AA30+AC30+AE30</f>
        <v>4470.07</v>
      </c>
      <c r="F30" s="10">
        <f t="shared" si="2"/>
        <v>26.473458848333735</v>
      </c>
      <c r="G30" s="10">
        <f>E30/C30%</f>
        <v>81.44681533362608</v>
      </c>
      <c r="H30" s="9">
        <v>1214.57</v>
      </c>
      <c r="I30" s="9">
        <v>1214.57</v>
      </c>
      <c r="J30" s="9">
        <v>1424.59</v>
      </c>
      <c r="K30" s="9">
        <v>1105.09</v>
      </c>
      <c r="L30" s="9">
        <v>1424.58</v>
      </c>
      <c r="M30" s="9">
        <v>1267.51</v>
      </c>
      <c r="N30" s="9">
        <v>1424.59</v>
      </c>
      <c r="O30" s="9">
        <v>882.9</v>
      </c>
      <c r="P30" s="9">
        <v>1424.58</v>
      </c>
      <c r="Q30" s="9"/>
      <c r="R30" s="9">
        <v>1424.59</v>
      </c>
      <c r="S30" s="9"/>
      <c r="T30" s="9">
        <v>1424.58</v>
      </c>
      <c r="U30" s="9"/>
      <c r="V30" s="9">
        <v>1424.59</v>
      </c>
      <c r="W30" s="9"/>
      <c r="X30" s="9">
        <v>1424.58</v>
      </c>
      <c r="Y30" s="9"/>
      <c r="Z30" s="9">
        <v>1424.59</v>
      </c>
      <c r="AA30" s="9"/>
      <c r="AB30" s="9">
        <v>1424.59</v>
      </c>
      <c r="AC30" s="9"/>
      <c r="AD30" s="9">
        <v>1424.67</v>
      </c>
      <c r="AE30" s="17"/>
      <c r="AF30" s="76"/>
    </row>
    <row r="31" spans="1:32" ht="18.75" customHeight="1">
      <c r="A31" s="8" t="s">
        <v>80</v>
      </c>
      <c r="B31" s="10">
        <f t="shared" si="1"/>
        <v>0</v>
      </c>
      <c r="C31" s="10">
        <f>H31+J31+L31+N31</f>
        <v>0</v>
      </c>
      <c r="D31" s="10">
        <f>E31</f>
        <v>0</v>
      </c>
      <c r="E31" s="10">
        <f>I31+K31+M31+O31+Q31+S31+U31+W31+Y31+AA31+AC31+AE31</f>
        <v>0</v>
      </c>
      <c r="F31" s="10"/>
      <c r="G31" s="1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17"/>
      <c r="AF31" s="76"/>
    </row>
    <row r="32" spans="1:32" ht="18.75" customHeight="1">
      <c r="A32" s="8" t="s">
        <v>14</v>
      </c>
      <c r="B32" s="10">
        <f t="shared" si="1"/>
        <v>0</v>
      </c>
      <c r="C32" s="10">
        <f>H32+J32+L32+N32</f>
        <v>0</v>
      </c>
      <c r="D32" s="10">
        <f>E32</f>
        <v>0</v>
      </c>
      <c r="E32" s="10">
        <f>I32+K32+M32+O32+Q32+S32+U32+W32+Y32+AA32+AC32+AE32</f>
        <v>0</v>
      </c>
      <c r="F32" s="10"/>
      <c r="G32" s="10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17"/>
      <c r="AF32" s="76"/>
    </row>
    <row r="33" spans="1:32" s="36" customFormat="1" ht="40.5" customHeight="1">
      <c r="A33" s="34" t="s">
        <v>69</v>
      </c>
      <c r="B33" s="35">
        <f t="shared" si="1"/>
        <v>3560.9999999999995</v>
      </c>
      <c r="C33" s="35">
        <f>C34</f>
        <v>1206.3700000000001</v>
      </c>
      <c r="D33" s="35">
        <f>D34</f>
        <v>1020.0799999999999</v>
      </c>
      <c r="E33" s="35">
        <f>E34</f>
        <v>1020.0799999999999</v>
      </c>
      <c r="F33" s="35">
        <f t="shared" si="2"/>
        <v>28.645885987082284</v>
      </c>
      <c r="G33" s="35">
        <f>E33/C33%</f>
        <v>84.55780564835</v>
      </c>
      <c r="H33" s="35">
        <f>H34</f>
        <v>358.28999999999996</v>
      </c>
      <c r="I33" s="35">
        <f aca="true" t="shared" si="12" ref="I33:AE33">I34</f>
        <v>227.26999999999998</v>
      </c>
      <c r="J33" s="35">
        <f t="shared" si="12"/>
        <v>286.79999999999995</v>
      </c>
      <c r="K33" s="35">
        <f t="shared" si="12"/>
        <v>391.21000000000004</v>
      </c>
      <c r="L33" s="35">
        <f t="shared" si="12"/>
        <v>280.63</v>
      </c>
      <c r="M33" s="35">
        <f t="shared" si="12"/>
        <v>222.06</v>
      </c>
      <c r="N33" s="35">
        <f t="shared" si="12"/>
        <v>280.65</v>
      </c>
      <c r="O33" s="35">
        <f t="shared" si="12"/>
        <v>179.54</v>
      </c>
      <c r="P33" s="35">
        <f t="shared" si="12"/>
        <v>280.64</v>
      </c>
      <c r="Q33" s="35">
        <f t="shared" si="12"/>
        <v>0</v>
      </c>
      <c r="R33" s="35">
        <f t="shared" si="12"/>
        <v>280.64</v>
      </c>
      <c r="S33" s="35">
        <f t="shared" si="12"/>
        <v>0</v>
      </c>
      <c r="T33" s="35">
        <f t="shared" si="12"/>
        <v>280.64</v>
      </c>
      <c r="U33" s="35">
        <f t="shared" si="12"/>
        <v>0</v>
      </c>
      <c r="V33" s="35">
        <f t="shared" si="12"/>
        <v>280.65</v>
      </c>
      <c r="W33" s="35">
        <f t="shared" si="12"/>
        <v>0</v>
      </c>
      <c r="X33" s="35">
        <f t="shared" si="12"/>
        <v>359.33</v>
      </c>
      <c r="Y33" s="35">
        <f t="shared" si="12"/>
        <v>0</v>
      </c>
      <c r="Z33" s="35">
        <f t="shared" si="12"/>
        <v>280.65</v>
      </c>
      <c r="AA33" s="35">
        <f t="shared" si="12"/>
        <v>0</v>
      </c>
      <c r="AB33" s="35">
        <f t="shared" si="12"/>
        <v>280.65</v>
      </c>
      <c r="AC33" s="35">
        <f t="shared" si="12"/>
        <v>0</v>
      </c>
      <c r="AD33" s="35">
        <f t="shared" si="12"/>
        <v>311.43</v>
      </c>
      <c r="AE33" s="35">
        <f t="shared" si="12"/>
        <v>0</v>
      </c>
      <c r="AF33" s="63"/>
    </row>
    <row r="34" spans="1:32" s="27" customFormat="1" ht="27.75" customHeight="1">
      <c r="A34" s="23" t="s">
        <v>24</v>
      </c>
      <c r="B34" s="24">
        <f t="shared" si="1"/>
        <v>3560.9999999999995</v>
      </c>
      <c r="C34" s="25">
        <f>C35+C36+C37+C38</f>
        <v>1206.3700000000001</v>
      </c>
      <c r="D34" s="25">
        <f>D35+D36+D37+D38</f>
        <v>1020.0799999999999</v>
      </c>
      <c r="E34" s="25">
        <f>E35+E36+E37+E38</f>
        <v>1020.0799999999999</v>
      </c>
      <c r="F34" s="24">
        <f t="shared" si="2"/>
        <v>28.645885987082284</v>
      </c>
      <c r="G34" s="24">
        <f>E34/C34%</f>
        <v>84.55780564835</v>
      </c>
      <c r="H34" s="25">
        <f>H35+H36+H37+H38</f>
        <v>358.28999999999996</v>
      </c>
      <c r="I34" s="25">
        <f aca="true" t="shared" si="13" ref="I34:AD34">I35+I36+I37+I38</f>
        <v>227.26999999999998</v>
      </c>
      <c r="J34" s="25">
        <f t="shared" si="13"/>
        <v>286.79999999999995</v>
      </c>
      <c r="K34" s="25">
        <f t="shared" si="13"/>
        <v>391.21000000000004</v>
      </c>
      <c r="L34" s="25">
        <f t="shared" si="13"/>
        <v>280.63</v>
      </c>
      <c r="M34" s="25">
        <f t="shared" si="13"/>
        <v>222.06</v>
      </c>
      <c r="N34" s="25">
        <f t="shared" si="13"/>
        <v>280.65</v>
      </c>
      <c r="O34" s="25">
        <f t="shared" si="13"/>
        <v>179.54</v>
      </c>
      <c r="P34" s="25">
        <f t="shared" si="13"/>
        <v>280.64</v>
      </c>
      <c r="Q34" s="25">
        <f t="shared" si="13"/>
        <v>0</v>
      </c>
      <c r="R34" s="25">
        <f t="shared" si="13"/>
        <v>280.64</v>
      </c>
      <c r="S34" s="25">
        <f t="shared" si="13"/>
        <v>0</v>
      </c>
      <c r="T34" s="25">
        <f t="shared" si="13"/>
        <v>280.64</v>
      </c>
      <c r="U34" s="25">
        <f t="shared" si="13"/>
        <v>0</v>
      </c>
      <c r="V34" s="25">
        <f t="shared" si="13"/>
        <v>280.65</v>
      </c>
      <c r="W34" s="25">
        <f t="shared" si="13"/>
        <v>0</v>
      </c>
      <c r="X34" s="25">
        <f t="shared" si="13"/>
        <v>359.33</v>
      </c>
      <c r="Y34" s="25">
        <f t="shared" si="13"/>
        <v>0</v>
      </c>
      <c r="Z34" s="25">
        <f t="shared" si="13"/>
        <v>280.65</v>
      </c>
      <c r="AA34" s="25">
        <f t="shared" si="13"/>
        <v>0</v>
      </c>
      <c r="AB34" s="25">
        <f t="shared" si="13"/>
        <v>280.65</v>
      </c>
      <c r="AC34" s="25">
        <f t="shared" si="13"/>
        <v>0</v>
      </c>
      <c r="AD34" s="25">
        <f t="shared" si="13"/>
        <v>311.43</v>
      </c>
      <c r="AE34" s="25">
        <f>AE35+AE36+AE37+AE38</f>
        <v>0</v>
      </c>
      <c r="AF34" s="63"/>
    </row>
    <row r="35" spans="1:32" ht="17.25" customHeight="1">
      <c r="A35" s="8" t="s">
        <v>12</v>
      </c>
      <c r="B35" s="10">
        <f t="shared" si="1"/>
        <v>0</v>
      </c>
      <c r="C35" s="9">
        <f aca="true" t="shared" si="14" ref="C35:E38">C41+C47+C53</f>
        <v>0</v>
      </c>
      <c r="D35" s="9">
        <f t="shared" si="14"/>
        <v>0</v>
      </c>
      <c r="E35" s="9">
        <f t="shared" si="14"/>
        <v>0</v>
      </c>
      <c r="F35" s="10"/>
      <c r="G35" s="10"/>
      <c r="H35" s="9">
        <f>H41+H47+H53</f>
        <v>0</v>
      </c>
      <c r="I35" s="9">
        <f aca="true" t="shared" si="15" ref="I35:AD38">I41+I47+I53</f>
        <v>0</v>
      </c>
      <c r="J35" s="9">
        <f t="shared" si="15"/>
        <v>0</v>
      </c>
      <c r="K35" s="9">
        <f t="shared" si="15"/>
        <v>0</v>
      </c>
      <c r="L35" s="9">
        <f t="shared" si="15"/>
        <v>0</v>
      </c>
      <c r="M35" s="9">
        <f t="shared" si="15"/>
        <v>0</v>
      </c>
      <c r="N35" s="9">
        <f t="shared" si="15"/>
        <v>0</v>
      </c>
      <c r="O35" s="9">
        <f t="shared" si="15"/>
        <v>0</v>
      </c>
      <c r="P35" s="9">
        <f t="shared" si="15"/>
        <v>0</v>
      </c>
      <c r="Q35" s="9">
        <f t="shared" si="15"/>
        <v>0</v>
      </c>
      <c r="R35" s="9">
        <f t="shared" si="15"/>
        <v>0</v>
      </c>
      <c r="S35" s="9">
        <f t="shared" si="15"/>
        <v>0</v>
      </c>
      <c r="T35" s="9">
        <f t="shared" si="15"/>
        <v>0</v>
      </c>
      <c r="U35" s="9">
        <f t="shared" si="15"/>
        <v>0</v>
      </c>
      <c r="V35" s="9">
        <f t="shared" si="15"/>
        <v>0</v>
      </c>
      <c r="W35" s="9">
        <f t="shared" si="15"/>
        <v>0</v>
      </c>
      <c r="X35" s="9">
        <f t="shared" si="15"/>
        <v>0</v>
      </c>
      <c r="Y35" s="9">
        <f t="shared" si="15"/>
        <v>0</v>
      </c>
      <c r="Z35" s="9">
        <f t="shared" si="15"/>
        <v>0</v>
      </c>
      <c r="AA35" s="9">
        <f t="shared" si="15"/>
        <v>0</v>
      </c>
      <c r="AB35" s="9">
        <f t="shared" si="15"/>
        <v>0</v>
      </c>
      <c r="AC35" s="9">
        <f t="shared" si="15"/>
        <v>0</v>
      </c>
      <c r="AD35" s="9">
        <f t="shared" si="15"/>
        <v>0</v>
      </c>
      <c r="AE35" s="17"/>
      <c r="AF35" s="63"/>
    </row>
    <row r="36" spans="1:32" ht="17.25" customHeight="1">
      <c r="A36" s="8" t="s">
        <v>13</v>
      </c>
      <c r="B36" s="10">
        <f t="shared" si="1"/>
        <v>3560.9999999999995</v>
      </c>
      <c r="C36" s="9">
        <f t="shared" si="14"/>
        <v>1206.3700000000001</v>
      </c>
      <c r="D36" s="9">
        <f t="shared" si="14"/>
        <v>1020.0799999999999</v>
      </c>
      <c r="E36" s="9">
        <f t="shared" si="14"/>
        <v>1020.0799999999999</v>
      </c>
      <c r="F36" s="10">
        <f t="shared" si="2"/>
        <v>28.645885987082284</v>
      </c>
      <c r="G36" s="10">
        <f>E36/C36%</f>
        <v>84.55780564835</v>
      </c>
      <c r="H36" s="9">
        <f>H42+H48+H54</f>
        <v>358.28999999999996</v>
      </c>
      <c r="I36" s="9">
        <f t="shared" si="15"/>
        <v>227.26999999999998</v>
      </c>
      <c r="J36" s="9">
        <f t="shared" si="15"/>
        <v>286.79999999999995</v>
      </c>
      <c r="K36" s="9">
        <f t="shared" si="15"/>
        <v>391.21000000000004</v>
      </c>
      <c r="L36" s="9">
        <f t="shared" si="15"/>
        <v>280.63</v>
      </c>
      <c r="M36" s="9">
        <f t="shared" si="15"/>
        <v>222.06</v>
      </c>
      <c r="N36" s="9">
        <f t="shared" si="15"/>
        <v>280.65</v>
      </c>
      <c r="O36" s="9">
        <f t="shared" si="15"/>
        <v>179.54</v>
      </c>
      <c r="P36" s="9">
        <f t="shared" si="15"/>
        <v>280.64</v>
      </c>
      <c r="Q36" s="9">
        <f t="shared" si="15"/>
        <v>0</v>
      </c>
      <c r="R36" s="9">
        <f t="shared" si="15"/>
        <v>280.64</v>
      </c>
      <c r="S36" s="9">
        <f t="shared" si="15"/>
        <v>0</v>
      </c>
      <c r="T36" s="9">
        <f t="shared" si="15"/>
        <v>280.64</v>
      </c>
      <c r="U36" s="9">
        <f t="shared" si="15"/>
        <v>0</v>
      </c>
      <c r="V36" s="9">
        <f t="shared" si="15"/>
        <v>280.65</v>
      </c>
      <c r="W36" s="9">
        <f t="shared" si="15"/>
        <v>0</v>
      </c>
      <c r="X36" s="9">
        <f t="shared" si="15"/>
        <v>359.33</v>
      </c>
      <c r="Y36" s="9">
        <f t="shared" si="15"/>
        <v>0</v>
      </c>
      <c r="Z36" s="9">
        <f t="shared" si="15"/>
        <v>280.65</v>
      </c>
      <c r="AA36" s="9">
        <f t="shared" si="15"/>
        <v>0</v>
      </c>
      <c r="AB36" s="9">
        <f t="shared" si="15"/>
        <v>280.65</v>
      </c>
      <c r="AC36" s="9">
        <f t="shared" si="15"/>
        <v>0</v>
      </c>
      <c r="AD36" s="9">
        <f t="shared" si="15"/>
        <v>311.43</v>
      </c>
      <c r="AE36" s="17"/>
      <c r="AF36" s="63"/>
    </row>
    <row r="37" spans="1:32" ht="17.25" customHeight="1">
      <c r="A37" s="8" t="s">
        <v>80</v>
      </c>
      <c r="B37" s="10">
        <f t="shared" si="1"/>
        <v>0</v>
      </c>
      <c r="C37" s="9">
        <f t="shared" si="14"/>
        <v>0</v>
      </c>
      <c r="D37" s="9">
        <f t="shared" si="14"/>
        <v>0</v>
      </c>
      <c r="E37" s="9">
        <f t="shared" si="14"/>
        <v>0</v>
      </c>
      <c r="F37" s="10"/>
      <c r="G37" s="10"/>
      <c r="H37" s="9">
        <f>H43+H49+H55</f>
        <v>0</v>
      </c>
      <c r="I37" s="9">
        <f t="shared" si="15"/>
        <v>0</v>
      </c>
      <c r="J37" s="9">
        <f t="shared" si="15"/>
        <v>0</v>
      </c>
      <c r="K37" s="9">
        <f t="shared" si="15"/>
        <v>0</v>
      </c>
      <c r="L37" s="9">
        <f t="shared" si="15"/>
        <v>0</v>
      </c>
      <c r="M37" s="9">
        <f t="shared" si="15"/>
        <v>0</v>
      </c>
      <c r="N37" s="9">
        <f t="shared" si="15"/>
        <v>0</v>
      </c>
      <c r="O37" s="9">
        <f t="shared" si="15"/>
        <v>0</v>
      </c>
      <c r="P37" s="9">
        <f t="shared" si="15"/>
        <v>0</v>
      </c>
      <c r="Q37" s="9">
        <f t="shared" si="15"/>
        <v>0</v>
      </c>
      <c r="R37" s="9">
        <f t="shared" si="15"/>
        <v>0</v>
      </c>
      <c r="S37" s="9">
        <f t="shared" si="15"/>
        <v>0</v>
      </c>
      <c r="T37" s="9">
        <f t="shared" si="15"/>
        <v>0</v>
      </c>
      <c r="U37" s="9">
        <f t="shared" si="15"/>
        <v>0</v>
      </c>
      <c r="V37" s="9">
        <f t="shared" si="15"/>
        <v>0</v>
      </c>
      <c r="W37" s="9">
        <f t="shared" si="15"/>
        <v>0</v>
      </c>
      <c r="X37" s="9">
        <f t="shared" si="15"/>
        <v>0</v>
      </c>
      <c r="Y37" s="9">
        <f t="shared" si="15"/>
        <v>0</v>
      </c>
      <c r="Z37" s="9">
        <f t="shared" si="15"/>
        <v>0</v>
      </c>
      <c r="AA37" s="9">
        <f t="shared" si="15"/>
        <v>0</v>
      </c>
      <c r="AB37" s="9">
        <f t="shared" si="15"/>
        <v>0</v>
      </c>
      <c r="AC37" s="9">
        <f t="shared" si="15"/>
        <v>0</v>
      </c>
      <c r="AD37" s="9">
        <f t="shared" si="15"/>
        <v>0</v>
      </c>
      <c r="AE37" s="17"/>
      <c r="AF37" s="63"/>
    </row>
    <row r="38" spans="1:32" ht="17.25" customHeight="1">
      <c r="A38" s="8" t="s">
        <v>14</v>
      </c>
      <c r="B38" s="10">
        <f t="shared" si="1"/>
        <v>0</v>
      </c>
      <c r="C38" s="9">
        <f t="shared" si="14"/>
        <v>0</v>
      </c>
      <c r="D38" s="9">
        <f t="shared" si="14"/>
        <v>0</v>
      </c>
      <c r="E38" s="9">
        <f t="shared" si="14"/>
        <v>0</v>
      </c>
      <c r="F38" s="10"/>
      <c r="G38" s="10"/>
      <c r="H38" s="9">
        <f>H44+H50+H56</f>
        <v>0</v>
      </c>
      <c r="I38" s="9">
        <f t="shared" si="15"/>
        <v>0</v>
      </c>
      <c r="J38" s="9">
        <f t="shared" si="15"/>
        <v>0</v>
      </c>
      <c r="K38" s="9">
        <f t="shared" si="15"/>
        <v>0</v>
      </c>
      <c r="L38" s="9">
        <f t="shared" si="15"/>
        <v>0</v>
      </c>
      <c r="M38" s="9">
        <f t="shared" si="15"/>
        <v>0</v>
      </c>
      <c r="N38" s="9">
        <f t="shared" si="15"/>
        <v>0</v>
      </c>
      <c r="O38" s="9">
        <f t="shared" si="15"/>
        <v>0</v>
      </c>
      <c r="P38" s="9">
        <f t="shared" si="15"/>
        <v>0</v>
      </c>
      <c r="Q38" s="9">
        <f t="shared" si="15"/>
        <v>0</v>
      </c>
      <c r="R38" s="9">
        <f t="shared" si="15"/>
        <v>0</v>
      </c>
      <c r="S38" s="9">
        <f t="shared" si="15"/>
        <v>0</v>
      </c>
      <c r="T38" s="9">
        <f t="shared" si="15"/>
        <v>0</v>
      </c>
      <c r="U38" s="9">
        <f t="shared" si="15"/>
        <v>0</v>
      </c>
      <c r="V38" s="9">
        <f t="shared" si="15"/>
        <v>0</v>
      </c>
      <c r="W38" s="9">
        <f t="shared" si="15"/>
        <v>0</v>
      </c>
      <c r="X38" s="9">
        <f t="shared" si="15"/>
        <v>0</v>
      </c>
      <c r="Y38" s="9">
        <f t="shared" si="15"/>
        <v>0</v>
      </c>
      <c r="Z38" s="9">
        <f t="shared" si="15"/>
        <v>0</v>
      </c>
      <c r="AA38" s="9">
        <f t="shared" si="15"/>
        <v>0</v>
      </c>
      <c r="AB38" s="9">
        <f t="shared" si="15"/>
        <v>0</v>
      </c>
      <c r="AC38" s="9">
        <f t="shared" si="15"/>
        <v>0</v>
      </c>
      <c r="AD38" s="9">
        <f t="shared" si="15"/>
        <v>0</v>
      </c>
      <c r="AE38" s="17"/>
      <c r="AF38" s="63"/>
    </row>
    <row r="39" spans="1:32" ht="29.25" customHeight="1">
      <c r="A39" s="8" t="s">
        <v>70</v>
      </c>
      <c r="B39" s="10">
        <f t="shared" si="1"/>
        <v>1500.5000000000005</v>
      </c>
      <c r="C39" s="9">
        <f>C40</f>
        <v>522.24</v>
      </c>
      <c r="D39" s="9">
        <f>D40</f>
        <v>522.24</v>
      </c>
      <c r="E39" s="9">
        <f>E40</f>
        <v>522.24</v>
      </c>
      <c r="F39" s="10">
        <f t="shared" si="2"/>
        <v>34.80439853382205</v>
      </c>
      <c r="G39" s="10">
        <f>E39/C39%</f>
        <v>100</v>
      </c>
      <c r="H39" s="9">
        <f>H40</f>
        <v>184.92</v>
      </c>
      <c r="I39" s="9">
        <f aca="true" t="shared" si="16" ref="I39:AE39">I40</f>
        <v>184.92</v>
      </c>
      <c r="J39" s="9">
        <f t="shared" si="16"/>
        <v>112.44</v>
      </c>
      <c r="K39" s="9">
        <f t="shared" si="16"/>
        <v>112.44</v>
      </c>
      <c r="L39" s="9">
        <f t="shared" si="16"/>
        <v>112.44</v>
      </c>
      <c r="M39" s="9">
        <f t="shared" si="16"/>
        <v>112.44</v>
      </c>
      <c r="N39" s="9">
        <f t="shared" si="16"/>
        <v>112.44</v>
      </c>
      <c r="O39" s="9">
        <f t="shared" si="16"/>
        <v>112.44</v>
      </c>
      <c r="P39" s="9">
        <f t="shared" si="16"/>
        <v>112.44</v>
      </c>
      <c r="Q39" s="9">
        <f t="shared" si="16"/>
        <v>0</v>
      </c>
      <c r="R39" s="9">
        <f t="shared" si="16"/>
        <v>112.44</v>
      </c>
      <c r="S39" s="9">
        <f t="shared" si="16"/>
        <v>0</v>
      </c>
      <c r="T39" s="9">
        <f t="shared" si="16"/>
        <v>112.44</v>
      </c>
      <c r="U39" s="9">
        <f t="shared" si="16"/>
        <v>0</v>
      </c>
      <c r="V39" s="9">
        <f t="shared" si="16"/>
        <v>112.44</v>
      </c>
      <c r="W39" s="9">
        <f t="shared" si="16"/>
        <v>0</v>
      </c>
      <c r="X39" s="9">
        <f t="shared" si="16"/>
        <v>191.14</v>
      </c>
      <c r="Y39" s="9">
        <f t="shared" si="16"/>
        <v>0</v>
      </c>
      <c r="Z39" s="9">
        <f t="shared" si="16"/>
        <v>112.44</v>
      </c>
      <c r="AA39" s="9">
        <f t="shared" si="16"/>
        <v>0</v>
      </c>
      <c r="AB39" s="9">
        <f t="shared" si="16"/>
        <v>112.44</v>
      </c>
      <c r="AC39" s="9">
        <f t="shared" si="16"/>
        <v>0</v>
      </c>
      <c r="AD39" s="9">
        <f t="shared" si="16"/>
        <v>112.48</v>
      </c>
      <c r="AE39" s="9">
        <f t="shared" si="16"/>
        <v>0</v>
      </c>
      <c r="AF39" s="73"/>
    </row>
    <row r="40" spans="1:32" s="27" customFormat="1" ht="21" customHeight="1">
      <c r="A40" s="23" t="s">
        <v>24</v>
      </c>
      <c r="B40" s="24">
        <f t="shared" si="1"/>
        <v>1500.5000000000005</v>
      </c>
      <c r="C40" s="25">
        <f>C41+C42+C43+C44</f>
        <v>522.24</v>
      </c>
      <c r="D40" s="25">
        <f>D41+D42+D43+D44</f>
        <v>522.24</v>
      </c>
      <c r="E40" s="25">
        <f>E41+E42+E43+E44</f>
        <v>522.24</v>
      </c>
      <c r="F40" s="24">
        <f t="shared" si="2"/>
        <v>34.80439853382205</v>
      </c>
      <c r="G40" s="24">
        <f>E40/C40%</f>
        <v>100</v>
      </c>
      <c r="H40" s="25">
        <f>H41+H42+H43+H44</f>
        <v>184.92</v>
      </c>
      <c r="I40" s="25">
        <f aca="true" t="shared" si="17" ref="I40:AD40">I41+I42+I43+I44</f>
        <v>184.92</v>
      </c>
      <c r="J40" s="25">
        <f t="shared" si="17"/>
        <v>112.44</v>
      </c>
      <c r="K40" s="25">
        <f t="shared" si="17"/>
        <v>112.44</v>
      </c>
      <c r="L40" s="25">
        <f t="shared" si="17"/>
        <v>112.44</v>
      </c>
      <c r="M40" s="25">
        <f t="shared" si="17"/>
        <v>112.44</v>
      </c>
      <c r="N40" s="25">
        <f t="shared" si="17"/>
        <v>112.44</v>
      </c>
      <c r="O40" s="25">
        <f t="shared" si="17"/>
        <v>112.44</v>
      </c>
      <c r="P40" s="25">
        <f t="shared" si="17"/>
        <v>112.44</v>
      </c>
      <c r="Q40" s="25">
        <f t="shared" si="17"/>
        <v>0</v>
      </c>
      <c r="R40" s="25">
        <f t="shared" si="17"/>
        <v>112.44</v>
      </c>
      <c r="S40" s="25">
        <f t="shared" si="17"/>
        <v>0</v>
      </c>
      <c r="T40" s="25">
        <f t="shared" si="17"/>
        <v>112.44</v>
      </c>
      <c r="U40" s="25">
        <f t="shared" si="17"/>
        <v>0</v>
      </c>
      <c r="V40" s="25">
        <f t="shared" si="17"/>
        <v>112.44</v>
      </c>
      <c r="W40" s="25">
        <f t="shared" si="17"/>
        <v>0</v>
      </c>
      <c r="X40" s="25">
        <f t="shared" si="17"/>
        <v>191.14</v>
      </c>
      <c r="Y40" s="25">
        <f t="shared" si="17"/>
        <v>0</v>
      </c>
      <c r="Z40" s="25">
        <f t="shared" si="17"/>
        <v>112.44</v>
      </c>
      <c r="AA40" s="25">
        <f t="shared" si="17"/>
        <v>0</v>
      </c>
      <c r="AB40" s="25">
        <f t="shared" si="17"/>
        <v>112.44</v>
      </c>
      <c r="AC40" s="25">
        <f t="shared" si="17"/>
        <v>0</v>
      </c>
      <c r="AD40" s="25">
        <f t="shared" si="17"/>
        <v>112.48</v>
      </c>
      <c r="AE40" s="25">
        <f>AE41+AE42+AE43+AE44</f>
        <v>0</v>
      </c>
      <c r="AF40" s="74"/>
    </row>
    <row r="41" spans="1:32" ht="18" customHeight="1">
      <c r="A41" s="8" t="s">
        <v>12</v>
      </c>
      <c r="B41" s="10">
        <f t="shared" si="1"/>
        <v>0</v>
      </c>
      <c r="C41" s="10">
        <f>H41+J41+L41+N41</f>
        <v>0</v>
      </c>
      <c r="D41" s="10">
        <f>E41</f>
        <v>0</v>
      </c>
      <c r="E41" s="10">
        <f>I41+K41+M41+O41+Q41+S41+U41+W41+Y41+AA41+AC41+AE41</f>
        <v>0</v>
      </c>
      <c r="F41" s="10"/>
      <c r="G41" s="10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17"/>
      <c r="AF41" s="74"/>
    </row>
    <row r="42" spans="1:32" ht="18" customHeight="1">
      <c r="A42" s="8" t="s">
        <v>13</v>
      </c>
      <c r="B42" s="10">
        <f t="shared" si="1"/>
        <v>1500.5000000000005</v>
      </c>
      <c r="C42" s="10">
        <f>H42+J42+L42+N42</f>
        <v>522.24</v>
      </c>
      <c r="D42" s="10">
        <f>E42</f>
        <v>522.24</v>
      </c>
      <c r="E42" s="10">
        <f>I42+K42+M42+O42+Q42+S42+U42+W42+Y42+AA42+AC42+AE42</f>
        <v>522.24</v>
      </c>
      <c r="F42" s="10">
        <f t="shared" si="2"/>
        <v>34.80439853382205</v>
      </c>
      <c r="G42" s="10">
        <f>E42/C42%</f>
        <v>100</v>
      </c>
      <c r="H42" s="9">
        <v>184.92</v>
      </c>
      <c r="I42" s="9">
        <v>184.92</v>
      </c>
      <c r="J42" s="9">
        <v>112.44</v>
      </c>
      <c r="K42" s="9">
        <v>112.44</v>
      </c>
      <c r="L42" s="9">
        <v>112.44</v>
      </c>
      <c r="M42" s="9">
        <v>112.44</v>
      </c>
      <c r="N42" s="9">
        <v>112.44</v>
      </c>
      <c r="O42" s="9">
        <v>112.44</v>
      </c>
      <c r="P42" s="9">
        <v>112.44</v>
      </c>
      <c r="Q42" s="9"/>
      <c r="R42" s="9">
        <v>112.44</v>
      </c>
      <c r="S42" s="9"/>
      <c r="T42" s="9">
        <v>112.44</v>
      </c>
      <c r="U42" s="9"/>
      <c r="V42" s="9">
        <v>112.44</v>
      </c>
      <c r="W42" s="9"/>
      <c r="X42" s="9">
        <v>191.14</v>
      </c>
      <c r="Y42" s="9"/>
      <c r="Z42" s="9">
        <v>112.44</v>
      </c>
      <c r="AA42" s="9"/>
      <c r="AB42" s="9">
        <v>112.44</v>
      </c>
      <c r="AC42" s="9"/>
      <c r="AD42" s="9">
        <v>112.48</v>
      </c>
      <c r="AE42" s="17"/>
      <c r="AF42" s="74"/>
    </row>
    <row r="43" spans="1:32" ht="18" customHeight="1">
      <c r="A43" s="8" t="s">
        <v>80</v>
      </c>
      <c r="B43" s="10">
        <f t="shared" si="1"/>
        <v>0</v>
      </c>
      <c r="C43" s="10">
        <f>H43+J43+L43+N43</f>
        <v>0</v>
      </c>
      <c r="D43" s="10">
        <f>E43</f>
        <v>0</v>
      </c>
      <c r="E43" s="10">
        <f>I43+K43+M43+O43+Q43+S43+U43+W43+Y43+AA43+AC43+AE43</f>
        <v>0</v>
      </c>
      <c r="F43" s="10"/>
      <c r="G43" s="10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17"/>
      <c r="AF43" s="74"/>
    </row>
    <row r="44" spans="1:32" ht="18" customHeight="1">
      <c r="A44" s="8" t="s">
        <v>14</v>
      </c>
      <c r="B44" s="10">
        <f t="shared" si="1"/>
        <v>0</v>
      </c>
      <c r="C44" s="10">
        <f>H44+J44+L44+N44</f>
        <v>0</v>
      </c>
      <c r="D44" s="10">
        <f>E44</f>
        <v>0</v>
      </c>
      <c r="E44" s="10">
        <f>I44+K44+M44+O44+Q44+S44+U44+W44+Y44+AA44+AC44+AE44</f>
        <v>0</v>
      </c>
      <c r="F44" s="10"/>
      <c r="G44" s="10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17"/>
      <c r="AF44" s="75"/>
    </row>
    <row r="45" spans="1:32" ht="24.75" customHeight="1">
      <c r="A45" s="8" t="s">
        <v>71</v>
      </c>
      <c r="B45" s="10">
        <f t="shared" si="1"/>
        <v>1138.5000000000002</v>
      </c>
      <c r="C45" s="9">
        <f>C46</f>
        <v>382.95</v>
      </c>
      <c r="D45" s="9">
        <f>D46</f>
        <v>258.13</v>
      </c>
      <c r="E45" s="9">
        <f>E46</f>
        <v>258.13</v>
      </c>
      <c r="F45" s="10">
        <f t="shared" si="2"/>
        <v>22.672815107597714</v>
      </c>
      <c r="G45" s="10">
        <f>E45/C45%</f>
        <v>67.40566653610132</v>
      </c>
      <c r="H45" s="9">
        <f>H46</f>
        <v>99.61</v>
      </c>
      <c r="I45" s="9">
        <f aca="true" t="shared" si="18" ref="I45:AE45">I46</f>
        <v>23.91</v>
      </c>
      <c r="J45" s="9">
        <f t="shared" si="18"/>
        <v>94.45</v>
      </c>
      <c r="K45" s="9">
        <f t="shared" si="18"/>
        <v>143.55</v>
      </c>
      <c r="L45" s="9">
        <f t="shared" si="18"/>
        <v>94.44</v>
      </c>
      <c r="M45" s="9">
        <f t="shared" si="18"/>
        <v>60.45</v>
      </c>
      <c r="N45" s="9">
        <f t="shared" si="18"/>
        <v>94.45</v>
      </c>
      <c r="O45" s="9">
        <f t="shared" si="18"/>
        <v>30.22</v>
      </c>
      <c r="P45" s="9">
        <f t="shared" si="18"/>
        <v>94.44</v>
      </c>
      <c r="Q45" s="9">
        <f t="shared" si="18"/>
        <v>0</v>
      </c>
      <c r="R45" s="9">
        <f t="shared" si="18"/>
        <v>94.45</v>
      </c>
      <c r="S45" s="9">
        <f t="shared" si="18"/>
        <v>0</v>
      </c>
      <c r="T45" s="9">
        <f t="shared" si="18"/>
        <v>94.44</v>
      </c>
      <c r="U45" s="9">
        <f t="shared" si="18"/>
        <v>0</v>
      </c>
      <c r="V45" s="9">
        <f t="shared" si="18"/>
        <v>94.45</v>
      </c>
      <c r="W45" s="9">
        <f t="shared" si="18"/>
        <v>0</v>
      </c>
      <c r="X45" s="9">
        <f t="shared" si="18"/>
        <v>94.44</v>
      </c>
      <c r="Y45" s="9">
        <f t="shared" si="18"/>
        <v>0</v>
      </c>
      <c r="Z45" s="9">
        <f t="shared" si="18"/>
        <v>94.45</v>
      </c>
      <c r="AA45" s="9">
        <f t="shared" si="18"/>
        <v>0</v>
      </c>
      <c r="AB45" s="9">
        <f t="shared" si="18"/>
        <v>94.45</v>
      </c>
      <c r="AC45" s="9">
        <f t="shared" si="18"/>
        <v>0</v>
      </c>
      <c r="AD45" s="9">
        <f t="shared" si="18"/>
        <v>94.43</v>
      </c>
      <c r="AE45" s="9">
        <f t="shared" si="18"/>
        <v>0</v>
      </c>
      <c r="AF45" s="73" t="s">
        <v>91</v>
      </c>
    </row>
    <row r="46" spans="1:32" s="27" customFormat="1" ht="21" customHeight="1">
      <c r="A46" s="23" t="s">
        <v>24</v>
      </c>
      <c r="B46" s="24">
        <f t="shared" si="1"/>
        <v>1138.5000000000002</v>
      </c>
      <c r="C46" s="25">
        <f>C47+C48+C49+C50</f>
        <v>382.95</v>
      </c>
      <c r="D46" s="25">
        <f>D47+D48+D49+D50</f>
        <v>258.13</v>
      </c>
      <c r="E46" s="25">
        <f>E47+E48+E49+E50</f>
        <v>258.13</v>
      </c>
      <c r="F46" s="24">
        <f t="shared" si="2"/>
        <v>22.672815107597714</v>
      </c>
      <c r="G46" s="24">
        <f>E46/C46%</f>
        <v>67.40566653610132</v>
      </c>
      <c r="H46" s="25">
        <f>H47+H48+H49+H50</f>
        <v>99.61</v>
      </c>
      <c r="I46" s="25">
        <f aca="true" t="shared" si="19" ref="I46:AD46">I47+I48+I49+I50</f>
        <v>23.91</v>
      </c>
      <c r="J46" s="25">
        <f t="shared" si="19"/>
        <v>94.45</v>
      </c>
      <c r="K46" s="25">
        <f t="shared" si="19"/>
        <v>143.55</v>
      </c>
      <c r="L46" s="25">
        <f t="shared" si="19"/>
        <v>94.44</v>
      </c>
      <c r="M46" s="25">
        <f t="shared" si="19"/>
        <v>60.45</v>
      </c>
      <c r="N46" s="25">
        <f t="shared" si="19"/>
        <v>94.45</v>
      </c>
      <c r="O46" s="25">
        <f t="shared" si="19"/>
        <v>30.22</v>
      </c>
      <c r="P46" s="25">
        <f t="shared" si="19"/>
        <v>94.44</v>
      </c>
      <c r="Q46" s="25">
        <f t="shared" si="19"/>
        <v>0</v>
      </c>
      <c r="R46" s="25">
        <f t="shared" si="19"/>
        <v>94.45</v>
      </c>
      <c r="S46" s="25">
        <f t="shared" si="19"/>
        <v>0</v>
      </c>
      <c r="T46" s="25">
        <f t="shared" si="19"/>
        <v>94.44</v>
      </c>
      <c r="U46" s="25">
        <f t="shared" si="19"/>
        <v>0</v>
      </c>
      <c r="V46" s="25">
        <f t="shared" si="19"/>
        <v>94.45</v>
      </c>
      <c r="W46" s="25">
        <f t="shared" si="19"/>
        <v>0</v>
      </c>
      <c r="X46" s="25">
        <f t="shared" si="19"/>
        <v>94.44</v>
      </c>
      <c r="Y46" s="25">
        <f t="shared" si="19"/>
        <v>0</v>
      </c>
      <c r="Z46" s="25">
        <f t="shared" si="19"/>
        <v>94.45</v>
      </c>
      <c r="AA46" s="25">
        <f t="shared" si="19"/>
        <v>0</v>
      </c>
      <c r="AB46" s="25">
        <f t="shared" si="19"/>
        <v>94.45</v>
      </c>
      <c r="AC46" s="25">
        <f t="shared" si="19"/>
        <v>0</v>
      </c>
      <c r="AD46" s="25">
        <f t="shared" si="19"/>
        <v>94.43</v>
      </c>
      <c r="AE46" s="25">
        <f>AE47+AE48+AE49+AE50</f>
        <v>0</v>
      </c>
      <c r="AF46" s="74"/>
    </row>
    <row r="47" spans="1:32" ht="17.25" customHeight="1">
      <c r="A47" s="8" t="s">
        <v>12</v>
      </c>
      <c r="B47" s="10">
        <f t="shared" si="1"/>
        <v>0</v>
      </c>
      <c r="C47" s="10">
        <f>H47+J47+L47+N47</f>
        <v>0</v>
      </c>
      <c r="D47" s="10">
        <f>E47</f>
        <v>0</v>
      </c>
      <c r="E47" s="10">
        <f>I47+K47+M47+O47+Q47+S47+U47+W47+Y47+AA47+AC47+AE47</f>
        <v>0</v>
      </c>
      <c r="F47" s="10"/>
      <c r="G47" s="10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17"/>
      <c r="AF47" s="74"/>
    </row>
    <row r="48" spans="1:32" ht="17.25" customHeight="1">
      <c r="A48" s="8" t="s">
        <v>13</v>
      </c>
      <c r="B48" s="10">
        <f t="shared" si="1"/>
        <v>1138.5000000000002</v>
      </c>
      <c r="C48" s="10">
        <f>H48+J48+L48+N48</f>
        <v>382.95</v>
      </c>
      <c r="D48" s="10">
        <f>E48</f>
        <v>258.13</v>
      </c>
      <c r="E48" s="10">
        <f>I48+K48+M48+O48+Q48+S48+U48+W48+Y48+AA48+AC48+AE48</f>
        <v>258.13</v>
      </c>
      <c r="F48" s="10">
        <f t="shared" si="2"/>
        <v>22.672815107597714</v>
      </c>
      <c r="G48" s="10">
        <f>E48/C48%</f>
        <v>67.40566653610132</v>
      </c>
      <c r="H48" s="9">
        <v>99.61</v>
      </c>
      <c r="I48" s="9">
        <v>23.91</v>
      </c>
      <c r="J48" s="9">
        <v>94.45</v>
      </c>
      <c r="K48" s="9">
        <v>143.55</v>
      </c>
      <c r="L48" s="9">
        <v>94.44</v>
      </c>
      <c r="M48" s="9">
        <v>60.45</v>
      </c>
      <c r="N48" s="9">
        <v>94.45</v>
      </c>
      <c r="O48" s="9">
        <v>30.22</v>
      </c>
      <c r="P48" s="9">
        <v>94.44</v>
      </c>
      <c r="Q48" s="9"/>
      <c r="R48" s="9">
        <v>94.45</v>
      </c>
      <c r="S48" s="9"/>
      <c r="T48" s="9">
        <v>94.44</v>
      </c>
      <c r="U48" s="9"/>
      <c r="V48" s="9">
        <v>94.45</v>
      </c>
      <c r="W48" s="9"/>
      <c r="X48" s="9">
        <v>94.44</v>
      </c>
      <c r="Y48" s="9"/>
      <c r="Z48" s="9">
        <v>94.45</v>
      </c>
      <c r="AA48" s="9"/>
      <c r="AB48" s="9">
        <v>94.45</v>
      </c>
      <c r="AC48" s="9"/>
      <c r="AD48" s="9">
        <v>94.43</v>
      </c>
      <c r="AE48" s="17"/>
      <c r="AF48" s="74"/>
    </row>
    <row r="49" spans="1:32" ht="17.25" customHeight="1">
      <c r="A49" s="8" t="s">
        <v>80</v>
      </c>
      <c r="B49" s="10">
        <f t="shared" si="1"/>
        <v>0</v>
      </c>
      <c r="C49" s="10">
        <f>H49+J49+L49+N49</f>
        <v>0</v>
      </c>
      <c r="D49" s="10">
        <f>E49</f>
        <v>0</v>
      </c>
      <c r="E49" s="10">
        <f>I49+K49+M49+O49+Q49+S49+U49+W49+Y49+AA49+AC49+AE49</f>
        <v>0</v>
      </c>
      <c r="F49" s="10"/>
      <c r="G49" s="10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17"/>
      <c r="AF49" s="74"/>
    </row>
    <row r="50" spans="1:32" ht="17.25" customHeight="1">
      <c r="A50" s="8" t="s">
        <v>14</v>
      </c>
      <c r="B50" s="10">
        <f t="shared" si="1"/>
        <v>0</v>
      </c>
      <c r="C50" s="10">
        <f>H50+J50+L50+N50</f>
        <v>0</v>
      </c>
      <c r="D50" s="10">
        <f>E50</f>
        <v>0</v>
      </c>
      <c r="E50" s="10">
        <f>I50+K50+M50+O50+Q50+S50+U50+W50+Y50+AA50+AC50+AE50</f>
        <v>0</v>
      </c>
      <c r="F50" s="10"/>
      <c r="G50" s="10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17"/>
      <c r="AF50" s="75"/>
    </row>
    <row r="51" spans="1:32" ht="42" customHeight="1">
      <c r="A51" s="33" t="s">
        <v>72</v>
      </c>
      <c r="B51" s="10">
        <f t="shared" si="1"/>
        <v>922</v>
      </c>
      <c r="C51" s="9">
        <f>C52</f>
        <v>301.18</v>
      </c>
      <c r="D51" s="9">
        <f>D52</f>
        <v>239.70999999999998</v>
      </c>
      <c r="E51" s="9">
        <f>E52</f>
        <v>239.70999999999998</v>
      </c>
      <c r="F51" s="10">
        <f t="shared" si="2"/>
        <v>25.998915401301513</v>
      </c>
      <c r="G51" s="10">
        <f>E51/C51%</f>
        <v>79.59027823892689</v>
      </c>
      <c r="H51" s="9">
        <f>H52</f>
        <v>73.76</v>
      </c>
      <c r="I51" s="9">
        <f aca="true" t="shared" si="20" ref="I51:AE51">I52</f>
        <v>18.44</v>
      </c>
      <c r="J51" s="9">
        <f t="shared" si="20"/>
        <v>79.91</v>
      </c>
      <c r="K51" s="9">
        <f t="shared" si="20"/>
        <v>135.22</v>
      </c>
      <c r="L51" s="9">
        <f t="shared" si="20"/>
        <v>73.75</v>
      </c>
      <c r="M51" s="9">
        <f t="shared" si="20"/>
        <v>49.17</v>
      </c>
      <c r="N51" s="9">
        <f t="shared" si="20"/>
        <v>73.76</v>
      </c>
      <c r="O51" s="9">
        <f t="shared" si="20"/>
        <v>36.88</v>
      </c>
      <c r="P51" s="9">
        <f t="shared" si="20"/>
        <v>73.76</v>
      </c>
      <c r="Q51" s="9">
        <f t="shared" si="20"/>
        <v>0</v>
      </c>
      <c r="R51" s="9">
        <f t="shared" si="20"/>
        <v>73.75</v>
      </c>
      <c r="S51" s="9">
        <f t="shared" si="20"/>
        <v>0</v>
      </c>
      <c r="T51" s="9">
        <f t="shared" si="20"/>
        <v>73.76</v>
      </c>
      <c r="U51" s="9">
        <f t="shared" si="20"/>
        <v>0</v>
      </c>
      <c r="V51" s="9">
        <f t="shared" si="20"/>
        <v>73.76</v>
      </c>
      <c r="W51" s="9">
        <f t="shared" si="20"/>
        <v>0</v>
      </c>
      <c r="X51" s="9">
        <f t="shared" si="20"/>
        <v>73.75</v>
      </c>
      <c r="Y51" s="9">
        <f t="shared" si="20"/>
        <v>0</v>
      </c>
      <c r="Z51" s="9">
        <f t="shared" si="20"/>
        <v>73.76</v>
      </c>
      <c r="AA51" s="9">
        <f t="shared" si="20"/>
        <v>0</v>
      </c>
      <c r="AB51" s="9">
        <f t="shared" si="20"/>
        <v>73.76</v>
      </c>
      <c r="AC51" s="9">
        <f t="shared" si="20"/>
        <v>0</v>
      </c>
      <c r="AD51" s="9">
        <f t="shared" si="20"/>
        <v>104.52</v>
      </c>
      <c r="AE51" s="9">
        <f t="shared" si="20"/>
        <v>0</v>
      </c>
      <c r="AF51" s="73" t="s">
        <v>91</v>
      </c>
    </row>
    <row r="52" spans="1:32" s="27" customFormat="1" ht="18" customHeight="1">
      <c r="A52" s="23" t="s">
        <v>24</v>
      </c>
      <c r="B52" s="24">
        <f t="shared" si="1"/>
        <v>922</v>
      </c>
      <c r="C52" s="25">
        <f>C53+C54+C55+C56</f>
        <v>301.18</v>
      </c>
      <c r="D52" s="25">
        <f>D53+D54+D55+D56</f>
        <v>239.70999999999998</v>
      </c>
      <c r="E52" s="25">
        <f>E53+E54+E55+E56</f>
        <v>239.70999999999998</v>
      </c>
      <c r="F52" s="24">
        <f t="shared" si="2"/>
        <v>25.998915401301513</v>
      </c>
      <c r="G52" s="24">
        <f>E52/C52%</f>
        <v>79.59027823892689</v>
      </c>
      <c r="H52" s="25">
        <f>H53+H54+H55+H56</f>
        <v>73.76</v>
      </c>
      <c r="I52" s="25">
        <f aca="true" t="shared" si="21" ref="I52:AD52">I53+I54+I55+I56</f>
        <v>18.44</v>
      </c>
      <c r="J52" s="25">
        <f t="shared" si="21"/>
        <v>79.91</v>
      </c>
      <c r="K52" s="25">
        <f t="shared" si="21"/>
        <v>135.22</v>
      </c>
      <c r="L52" s="25">
        <f t="shared" si="21"/>
        <v>73.75</v>
      </c>
      <c r="M52" s="25">
        <f t="shared" si="21"/>
        <v>49.17</v>
      </c>
      <c r="N52" s="25">
        <f t="shared" si="21"/>
        <v>73.76</v>
      </c>
      <c r="O52" s="25">
        <f t="shared" si="21"/>
        <v>36.88</v>
      </c>
      <c r="P52" s="25">
        <f t="shared" si="21"/>
        <v>73.76</v>
      </c>
      <c r="Q52" s="25">
        <f t="shared" si="21"/>
        <v>0</v>
      </c>
      <c r="R52" s="25">
        <f t="shared" si="21"/>
        <v>73.75</v>
      </c>
      <c r="S52" s="25">
        <f t="shared" si="21"/>
        <v>0</v>
      </c>
      <c r="T52" s="25">
        <f t="shared" si="21"/>
        <v>73.76</v>
      </c>
      <c r="U52" s="25">
        <f t="shared" si="21"/>
        <v>0</v>
      </c>
      <c r="V52" s="25">
        <f t="shared" si="21"/>
        <v>73.76</v>
      </c>
      <c r="W52" s="25">
        <f t="shared" si="21"/>
        <v>0</v>
      </c>
      <c r="X52" s="25">
        <f t="shared" si="21"/>
        <v>73.75</v>
      </c>
      <c r="Y52" s="25">
        <f t="shared" si="21"/>
        <v>0</v>
      </c>
      <c r="Z52" s="25">
        <f t="shared" si="21"/>
        <v>73.76</v>
      </c>
      <c r="AA52" s="25">
        <f t="shared" si="21"/>
        <v>0</v>
      </c>
      <c r="AB52" s="25">
        <f t="shared" si="21"/>
        <v>73.76</v>
      </c>
      <c r="AC52" s="25">
        <f t="shared" si="21"/>
        <v>0</v>
      </c>
      <c r="AD52" s="25">
        <f t="shared" si="21"/>
        <v>104.52</v>
      </c>
      <c r="AE52" s="25">
        <f>AE53+AE54+AE55+AE56</f>
        <v>0</v>
      </c>
      <c r="AF52" s="74"/>
    </row>
    <row r="53" spans="1:32" ht="21" customHeight="1">
      <c r="A53" s="8" t="s">
        <v>12</v>
      </c>
      <c r="B53" s="10">
        <f t="shared" si="1"/>
        <v>0</v>
      </c>
      <c r="C53" s="10">
        <f>H53+J53+L53+N53</f>
        <v>0</v>
      </c>
      <c r="D53" s="10">
        <f>E53</f>
        <v>0</v>
      </c>
      <c r="E53" s="10">
        <f>I53+K53+M53+O53+Q53+S53+U53+W53+Y53+AA53+AC53+AE53</f>
        <v>0</v>
      </c>
      <c r="F53" s="10"/>
      <c r="G53" s="10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17"/>
      <c r="AF53" s="74"/>
    </row>
    <row r="54" spans="1:32" ht="20.25" customHeight="1">
      <c r="A54" s="8" t="s">
        <v>13</v>
      </c>
      <c r="B54" s="10">
        <f t="shared" si="1"/>
        <v>922</v>
      </c>
      <c r="C54" s="10">
        <f>H54+J54+L54+N54</f>
        <v>301.18</v>
      </c>
      <c r="D54" s="10">
        <f>E54</f>
        <v>239.70999999999998</v>
      </c>
      <c r="E54" s="10">
        <f>I54+K54+M54+O54+Q54+S54+U54+W54+Y54+AA54+AC54+AE54</f>
        <v>239.70999999999998</v>
      </c>
      <c r="F54" s="10">
        <f t="shared" si="2"/>
        <v>25.998915401301513</v>
      </c>
      <c r="G54" s="10">
        <f>E54/C54%</f>
        <v>79.59027823892689</v>
      </c>
      <c r="H54" s="9">
        <v>73.76</v>
      </c>
      <c r="I54" s="9">
        <v>18.44</v>
      </c>
      <c r="J54" s="9">
        <v>79.91</v>
      </c>
      <c r="K54" s="9">
        <v>135.22</v>
      </c>
      <c r="L54" s="9">
        <v>73.75</v>
      </c>
      <c r="M54" s="9">
        <v>49.17</v>
      </c>
      <c r="N54" s="9">
        <v>73.76</v>
      </c>
      <c r="O54" s="9">
        <v>36.88</v>
      </c>
      <c r="P54" s="9">
        <v>73.76</v>
      </c>
      <c r="Q54" s="9"/>
      <c r="R54" s="9">
        <v>73.75</v>
      </c>
      <c r="S54" s="9"/>
      <c r="T54" s="9">
        <v>73.76</v>
      </c>
      <c r="U54" s="9"/>
      <c r="V54" s="9">
        <v>73.76</v>
      </c>
      <c r="W54" s="9"/>
      <c r="X54" s="9">
        <v>73.75</v>
      </c>
      <c r="Y54" s="9"/>
      <c r="Z54" s="9">
        <v>73.76</v>
      </c>
      <c r="AA54" s="9"/>
      <c r="AB54" s="9">
        <v>73.76</v>
      </c>
      <c r="AC54" s="9"/>
      <c r="AD54" s="9">
        <v>104.52</v>
      </c>
      <c r="AE54" s="17"/>
      <c r="AF54" s="74"/>
    </row>
    <row r="55" spans="1:32" ht="19.5" customHeight="1">
      <c r="A55" s="8" t="s">
        <v>80</v>
      </c>
      <c r="B55" s="10">
        <f t="shared" si="1"/>
        <v>0</v>
      </c>
      <c r="C55" s="10">
        <f>H55+J55+L55+N55</f>
        <v>0</v>
      </c>
      <c r="D55" s="10">
        <f>E55</f>
        <v>0</v>
      </c>
      <c r="E55" s="10">
        <f>I55+K55+M55+O55+Q55+S55+U55+W55+Y55+AA55+AC55+AE55</f>
        <v>0</v>
      </c>
      <c r="F55" s="10"/>
      <c r="G55" s="10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17"/>
      <c r="AF55" s="74"/>
    </row>
    <row r="56" spans="1:32" ht="23.25" customHeight="1">
      <c r="A56" s="8" t="s">
        <v>14</v>
      </c>
      <c r="B56" s="10">
        <f t="shared" si="1"/>
        <v>0</v>
      </c>
      <c r="C56" s="10">
        <f>H56+J56+L56+N56</f>
        <v>0</v>
      </c>
      <c r="D56" s="10">
        <f>E56</f>
        <v>0</v>
      </c>
      <c r="E56" s="10">
        <f>I56+K56+M56+O56+Q56+S56+U56+W56+Y56+AA56+AC56+AE56</f>
        <v>0</v>
      </c>
      <c r="F56" s="10"/>
      <c r="G56" s="10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17"/>
      <c r="AF56" s="75"/>
    </row>
    <row r="57" spans="1:32" s="36" customFormat="1" ht="36.75" customHeight="1">
      <c r="A57" s="34" t="s">
        <v>73</v>
      </c>
      <c r="B57" s="35">
        <f t="shared" si="1"/>
        <v>6988.299999999999</v>
      </c>
      <c r="C57" s="35">
        <f>C61</f>
        <v>73.41</v>
      </c>
      <c r="D57" s="35">
        <f>D61</f>
        <v>0</v>
      </c>
      <c r="E57" s="35">
        <f>E61</f>
        <v>0</v>
      </c>
      <c r="F57" s="35">
        <f t="shared" si="2"/>
        <v>0</v>
      </c>
      <c r="G57" s="35">
        <f>_xlfn.IFERROR(E57/C57*100,0)</f>
        <v>0</v>
      </c>
      <c r="H57" s="35">
        <f>H61</f>
        <v>0</v>
      </c>
      <c r="I57" s="35">
        <f aca="true" t="shared" si="22" ref="I57:AD57">I61</f>
        <v>0</v>
      </c>
      <c r="J57" s="35">
        <f t="shared" si="22"/>
        <v>73.41</v>
      </c>
      <c r="K57" s="35">
        <f t="shared" si="22"/>
        <v>0</v>
      </c>
      <c r="L57" s="35">
        <f t="shared" si="22"/>
        <v>0</v>
      </c>
      <c r="M57" s="35">
        <f t="shared" si="22"/>
        <v>0</v>
      </c>
      <c r="N57" s="35">
        <f t="shared" si="22"/>
        <v>0</v>
      </c>
      <c r="O57" s="35">
        <f t="shared" si="22"/>
        <v>0</v>
      </c>
      <c r="P57" s="35">
        <f t="shared" si="22"/>
        <v>0</v>
      </c>
      <c r="Q57" s="35">
        <f t="shared" si="22"/>
        <v>0</v>
      </c>
      <c r="R57" s="35">
        <f t="shared" si="22"/>
        <v>0</v>
      </c>
      <c r="S57" s="35">
        <f t="shared" si="22"/>
        <v>0</v>
      </c>
      <c r="T57" s="35">
        <f t="shared" si="22"/>
        <v>0</v>
      </c>
      <c r="U57" s="35">
        <f t="shared" si="22"/>
        <v>0</v>
      </c>
      <c r="V57" s="35">
        <f t="shared" si="22"/>
        <v>6302.9</v>
      </c>
      <c r="W57" s="35">
        <f t="shared" si="22"/>
        <v>0</v>
      </c>
      <c r="X57" s="35">
        <f t="shared" si="22"/>
        <v>611.99</v>
      </c>
      <c r="Y57" s="35">
        <f t="shared" si="22"/>
        <v>0</v>
      </c>
      <c r="Z57" s="35">
        <f t="shared" si="22"/>
        <v>0</v>
      </c>
      <c r="AA57" s="35">
        <f t="shared" si="22"/>
        <v>0</v>
      </c>
      <c r="AB57" s="35">
        <f t="shared" si="22"/>
        <v>0</v>
      </c>
      <c r="AC57" s="35">
        <f t="shared" si="22"/>
        <v>0</v>
      </c>
      <c r="AD57" s="35">
        <f t="shared" si="22"/>
        <v>0</v>
      </c>
      <c r="AE57" s="35">
        <f>AE61</f>
        <v>0</v>
      </c>
      <c r="AF57" s="73" t="s">
        <v>99</v>
      </c>
    </row>
    <row r="58" spans="1:32" ht="25.5" customHeight="1" hidden="1">
      <c r="A58" s="50" t="s">
        <v>34</v>
      </c>
      <c r="B58" s="10">
        <f t="shared" si="1"/>
        <v>0</v>
      </c>
      <c r="C58" s="9"/>
      <c r="D58" s="9"/>
      <c r="E58" s="9"/>
      <c r="F58" s="10" t="e">
        <f t="shared" si="2"/>
        <v>#DIV/0!</v>
      </c>
      <c r="G58" s="10" t="e">
        <f>E58/C58%</f>
        <v>#DIV/0!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74"/>
    </row>
    <row r="59" spans="1:32" ht="25.5" customHeight="1" hidden="1">
      <c r="A59" s="51"/>
      <c r="B59" s="10">
        <f t="shared" si="1"/>
        <v>0</v>
      </c>
      <c r="C59" s="9"/>
      <c r="D59" s="9"/>
      <c r="E59" s="9"/>
      <c r="F59" s="10" t="e">
        <f t="shared" si="2"/>
        <v>#DIV/0!</v>
      </c>
      <c r="G59" s="10" t="e">
        <f>E59/C59%</f>
        <v>#DIV/0!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74"/>
    </row>
    <row r="60" spans="1:32" ht="20.25" customHeight="1" hidden="1">
      <c r="A60" s="52"/>
      <c r="B60" s="10">
        <f t="shared" si="1"/>
        <v>0</v>
      </c>
      <c r="C60" s="9"/>
      <c r="D60" s="9"/>
      <c r="E60" s="9"/>
      <c r="F60" s="10" t="e">
        <f t="shared" si="2"/>
        <v>#DIV/0!</v>
      </c>
      <c r="G60" s="10" t="e">
        <f>E60/C60%</f>
        <v>#DIV/0!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74"/>
    </row>
    <row r="61" spans="1:32" s="27" customFormat="1" ht="20.25" customHeight="1">
      <c r="A61" s="23" t="s">
        <v>24</v>
      </c>
      <c r="B61" s="24">
        <f t="shared" si="1"/>
        <v>6988.299999999999</v>
      </c>
      <c r="C61" s="25">
        <f>C62+C63+C64+C65</f>
        <v>73.41</v>
      </c>
      <c r="D61" s="25">
        <f>D62+D63+D64+D65</f>
        <v>0</v>
      </c>
      <c r="E61" s="25">
        <f>E62+E63+E64+E65</f>
        <v>0</v>
      </c>
      <c r="F61" s="24">
        <f t="shared" si="2"/>
        <v>0</v>
      </c>
      <c r="G61" s="24">
        <f>_xlfn.IFERROR(E61/C61*100,0)</f>
        <v>0</v>
      </c>
      <c r="H61" s="25">
        <f>H62+H63+H64+H65</f>
        <v>0</v>
      </c>
      <c r="I61" s="25">
        <f aca="true" t="shared" si="23" ref="I61:AD61">I62+I63+I64+I65</f>
        <v>0</v>
      </c>
      <c r="J61" s="25">
        <f t="shared" si="23"/>
        <v>73.41</v>
      </c>
      <c r="K61" s="25">
        <f t="shared" si="23"/>
        <v>0</v>
      </c>
      <c r="L61" s="25">
        <f t="shared" si="23"/>
        <v>0</v>
      </c>
      <c r="M61" s="25">
        <f t="shared" si="23"/>
        <v>0</v>
      </c>
      <c r="N61" s="25">
        <f t="shared" si="23"/>
        <v>0</v>
      </c>
      <c r="O61" s="25">
        <f t="shared" si="23"/>
        <v>0</v>
      </c>
      <c r="P61" s="25">
        <f t="shared" si="23"/>
        <v>0</v>
      </c>
      <c r="Q61" s="25">
        <f t="shared" si="23"/>
        <v>0</v>
      </c>
      <c r="R61" s="25">
        <f t="shared" si="23"/>
        <v>0</v>
      </c>
      <c r="S61" s="25">
        <f t="shared" si="23"/>
        <v>0</v>
      </c>
      <c r="T61" s="25">
        <f t="shared" si="23"/>
        <v>0</v>
      </c>
      <c r="U61" s="25">
        <f t="shared" si="23"/>
        <v>0</v>
      </c>
      <c r="V61" s="25">
        <f t="shared" si="23"/>
        <v>6302.9</v>
      </c>
      <c r="W61" s="25">
        <f t="shared" si="23"/>
        <v>0</v>
      </c>
      <c r="X61" s="25">
        <f t="shared" si="23"/>
        <v>611.99</v>
      </c>
      <c r="Y61" s="25">
        <f t="shared" si="23"/>
        <v>0</v>
      </c>
      <c r="Z61" s="25">
        <f t="shared" si="23"/>
        <v>0</v>
      </c>
      <c r="AA61" s="25">
        <f t="shared" si="23"/>
        <v>0</v>
      </c>
      <c r="AB61" s="25">
        <f t="shared" si="23"/>
        <v>0</v>
      </c>
      <c r="AC61" s="25">
        <f t="shared" si="23"/>
        <v>0</v>
      </c>
      <c r="AD61" s="25">
        <f t="shared" si="23"/>
        <v>0</v>
      </c>
      <c r="AE61" s="25">
        <f>AE62+AE63+AE64+AE65</f>
        <v>0</v>
      </c>
      <c r="AF61" s="74"/>
    </row>
    <row r="62" spans="1:32" ht="17.25" customHeight="1">
      <c r="A62" s="8" t="s">
        <v>12</v>
      </c>
      <c r="B62" s="10">
        <f t="shared" si="1"/>
        <v>0</v>
      </c>
      <c r="C62" s="10">
        <f>H62+J62+L62+N62</f>
        <v>0</v>
      </c>
      <c r="D62" s="10">
        <f>E62</f>
        <v>0</v>
      </c>
      <c r="E62" s="10">
        <f>I62+K62+M62+O62+Q62+S62+U62+W62+Y62+AA62+AC62+AE62</f>
        <v>0</v>
      </c>
      <c r="F62" s="10"/>
      <c r="G62" s="10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17"/>
      <c r="AF62" s="74"/>
    </row>
    <row r="63" spans="1:32" ht="17.25" customHeight="1">
      <c r="A63" s="8" t="s">
        <v>13</v>
      </c>
      <c r="B63" s="10">
        <f t="shared" si="1"/>
        <v>6988.299999999999</v>
      </c>
      <c r="C63" s="10">
        <f>H63+J63+L63+N63</f>
        <v>73.41</v>
      </c>
      <c r="D63" s="10">
        <f>E63</f>
        <v>0</v>
      </c>
      <c r="E63" s="10"/>
      <c r="F63" s="10">
        <f t="shared" si="2"/>
        <v>0</v>
      </c>
      <c r="G63" s="10">
        <f>_xlfn.IFERROR(E63/C63*100,0)</f>
        <v>0</v>
      </c>
      <c r="H63" s="9"/>
      <c r="I63" s="9"/>
      <c r="J63" s="9">
        <v>73.41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>
        <v>6302.9</v>
      </c>
      <c r="W63" s="9"/>
      <c r="X63" s="9">
        <v>611.99</v>
      </c>
      <c r="Y63" s="9"/>
      <c r="Z63" s="9"/>
      <c r="AA63" s="9"/>
      <c r="AB63" s="9"/>
      <c r="AC63" s="9"/>
      <c r="AD63" s="9"/>
      <c r="AE63" s="17"/>
      <c r="AF63" s="74"/>
    </row>
    <row r="64" spans="1:32" ht="17.25" customHeight="1">
      <c r="A64" s="8" t="s">
        <v>80</v>
      </c>
      <c r="B64" s="10">
        <f t="shared" si="1"/>
        <v>0</v>
      </c>
      <c r="C64" s="10">
        <f>H64+J64+L64+N64</f>
        <v>0</v>
      </c>
      <c r="D64" s="10">
        <f>E64</f>
        <v>0</v>
      </c>
      <c r="E64" s="10">
        <f>I64+K64+M64+O64+Q64+S64+U64+W64+Y64+AA64+AC64+AE64</f>
        <v>0</v>
      </c>
      <c r="F64" s="10"/>
      <c r="G64" s="10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17"/>
      <c r="AF64" s="74"/>
    </row>
    <row r="65" spans="1:32" ht="17.25" customHeight="1">
      <c r="A65" s="8" t="s">
        <v>14</v>
      </c>
      <c r="B65" s="10">
        <f t="shared" si="1"/>
        <v>0</v>
      </c>
      <c r="C65" s="10">
        <f>H65+J65+L65+N65</f>
        <v>0</v>
      </c>
      <c r="D65" s="10">
        <f>E65</f>
        <v>0</v>
      </c>
      <c r="E65" s="10">
        <f>I65+K65+M65+O65+Q65+S65+U65+W65+Y65+AA65+AC65+AE65</f>
        <v>0</v>
      </c>
      <c r="F65" s="10"/>
      <c r="G65" s="10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17"/>
      <c r="AF65" s="75"/>
    </row>
    <row r="66" spans="1:32" s="36" customFormat="1" ht="87" customHeight="1">
      <c r="A66" s="34" t="s">
        <v>74</v>
      </c>
      <c r="B66" s="35">
        <f t="shared" si="1"/>
        <v>24943.995700000003</v>
      </c>
      <c r="C66" s="35">
        <f>C67</f>
        <v>10949.393</v>
      </c>
      <c r="D66" s="35">
        <f>D67</f>
        <v>10712.07</v>
      </c>
      <c r="E66" s="35">
        <f>E67</f>
        <v>10712.07</v>
      </c>
      <c r="F66" s="35">
        <f t="shared" si="2"/>
        <v>42.94448302843477</v>
      </c>
      <c r="G66" s="35">
        <f>E66/C66%</f>
        <v>97.83254651650552</v>
      </c>
      <c r="H66" s="35">
        <f>H67</f>
        <v>4118.83</v>
      </c>
      <c r="I66" s="35">
        <f aca="true" t="shared" si="24" ref="I66:AE66">I67</f>
        <v>3951.93</v>
      </c>
      <c r="J66" s="35">
        <f t="shared" si="24"/>
        <v>2462.13</v>
      </c>
      <c r="K66" s="35">
        <f t="shared" si="24"/>
        <v>2072.05</v>
      </c>
      <c r="L66" s="35">
        <f t="shared" si="24"/>
        <v>1776.96</v>
      </c>
      <c r="M66" s="35">
        <f t="shared" si="24"/>
        <v>1838.92</v>
      </c>
      <c r="N66" s="35">
        <f t="shared" si="24"/>
        <v>2591.473</v>
      </c>
      <c r="O66" s="35">
        <f t="shared" si="24"/>
        <v>2849.17</v>
      </c>
      <c r="P66" s="35">
        <f t="shared" si="24"/>
        <v>1883.5885</v>
      </c>
      <c r="Q66" s="35">
        <f t="shared" si="24"/>
        <v>0</v>
      </c>
      <c r="R66" s="35">
        <f t="shared" si="24"/>
        <v>1963.3465</v>
      </c>
      <c r="S66" s="35">
        <f t="shared" si="24"/>
        <v>0</v>
      </c>
      <c r="T66" s="35">
        <f t="shared" si="24"/>
        <v>3133.89</v>
      </c>
      <c r="U66" s="35">
        <f t="shared" si="24"/>
        <v>0</v>
      </c>
      <c r="V66" s="35">
        <f t="shared" si="24"/>
        <v>1496.86</v>
      </c>
      <c r="W66" s="35">
        <f t="shared" si="24"/>
        <v>0</v>
      </c>
      <c r="X66" s="35">
        <f t="shared" si="24"/>
        <v>967.2621</v>
      </c>
      <c r="Y66" s="35">
        <f t="shared" si="24"/>
        <v>0</v>
      </c>
      <c r="Z66" s="35">
        <f t="shared" si="24"/>
        <v>1785.6515</v>
      </c>
      <c r="AA66" s="35">
        <f t="shared" si="24"/>
        <v>0</v>
      </c>
      <c r="AB66" s="35">
        <f t="shared" si="24"/>
        <v>805.61</v>
      </c>
      <c r="AC66" s="35">
        <f t="shared" si="24"/>
        <v>0</v>
      </c>
      <c r="AD66" s="35">
        <f t="shared" si="24"/>
        <v>1958.3941</v>
      </c>
      <c r="AE66" s="35">
        <f t="shared" si="24"/>
        <v>0</v>
      </c>
      <c r="AF66" s="73" t="s">
        <v>100</v>
      </c>
    </row>
    <row r="67" spans="1:32" s="27" customFormat="1" ht="27.75" customHeight="1">
      <c r="A67" s="23" t="s">
        <v>24</v>
      </c>
      <c r="B67" s="24">
        <f t="shared" si="1"/>
        <v>24943.995700000003</v>
      </c>
      <c r="C67" s="25">
        <f>C68+C69+C70+C71</f>
        <v>10949.393</v>
      </c>
      <c r="D67" s="25">
        <f>D68+D69+D70+D71</f>
        <v>10712.07</v>
      </c>
      <c r="E67" s="25">
        <f>E68+E69+E70+E71</f>
        <v>10712.07</v>
      </c>
      <c r="F67" s="24">
        <f t="shared" si="2"/>
        <v>42.94448302843477</v>
      </c>
      <c r="G67" s="24">
        <f>E67/C67%</f>
        <v>97.83254651650552</v>
      </c>
      <c r="H67" s="25">
        <f>H68+H69+H70+H71</f>
        <v>4118.83</v>
      </c>
      <c r="I67" s="25">
        <f aca="true" t="shared" si="25" ref="I67:AE67">I68+I69+I70+I71</f>
        <v>3951.93</v>
      </c>
      <c r="J67" s="25">
        <f t="shared" si="25"/>
        <v>2462.13</v>
      </c>
      <c r="K67" s="25">
        <f t="shared" si="25"/>
        <v>2072.05</v>
      </c>
      <c r="L67" s="25">
        <f t="shared" si="25"/>
        <v>1776.96</v>
      </c>
      <c r="M67" s="25">
        <f t="shared" si="25"/>
        <v>1838.92</v>
      </c>
      <c r="N67" s="25">
        <f t="shared" si="25"/>
        <v>2591.473</v>
      </c>
      <c r="O67" s="25">
        <f t="shared" si="25"/>
        <v>2849.17</v>
      </c>
      <c r="P67" s="25">
        <f t="shared" si="25"/>
        <v>1883.5885</v>
      </c>
      <c r="Q67" s="25">
        <f t="shared" si="25"/>
        <v>0</v>
      </c>
      <c r="R67" s="25">
        <f t="shared" si="25"/>
        <v>1963.3465</v>
      </c>
      <c r="S67" s="25">
        <f t="shared" si="25"/>
        <v>0</v>
      </c>
      <c r="T67" s="25">
        <f t="shared" si="25"/>
        <v>3133.89</v>
      </c>
      <c r="U67" s="25">
        <f t="shared" si="25"/>
        <v>0</v>
      </c>
      <c r="V67" s="25">
        <f t="shared" si="25"/>
        <v>1496.86</v>
      </c>
      <c r="W67" s="25">
        <f t="shared" si="25"/>
        <v>0</v>
      </c>
      <c r="X67" s="25">
        <f t="shared" si="25"/>
        <v>967.2621</v>
      </c>
      <c r="Y67" s="25">
        <f t="shared" si="25"/>
        <v>0</v>
      </c>
      <c r="Z67" s="25">
        <f t="shared" si="25"/>
        <v>1785.6515</v>
      </c>
      <c r="AA67" s="25">
        <f t="shared" si="25"/>
        <v>0</v>
      </c>
      <c r="AB67" s="25">
        <f t="shared" si="25"/>
        <v>805.61</v>
      </c>
      <c r="AC67" s="25">
        <f t="shared" si="25"/>
        <v>0</v>
      </c>
      <c r="AD67" s="25">
        <f t="shared" si="25"/>
        <v>1958.3941</v>
      </c>
      <c r="AE67" s="25">
        <f t="shared" si="25"/>
        <v>0</v>
      </c>
      <c r="AF67" s="74"/>
    </row>
    <row r="68" spans="1:32" ht="27.75" customHeight="1">
      <c r="A68" s="8" t="s">
        <v>12</v>
      </c>
      <c r="B68" s="10">
        <f t="shared" si="1"/>
        <v>0</v>
      </c>
      <c r="C68" s="10">
        <f>H68+J68+L68+N68</f>
        <v>0</v>
      </c>
      <c r="D68" s="10">
        <f>E68</f>
        <v>0</v>
      </c>
      <c r="E68" s="10">
        <f>I68+K68+M68+O68+Q68+S68+U68+W68+Y68+AA68+AC68+AE68</f>
        <v>0</v>
      </c>
      <c r="F68" s="10"/>
      <c r="G68" s="10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17"/>
      <c r="AF68" s="74"/>
    </row>
    <row r="69" spans="1:32" ht="30.75" customHeight="1">
      <c r="A69" s="8" t="s">
        <v>13</v>
      </c>
      <c r="B69" s="10">
        <f t="shared" si="1"/>
        <v>24943.995700000003</v>
      </c>
      <c r="C69" s="10">
        <f>H69+J69+L69+N69</f>
        <v>10949.393</v>
      </c>
      <c r="D69" s="10">
        <f>E69</f>
        <v>10712.07</v>
      </c>
      <c r="E69" s="10">
        <f>I69+K69+M69+O69+Q69+S69+U69+W69+Y69+AA69+AC69+AE69</f>
        <v>10712.07</v>
      </c>
      <c r="F69" s="10">
        <f t="shared" si="2"/>
        <v>42.94448302843477</v>
      </c>
      <c r="G69" s="10">
        <f>E69/C69%</f>
        <v>97.83254651650552</v>
      </c>
      <c r="H69" s="9">
        <v>4118.83</v>
      </c>
      <c r="I69" s="9">
        <v>3951.93</v>
      </c>
      <c r="J69" s="9">
        <v>2462.13</v>
      </c>
      <c r="K69" s="9">
        <v>2072.05</v>
      </c>
      <c r="L69" s="9">
        <v>1776.96</v>
      </c>
      <c r="M69" s="9">
        <v>1838.92</v>
      </c>
      <c r="N69" s="9">
        <v>2591.473</v>
      </c>
      <c r="O69" s="9">
        <v>2849.17</v>
      </c>
      <c r="P69" s="9">
        <v>1883.5885</v>
      </c>
      <c r="Q69" s="9"/>
      <c r="R69" s="9">
        <v>1963.3465</v>
      </c>
      <c r="S69" s="9"/>
      <c r="T69" s="9">
        <v>3133.89</v>
      </c>
      <c r="U69" s="9"/>
      <c r="V69" s="9">
        <v>1496.86</v>
      </c>
      <c r="W69" s="9"/>
      <c r="X69" s="9">
        <v>967.2621</v>
      </c>
      <c r="Y69" s="9"/>
      <c r="Z69" s="9">
        <v>1785.6515</v>
      </c>
      <c r="AA69" s="9"/>
      <c r="AB69" s="9">
        <v>805.61</v>
      </c>
      <c r="AC69" s="9"/>
      <c r="AD69" s="9">
        <v>1958.3941</v>
      </c>
      <c r="AE69" s="17"/>
      <c r="AF69" s="74"/>
    </row>
    <row r="70" spans="1:32" ht="38.25" customHeight="1">
      <c r="A70" s="8" t="s">
        <v>80</v>
      </c>
      <c r="B70" s="10">
        <f t="shared" si="1"/>
        <v>0</v>
      </c>
      <c r="C70" s="10">
        <f>H70+J70+L70+N70</f>
        <v>0</v>
      </c>
      <c r="D70" s="10">
        <f>E70</f>
        <v>0</v>
      </c>
      <c r="E70" s="10">
        <f>I70+K70+M70+O70+Q70+S70+U70+W70+Y70+AA70+AC70+AE70</f>
        <v>0</v>
      </c>
      <c r="F70" s="10"/>
      <c r="G70" s="10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17"/>
      <c r="AF70" s="74"/>
    </row>
    <row r="71" spans="1:32" ht="24" customHeight="1">
      <c r="A71" s="8" t="s">
        <v>14</v>
      </c>
      <c r="B71" s="10">
        <f t="shared" si="1"/>
        <v>0</v>
      </c>
      <c r="C71" s="10">
        <f>H71+J71+L71+N71</f>
        <v>0</v>
      </c>
      <c r="D71" s="10">
        <f>E71</f>
        <v>0</v>
      </c>
      <c r="E71" s="10">
        <f>I71+K71+M71+O71+Q71+S71+U71+W71+Y71+AA71+AC71+AE71</f>
        <v>0</v>
      </c>
      <c r="F71" s="10"/>
      <c r="G71" s="10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17"/>
      <c r="AF71" s="75"/>
    </row>
    <row r="72" spans="1:32" s="36" customFormat="1" ht="87.75" customHeight="1">
      <c r="A72" s="34" t="s">
        <v>75</v>
      </c>
      <c r="B72" s="35">
        <f t="shared" si="1"/>
        <v>2594.06</v>
      </c>
      <c r="C72" s="35">
        <f>C73</f>
        <v>249</v>
      </c>
      <c r="D72" s="35">
        <f>D73</f>
        <v>0</v>
      </c>
      <c r="E72" s="35">
        <f>E73</f>
        <v>0</v>
      </c>
      <c r="F72" s="35">
        <f t="shared" si="2"/>
        <v>0</v>
      </c>
      <c r="G72" s="35">
        <f>_xlfn.IFERROR(E72/C72*100,0)</f>
        <v>0</v>
      </c>
      <c r="H72" s="35">
        <f>H73</f>
        <v>0</v>
      </c>
      <c r="I72" s="35">
        <f aca="true" t="shared" si="26" ref="I72:AE72">I73</f>
        <v>0</v>
      </c>
      <c r="J72" s="35">
        <f t="shared" si="26"/>
        <v>0</v>
      </c>
      <c r="K72" s="35">
        <f t="shared" si="26"/>
        <v>0</v>
      </c>
      <c r="L72" s="35">
        <f t="shared" si="26"/>
        <v>0</v>
      </c>
      <c r="M72" s="35">
        <f t="shared" si="26"/>
        <v>0</v>
      </c>
      <c r="N72" s="35">
        <f t="shared" si="26"/>
        <v>249</v>
      </c>
      <c r="O72" s="35">
        <f t="shared" si="26"/>
        <v>0</v>
      </c>
      <c r="P72" s="35">
        <f t="shared" si="26"/>
        <v>0</v>
      </c>
      <c r="Q72" s="35">
        <f t="shared" si="26"/>
        <v>0</v>
      </c>
      <c r="R72" s="35">
        <f t="shared" si="26"/>
        <v>0</v>
      </c>
      <c r="S72" s="35">
        <f t="shared" si="26"/>
        <v>0</v>
      </c>
      <c r="T72" s="35">
        <f t="shared" si="26"/>
        <v>35</v>
      </c>
      <c r="U72" s="35">
        <f t="shared" si="26"/>
        <v>0</v>
      </c>
      <c r="V72" s="35">
        <f t="shared" si="26"/>
        <v>2028.2</v>
      </c>
      <c r="W72" s="35">
        <f t="shared" si="26"/>
        <v>0</v>
      </c>
      <c r="X72" s="35">
        <f t="shared" si="26"/>
        <v>31</v>
      </c>
      <c r="Y72" s="35">
        <f t="shared" si="26"/>
        <v>0</v>
      </c>
      <c r="Z72" s="35">
        <f t="shared" si="26"/>
        <v>250.86</v>
      </c>
      <c r="AA72" s="35">
        <f t="shared" si="26"/>
        <v>0</v>
      </c>
      <c r="AB72" s="35">
        <f t="shared" si="26"/>
        <v>0</v>
      </c>
      <c r="AC72" s="35">
        <f t="shared" si="26"/>
        <v>0</v>
      </c>
      <c r="AD72" s="35">
        <f t="shared" si="26"/>
        <v>0</v>
      </c>
      <c r="AE72" s="35">
        <f t="shared" si="26"/>
        <v>0</v>
      </c>
      <c r="AF72" s="64"/>
    </row>
    <row r="73" spans="1:32" s="27" customFormat="1" ht="25.5" customHeight="1">
      <c r="A73" s="23" t="s">
        <v>24</v>
      </c>
      <c r="B73" s="24">
        <f t="shared" si="1"/>
        <v>2594.06</v>
      </c>
      <c r="C73" s="25">
        <f>C74+C75+C76+C77</f>
        <v>249</v>
      </c>
      <c r="D73" s="25">
        <f>D74+D75+D76+D77</f>
        <v>0</v>
      </c>
      <c r="E73" s="25">
        <f>E74+E75+E76+E77</f>
        <v>0</v>
      </c>
      <c r="F73" s="24">
        <f t="shared" si="2"/>
        <v>0</v>
      </c>
      <c r="G73" s="24">
        <f>_xlfn.IFERROR(E73/C73*100,0)</f>
        <v>0</v>
      </c>
      <c r="H73" s="25">
        <f>H74+H75+H76+H77</f>
        <v>0</v>
      </c>
      <c r="I73" s="25">
        <f aca="true" t="shared" si="27" ref="I73:AD73">I74+I75+I76+I77</f>
        <v>0</v>
      </c>
      <c r="J73" s="25">
        <f t="shared" si="27"/>
        <v>0</v>
      </c>
      <c r="K73" s="25">
        <f t="shared" si="27"/>
        <v>0</v>
      </c>
      <c r="L73" s="25">
        <f t="shared" si="27"/>
        <v>0</v>
      </c>
      <c r="M73" s="25">
        <f t="shared" si="27"/>
        <v>0</v>
      </c>
      <c r="N73" s="25">
        <f t="shared" si="27"/>
        <v>249</v>
      </c>
      <c r="O73" s="25">
        <f t="shared" si="27"/>
        <v>0</v>
      </c>
      <c r="P73" s="25">
        <f t="shared" si="27"/>
        <v>0</v>
      </c>
      <c r="Q73" s="25">
        <f t="shared" si="27"/>
        <v>0</v>
      </c>
      <c r="R73" s="25">
        <f t="shared" si="27"/>
        <v>0</v>
      </c>
      <c r="S73" s="25">
        <f t="shared" si="27"/>
        <v>0</v>
      </c>
      <c r="T73" s="25">
        <f t="shared" si="27"/>
        <v>35</v>
      </c>
      <c r="U73" s="25">
        <f t="shared" si="27"/>
        <v>0</v>
      </c>
      <c r="V73" s="25">
        <f t="shared" si="27"/>
        <v>2028.2</v>
      </c>
      <c r="W73" s="25">
        <f t="shared" si="27"/>
        <v>0</v>
      </c>
      <c r="X73" s="25">
        <f t="shared" si="27"/>
        <v>31</v>
      </c>
      <c r="Y73" s="25">
        <f t="shared" si="27"/>
        <v>0</v>
      </c>
      <c r="Z73" s="25">
        <f t="shared" si="27"/>
        <v>250.86</v>
      </c>
      <c r="AA73" s="25">
        <f t="shared" si="27"/>
        <v>0</v>
      </c>
      <c r="AB73" s="25">
        <f t="shared" si="27"/>
        <v>0</v>
      </c>
      <c r="AC73" s="25">
        <f t="shared" si="27"/>
        <v>0</v>
      </c>
      <c r="AD73" s="25">
        <f t="shared" si="27"/>
        <v>0</v>
      </c>
      <c r="AE73" s="25">
        <f>AE74+AE75+AE76+AE77</f>
        <v>0</v>
      </c>
      <c r="AF73" s="64"/>
    </row>
    <row r="74" spans="1:32" ht="16.5" customHeight="1">
      <c r="A74" s="8" t="s">
        <v>12</v>
      </c>
      <c r="B74" s="10">
        <f aca="true" t="shared" si="28" ref="B74:B115">H74+J74+L74+N74+P74+R74+T74+V74+X74+Z74+AB74+AD74</f>
        <v>594</v>
      </c>
      <c r="C74" s="9">
        <f aca="true" t="shared" si="29" ref="C74:E77">C80+C86+C92+C98+C104+C110</f>
        <v>0</v>
      </c>
      <c r="D74" s="9">
        <f t="shared" si="29"/>
        <v>0</v>
      </c>
      <c r="E74" s="9">
        <f t="shared" si="29"/>
        <v>0</v>
      </c>
      <c r="F74" s="10">
        <f aca="true" t="shared" si="30" ref="F74:F79">E74/B74%</f>
        <v>0</v>
      </c>
      <c r="G74" s="10">
        <f>_xlfn.IFERROR(E74/C74*100,0)</f>
        <v>0</v>
      </c>
      <c r="H74" s="9">
        <f aca="true" t="shared" si="31" ref="H74:AE77">H80+H86+H92+H98+H104+H110</f>
        <v>0</v>
      </c>
      <c r="I74" s="9">
        <f t="shared" si="31"/>
        <v>0</v>
      </c>
      <c r="J74" s="9">
        <f t="shared" si="31"/>
        <v>0</v>
      </c>
      <c r="K74" s="9">
        <f t="shared" si="31"/>
        <v>0</v>
      </c>
      <c r="L74" s="9">
        <f t="shared" si="31"/>
        <v>0</v>
      </c>
      <c r="M74" s="9">
        <f t="shared" si="31"/>
        <v>0</v>
      </c>
      <c r="N74" s="9">
        <f t="shared" si="31"/>
        <v>0</v>
      </c>
      <c r="O74" s="9">
        <f t="shared" si="31"/>
        <v>0</v>
      </c>
      <c r="P74" s="9">
        <f t="shared" si="31"/>
        <v>0</v>
      </c>
      <c r="Q74" s="9">
        <f t="shared" si="31"/>
        <v>0</v>
      </c>
      <c r="R74" s="9">
        <f t="shared" si="31"/>
        <v>0</v>
      </c>
      <c r="S74" s="9">
        <f t="shared" si="31"/>
        <v>0</v>
      </c>
      <c r="T74" s="9">
        <f t="shared" si="31"/>
        <v>0</v>
      </c>
      <c r="U74" s="9">
        <f t="shared" si="31"/>
        <v>0</v>
      </c>
      <c r="V74" s="9">
        <f t="shared" si="31"/>
        <v>594</v>
      </c>
      <c r="W74" s="9">
        <f t="shared" si="31"/>
        <v>0</v>
      </c>
      <c r="X74" s="9">
        <f t="shared" si="31"/>
        <v>0</v>
      </c>
      <c r="Y74" s="9">
        <f t="shared" si="31"/>
        <v>0</v>
      </c>
      <c r="Z74" s="9">
        <f t="shared" si="31"/>
        <v>0</v>
      </c>
      <c r="AA74" s="9">
        <f t="shared" si="31"/>
        <v>0</v>
      </c>
      <c r="AB74" s="9">
        <f t="shared" si="31"/>
        <v>0</v>
      </c>
      <c r="AC74" s="9">
        <f t="shared" si="31"/>
        <v>0</v>
      </c>
      <c r="AD74" s="9">
        <f t="shared" si="31"/>
        <v>0</v>
      </c>
      <c r="AE74" s="9">
        <f t="shared" si="31"/>
        <v>0</v>
      </c>
      <c r="AF74" s="64"/>
    </row>
    <row r="75" spans="1:32" ht="16.5" customHeight="1">
      <c r="A75" s="8" t="s">
        <v>13</v>
      </c>
      <c r="B75" s="10">
        <f t="shared" si="28"/>
        <v>1752.2</v>
      </c>
      <c r="C75" s="9">
        <f t="shared" si="29"/>
        <v>249</v>
      </c>
      <c r="D75" s="9">
        <f t="shared" si="29"/>
        <v>0</v>
      </c>
      <c r="E75" s="9">
        <f t="shared" si="29"/>
        <v>0</v>
      </c>
      <c r="F75" s="10">
        <f t="shared" si="30"/>
        <v>0</v>
      </c>
      <c r="G75" s="10">
        <f>_xlfn.IFERROR(E75/C75*100,0)</f>
        <v>0</v>
      </c>
      <c r="H75" s="9">
        <f t="shared" si="31"/>
        <v>0</v>
      </c>
      <c r="I75" s="9">
        <f t="shared" si="31"/>
        <v>0</v>
      </c>
      <c r="J75" s="9">
        <f t="shared" si="31"/>
        <v>0</v>
      </c>
      <c r="K75" s="9">
        <f t="shared" si="31"/>
        <v>0</v>
      </c>
      <c r="L75" s="9">
        <f t="shared" si="31"/>
        <v>0</v>
      </c>
      <c r="M75" s="9">
        <f t="shared" si="31"/>
        <v>0</v>
      </c>
      <c r="N75" s="9">
        <f t="shared" si="31"/>
        <v>249</v>
      </c>
      <c r="O75" s="9">
        <f t="shared" si="31"/>
        <v>0</v>
      </c>
      <c r="P75" s="9">
        <f t="shared" si="31"/>
        <v>0</v>
      </c>
      <c r="Q75" s="9">
        <f t="shared" si="31"/>
        <v>0</v>
      </c>
      <c r="R75" s="9">
        <f t="shared" si="31"/>
        <v>0</v>
      </c>
      <c r="S75" s="9">
        <f t="shared" si="31"/>
        <v>0</v>
      </c>
      <c r="T75" s="9">
        <f t="shared" si="31"/>
        <v>35</v>
      </c>
      <c r="U75" s="9">
        <f t="shared" si="31"/>
        <v>0</v>
      </c>
      <c r="V75" s="9">
        <f t="shared" si="31"/>
        <v>1434.2</v>
      </c>
      <c r="W75" s="9">
        <f t="shared" si="31"/>
        <v>0</v>
      </c>
      <c r="X75" s="9">
        <f t="shared" si="31"/>
        <v>31</v>
      </c>
      <c r="Y75" s="9">
        <f t="shared" si="31"/>
        <v>0</v>
      </c>
      <c r="Z75" s="9">
        <f t="shared" si="31"/>
        <v>3</v>
      </c>
      <c r="AA75" s="9">
        <f t="shared" si="31"/>
        <v>0</v>
      </c>
      <c r="AB75" s="9">
        <f t="shared" si="31"/>
        <v>0</v>
      </c>
      <c r="AC75" s="9">
        <f t="shared" si="31"/>
        <v>0</v>
      </c>
      <c r="AD75" s="9">
        <f t="shared" si="31"/>
        <v>0</v>
      </c>
      <c r="AE75" s="9">
        <f t="shared" si="31"/>
        <v>0</v>
      </c>
      <c r="AF75" s="64"/>
    </row>
    <row r="76" spans="1:32" ht="16.5" customHeight="1">
      <c r="A76" s="8" t="s">
        <v>80</v>
      </c>
      <c r="B76" s="10">
        <f t="shared" si="28"/>
        <v>0</v>
      </c>
      <c r="C76" s="9">
        <f t="shared" si="29"/>
        <v>0</v>
      </c>
      <c r="D76" s="9">
        <f t="shared" si="29"/>
        <v>0</v>
      </c>
      <c r="E76" s="9">
        <f t="shared" si="29"/>
        <v>0</v>
      </c>
      <c r="F76" s="10"/>
      <c r="G76" s="10"/>
      <c r="H76" s="9">
        <f t="shared" si="31"/>
        <v>0</v>
      </c>
      <c r="I76" s="9">
        <f t="shared" si="31"/>
        <v>0</v>
      </c>
      <c r="J76" s="9">
        <f t="shared" si="31"/>
        <v>0</v>
      </c>
      <c r="K76" s="9">
        <f t="shared" si="31"/>
        <v>0</v>
      </c>
      <c r="L76" s="9">
        <f t="shared" si="31"/>
        <v>0</v>
      </c>
      <c r="M76" s="9">
        <f t="shared" si="31"/>
        <v>0</v>
      </c>
      <c r="N76" s="9">
        <f t="shared" si="31"/>
        <v>0</v>
      </c>
      <c r="O76" s="9">
        <f t="shared" si="31"/>
        <v>0</v>
      </c>
      <c r="P76" s="9">
        <f t="shared" si="31"/>
        <v>0</v>
      </c>
      <c r="Q76" s="9">
        <f t="shared" si="31"/>
        <v>0</v>
      </c>
      <c r="R76" s="9">
        <f t="shared" si="31"/>
        <v>0</v>
      </c>
      <c r="S76" s="9">
        <f t="shared" si="31"/>
        <v>0</v>
      </c>
      <c r="T76" s="9">
        <f t="shared" si="31"/>
        <v>0</v>
      </c>
      <c r="U76" s="9">
        <f t="shared" si="31"/>
        <v>0</v>
      </c>
      <c r="V76" s="9">
        <f t="shared" si="31"/>
        <v>0</v>
      </c>
      <c r="W76" s="9">
        <f t="shared" si="31"/>
        <v>0</v>
      </c>
      <c r="X76" s="9">
        <f t="shared" si="31"/>
        <v>0</v>
      </c>
      <c r="Y76" s="9">
        <f t="shared" si="31"/>
        <v>0</v>
      </c>
      <c r="Z76" s="9">
        <f t="shared" si="31"/>
        <v>0</v>
      </c>
      <c r="AA76" s="9">
        <f t="shared" si="31"/>
        <v>0</v>
      </c>
      <c r="AB76" s="9">
        <f t="shared" si="31"/>
        <v>0</v>
      </c>
      <c r="AC76" s="9">
        <f t="shared" si="31"/>
        <v>0</v>
      </c>
      <c r="AD76" s="9">
        <f t="shared" si="31"/>
        <v>0</v>
      </c>
      <c r="AE76" s="9">
        <f t="shared" si="31"/>
        <v>0</v>
      </c>
      <c r="AF76" s="64"/>
    </row>
    <row r="77" spans="1:32" ht="16.5" customHeight="1">
      <c r="A77" s="8" t="s">
        <v>14</v>
      </c>
      <c r="B77" s="10">
        <f t="shared" si="28"/>
        <v>247.86</v>
      </c>
      <c r="C77" s="9">
        <f t="shared" si="29"/>
        <v>0</v>
      </c>
      <c r="D77" s="9">
        <f t="shared" si="29"/>
        <v>0</v>
      </c>
      <c r="E77" s="9">
        <f t="shared" si="29"/>
        <v>0</v>
      </c>
      <c r="F77" s="10"/>
      <c r="G77" s="10"/>
      <c r="H77" s="9">
        <f t="shared" si="31"/>
        <v>0</v>
      </c>
      <c r="I77" s="9">
        <f t="shared" si="31"/>
        <v>0</v>
      </c>
      <c r="J77" s="9">
        <f t="shared" si="31"/>
        <v>0</v>
      </c>
      <c r="K77" s="9">
        <f t="shared" si="31"/>
        <v>0</v>
      </c>
      <c r="L77" s="9">
        <f t="shared" si="31"/>
        <v>0</v>
      </c>
      <c r="M77" s="9">
        <f t="shared" si="31"/>
        <v>0</v>
      </c>
      <c r="N77" s="9">
        <f t="shared" si="31"/>
        <v>0</v>
      </c>
      <c r="O77" s="9">
        <f t="shared" si="31"/>
        <v>0</v>
      </c>
      <c r="P77" s="9">
        <f t="shared" si="31"/>
        <v>0</v>
      </c>
      <c r="Q77" s="9">
        <f t="shared" si="31"/>
        <v>0</v>
      </c>
      <c r="R77" s="9">
        <f t="shared" si="31"/>
        <v>0</v>
      </c>
      <c r="S77" s="9">
        <f t="shared" si="31"/>
        <v>0</v>
      </c>
      <c r="T77" s="9">
        <f t="shared" si="31"/>
        <v>0</v>
      </c>
      <c r="U77" s="9">
        <f t="shared" si="31"/>
        <v>0</v>
      </c>
      <c r="V77" s="9">
        <f t="shared" si="31"/>
        <v>0</v>
      </c>
      <c r="W77" s="9">
        <f t="shared" si="31"/>
        <v>0</v>
      </c>
      <c r="X77" s="9">
        <f t="shared" si="31"/>
        <v>0</v>
      </c>
      <c r="Y77" s="9">
        <f t="shared" si="31"/>
        <v>0</v>
      </c>
      <c r="Z77" s="9">
        <f t="shared" si="31"/>
        <v>247.86</v>
      </c>
      <c r="AA77" s="9">
        <f t="shared" si="31"/>
        <v>0</v>
      </c>
      <c r="AB77" s="9">
        <f t="shared" si="31"/>
        <v>0</v>
      </c>
      <c r="AC77" s="9">
        <f t="shared" si="31"/>
        <v>0</v>
      </c>
      <c r="AD77" s="9">
        <f t="shared" si="31"/>
        <v>0</v>
      </c>
      <c r="AE77" s="9">
        <f t="shared" si="31"/>
        <v>0</v>
      </c>
      <c r="AF77" s="64"/>
    </row>
    <row r="78" spans="1:32" ht="100.5" customHeight="1">
      <c r="A78" s="33" t="s">
        <v>76</v>
      </c>
      <c r="B78" s="10">
        <f t="shared" si="28"/>
        <v>370.8</v>
      </c>
      <c r="C78" s="9">
        <f>C79</f>
        <v>0</v>
      </c>
      <c r="D78" s="9">
        <f>D79</f>
        <v>0</v>
      </c>
      <c r="E78" s="9">
        <f>E79</f>
        <v>0</v>
      </c>
      <c r="F78" s="10">
        <f t="shared" si="30"/>
        <v>0</v>
      </c>
      <c r="G78" s="10">
        <f>_xlfn.IFERROR(E78/C78*100,0)</f>
        <v>0</v>
      </c>
      <c r="H78" s="9">
        <f>H79</f>
        <v>0</v>
      </c>
      <c r="I78" s="9">
        <f aca="true" t="shared" si="32" ref="I78:AE78">I79</f>
        <v>0</v>
      </c>
      <c r="J78" s="9">
        <f t="shared" si="32"/>
        <v>0</v>
      </c>
      <c r="K78" s="9">
        <f t="shared" si="32"/>
        <v>0</v>
      </c>
      <c r="L78" s="9">
        <f t="shared" si="32"/>
        <v>0</v>
      </c>
      <c r="M78" s="9">
        <f t="shared" si="32"/>
        <v>0</v>
      </c>
      <c r="N78" s="9">
        <f t="shared" si="32"/>
        <v>0</v>
      </c>
      <c r="O78" s="9">
        <f t="shared" si="32"/>
        <v>0</v>
      </c>
      <c r="P78" s="9">
        <f t="shared" si="32"/>
        <v>0</v>
      </c>
      <c r="Q78" s="9">
        <f t="shared" si="32"/>
        <v>0</v>
      </c>
      <c r="R78" s="9">
        <f t="shared" si="32"/>
        <v>0</v>
      </c>
      <c r="S78" s="9">
        <f t="shared" si="32"/>
        <v>0</v>
      </c>
      <c r="T78" s="9">
        <f t="shared" si="32"/>
        <v>0</v>
      </c>
      <c r="U78" s="9">
        <f t="shared" si="32"/>
        <v>0</v>
      </c>
      <c r="V78" s="9">
        <f t="shared" si="32"/>
        <v>370.8</v>
      </c>
      <c r="W78" s="9">
        <f t="shared" si="32"/>
        <v>0</v>
      </c>
      <c r="X78" s="9">
        <f t="shared" si="32"/>
        <v>0</v>
      </c>
      <c r="Y78" s="9">
        <f t="shared" si="32"/>
        <v>0</v>
      </c>
      <c r="Z78" s="9">
        <f t="shared" si="32"/>
        <v>0</v>
      </c>
      <c r="AA78" s="9">
        <f t="shared" si="32"/>
        <v>0</v>
      </c>
      <c r="AB78" s="9">
        <f t="shared" si="32"/>
        <v>0</v>
      </c>
      <c r="AC78" s="9">
        <f t="shared" si="32"/>
        <v>0</v>
      </c>
      <c r="AD78" s="9">
        <f t="shared" si="32"/>
        <v>0</v>
      </c>
      <c r="AE78" s="9">
        <f t="shared" si="32"/>
        <v>0</v>
      </c>
      <c r="AF78" s="63"/>
    </row>
    <row r="79" spans="1:32" s="27" customFormat="1" ht="15.75" customHeight="1">
      <c r="A79" s="23" t="s">
        <v>24</v>
      </c>
      <c r="B79" s="24">
        <f t="shared" si="28"/>
        <v>370.8</v>
      </c>
      <c r="C79" s="25">
        <f>C80+C81+C82+C83</f>
        <v>0</v>
      </c>
      <c r="D79" s="25">
        <f>D80+D81+D82+D83</f>
        <v>0</v>
      </c>
      <c r="E79" s="25">
        <f>E80+E81+E82+E83</f>
        <v>0</v>
      </c>
      <c r="F79" s="24">
        <f t="shared" si="30"/>
        <v>0</v>
      </c>
      <c r="G79" s="24">
        <f>_xlfn.IFERROR(E79/C79*100,0)</f>
        <v>0</v>
      </c>
      <c r="H79" s="25">
        <f>H80+H81+H82+H83</f>
        <v>0</v>
      </c>
      <c r="I79" s="25">
        <f aca="true" t="shared" si="33" ref="I79:AD79">I80+I81+I82+I83</f>
        <v>0</v>
      </c>
      <c r="J79" s="25">
        <f t="shared" si="33"/>
        <v>0</v>
      </c>
      <c r="K79" s="25">
        <f t="shared" si="33"/>
        <v>0</v>
      </c>
      <c r="L79" s="25">
        <f t="shared" si="33"/>
        <v>0</v>
      </c>
      <c r="M79" s="25">
        <f t="shared" si="33"/>
        <v>0</v>
      </c>
      <c r="N79" s="25">
        <f t="shared" si="33"/>
        <v>0</v>
      </c>
      <c r="O79" s="25">
        <f t="shared" si="33"/>
        <v>0</v>
      </c>
      <c r="P79" s="25">
        <f t="shared" si="33"/>
        <v>0</v>
      </c>
      <c r="Q79" s="25">
        <f t="shared" si="33"/>
        <v>0</v>
      </c>
      <c r="R79" s="25">
        <f t="shared" si="33"/>
        <v>0</v>
      </c>
      <c r="S79" s="25">
        <f t="shared" si="33"/>
        <v>0</v>
      </c>
      <c r="T79" s="25">
        <f t="shared" si="33"/>
        <v>0</v>
      </c>
      <c r="U79" s="25">
        <f t="shared" si="33"/>
        <v>0</v>
      </c>
      <c r="V79" s="25">
        <f t="shared" si="33"/>
        <v>370.8</v>
      </c>
      <c r="W79" s="25">
        <f t="shared" si="33"/>
        <v>0</v>
      </c>
      <c r="X79" s="25">
        <f t="shared" si="33"/>
        <v>0</v>
      </c>
      <c r="Y79" s="25">
        <f t="shared" si="33"/>
        <v>0</v>
      </c>
      <c r="Z79" s="25">
        <f t="shared" si="33"/>
        <v>0</v>
      </c>
      <c r="AA79" s="25">
        <f t="shared" si="33"/>
        <v>0</v>
      </c>
      <c r="AB79" s="25">
        <f t="shared" si="33"/>
        <v>0</v>
      </c>
      <c r="AC79" s="25">
        <f t="shared" si="33"/>
        <v>0</v>
      </c>
      <c r="AD79" s="25">
        <f t="shared" si="33"/>
        <v>0</v>
      </c>
      <c r="AE79" s="25">
        <f>AE80+AE81+AE82+AE83</f>
        <v>0</v>
      </c>
      <c r="AF79" s="63"/>
    </row>
    <row r="80" spans="1:32" ht="15" customHeight="1">
      <c r="A80" s="8" t="s">
        <v>12</v>
      </c>
      <c r="B80" s="10">
        <f t="shared" si="28"/>
        <v>0</v>
      </c>
      <c r="C80" s="10">
        <f>H80+J80+L80+N80</f>
        <v>0</v>
      </c>
      <c r="D80" s="10">
        <f>E80</f>
        <v>0</v>
      </c>
      <c r="E80" s="10">
        <f>I80+K80+M80+O80+Q80+S80+U80+W80+Y80+AA80+AC80+AE80</f>
        <v>0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7"/>
      <c r="AF80" s="63"/>
    </row>
    <row r="81" spans="1:32" ht="15" customHeight="1">
      <c r="A81" s="8" t="s">
        <v>13</v>
      </c>
      <c r="B81" s="10">
        <f t="shared" si="28"/>
        <v>370.8</v>
      </c>
      <c r="C81" s="10">
        <f>H81+J81+L81+N81</f>
        <v>0</v>
      </c>
      <c r="D81" s="10">
        <f>E81</f>
        <v>0</v>
      </c>
      <c r="E81" s="10">
        <f>I81+K81+M81+O81+Q81+S81+U81+W81+Y81+AA81+AC81+AE81</f>
        <v>0</v>
      </c>
      <c r="F81" s="10">
        <f>E81/B81%</f>
        <v>0</v>
      </c>
      <c r="G81" s="10">
        <f>_xlfn.IFERROR(E81/C81*100,0)</f>
        <v>0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>
        <v>370.8</v>
      </c>
      <c r="W81" s="10"/>
      <c r="X81" s="10"/>
      <c r="Y81" s="10"/>
      <c r="Z81" s="10"/>
      <c r="AA81" s="10"/>
      <c r="AB81" s="10"/>
      <c r="AC81" s="10"/>
      <c r="AD81" s="10"/>
      <c r="AE81" s="17"/>
      <c r="AF81" s="63"/>
    </row>
    <row r="82" spans="1:32" ht="15" customHeight="1">
      <c r="A82" s="8" t="s">
        <v>80</v>
      </c>
      <c r="B82" s="10">
        <f t="shared" si="28"/>
        <v>0</v>
      </c>
      <c r="C82" s="10">
        <f>H82+J82+L82+N82</f>
        <v>0</v>
      </c>
      <c r="D82" s="10">
        <f>E82</f>
        <v>0</v>
      </c>
      <c r="E82" s="10">
        <f>I82+K82+M82+O82+Q82+S82+U82+W82+Y82+AA82+AC82+AE82</f>
        <v>0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7"/>
      <c r="AF82" s="63"/>
    </row>
    <row r="83" spans="1:32" ht="15" customHeight="1">
      <c r="A83" s="8" t="s">
        <v>14</v>
      </c>
      <c r="B83" s="10">
        <f t="shared" si="28"/>
        <v>0</v>
      </c>
      <c r="C83" s="10">
        <f>H83+J83+L83+N83</f>
        <v>0</v>
      </c>
      <c r="D83" s="10">
        <f>E83</f>
        <v>0</v>
      </c>
      <c r="E83" s="10">
        <f>I83+K83+M83+O83+Q83+S83+U83+W83+Y83+AA83+AC83+AE83</f>
        <v>0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7"/>
      <c r="AF83" s="63"/>
    </row>
    <row r="84" spans="1:32" ht="69.75" customHeight="1">
      <c r="A84" s="33" t="s">
        <v>77</v>
      </c>
      <c r="B84" s="10">
        <f t="shared" si="28"/>
        <v>100.05</v>
      </c>
      <c r="C84" s="10">
        <f>C85</f>
        <v>0</v>
      </c>
      <c r="D84" s="10">
        <f>D85</f>
        <v>0</v>
      </c>
      <c r="E84" s="10">
        <f>E85</f>
        <v>0</v>
      </c>
      <c r="F84" s="10">
        <f>E84/B84%</f>
        <v>0</v>
      </c>
      <c r="G84" s="10">
        <f>_xlfn.IFERROR(E84/C84*100,0)</f>
        <v>0</v>
      </c>
      <c r="H84" s="10">
        <f>H85</f>
        <v>0</v>
      </c>
      <c r="I84" s="10">
        <f aca="true" t="shared" si="34" ref="I84:AE84">I85</f>
        <v>0</v>
      </c>
      <c r="J84" s="10">
        <f t="shared" si="34"/>
        <v>0</v>
      </c>
      <c r="K84" s="10">
        <f t="shared" si="34"/>
        <v>0</v>
      </c>
      <c r="L84" s="10">
        <f t="shared" si="34"/>
        <v>0</v>
      </c>
      <c r="M84" s="10">
        <f t="shared" si="34"/>
        <v>0</v>
      </c>
      <c r="N84" s="10">
        <f t="shared" si="34"/>
        <v>0</v>
      </c>
      <c r="O84" s="10">
        <f t="shared" si="34"/>
        <v>0</v>
      </c>
      <c r="P84" s="10">
        <f t="shared" si="34"/>
        <v>0</v>
      </c>
      <c r="Q84" s="10">
        <f t="shared" si="34"/>
        <v>0</v>
      </c>
      <c r="R84" s="10">
        <f t="shared" si="34"/>
        <v>0</v>
      </c>
      <c r="S84" s="10">
        <f t="shared" si="34"/>
        <v>0</v>
      </c>
      <c r="T84" s="10">
        <f t="shared" si="34"/>
        <v>35</v>
      </c>
      <c r="U84" s="10">
        <f t="shared" si="34"/>
        <v>0</v>
      </c>
      <c r="V84" s="10">
        <f t="shared" si="34"/>
        <v>31</v>
      </c>
      <c r="W84" s="10">
        <f t="shared" si="34"/>
        <v>0</v>
      </c>
      <c r="X84" s="10">
        <f t="shared" si="34"/>
        <v>31</v>
      </c>
      <c r="Y84" s="10">
        <f t="shared" si="34"/>
        <v>0</v>
      </c>
      <c r="Z84" s="10">
        <f t="shared" si="34"/>
        <v>3.05</v>
      </c>
      <c r="AA84" s="10">
        <f t="shared" si="34"/>
        <v>0</v>
      </c>
      <c r="AB84" s="10">
        <f t="shared" si="34"/>
        <v>0</v>
      </c>
      <c r="AC84" s="10">
        <f t="shared" si="34"/>
        <v>0</v>
      </c>
      <c r="AD84" s="10">
        <f t="shared" si="34"/>
        <v>0</v>
      </c>
      <c r="AE84" s="10">
        <f t="shared" si="34"/>
        <v>0</v>
      </c>
      <c r="AF84" s="63"/>
    </row>
    <row r="85" spans="1:32" s="27" customFormat="1" ht="18" customHeight="1">
      <c r="A85" s="23" t="s">
        <v>24</v>
      </c>
      <c r="B85" s="24">
        <f t="shared" si="28"/>
        <v>100.05</v>
      </c>
      <c r="C85" s="25">
        <f>C86+C87+C88+C89</f>
        <v>0</v>
      </c>
      <c r="D85" s="25">
        <f>D86+D87+D88+D89</f>
        <v>0</v>
      </c>
      <c r="E85" s="25">
        <f>E86+E87+E88+E89</f>
        <v>0</v>
      </c>
      <c r="F85" s="24">
        <f>E85/B85%</f>
        <v>0</v>
      </c>
      <c r="G85" s="24">
        <f>_xlfn.IFERROR(E85/C85*100,0)</f>
        <v>0</v>
      </c>
      <c r="H85" s="25">
        <f>H86+H87+H88+H89</f>
        <v>0</v>
      </c>
      <c r="I85" s="25">
        <f aca="true" t="shared" si="35" ref="I85:AD85">I86+I87+I88+I89</f>
        <v>0</v>
      </c>
      <c r="J85" s="25">
        <f t="shared" si="35"/>
        <v>0</v>
      </c>
      <c r="K85" s="25">
        <f t="shared" si="35"/>
        <v>0</v>
      </c>
      <c r="L85" s="25">
        <f t="shared" si="35"/>
        <v>0</v>
      </c>
      <c r="M85" s="25">
        <f t="shared" si="35"/>
        <v>0</v>
      </c>
      <c r="N85" s="25">
        <f t="shared" si="35"/>
        <v>0</v>
      </c>
      <c r="O85" s="25">
        <f t="shared" si="35"/>
        <v>0</v>
      </c>
      <c r="P85" s="25">
        <f t="shared" si="35"/>
        <v>0</v>
      </c>
      <c r="Q85" s="25">
        <f t="shared" si="35"/>
        <v>0</v>
      </c>
      <c r="R85" s="25">
        <f t="shared" si="35"/>
        <v>0</v>
      </c>
      <c r="S85" s="25">
        <f t="shared" si="35"/>
        <v>0</v>
      </c>
      <c r="T85" s="25">
        <f t="shared" si="35"/>
        <v>35</v>
      </c>
      <c r="U85" s="25">
        <f t="shared" si="35"/>
        <v>0</v>
      </c>
      <c r="V85" s="25">
        <f t="shared" si="35"/>
        <v>31</v>
      </c>
      <c r="W85" s="25">
        <f t="shared" si="35"/>
        <v>0</v>
      </c>
      <c r="X85" s="25">
        <f t="shared" si="35"/>
        <v>31</v>
      </c>
      <c r="Y85" s="25">
        <f t="shared" si="35"/>
        <v>0</v>
      </c>
      <c r="Z85" s="25">
        <f t="shared" si="35"/>
        <v>3.05</v>
      </c>
      <c r="AA85" s="25">
        <f t="shared" si="35"/>
        <v>0</v>
      </c>
      <c r="AB85" s="25">
        <f t="shared" si="35"/>
        <v>0</v>
      </c>
      <c r="AC85" s="25">
        <f t="shared" si="35"/>
        <v>0</v>
      </c>
      <c r="AD85" s="25">
        <f t="shared" si="35"/>
        <v>0</v>
      </c>
      <c r="AE85" s="25">
        <f>AE86+AE87+AE88+AE89</f>
        <v>0</v>
      </c>
      <c r="AF85" s="63"/>
    </row>
    <row r="86" spans="1:32" ht="17.25" customHeight="1">
      <c r="A86" s="8" t="s">
        <v>12</v>
      </c>
      <c r="B86" s="10">
        <f t="shared" si="28"/>
        <v>0</v>
      </c>
      <c r="C86" s="10">
        <f>H86+J86+L86+N86</f>
        <v>0</v>
      </c>
      <c r="D86" s="10">
        <f>E86</f>
        <v>0</v>
      </c>
      <c r="E86" s="10">
        <f>I86+K86+M86+O86+Q86+S86+U86+W86+Y86+AA86+AC86+AE86</f>
        <v>0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7"/>
      <c r="AF86" s="63"/>
    </row>
    <row r="87" spans="1:32" ht="17.25" customHeight="1">
      <c r="A87" s="8" t="s">
        <v>13</v>
      </c>
      <c r="B87" s="10">
        <f t="shared" si="28"/>
        <v>100</v>
      </c>
      <c r="C87" s="10">
        <f>H87+J87+L87+N87</f>
        <v>0</v>
      </c>
      <c r="D87" s="10">
        <f>E87</f>
        <v>0</v>
      </c>
      <c r="E87" s="10">
        <f>I87+K87+M87+O87+Q87+S87+U87+W87+Y87+AA87+AC87+AE87</f>
        <v>0</v>
      </c>
      <c r="F87" s="10">
        <f>E87/B87%</f>
        <v>0</v>
      </c>
      <c r="G87" s="10">
        <f>_xlfn.IFERROR(E87/C87*100,0)</f>
        <v>0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>
        <v>35</v>
      </c>
      <c r="U87" s="10"/>
      <c r="V87" s="10">
        <v>31</v>
      </c>
      <c r="W87" s="10"/>
      <c r="X87" s="10">
        <v>31</v>
      </c>
      <c r="Y87" s="10"/>
      <c r="Z87" s="10">
        <v>3</v>
      </c>
      <c r="AA87" s="10"/>
      <c r="AB87" s="10"/>
      <c r="AC87" s="10"/>
      <c r="AD87" s="10"/>
      <c r="AE87" s="17"/>
      <c r="AF87" s="63"/>
    </row>
    <row r="88" spans="1:32" ht="17.25" customHeight="1">
      <c r="A88" s="8" t="s">
        <v>80</v>
      </c>
      <c r="B88" s="10">
        <f t="shared" si="28"/>
        <v>0</v>
      </c>
      <c r="C88" s="10">
        <f>H88+J88+L88+N88</f>
        <v>0</v>
      </c>
      <c r="D88" s="10">
        <f>E88</f>
        <v>0</v>
      </c>
      <c r="E88" s="10">
        <f>I88+K88+M88+O88+Q88+S88+U88+W88+Y88+AA88+AC88+AE88</f>
        <v>0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7"/>
      <c r="AF88" s="63"/>
    </row>
    <row r="89" spans="1:32" ht="17.25" customHeight="1">
      <c r="A89" s="8" t="s">
        <v>14</v>
      </c>
      <c r="B89" s="10">
        <f t="shared" si="28"/>
        <v>0.05</v>
      </c>
      <c r="C89" s="10">
        <f>H89+J89+L89+N89</f>
        <v>0</v>
      </c>
      <c r="D89" s="10">
        <f>E89</f>
        <v>0</v>
      </c>
      <c r="E89" s="10">
        <f>I89+K89+M89+O89+Q89+S89+U89+W89+Y89+AA89+AC89+AE89</f>
        <v>0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>
        <v>0.05</v>
      </c>
      <c r="AA89" s="10"/>
      <c r="AB89" s="10"/>
      <c r="AC89" s="10"/>
      <c r="AD89" s="10"/>
      <c r="AE89" s="17"/>
      <c r="AF89" s="63"/>
    </row>
    <row r="90" spans="1:32" ht="100.5" customHeight="1">
      <c r="A90" s="33" t="s">
        <v>78</v>
      </c>
      <c r="B90" s="10">
        <f t="shared" si="28"/>
        <v>1634.4099999999999</v>
      </c>
      <c r="C90" s="9">
        <f>C91</f>
        <v>0</v>
      </c>
      <c r="D90" s="9">
        <f>D91</f>
        <v>0</v>
      </c>
      <c r="E90" s="9">
        <f>E91</f>
        <v>0</v>
      </c>
      <c r="F90" s="10">
        <f>E90/B90%</f>
        <v>0</v>
      </c>
      <c r="G90" s="10">
        <f>_xlfn.IFERROR(E90/C90*100,0)</f>
        <v>0</v>
      </c>
      <c r="H90" s="9">
        <f>H91</f>
        <v>0</v>
      </c>
      <c r="I90" s="9">
        <f aca="true" t="shared" si="36" ref="I90:AE90">I91</f>
        <v>0</v>
      </c>
      <c r="J90" s="9">
        <f t="shared" si="36"/>
        <v>0</v>
      </c>
      <c r="K90" s="9">
        <f t="shared" si="36"/>
        <v>0</v>
      </c>
      <c r="L90" s="9">
        <f t="shared" si="36"/>
        <v>0</v>
      </c>
      <c r="M90" s="9">
        <f t="shared" si="36"/>
        <v>0</v>
      </c>
      <c r="N90" s="9">
        <f t="shared" si="36"/>
        <v>0</v>
      </c>
      <c r="O90" s="9">
        <f t="shared" si="36"/>
        <v>0</v>
      </c>
      <c r="P90" s="9">
        <f t="shared" si="36"/>
        <v>0</v>
      </c>
      <c r="Q90" s="9">
        <f t="shared" si="36"/>
        <v>0</v>
      </c>
      <c r="R90" s="9">
        <f t="shared" si="36"/>
        <v>0</v>
      </c>
      <c r="S90" s="9">
        <f t="shared" si="36"/>
        <v>0</v>
      </c>
      <c r="T90" s="9">
        <f t="shared" si="36"/>
        <v>0</v>
      </c>
      <c r="U90" s="9">
        <f t="shared" si="36"/>
        <v>0</v>
      </c>
      <c r="V90" s="9">
        <f t="shared" si="36"/>
        <v>1436.6</v>
      </c>
      <c r="W90" s="9">
        <f t="shared" si="36"/>
        <v>0</v>
      </c>
      <c r="X90" s="9">
        <f t="shared" si="36"/>
        <v>0</v>
      </c>
      <c r="Y90" s="9">
        <f t="shared" si="36"/>
        <v>0</v>
      </c>
      <c r="Z90" s="9">
        <f t="shared" si="36"/>
        <v>197.81</v>
      </c>
      <c r="AA90" s="9">
        <f t="shared" si="36"/>
        <v>0</v>
      </c>
      <c r="AB90" s="9">
        <f t="shared" si="36"/>
        <v>0</v>
      </c>
      <c r="AC90" s="9">
        <f t="shared" si="36"/>
        <v>0</v>
      </c>
      <c r="AD90" s="9">
        <f t="shared" si="36"/>
        <v>0</v>
      </c>
      <c r="AE90" s="9">
        <f t="shared" si="36"/>
        <v>0</v>
      </c>
      <c r="AF90" s="73" t="s">
        <v>101</v>
      </c>
    </row>
    <row r="91" spans="1:32" s="27" customFormat="1" ht="16.5" customHeight="1">
      <c r="A91" s="23" t="s">
        <v>24</v>
      </c>
      <c r="B91" s="24">
        <f t="shared" si="28"/>
        <v>1634.4099999999999</v>
      </c>
      <c r="C91" s="25">
        <f>C92+C93+C94+C95</f>
        <v>0</v>
      </c>
      <c r="D91" s="25">
        <f>D92+D93+D94+D95</f>
        <v>0</v>
      </c>
      <c r="E91" s="25">
        <f>E92+E93+E94+E95</f>
        <v>0</v>
      </c>
      <c r="F91" s="10">
        <f>E91/B91%</f>
        <v>0</v>
      </c>
      <c r="G91" s="24">
        <f>_xlfn.IFERROR(E91/C91*100,0)</f>
        <v>0</v>
      </c>
      <c r="H91" s="25">
        <f>H92+H93+H94+H95</f>
        <v>0</v>
      </c>
      <c r="I91" s="25">
        <f aca="true" t="shared" si="37" ref="I91:AD91">I92+I93+I94+I95</f>
        <v>0</v>
      </c>
      <c r="J91" s="25">
        <f t="shared" si="37"/>
        <v>0</v>
      </c>
      <c r="K91" s="25">
        <f t="shared" si="37"/>
        <v>0</v>
      </c>
      <c r="L91" s="25">
        <f t="shared" si="37"/>
        <v>0</v>
      </c>
      <c r="M91" s="25">
        <f t="shared" si="37"/>
        <v>0</v>
      </c>
      <c r="N91" s="25">
        <f t="shared" si="37"/>
        <v>0</v>
      </c>
      <c r="O91" s="25">
        <f t="shared" si="37"/>
        <v>0</v>
      </c>
      <c r="P91" s="25">
        <f t="shared" si="37"/>
        <v>0</v>
      </c>
      <c r="Q91" s="25">
        <f t="shared" si="37"/>
        <v>0</v>
      </c>
      <c r="R91" s="25">
        <f t="shared" si="37"/>
        <v>0</v>
      </c>
      <c r="S91" s="25">
        <f t="shared" si="37"/>
        <v>0</v>
      </c>
      <c r="T91" s="25">
        <f t="shared" si="37"/>
        <v>0</v>
      </c>
      <c r="U91" s="25">
        <f t="shared" si="37"/>
        <v>0</v>
      </c>
      <c r="V91" s="25">
        <f t="shared" si="37"/>
        <v>1436.6</v>
      </c>
      <c r="W91" s="25">
        <f t="shared" si="37"/>
        <v>0</v>
      </c>
      <c r="X91" s="25">
        <f t="shared" si="37"/>
        <v>0</v>
      </c>
      <c r="Y91" s="25">
        <f t="shared" si="37"/>
        <v>0</v>
      </c>
      <c r="Z91" s="25">
        <f t="shared" si="37"/>
        <v>197.81</v>
      </c>
      <c r="AA91" s="25">
        <f t="shared" si="37"/>
        <v>0</v>
      </c>
      <c r="AB91" s="25">
        <f t="shared" si="37"/>
        <v>0</v>
      </c>
      <c r="AC91" s="25">
        <f t="shared" si="37"/>
        <v>0</v>
      </c>
      <c r="AD91" s="25">
        <f t="shared" si="37"/>
        <v>0</v>
      </c>
      <c r="AE91" s="25">
        <f>AE92+AE93+AE94+AE95</f>
        <v>0</v>
      </c>
      <c r="AF91" s="74"/>
    </row>
    <row r="92" spans="1:32" ht="16.5" customHeight="1">
      <c r="A92" s="8" t="s">
        <v>12</v>
      </c>
      <c r="B92" s="10">
        <f t="shared" si="28"/>
        <v>594</v>
      </c>
      <c r="C92" s="10">
        <f>H92+J92+L92+N92</f>
        <v>0</v>
      </c>
      <c r="D92" s="10">
        <f>E92</f>
        <v>0</v>
      </c>
      <c r="E92" s="10">
        <f>I92+K92+M92+O92+Q92+S92+U92+W92+Y92+AA92+AC92+AE92</f>
        <v>0</v>
      </c>
      <c r="F92" s="10">
        <f>E92/B92%</f>
        <v>0</v>
      </c>
      <c r="G92" s="10">
        <f>_xlfn.IFERROR(E92/C92*100,0)</f>
        <v>0</v>
      </c>
      <c r="H92" s="9"/>
      <c r="I92" s="9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0">
        <v>594</v>
      </c>
      <c r="W92" s="17"/>
      <c r="X92" s="17"/>
      <c r="Y92" s="17"/>
      <c r="Z92" s="17"/>
      <c r="AA92" s="17"/>
      <c r="AB92" s="17"/>
      <c r="AC92" s="17"/>
      <c r="AD92" s="17"/>
      <c r="AE92" s="17"/>
      <c r="AF92" s="74"/>
    </row>
    <row r="93" spans="1:32" ht="16.5" customHeight="1">
      <c r="A93" s="8" t="s">
        <v>13</v>
      </c>
      <c r="B93" s="10">
        <f t="shared" si="28"/>
        <v>842.6</v>
      </c>
      <c r="C93" s="10">
        <f>H93+J93+L93+N93</f>
        <v>0</v>
      </c>
      <c r="D93" s="10">
        <f>E93</f>
        <v>0</v>
      </c>
      <c r="E93" s="10">
        <f>I93+K93+M93+O93+Q93+S93+U93+W93+Y93+AA93+AC93+AE93</f>
        <v>0</v>
      </c>
      <c r="F93" s="10">
        <f>E93/B93%</f>
        <v>0</v>
      </c>
      <c r="G93" s="10">
        <f>_xlfn.IFERROR(E93/C93*100,0)</f>
        <v>0</v>
      </c>
      <c r="H93" s="9"/>
      <c r="I93" s="9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0">
        <v>842.6</v>
      </c>
      <c r="W93" s="17"/>
      <c r="X93" s="17"/>
      <c r="Y93" s="17"/>
      <c r="Z93" s="10"/>
      <c r="AA93" s="17"/>
      <c r="AB93" s="17"/>
      <c r="AC93" s="17"/>
      <c r="AD93" s="17"/>
      <c r="AE93" s="17"/>
      <c r="AF93" s="74"/>
    </row>
    <row r="94" spans="1:32" ht="16.5" customHeight="1">
      <c r="A94" s="8" t="s">
        <v>80</v>
      </c>
      <c r="B94" s="10">
        <f t="shared" si="28"/>
        <v>0</v>
      </c>
      <c r="C94" s="10">
        <f>H94+J94+L94+N94</f>
        <v>0</v>
      </c>
      <c r="D94" s="10">
        <f>E94</f>
        <v>0</v>
      </c>
      <c r="E94" s="10">
        <f>I94+K94+M94+O94+Q94+S94+U94+W94+Y94+AA94+AC94+AE94</f>
        <v>0</v>
      </c>
      <c r="F94" s="10"/>
      <c r="G94" s="10"/>
      <c r="H94" s="9"/>
      <c r="I94" s="9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74"/>
    </row>
    <row r="95" spans="1:32" ht="16.5" customHeight="1">
      <c r="A95" s="8" t="s">
        <v>14</v>
      </c>
      <c r="B95" s="10">
        <f t="shared" si="28"/>
        <v>197.81</v>
      </c>
      <c r="C95" s="10">
        <f>H95+J95+L95+N95</f>
        <v>0</v>
      </c>
      <c r="D95" s="10">
        <f>E95</f>
        <v>0</v>
      </c>
      <c r="E95" s="10">
        <f>I95+K95+M95+O95+Q95+S95+U95+W95+Y95+AA95+AC95+AE95</f>
        <v>0</v>
      </c>
      <c r="F95" s="10"/>
      <c r="G95" s="10"/>
      <c r="H95" s="9"/>
      <c r="I95" s="9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>
        <v>197.81</v>
      </c>
      <c r="AA95" s="17"/>
      <c r="AB95" s="17"/>
      <c r="AC95" s="17"/>
      <c r="AD95" s="17"/>
      <c r="AE95" s="17"/>
      <c r="AF95" s="75"/>
    </row>
    <row r="96" spans="1:32" ht="45" customHeight="1">
      <c r="A96" s="33" t="s">
        <v>79</v>
      </c>
      <c r="B96" s="10">
        <f t="shared" si="28"/>
        <v>358.8</v>
      </c>
      <c r="C96" s="9">
        <f>C97</f>
        <v>169</v>
      </c>
      <c r="D96" s="9">
        <f>D97</f>
        <v>0</v>
      </c>
      <c r="E96" s="9">
        <f>E97</f>
        <v>0</v>
      </c>
      <c r="F96" s="10">
        <f>E96/B96%</f>
        <v>0</v>
      </c>
      <c r="G96" s="10">
        <f>_xlfn.IFERROR(E96/C96*100,0)</f>
        <v>0</v>
      </c>
      <c r="H96" s="9">
        <f>H97</f>
        <v>0</v>
      </c>
      <c r="I96" s="9">
        <f aca="true" t="shared" si="38" ref="I96:AE96">I97</f>
        <v>0</v>
      </c>
      <c r="J96" s="9">
        <f t="shared" si="38"/>
        <v>0</v>
      </c>
      <c r="K96" s="9">
        <f t="shared" si="38"/>
        <v>0</v>
      </c>
      <c r="L96" s="9">
        <f t="shared" si="38"/>
        <v>0</v>
      </c>
      <c r="M96" s="9">
        <f t="shared" si="38"/>
        <v>0</v>
      </c>
      <c r="N96" s="9">
        <f t="shared" si="38"/>
        <v>169</v>
      </c>
      <c r="O96" s="9">
        <f t="shared" si="38"/>
        <v>0</v>
      </c>
      <c r="P96" s="9">
        <f t="shared" si="38"/>
        <v>0</v>
      </c>
      <c r="Q96" s="9">
        <f t="shared" si="38"/>
        <v>0</v>
      </c>
      <c r="R96" s="9">
        <f t="shared" si="38"/>
        <v>0</v>
      </c>
      <c r="S96" s="9">
        <f t="shared" si="38"/>
        <v>0</v>
      </c>
      <c r="T96" s="9">
        <f t="shared" si="38"/>
        <v>0</v>
      </c>
      <c r="U96" s="9">
        <f t="shared" si="38"/>
        <v>0</v>
      </c>
      <c r="V96" s="9">
        <f t="shared" si="38"/>
        <v>189.8</v>
      </c>
      <c r="W96" s="9">
        <f t="shared" si="38"/>
        <v>0</v>
      </c>
      <c r="X96" s="9">
        <f t="shared" si="38"/>
        <v>0</v>
      </c>
      <c r="Y96" s="9">
        <f t="shared" si="38"/>
        <v>0</v>
      </c>
      <c r="Z96" s="9">
        <f t="shared" si="38"/>
        <v>0</v>
      </c>
      <c r="AA96" s="9">
        <f t="shared" si="38"/>
        <v>0</v>
      </c>
      <c r="AB96" s="9">
        <f t="shared" si="38"/>
        <v>0</v>
      </c>
      <c r="AC96" s="9">
        <f t="shared" si="38"/>
        <v>0</v>
      </c>
      <c r="AD96" s="9">
        <f t="shared" si="38"/>
        <v>0</v>
      </c>
      <c r="AE96" s="9">
        <f t="shared" si="38"/>
        <v>0</v>
      </c>
      <c r="AF96" s="63"/>
    </row>
    <row r="97" spans="1:32" s="27" customFormat="1" ht="16.5" customHeight="1">
      <c r="A97" s="23" t="s">
        <v>24</v>
      </c>
      <c r="B97" s="24">
        <f t="shared" si="28"/>
        <v>358.8</v>
      </c>
      <c r="C97" s="25">
        <f>C98+C99+C100+C101</f>
        <v>169</v>
      </c>
      <c r="D97" s="25">
        <f>D98+D99+D100+D101</f>
        <v>0</v>
      </c>
      <c r="E97" s="25">
        <f>E98+E99+E100+E101</f>
        <v>0</v>
      </c>
      <c r="F97" s="24">
        <f>E97/B97%</f>
        <v>0</v>
      </c>
      <c r="G97" s="24">
        <f>_xlfn.IFERROR(E97/C97*100,0)</f>
        <v>0</v>
      </c>
      <c r="H97" s="25">
        <f>H98+H99+H100+H101</f>
        <v>0</v>
      </c>
      <c r="I97" s="25">
        <f aca="true" t="shared" si="39" ref="I97:AD97">I98+I99+I100+I101</f>
        <v>0</v>
      </c>
      <c r="J97" s="25">
        <f t="shared" si="39"/>
        <v>0</v>
      </c>
      <c r="K97" s="25">
        <f t="shared" si="39"/>
        <v>0</v>
      </c>
      <c r="L97" s="25">
        <f t="shared" si="39"/>
        <v>0</v>
      </c>
      <c r="M97" s="25">
        <f t="shared" si="39"/>
        <v>0</v>
      </c>
      <c r="N97" s="25">
        <f t="shared" si="39"/>
        <v>169</v>
      </c>
      <c r="O97" s="25">
        <f t="shared" si="39"/>
        <v>0</v>
      </c>
      <c r="P97" s="25">
        <f t="shared" si="39"/>
        <v>0</v>
      </c>
      <c r="Q97" s="25">
        <f t="shared" si="39"/>
        <v>0</v>
      </c>
      <c r="R97" s="25">
        <f t="shared" si="39"/>
        <v>0</v>
      </c>
      <c r="S97" s="25">
        <f t="shared" si="39"/>
        <v>0</v>
      </c>
      <c r="T97" s="25">
        <f t="shared" si="39"/>
        <v>0</v>
      </c>
      <c r="U97" s="25">
        <f t="shared" si="39"/>
        <v>0</v>
      </c>
      <c r="V97" s="25">
        <f t="shared" si="39"/>
        <v>189.8</v>
      </c>
      <c r="W97" s="25">
        <f t="shared" si="39"/>
        <v>0</v>
      </c>
      <c r="X97" s="25">
        <f t="shared" si="39"/>
        <v>0</v>
      </c>
      <c r="Y97" s="25">
        <f t="shared" si="39"/>
        <v>0</v>
      </c>
      <c r="Z97" s="25">
        <f t="shared" si="39"/>
        <v>0</v>
      </c>
      <c r="AA97" s="25">
        <f t="shared" si="39"/>
        <v>0</v>
      </c>
      <c r="AB97" s="25">
        <f t="shared" si="39"/>
        <v>0</v>
      </c>
      <c r="AC97" s="25">
        <f t="shared" si="39"/>
        <v>0</v>
      </c>
      <c r="AD97" s="25">
        <f t="shared" si="39"/>
        <v>0</v>
      </c>
      <c r="AE97" s="25">
        <f>AE98+AE99+AE100+AE101</f>
        <v>0</v>
      </c>
      <c r="AF97" s="63"/>
    </row>
    <row r="98" spans="1:32" ht="16.5" customHeight="1">
      <c r="A98" s="8" t="s">
        <v>12</v>
      </c>
      <c r="B98" s="10">
        <f t="shared" si="28"/>
        <v>0</v>
      </c>
      <c r="C98" s="10">
        <f>H98+J98+L98+N98</f>
        <v>0</v>
      </c>
      <c r="D98" s="10">
        <f>E98</f>
        <v>0</v>
      </c>
      <c r="E98" s="10">
        <f>I98+K98+M98+O98+Q98+S98+U98+W98+Y98+AA98+AC98+AE98</f>
        <v>0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7"/>
      <c r="AF98" s="63"/>
    </row>
    <row r="99" spans="1:32" ht="16.5" customHeight="1">
      <c r="A99" s="8" t="s">
        <v>13</v>
      </c>
      <c r="B99" s="10">
        <f t="shared" si="28"/>
        <v>358.8</v>
      </c>
      <c r="C99" s="10">
        <f>H99+J99+L99+N99</f>
        <v>169</v>
      </c>
      <c r="D99" s="10">
        <f>E99</f>
        <v>0</v>
      </c>
      <c r="E99" s="10">
        <f>I99+K99+M99+O99+Q99+S99+U99+W99+Y99+AA99+AC99+AE99</f>
        <v>0</v>
      </c>
      <c r="F99" s="10">
        <f>E99/B99%</f>
        <v>0</v>
      </c>
      <c r="G99" s="10">
        <f>_xlfn.IFERROR(E99/C99*100,0)</f>
        <v>0</v>
      </c>
      <c r="H99" s="10"/>
      <c r="I99" s="10"/>
      <c r="J99" s="10"/>
      <c r="K99" s="10"/>
      <c r="L99" s="10"/>
      <c r="M99" s="10"/>
      <c r="N99" s="10">
        <f>78+91</f>
        <v>169</v>
      </c>
      <c r="O99" s="10"/>
      <c r="P99" s="10"/>
      <c r="Q99" s="10"/>
      <c r="R99" s="10"/>
      <c r="S99" s="10"/>
      <c r="T99" s="10"/>
      <c r="U99" s="10"/>
      <c r="V99" s="10">
        <v>189.8</v>
      </c>
      <c r="W99" s="10"/>
      <c r="X99" s="10"/>
      <c r="Y99" s="10"/>
      <c r="Z99" s="10"/>
      <c r="AA99" s="10"/>
      <c r="AB99" s="10"/>
      <c r="AC99" s="10"/>
      <c r="AD99" s="10"/>
      <c r="AE99" s="17"/>
      <c r="AF99" s="63"/>
    </row>
    <row r="100" spans="1:32" ht="16.5" customHeight="1">
      <c r="A100" s="8" t="s">
        <v>80</v>
      </c>
      <c r="B100" s="10">
        <f t="shared" si="28"/>
        <v>0</v>
      </c>
      <c r="C100" s="10">
        <f>H100+J100+L100+N100</f>
        <v>0</v>
      </c>
      <c r="D100" s="10">
        <f>E100</f>
        <v>0</v>
      </c>
      <c r="E100" s="10">
        <f>I100+K100+M100+O100+Q100+S100+U100+W100+Y100+AA100+AC100+AE100</f>
        <v>0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7"/>
      <c r="AF100" s="63"/>
    </row>
    <row r="101" spans="1:32" ht="16.5" customHeight="1">
      <c r="A101" s="8" t="s">
        <v>14</v>
      </c>
      <c r="B101" s="10">
        <f t="shared" si="28"/>
        <v>0</v>
      </c>
      <c r="C101" s="10">
        <f>H101+J101+L101+N101</f>
        <v>0</v>
      </c>
      <c r="D101" s="10">
        <f>E101</f>
        <v>0</v>
      </c>
      <c r="E101" s="10">
        <f>I101+K101+M101+O101+Q101+S101+U101+W101+Y101+AA101+AC101+AE101</f>
        <v>0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7"/>
      <c r="AF101" s="63"/>
    </row>
    <row r="102" spans="1:32" ht="47.25" customHeight="1">
      <c r="A102" s="33" t="s">
        <v>86</v>
      </c>
      <c r="B102" s="10">
        <f t="shared" si="28"/>
        <v>50</v>
      </c>
      <c r="C102" s="9">
        <f>C103</f>
        <v>0</v>
      </c>
      <c r="D102" s="9">
        <f>D103</f>
        <v>0</v>
      </c>
      <c r="E102" s="9">
        <f>E103</f>
        <v>0</v>
      </c>
      <c r="F102" s="10">
        <f>E102/B102%</f>
        <v>0</v>
      </c>
      <c r="G102" s="10">
        <f>_xlfn.IFERROR(E102/C102*100,0)</f>
        <v>0</v>
      </c>
      <c r="H102" s="9">
        <f>H103</f>
        <v>0</v>
      </c>
      <c r="I102" s="9">
        <f aca="true" t="shared" si="40" ref="I102:AE102">I103</f>
        <v>0</v>
      </c>
      <c r="J102" s="9">
        <f t="shared" si="40"/>
        <v>0</v>
      </c>
      <c r="K102" s="9">
        <f t="shared" si="40"/>
        <v>0</v>
      </c>
      <c r="L102" s="9">
        <f t="shared" si="40"/>
        <v>0</v>
      </c>
      <c r="M102" s="9">
        <f t="shared" si="40"/>
        <v>0</v>
      </c>
      <c r="N102" s="9">
        <f t="shared" si="40"/>
        <v>0</v>
      </c>
      <c r="O102" s="9">
        <f t="shared" si="40"/>
        <v>0</v>
      </c>
      <c r="P102" s="9">
        <f t="shared" si="40"/>
        <v>0</v>
      </c>
      <c r="Q102" s="9">
        <f t="shared" si="40"/>
        <v>0</v>
      </c>
      <c r="R102" s="9">
        <f t="shared" si="40"/>
        <v>0</v>
      </c>
      <c r="S102" s="9">
        <f t="shared" si="40"/>
        <v>0</v>
      </c>
      <c r="T102" s="9">
        <f t="shared" si="40"/>
        <v>0</v>
      </c>
      <c r="U102" s="9">
        <f t="shared" si="40"/>
        <v>0</v>
      </c>
      <c r="V102" s="9">
        <f t="shared" si="40"/>
        <v>0</v>
      </c>
      <c r="W102" s="9">
        <f t="shared" si="40"/>
        <v>0</v>
      </c>
      <c r="X102" s="9">
        <f t="shared" si="40"/>
        <v>0</v>
      </c>
      <c r="Y102" s="9">
        <f t="shared" si="40"/>
        <v>0</v>
      </c>
      <c r="Z102" s="9">
        <f t="shared" si="40"/>
        <v>50</v>
      </c>
      <c r="AA102" s="9">
        <f t="shared" si="40"/>
        <v>0</v>
      </c>
      <c r="AB102" s="9">
        <f t="shared" si="40"/>
        <v>0</v>
      </c>
      <c r="AC102" s="9">
        <f t="shared" si="40"/>
        <v>0</v>
      </c>
      <c r="AD102" s="9">
        <f t="shared" si="40"/>
        <v>0</v>
      </c>
      <c r="AE102" s="9">
        <f t="shared" si="40"/>
        <v>0</v>
      </c>
      <c r="AF102" s="63"/>
    </row>
    <row r="103" spans="1:32" s="27" customFormat="1" ht="16.5" customHeight="1">
      <c r="A103" s="23" t="s">
        <v>24</v>
      </c>
      <c r="B103" s="24">
        <f t="shared" si="28"/>
        <v>50</v>
      </c>
      <c r="C103" s="25">
        <f>C104+C105+C106+C107</f>
        <v>0</v>
      </c>
      <c r="D103" s="25">
        <f>D104+D105+D106+D107</f>
        <v>0</v>
      </c>
      <c r="E103" s="25">
        <f>E104+E105+E106+E107</f>
        <v>0</v>
      </c>
      <c r="F103" s="24">
        <f>E103/B103%</f>
        <v>0</v>
      </c>
      <c r="G103" s="24">
        <f>_xlfn.IFERROR(E103/C103*100,0)</f>
        <v>0</v>
      </c>
      <c r="H103" s="25">
        <f>H104+H105+H106+H107</f>
        <v>0</v>
      </c>
      <c r="I103" s="25">
        <f aca="true" t="shared" si="41" ref="I103:AD103">I104+I105+I106+I107</f>
        <v>0</v>
      </c>
      <c r="J103" s="25">
        <f t="shared" si="41"/>
        <v>0</v>
      </c>
      <c r="K103" s="25">
        <f t="shared" si="41"/>
        <v>0</v>
      </c>
      <c r="L103" s="25">
        <f t="shared" si="41"/>
        <v>0</v>
      </c>
      <c r="M103" s="25">
        <f t="shared" si="41"/>
        <v>0</v>
      </c>
      <c r="N103" s="25">
        <f t="shared" si="41"/>
        <v>0</v>
      </c>
      <c r="O103" s="25">
        <f t="shared" si="41"/>
        <v>0</v>
      </c>
      <c r="P103" s="25">
        <f t="shared" si="41"/>
        <v>0</v>
      </c>
      <c r="Q103" s="25">
        <f t="shared" si="41"/>
        <v>0</v>
      </c>
      <c r="R103" s="25">
        <f t="shared" si="41"/>
        <v>0</v>
      </c>
      <c r="S103" s="25">
        <f t="shared" si="41"/>
        <v>0</v>
      </c>
      <c r="T103" s="25">
        <f t="shared" si="41"/>
        <v>0</v>
      </c>
      <c r="U103" s="25">
        <f t="shared" si="41"/>
        <v>0</v>
      </c>
      <c r="V103" s="25">
        <f t="shared" si="41"/>
        <v>0</v>
      </c>
      <c r="W103" s="25">
        <f t="shared" si="41"/>
        <v>0</v>
      </c>
      <c r="X103" s="25">
        <f t="shared" si="41"/>
        <v>0</v>
      </c>
      <c r="Y103" s="25">
        <f t="shared" si="41"/>
        <v>0</v>
      </c>
      <c r="Z103" s="25">
        <f t="shared" si="41"/>
        <v>50</v>
      </c>
      <c r="AA103" s="25">
        <f t="shared" si="41"/>
        <v>0</v>
      </c>
      <c r="AB103" s="25">
        <f t="shared" si="41"/>
        <v>0</v>
      </c>
      <c r="AC103" s="25">
        <f t="shared" si="41"/>
        <v>0</v>
      </c>
      <c r="AD103" s="25">
        <f t="shared" si="41"/>
        <v>0</v>
      </c>
      <c r="AE103" s="25">
        <f>AE104+AE105+AE106+AE107</f>
        <v>0</v>
      </c>
      <c r="AF103" s="63"/>
    </row>
    <row r="104" spans="1:32" ht="16.5" customHeight="1">
      <c r="A104" s="8" t="s">
        <v>12</v>
      </c>
      <c r="B104" s="10">
        <f t="shared" si="28"/>
        <v>0</v>
      </c>
      <c r="C104" s="10">
        <f>H104+J104+L104+N104</f>
        <v>0</v>
      </c>
      <c r="D104" s="10">
        <f>E104</f>
        <v>0</v>
      </c>
      <c r="E104" s="10">
        <f>I104+K104+M104+O104+Q104+S104+U104+W104+Y104+AA104+AC104+AE104</f>
        <v>0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7"/>
      <c r="AF104" s="63"/>
    </row>
    <row r="105" spans="1:32" ht="16.5" customHeight="1">
      <c r="A105" s="8" t="s">
        <v>13</v>
      </c>
      <c r="B105" s="10">
        <f t="shared" si="28"/>
        <v>0</v>
      </c>
      <c r="C105" s="10">
        <f>H105+J105+L105+N105</f>
        <v>0</v>
      </c>
      <c r="D105" s="10">
        <f>E105</f>
        <v>0</v>
      </c>
      <c r="E105" s="10">
        <f>I105+K105+M105+O105+Q105+S105+U105+W105+Y105+AA105+AC105+AE105</f>
        <v>0</v>
      </c>
      <c r="F105" s="10"/>
      <c r="G105" s="10">
        <f>_xlfn.IFERROR(E105/C105*100,0)</f>
        <v>0</v>
      </c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7"/>
      <c r="AF105" s="63"/>
    </row>
    <row r="106" spans="1:32" ht="16.5" customHeight="1">
      <c r="A106" s="8" t="s">
        <v>80</v>
      </c>
      <c r="B106" s="10">
        <f t="shared" si="28"/>
        <v>0</v>
      </c>
      <c r="C106" s="10">
        <f>H106+J106+L106+N106</f>
        <v>0</v>
      </c>
      <c r="D106" s="10">
        <f>E106</f>
        <v>0</v>
      </c>
      <c r="E106" s="10">
        <f>I106+K106+M106+O106+Q106+S106+U106+W106+Y106+AA106+AC106+AE106</f>
        <v>0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7"/>
      <c r="AF106" s="63"/>
    </row>
    <row r="107" spans="1:32" ht="16.5" customHeight="1">
      <c r="A107" s="8" t="s">
        <v>14</v>
      </c>
      <c r="B107" s="10">
        <f t="shared" si="28"/>
        <v>50</v>
      </c>
      <c r="C107" s="10">
        <f>H107+J107+L107+N107</f>
        <v>0</v>
      </c>
      <c r="D107" s="10">
        <f>E107</f>
        <v>0</v>
      </c>
      <c r="E107" s="10">
        <f>I107+K107+M107+O107+Q107+S107+U107+W107+Y107+AA107+AC107+AE107</f>
        <v>0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>
        <v>50</v>
      </c>
      <c r="AA107" s="10"/>
      <c r="AB107" s="10"/>
      <c r="AC107" s="10"/>
      <c r="AD107" s="10"/>
      <c r="AE107" s="17"/>
      <c r="AF107" s="63"/>
    </row>
    <row r="108" spans="1:32" ht="54.75" customHeight="1">
      <c r="A108" s="13" t="s">
        <v>93</v>
      </c>
      <c r="B108" s="10">
        <f t="shared" si="28"/>
        <v>80</v>
      </c>
      <c r="C108" s="9">
        <f>C109</f>
        <v>80</v>
      </c>
      <c r="D108" s="9">
        <f>D109</f>
        <v>0</v>
      </c>
      <c r="E108" s="9">
        <f>E109</f>
        <v>0</v>
      </c>
      <c r="F108" s="10">
        <f>E108/B108%</f>
        <v>0</v>
      </c>
      <c r="G108" s="10">
        <f>_xlfn.IFERROR(E108/C108*100,0)</f>
        <v>0</v>
      </c>
      <c r="H108" s="9">
        <f>H109</f>
        <v>0</v>
      </c>
      <c r="I108" s="9">
        <f aca="true" t="shared" si="42" ref="I108:AE108">I109</f>
        <v>0</v>
      </c>
      <c r="J108" s="9">
        <f t="shared" si="42"/>
        <v>0</v>
      </c>
      <c r="K108" s="9">
        <f t="shared" si="42"/>
        <v>0</v>
      </c>
      <c r="L108" s="9">
        <f t="shared" si="42"/>
        <v>0</v>
      </c>
      <c r="M108" s="9">
        <f t="shared" si="42"/>
        <v>0</v>
      </c>
      <c r="N108" s="9">
        <f t="shared" si="42"/>
        <v>80</v>
      </c>
      <c r="O108" s="9">
        <f t="shared" si="42"/>
        <v>0</v>
      </c>
      <c r="P108" s="9">
        <f t="shared" si="42"/>
        <v>0</v>
      </c>
      <c r="Q108" s="9">
        <f t="shared" si="42"/>
        <v>0</v>
      </c>
      <c r="R108" s="9">
        <f t="shared" si="42"/>
        <v>0</v>
      </c>
      <c r="S108" s="9">
        <f t="shared" si="42"/>
        <v>0</v>
      </c>
      <c r="T108" s="9">
        <f t="shared" si="42"/>
        <v>0</v>
      </c>
      <c r="U108" s="9">
        <f t="shared" si="42"/>
        <v>0</v>
      </c>
      <c r="V108" s="9">
        <f t="shared" si="42"/>
        <v>0</v>
      </c>
      <c r="W108" s="9">
        <f t="shared" si="42"/>
        <v>0</v>
      </c>
      <c r="X108" s="9">
        <f t="shared" si="42"/>
        <v>0</v>
      </c>
      <c r="Y108" s="9">
        <f t="shared" si="42"/>
        <v>0</v>
      </c>
      <c r="Z108" s="9">
        <f t="shared" si="42"/>
        <v>0</v>
      </c>
      <c r="AA108" s="9">
        <f t="shared" si="42"/>
        <v>0</v>
      </c>
      <c r="AB108" s="9">
        <f t="shared" si="42"/>
        <v>0</v>
      </c>
      <c r="AC108" s="9">
        <f t="shared" si="42"/>
        <v>0</v>
      </c>
      <c r="AD108" s="9">
        <f t="shared" si="42"/>
        <v>0</v>
      </c>
      <c r="AE108" s="9">
        <f t="shared" si="42"/>
        <v>0</v>
      </c>
      <c r="AF108" s="63"/>
    </row>
    <row r="109" spans="1:32" s="27" customFormat="1" ht="15.75" customHeight="1">
      <c r="A109" s="23" t="s">
        <v>24</v>
      </c>
      <c r="B109" s="24">
        <f t="shared" si="28"/>
        <v>80</v>
      </c>
      <c r="C109" s="25">
        <f>C110+C111+C112+C113</f>
        <v>80</v>
      </c>
      <c r="D109" s="25">
        <f>D110+D111+D112+D113</f>
        <v>0</v>
      </c>
      <c r="E109" s="25">
        <f>E110+E111+E112+E113</f>
        <v>0</v>
      </c>
      <c r="F109" s="24">
        <f>E109/B109%</f>
        <v>0</v>
      </c>
      <c r="G109" s="24">
        <f>_xlfn.IFERROR(E109/C109*100,0)</f>
        <v>0</v>
      </c>
      <c r="H109" s="25">
        <f>H110+H111+H112+H113</f>
        <v>0</v>
      </c>
      <c r="I109" s="25">
        <f aca="true" t="shared" si="43" ref="I109:AD109">I110+I111+I112+I113</f>
        <v>0</v>
      </c>
      <c r="J109" s="25">
        <f t="shared" si="43"/>
        <v>0</v>
      </c>
      <c r="K109" s="25">
        <f t="shared" si="43"/>
        <v>0</v>
      </c>
      <c r="L109" s="25">
        <f t="shared" si="43"/>
        <v>0</v>
      </c>
      <c r="M109" s="25">
        <f t="shared" si="43"/>
        <v>0</v>
      </c>
      <c r="N109" s="25">
        <f t="shared" si="43"/>
        <v>80</v>
      </c>
      <c r="O109" s="25">
        <f t="shared" si="43"/>
        <v>0</v>
      </c>
      <c r="P109" s="25">
        <f t="shared" si="43"/>
        <v>0</v>
      </c>
      <c r="Q109" s="25">
        <f t="shared" si="43"/>
        <v>0</v>
      </c>
      <c r="R109" s="25">
        <f t="shared" si="43"/>
        <v>0</v>
      </c>
      <c r="S109" s="25">
        <f t="shared" si="43"/>
        <v>0</v>
      </c>
      <c r="T109" s="25">
        <f t="shared" si="43"/>
        <v>0</v>
      </c>
      <c r="U109" s="25">
        <f t="shared" si="43"/>
        <v>0</v>
      </c>
      <c r="V109" s="25">
        <f t="shared" si="43"/>
        <v>0</v>
      </c>
      <c r="W109" s="25">
        <f t="shared" si="43"/>
        <v>0</v>
      </c>
      <c r="X109" s="25">
        <f t="shared" si="43"/>
        <v>0</v>
      </c>
      <c r="Y109" s="25">
        <f t="shared" si="43"/>
        <v>0</v>
      </c>
      <c r="Z109" s="25">
        <f t="shared" si="43"/>
        <v>0</v>
      </c>
      <c r="AA109" s="25">
        <f t="shared" si="43"/>
        <v>0</v>
      </c>
      <c r="AB109" s="25">
        <f t="shared" si="43"/>
        <v>0</v>
      </c>
      <c r="AC109" s="25">
        <f t="shared" si="43"/>
        <v>0</v>
      </c>
      <c r="AD109" s="25">
        <f t="shared" si="43"/>
        <v>0</v>
      </c>
      <c r="AE109" s="25">
        <f>AE110+AE111+AE112+AE113</f>
        <v>0</v>
      </c>
      <c r="AF109" s="63"/>
    </row>
    <row r="110" spans="1:32" ht="15.75" customHeight="1">
      <c r="A110" s="8" t="s">
        <v>12</v>
      </c>
      <c r="B110" s="10">
        <f t="shared" si="28"/>
        <v>0</v>
      </c>
      <c r="C110" s="10">
        <f>H110+J110+L110+N110</f>
        <v>0</v>
      </c>
      <c r="D110" s="10">
        <f>E110</f>
        <v>0</v>
      </c>
      <c r="E110" s="10">
        <f>I110+K110+M110+O110+Q110+S110+U110+W110+Y110+AA110+AC110+AE110</f>
        <v>0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7"/>
      <c r="AF110" s="63"/>
    </row>
    <row r="111" spans="1:32" ht="15.75" customHeight="1">
      <c r="A111" s="8" t="s">
        <v>13</v>
      </c>
      <c r="B111" s="10">
        <f t="shared" si="28"/>
        <v>80</v>
      </c>
      <c r="C111" s="10">
        <f>H111+J111+L111+N111</f>
        <v>80</v>
      </c>
      <c r="D111" s="10">
        <f>E111</f>
        <v>0</v>
      </c>
      <c r="E111" s="10">
        <f>I111+K111+M111+O111+Q111+S111+U111+W111+Y111+AA111+AC111+AE111</f>
        <v>0</v>
      </c>
      <c r="F111" s="10"/>
      <c r="G111" s="10">
        <f>_xlfn.IFERROR(E111/C111*100,0)</f>
        <v>0</v>
      </c>
      <c r="H111" s="10"/>
      <c r="I111" s="10"/>
      <c r="J111" s="10"/>
      <c r="K111" s="10"/>
      <c r="L111" s="10"/>
      <c r="M111" s="10"/>
      <c r="N111" s="10">
        <v>80</v>
      </c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7"/>
      <c r="AF111" s="63"/>
    </row>
    <row r="112" spans="1:32" ht="15.75" customHeight="1">
      <c r="A112" s="8" t="s">
        <v>80</v>
      </c>
      <c r="B112" s="10">
        <f t="shared" si="28"/>
        <v>0</v>
      </c>
      <c r="C112" s="10">
        <f>H112+J112+L112+N112</f>
        <v>0</v>
      </c>
      <c r="D112" s="10">
        <f>E112</f>
        <v>0</v>
      </c>
      <c r="E112" s="10">
        <f>I112+K112+M112+O112+Q112+S112+U112+W112+Y112+AA112+AC112+AE112</f>
        <v>0</v>
      </c>
      <c r="F112" s="10"/>
      <c r="G112" s="10">
        <f>_xlfn.IFERROR(E112/C112*100,0)</f>
        <v>0</v>
      </c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7"/>
      <c r="AF112" s="63"/>
    </row>
    <row r="113" spans="1:32" ht="15.75" customHeight="1">
      <c r="A113" s="8" t="s">
        <v>14</v>
      </c>
      <c r="B113" s="10">
        <f t="shared" si="28"/>
        <v>0</v>
      </c>
      <c r="C113" s="10">
        <f>H113+J113+L113+N113</f>
        <v>0</v>
      </c>
      <c r="D113" s="10">
        <f>E113</f>
        <v>0</v>
      </c>
      <c r="E113" s="10">
        <f>I113+K113+M113+O113+Q113+S113+U113+W113+Y113+AA113+AC113+AE113</f>
        <v>0</v>
      </c>
      <c r="F113" s="10"/>
      <c r="G113" s="10">
        <f>_xlfn.IFERROR(E113/C113*100,0)</f>
        <v>0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7"/>
      <c r="AF113" s="63"/>
    </row>
    <row r="114" spans="1:32" s="36" customFormat="1" ht="50.25" customHeight="1">
      <c r="A114" s="34" t="s">
        <v>87</v>
      </c>
      <c r="B114" s="35">
        <f t="shared" si="28"/>
        <v>70256</v>
      </c>
      <c r="C114" s="35">
        <f>C115</f>
        <v>6406.8</v>
      </c>
      <c r="D114" s="35">
        <f>D115</f>
        <v>6406.8</v>
      </c>
      <c r="E114" s="35">
        <f>E115</f>
        <v>6406.8</v>
      </c>
      <c r="F114" s="35">
        <f aca="true" t="shared" si="44" ref="F114:F121">E114/B114%</f>
        <v>9.11922113413801</v>
      </c>
      <c r="G114" s="35">
        <f aca="true" t="shared" si="45" ref="G114:G137">_xlfn.IFERROR(E114/C114*100,0)</f>
        <v>100</v>
      </c>
      <c r="H114" s="35">
        <f>H115</f>
        <v>0</v>
      </c>
      <c r="I114" s="35">
        <f aca="true" t="shared" si="46" ref="I114:AE114">I115</f>
        <v>0</v>
      </c>
      <c r="J114" s="35">
        <f t="shared" si="46"/>
        <v>0</v>
      </c>
      <c r="K114" s="35">
        <f t="shared" si="46"/>
        <v>0</v>
      </c>
      <c r="L114" s="35">
        <f t="shared" si="46"/>
        <v>0</v>
      </c>
      <c r="M114" s="35">
        <f t="shared" si="46"/>
        <v>0</v>
      </c>
      <c r="N114" s="35">
        <f t="shared" si="46"/>
        <v>6406.8</v>
      </c>
      <c r="O114" s="35">
        <f t="shared" si="46"/>
        <v>6406.8</v>
      </c>
      <c r="P114" s="35">
        <f t="shared" si="46"/>
        <v>0</v>
      </c>
      <c r="Q114" s="35">
        <f t="shared" si="46"/>
        <v>0</v>
      </c>
      <c r="R114" s="35">
        <f t="shared" si="46"/>
        <v>0</v>
      </c>
      <c r="S114" s="35">
        <f t="shared" si="46"/>
        <v>0</v>
      </c>
      <c r="T114" s="35">
        <f t="shared" si="46"/>
        <v>5000</v>
      </c>
      <c r="U114" s="35">
        <f t="shared" si="46"/>
        <v>0</v>
      </c>
      <c r="V114" s="35">
        <f t="shared" si="46"/>
        <v>13000</v>
      </c>
      <c r="W114" s="35">
        <f t="shared" si="46"/>
        <v>0</v>
      </c>
      <c r="X114" s="35">
        <f t="shared" si="46"/>
        <v>15000</v>
      </c>
      <c r="Y114" s="35">
        <f t="shared" si="46"/>
        <v>0</v>
      </c>
      <c r="Z114" s="35">
        <f t="shared" si="46"/>
        <v>28900</v>
      </c>
      <c r="AA114" s="35">
        <f t="shared" si="46"/>
        <v>0</v>
      </c>
      <c r="AB114" s="35">
        <f t="shared" si="46"/>
        <v>1949.2</v>
      </c>
      <c r="AC114" s="35">
        <f t="shared" si="46"/>
        <v>0</v>
      </c>
      <c r="AD114" s="35">
        <f t="shared" si="46"/>
        <v>0</v>
      </c>
      <c r="AE114" s="35">
        <f t="shared" si="46"/>
        <v>0</v>
      </c>
      <c r="AF114" s="64"/>
    </row>
    <row r="115" spans="1:32" s="27" customFormat="1" ht="18" customHeight="1">
      <c r="A115" s="23" t="s">
        <v>24</v>
      </c>
      <c r="B115" s="24">
        <f t="shared" si="28"/>
        <v>70256</v>
      </c>
      <c r="C115" s="25">
        <f>C116+C117+C118+C119</f>
        <v>6406.8</v>
      </c>
      <c r="D115" s="25">
        <f>D116+D117+D118+D119</f>
        <v>6406.8</v>
      </c>
      <c r="E115" s="25">
        <f>E116+E117+E118+E119</f>
        <v>6406.8</v>
      </c>
      <c r="F115" s="24">
        <f t="shared" si="44"/>
        <v>9.11922113413801</v>
      </c>
      <c r="G115" s="24">
        <f t="shared" si="45"/>
        <v>100</v>
      </c>
      <c r="H115" s="25">
        <f>H116+H117+H118+H119</f>
        <v>0</v>
      </c>
      <c r="I115" s="25">
        <f aca="true" t="shared" si="47" ref="I115:AE115">I116+I117+I118+I119</f>
        <v>0</v>
      </c>
      <c r="J115" s="25">
        <f t="shared" si="47"/>
        <v>0</v>
      </c>
      <c r="K115" s="25">
        <f t="shared" si="47"/>
        <v>0</v>
      </c>
      <c r="L115" s="25">
        <f t="shared" si="47"/>
        <v>0</v>
      </c>
      <c r="M115" s="25">
        <f t="shared" si="47"/>
        <v>0</v>
      </c>
      <c r="N115" s="25">
        <f t="shared" si="47"/>
        <v>6406.8</v>
      </c>
      <c r="O115" s="25">
        <f t="shared" si="47"/>
        <v>6406.8</v>
      </c>
      <c r="P115" s="25">
        <f t="shared" si="47"/>
        <v>0</v>
      </c>
      <c r="Q115" s="25">
        <f t="shared" si="47"/>
        <v>0</v>
      </c>
      <c r="R115" s="25">
        <f t="shared" si="47"/>
        <v>0</v>
      </c>
      <c r="S115" s="25">
        <f t="shared" si="47"/>
        <v>0</v>
      </c>
      <c r="T115" s="25">
        <f t="shared" si="47"/>
        <v>5000</v>
      </c>
      <c r="U115" s="25">
        <f t="shared" si="47"/>
        <v>0</v>
      </c>
      <c r="V115" s="25">
        <f t="shared" si="47"/>
        <v>13000</v>
      </c>
      <c r="W115" s="25">
        <f t="shared" si="47"/>
        <v>0</v>
      </c>
      <c r="X115" s="25">
        <f t="shared" si="47"/>
        <v>15000</v>
      </c>
      <c r="Y115" s="25">
        <f t="shared" si="47"/>
        <v>0</v>
      </c>
      <c r="Z115" s="25">
        <f t="shared" si="47"/>
        <v>28900</v>
      </c>
      <c r="AA115" s="25">
        <f t="shared" si="47"/>
        <v>0</v>
      </c>
      <c r="AB115" s="25">
        <f t="shared" si="47"/>
        <v>1949.2</v>
      </c>
      <c r="AC115" s="25">
        <f t="shared" si="47"/>
        <v>0</v>
      </c>
      <c r="AD115" s="25">
        <f t="shared" si="47"/>
        <v>0</v>
      </c>
      <c r="AE115" s="25">
        <f t="shared" si="47"/>
        <v>0</v>
      </c>
      <c r="AF115" s="64"/>
    </row>
    <row r="116" spans="1:32" ht="18" customHeight="1">
      <c r="A116" s="8" t="s">
        <v>12</v>
      </c>
      <c r="B116" s="9">
        <f aca="true" t="shared" si="48" ref="B116:E119">B122+B128+B134</f>
        <v>0</v>
      </c>
      <c r="C116" s="9">
        <f t="shared" si="48"/>
        <v>0</v>
      </c>
      <c r="D116" s="9">
        <f t="shared" si="48"/>
        <v>0</v>
      </c>
      <c r="E116" s="9">
        <f t="shared" si="48"/>
        <v>0</v>
      </c>
      <c r="F116" s="10"/>
      <c r="G116" s="10">
        <f t="shared" si="45"/>
        <v>0</v>
      </c>
      <c r="H116" s="9">
        <f>H122+H128+H134</f>
        <v>0</v>
      </c>
      <c r="I116" s="9">
        <f aca="true" t="shared" si="49" ref="I116:AE119">I122+I128+I134</f>
        <v>0</v>
      </c>
      <c r="J116" s="9">
        <f t="shared" si="49"/>
        <v>0</v>
      </c>
      <c r="K116" s="9">
        <f t="shared" si="49"/>
        <v>0</v>
      </c>
      <c r="L116" s="9">
        <f t="shared" si="49"/>
        <v>0</v>
      </c>
      <c r="M116" s="9">
        <f t="shared" si="49"/>
        <v>0</v>
      </c>
      <c r="N116" s="9">
        <f t="shared" si="49"/>
        <v>0</v>
      </c>
      <c r="O116" s="9">
        <f t="shared" si="49"/>
        <v>0</v>
      </c>
      <c r="P116" s="9">
        <f t="shared" si="49"/>
        <v>0</v>
      </c>
      <c r="Q116" s="9">
        <f t="shared" si="49"/>
        <v>0</v>
      </c>
      <c r="R116" s="9">
        <f t="shared" si="49"/>
        <v>0</v>
      </c>
      <c r="S116" s="9">
        <f t="shared" si="49"/>
        <v>0</v>
      </c>
      <c r="T116" s="9">
        <f t="shared" si="49"/>
        <v>0</v>
      </c>
      <c r="U116" s="9">
        <f t="shared" si="49"/>
        <v>0</v>
      </c>
      <c r="V116" s="9">
        <f t="shared" si="49"/>
        <v>0</v>
      </c>
      <c r="W116" s="9">
        <f t="shared" si="49"/>
        <v>0</v>
      </c>
      <c r="X116" s="9">
        <f t="shared" si="49"/>
        <v>0</v>
      </c>
      <c r="Y116" s="9">
        <f t="shared" si="49"/>
        <v>0</v>
      </c>
      <c r="Z116" s="9">
        <f t="shared" si="49"/>
        <v>0</v>
      </c>
      <c r="AA116" s="9">
        <f t="shared" si="49"/>
        <v>0</v>
      </c>
      <c r="AB116" s="9">
        <f t="shared" si="49"/>
        <v>0</v>
      </c>
      <c r="AC116" s="9">
        <f t="shared" si="49"/>
        <v>0</v>
      </c>
      <c r="AD116" s="9">
        <f t="shared" si="49"/>
        <v>0</v>
      </c>
      <c r="AE116" s="9">
        <f t="shared" si="49"/>
        <v>0</v>
      </c>
      <c r="AF116" s="64"/>
    </row>
    <row r="117" spans="1:32" ht="18" customHeight="1">
      <c r="A117" s="8" t="s">
        <v>13</v>
      </c>
      <c r="B117" s="9">
        <f t="shared" si="48"/>
        <v>0</v>
      </c>
      <c r="C117" s="9">
        <f t="shared" si="48"/>
        <v>0</v>
      </c>
      <c r="D117" s="9">
        <f t="shared" si="48"/>
        <v>0</v>
      </c>
      <c r="E117" s="9">
        <f t="shared" si="48"/>
        <v>0</v>
      </c>
      <c r="F117" s="10"/>
      <c r="G117" s="10">
        <f t="shared" si="45"/>
        <v>0</v>
      </c>
      <c r="H117" s="9">
        <f>H123+H129+H135</f>
        <v>0</v>
      </c>
      <c r="I117" s="9">
        <f t="shared" si="49"/>
        <v>0</v>
      </c>
      <c r="J117" s="9">
        <f t="shared" si="49"/>
        <v>0</v>
      </c>
      <c r="K117" s="9">
        <f t="shared" si="49"/>
        <v>0</v>
      </c>
      <c r="L117" s="9">
        <f t="shared" si="49"/>
        <v>0</v>
      </c>
      <c r="M117" s="9">
        <f t="shared" si="49"/>
        <v>0</v>
      </c>
      <c r="N117" s="9">
        <f t="shared" si="49"/>
        <v>0</v>
      </c>
      <c r="O117" s="9">
        <f t="shared" si="49"/>
        <v>0</v>
      </c>
      <c r="P117" s="9">
        <f t="shared" si="49"/>
        <v>0</v>
      </c>
      <c r="Q117" s="9">
        <f t="shared" si="49"/>
        <v>0</v>
      </c>
      <c r="R117" s="9">
        <f t="shared" si="49"/>
        <v>0</v>
      </c>
      <c r="S117" s="9">
        <f t="shared" si="49"/>
        <v>0</v>
      </c>
      <c r="T117" s="9">
        <f t="shared" si="49"/>
        <v>0</v>
      </c>
      <c r="U117" s="9">
        <f t="shared" si="49"/>
        <v>0</v>
      </c>
      <c r="V117" s="9">
        <f t="shared" si="49"/>
        <v>0</v>
      </c>
      <c r="W117" s="9">
        <f t="shared" si="49"/>
        <v>0</v>
      </c>
      <c r="X117" s="9">
        <f t="shared" si="49"/>
        <v>0</v>
      </c>
      <c r="Y117" s="9">
        <f t="shared" si="49"/>
        <v>0</v>
      </c>
      <c r="Z117" s="9">
        <f t="shared" si="49"/>
        <v>0</v>
      </c>
      <c r="AA117" s="9">
        <f t="shared" si="49"/>
        <v>0</v>
      </c>
      <c r="AB117" s="9">
        <f t="shared" si="49"/>
        <v>0</v>
      </c>
      <c r="AC117" s="9">
        <f t="shared" si="49"/>
        <v>0</v>
      </c>
      <c r="AD117" s="9">
        <f t="shared" si="49"/>
        <v>0</v>
      </c>
      <c r="AE117" s="9">
        <f t="shared" si="49"/>
        <v>0</v>
      </c>
      <c r="AF117" s="64"/>
    </row>
    <row r="118" spans="1:32" ht="18" customHeight="1">
      <c r="A118" s="8" t="s">
        <v>80</v>
      </c>
      <c r="B118" s="9">
        <f t="shared" si="48"/>
        <v>0</v>
      </c>
      <c r="C118" s="9">
        <f t="shared" si="48"/>
        <v>0</v>
      </c>
      <c r="D118" s="9">
        <f t="shared" si="48"/>
        <v>0</v>
      </c>
      <c r="E118" s="9">
        <f t="shared" si="48"/>
        <v>0</v>
      </c>
      <c r="F118" s="10"/>
      <c r="G118" s="10">
        <f t="shared" si="45"/>
        <v>0</v>
      </c>
      <c r="H118" s="9">
        <f>H124+H130+H136</f>
        <v>0</v>
      </c>
      <c r="I118" s="9">
        <f t="shared" si="49"/>
        <v>0</v>
      </c>
      <c r="J118" s="9">
        <f t="shared" si="49"/>
        <v>0</v>
      </c>
      <c r="K118" s="9">
        <f t="shared" si="49"/>
        <v>0</v>
      </c>
      <c r="L118" s="9">
        <f t="shared" si="49"/>
        <v>0</v>
      </c>
      <c r="M118" s="9">
        <f t="shared" si="49"/>
        <v>0</v>
      </c>
      <c r="N118" s="9">
        <f t="shared" si="49"/>
        <v>0</v>
      </c>
      <c r="O118" s="9">
        <f t="shared" si="49"/>
        <v>0</v>
      </c>
      <c r="P118" s="9">
        <f t="shared" si="49"/>
        <v>0</v>
      </c>
      <c r="Q118" s="9">
        <f t="shared" si="49"/>
        <v>0</v>
      </c>
      <c r="R118" s="9">
        <f t="shared" si="49"/>
        <v>0</v>
      </c>
      <c r="S118" s="9">
        <f t="shared" si="49"/>
        <v>0</v>
      </c>
      <c r="T118" s="9">
        <f t="shared" si="49"/>
        <v>0</v>
      </c>
      <c r="U118" s="9">
        <f t="shared" si="49"/>
        <v>0</v>
      </c>
      <c r="V118" s="9">
        <f t="shared" si="49"/>
        <v>0</v>
      </c>
      <c r="W118" s="9">
        <f t="shared" si="49"/>
        <v>0</v>
      </c>
      <c r="X118" s="9">
        <f t="shared" si="49"/>
        <v>0</v>
      </c>
      <c r="Y118" s="9">
        <f t="shared" si="49"/>
        <v>0</v>
      </c>
      <c r="Z118" s="9">
        <f t="shared" si="49"/>
        <v>0</v>
      </c>
      <c r="AA118" s="9">
        <f t="shared" si="49"/>
        <v>0</v>
      </c>
      <c r="AB118" s="9">
        <f t="shared" si="49"/>
        <v>0</v>
      </c>
      <c r="AC118" s="9">
        <f t="shared" si="49"/>
        <v>0</v>
      </c>
      <c r="AD118" s="9">
        <f t="shared" si="49"/>
        <v>0</v>
      </c>
      <c r="AE118" s="9">
        <f t="shared" si="49"/>
        <v>0</v>
      </c>
      <c r="AF118" s="64"/>
    </row>
    <row r="119" spans="1:32" ht="18" customHeight="1">
      <c r="A119" s="8" t="s">
        <v>14</v>
      </c>
      <c r="B119" s="9">
        <f t="shared" si="48"/>
        <v>70256</v>
      </c>
      <c r="C119" s="9">
        <f t="shared" si="48"/>
        <v>6406.8</v>
      </c>
      <c r="D119" s="9">
        <f t="shared" si="48"/>
        <v>6406.8</v>
      </c>
      <c r="E119" s="9">
        <f t="shared" si="48"/>
        <v>6406.8</v>
      </c>
      <c r="F119" s="10">
        <f t="shared" si="44"/>
        <v>9.11922113413801</v>
      </c>
      <c r="G119" s="10">
        <f t="shared" si="45"/>
        <v>100</v>
      </c>
      <c r="H119" s="9">
        <f>H125+H131+H137</f>
        <v>0</v>
      </c>
      <c r="I119" s="9">
        <f t="shared" si="49"/>
        <v>0</v>
      </c>
      <c r="J119" s="9">
        <f t="shared" si="49"/>
        <v>0</v>
      </c>
      <c r="K119" s="9">
        <f t="shared" si="49"/>
        <v>0</v>
      </c>
      <c r="L119" s="9">
        <f t="shared" si="49"/>
        <v>0</v>
      </c>
      <c r="M119" s="9">
        <f t="shared" si="49"/>
        <v>0</v>
      </c>
      <c r="N119" s="9">
        <f t="shared" si="49"/>
        <v>6406.8</v>
      </c>
      <c r="O119" s="9">
        <f t="shared" si="49"/>
        <v>6406.8</v>
      </c>
      <c r="P119" s="9">
        <f t="shared" si="49"/>
        <v>0</v>
      </c>
      <c r="Q119" s="9">
        <f t="shared" si="49"/>
        <v>0</v>
      </c>
      <c r="R119" s="9">
        <f t="shared" si="49"/>
        <v>0</v>
      </c>
      <c r="S119" s="9">
        <f t="shared" si="49"/>
        <v>0</v>
      </c>
      <c r="T119" s="9">
        <f t="shared" si="49"/>
        <v>5000</v>
      </c>
      <c r="U119" s="9">
        <f t="shared" si="49"/>
        <v>0</v>
      </c>
      <c r="V119" s="9">
        <f t="shared" si="49"/>
        <v>13000</v>
      </c>
      <c r="W119" s="9">
        <f t="shared" si="49"/>
        <v>0</v>
      </c>
      <c r="X119" s="9">
        <f t="shared" si="49"/>
        <v>15000</v>
      </c>
      <c r="Y119" s="9">
        <f t="shared" si="49"/>
        <v>0</v>
      </c>
      <c r="Z119" s="9">
        <f t="shared" si="49"/>
        <v>28900</v>
      </c>
      <c r="AA119" s="9">
        <f t="shared" si="49"/>
        <v>0</v>
      </c>
      <c r="AB119" s="9">
        <f t="shared" si="49"/>
        <v>1949.2</v>
      </c>
      <c r="AC119" s="9">
        <f t="shared" si="49"/>
        <v>0</v>
      </c>
      <c r="AD119" s="9">
        <f t="shared" si="49"/>
        <v>0</v>
      </c>
      <c r="AE119" s="9">
        <f t="shared" si="49"/>
        <v>0</v>
      </c>
      <c r="AF119" s="64"/>
    </row>
    <row r="120" spans="1:32" ht="50.25" customHeight="1">
      <c r="A120" s="33" t="s">
        <v>88</v>
      </c>
      <c r="B120" s="10">
        <f aca="true" t="shared" si="50" ref="B120:B137">H120+J120+L120+N120+P120+R120+T120+V120+X120+Z120+AB120+AD120</f>
        <v>25000</v>
      </c>
      <c r="C120" s="9">
        <f>C121</f>
        <v>0</v>
      </c>
      <c r="D120" s="9">
        <f>D121</f>
        <v>0</v>
      </c>
      <c r="E120" s="9">
        <f>E121</f>
        <v>0</v>
      </c>
      <c r="F120" s="10">
        <f t="shared" si="44"/>
        <v>0</v>
      </c>
      <c r="G120" s="10">
        <f t="shared" si="45"/>
        <v>0</v>
      </c>
      <c r="H120" s="9">
        <f>H121</f>
        <v>0</v>
      </c>
      <c r="I120" s="9">
        <f aca="true" t="shared" si="51" ref="I120:AE120">I121</f>
        <v>0</v>
      </c>
      <c r="J120" s="9">
        <f t="shared" si="51"/>
        <v>0</v>
      </c>
      <c r="K120" s="9">
        <f t="shared" si="51"/>
        <v>0</v>
      </c>
      <c r="L120" s="9">
        <f t="shared" si="51"/>
        <v>0</v>
      </c>
      <c r="M120" s="9">
        <f t="shared" si="51"/>
        <v>0</v>
      </c>
      <c r="N120" s="9">
        <f t="shared" si="51"/>
        <v>0</v>
      </c>
      <c r="O120" s="9">
        <f t="shared" si="51"/>
        <v>0</v>
      </c>
      <c r="P120" s="9">
        <f t="shared" si="51"/>
        <v>0</v>
      </c>
      <c r="Q120" s="9">
        <f t="shared" si="51"/>
        <v>0</v>
      </c>
      <c r="R120" s="9">
        <f t="shared" si="51"/>
        <v>0</v>
      </c>
      <c r="S120" s="9">
        <f t="shared" si="51"/>
        <v>0</v>
      </c>
      <c r="T120" s="9">
        <f t="shared" si="51"/>
        <v>5000</v>
      </c>
      <c r="U120" s="9">
        <f t="shared" si="51"/>
        <v>0</v>
      </c>
      <c r="V120" s="9">
        <f t="shared" si="51"/>
        <v>10000</v>
      </c>
      <c r="W120" s="9">
        <f t="shared" si="51"/>
        <v>0</v>
      </c>
      <c r="X120" s="9">
        <f t="shared" si="51"/>
        <v>10000</v>
      </c>
      <c r="Y120" s="9">
        <f t="shared" si="51"/>
        <v>0</v>
      </c>
      <c r="Z120" s="9">
        <f t="shared" si="51"/>
        <v>0</v>
      </c>
      <c r="AA120" s="9">
        <f t="shared" si="51"/>
        <v>0</v>
      </c>
      <c r="AB120" s="9">
        <f t="shared" si="51"/>
        <v>0</v>
      </c>
      <c r="AC120" s="9">
        <f t="shared" si="51"/>
        <v>0</v>
      </c>
      <c r="AD120" s="9">
        <f t="shared" si="51"/>
        <v>0</v>
      </c>
      <c r="AE120" s="9">
        <f t="shared" si="51"/>
        <v>0</v>
      </c>
      <c r="AF120" s="73" t="s">
        <v>102</v>
      </c>
    </row>
    <row r="121" spans="1:32" s="27" customFormat="1" ht="21" customHeight="1">
      <c r="A121" s="23" t="s">
        <v>24</v>
      </c>
      <c r="B121" s="24">
        <f t="shared" si="50"/>
        <v>25000</v>
      </c>
      <c r="C121" s="25">
        <f>C122+C123+C124+C125</f>
        <v>0</v>
      </c>
      <c r="D121" s="25">
        <f>D122+D123+D124+D125</f>
        <v>0</v>
      </c>
      <c r="E121" s="25">
        <f>E122+E123+E124+E125</f>
        <v>0</v>
      </c>
      <c r="F121" s="24">
        <f t="shared" si="44"/>
        <v>0</v>
      </c>
      <c r="G121" s="24">
        <f t="shared" si="45"/>
        <v>0</v>
      </c>
      <c r="H121" s="25">
        <f>H122+H123+H124+H125</f>
        <v>0</v>
      </c>
      <c r="I121" s="25">
        <f aca="true" t="shared" si="52" ref="I121:AD121">I122+I123+I124+I125</f>
        <v>0</v>
      </c>
      <c r="J121" s="25">
        <f t="shared" si="52"/>
        <v>0</v>
      </c>
      <c r="K121" s="25">
        <f t="shared" si="52"/>
        <v>0</v>
      </c>
      <c r="L121" s="25">
        <f t="shared" si="52"/>
        <v>0</v>
      </c>
      <c r="M121" s="25">
        <f t="shared" si="52"/>
        <v>0</v>
      </c>
      <c r="N121" s="25">
        <f t="shared" si="52"/>
        <v>0</v>
      </c>
      <c r="O121" s="25">
        <f t="shared" si="52"/>
        <v>0</v>
      </c>
      <c r="P121" s="25">
        <f t="shared" si="52"/>
        <v>0</v>
      </c>
      <c r="Q121" s="25">
        <f t="shared" si="52"/>
        <v>0</v>
      </c>
      <c r="R121" s="25">
        <f t="shared" si="52"/>
        <v>0</v>
      </c>
      <c r="S121" s="25">
        <f t="shared" si="52"/>
        <v>0</v>
      </c>
      <c r="T121" s="25">
        <f t="shared" si="52"/>
        <v>5000</v>
      </c>
      <c r="U121" s="25">
        <f t="shared" si="52"/>
        <v>0</v>
      </c>
      <c r="V121" s="25">
        <f t="shared" si="52"/>
        <v>10000</v>
      </c>
      <c r="W121" s="25">
        <f t="shared" si="52"/>
        <v>0</v>
      </c>
      <c r="X121" s="25">
        <f t="shared" si="52"/>
        <v>10000</v>
      </c>
      <c r="Y121" s="25">
        <f t="shared" si="52"/>
        <v>0</v>
      </c>
      <c r="Z121" s="25">
        <f t="shared" si="52"/>
        <v>0</v>
      </c>
      <c r="AA121" s="25">
        <f t="shared" si="52"/>
        <v>0</v>
      </c>
      <c r="AB121" s="25">
        <f t="shared" si="52"/>
        <v>0</v>
      </c>
      <c r="AC121" s="25">
        <f t="shared" si="52"/>
        <v>0</v>
      </c>
      <c r="AD121" s="25">
        <f t="shared" si="52"/>
        <v>0</v>
      </c>
      <c r="AE121" s="25">
        <f>AE122+AE123+AE124+AE125</f>
        <v>0</v>
      </c>
      <c r="AF121" s="74"/>
    </row>
    <row r="122" spans="1:32" ht="16.5" customHeight="1">
      <c r="A122" s="8" t="s">
        <v>12</v>
      </c>
      <c r="B122" s="10">
        <f t="shared" si="50"/>
        <v>0</v>
      </c>
      <c r="C122" s="10">
        <f>H122+J122+L122+N122</f>
        <v>0</v>
      </c>
      <c r="D122" s="10">
        <f>E122</f>
        <v>0</v>
      </c>
      <c r="E122" s="10">
        <f>I122+K122+M122+O122+Q122+S122+U122+W122+Y122+AA122+AC122+AE122</f>
        <v>0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7"/>
      <c r="AF122" s="74"/>
    </row>
    <row r="123" spans="1:32" ht="16.5" customHeight="1">
      <c r="A123" s="8" t="s">
        <v>13</v>
      </c>
      <c r="B123" s="10">
        <f t="shared" si="50"/>
        <v>0</v>
      </c>
      <c r="C123" s="10">
        <f>H123+J123+L123+N123</f>
        <v>0</v>
      </c>
      <c r="D123" s="10">
        <f>E123</f>
        <v>0</v>
      </c>
      <c r="E123" s="10">
        <f>I123+K123+M123+O123+Q123+S123+U123+W123+Y123+AA123+AC123+AE123</f>
        <v>0</v>
      </c>
      <c r="F123" s="10"/>
      <c r="G123" s="10">
        <f t="shared" si="45"/>
        <v>0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7"/>
      <c r="AF123" s="74"/>
    </row>
    <row r="124" spans="1:32" ht="16.5" customHeight="1">
      <c r="A124" s="8" t="s">
        <v>80</v>
      </c>
      <c r="B124" s="10">
        <f t="shared" si="50"/>
        <v>0</v>
      </c>
      <c r="C124" s="10">
        <f>H124+J124+L124+N124</f>
        <v>0</v>
      </c>
      <c r="D124" s="10">
        <f>E124</f>
        <v>0</v>
      </c>
      <c r="E124" s="10">
        <f>I124+K124+M124+O124+Q124+S124+U124+W124+Y124+AA124+AC124+AE124</f>
        <v>0</v>
      </c>
      <c r="F124" s="10"/>
      <c r="G124" s="10">
        <f>_xlfn.IFERROR(E124/C124*100,0)</f>
        <v>0</v>
      </c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7"/>
      <c r="AF124" s="74"/>
    </row>
    <row r="125" spans="1:32" ht="16.5" customHeight="1">
      <c r="A125" s="8" t="s">
        <v>14</v>
      </c>
      <c r="B125" s="10">
        <f t="shared" si="50"/>
        <v>25000</v>
      </c>
      <c r="C125" s="10">
        <f>H125+J125+L125+N125</f>
        <v>0</v>
      </c>
      <c r="D125" s="10">
        <f>E125</f>
        <v>0</v>
      </c>
      <c r="E125" s="10">
        <f>I125+K125+M125+O125+Q125+S125+U125+W125+Y125+AA125+AC125+AE125</f>
        <v>0</v>
      </c>
      <c r="F125" s="10">
        <f>E125/B125%</f>
        <v>0</v>
      </c>
      <c r="G125" s="10">
        <f t="shared" si="45"/>
        <v>0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>
        <v>5000</v>
      </c>
      <c r="U125" s="10"/>
      <c r="V125" s="10">
        <v>10000</v>
      </c>
      <c r="W125" s="10"/>
      <c r="X125" s="10">
        <v>10000</v>
      </c>
      <c r="Y125" s="10"/>
      <c r="Z125" s="10"/>
      <c r="AA125" s="10"/>
      <c r="AB125" s="10"/>
      <c r="AC125" s="10"/>
      <c r="AD125" s="10"/>
      <c r="AE125" s="17"/>
      <c r="AF125" s="75"/>
    </row>
    <row r="126" spans="1:32" ht="42.75" customHeight="1">
      <c r="A126" s="13" t="s">
        <v>89</v>
      </c>
      <c r="B126" s="10">
        <f t="shared" si="50"/>
        <v>21356</v>
      </c>
      <c r="C126" s="9">
        <f>C127</f>
        <v>6406.8</v>
      </c>
      <c r="D126" s="9">
        <f>D127</f>
        <v>6406.8</v>
      </c>
      <c r="E126" s="9">
        <f>E127</f>
        <v>6406.8</v>
      </c>
      <c r="F126" s="10">
        <f>E126/B126%</f>
        <v>30</v>
      </c>
      <c r="G126" s="10">
        <f>_xlfn.IFERROR(E126/C126*100,0)</f>
        <v>100</v>
      </c>
      <c r="H126" s="9">
        <f>H127</f>
        <v>0</v>
      </c>
      <c r="I126" s="9">
        <f aca="true" t="shared" si="53" ref="I126:AE126">I127</f>
        <v>0</v>
      </c>
      <c r="J126" s="9">
        <f t="shared" si="53"/>
        <v>0</v>
      </c>
      <c r="K126" s="9">
        <f t="shared" si="53"/>
        <v>0</v>
      </c>
      <c r="L126" s="9">
        <f t="shared" si="53"/>
        <v>0</v>
      </c>
      <c r="M126" s="9">
        <f t="shared" si="53"/>
        <v>0</v>
      </c>
      <c r="N126" s="9">
        <f t="shared" si="53"/>
        <v>6406.8</v>
      </c>
      <c r="O126" s="9">
        <f t="shared" si="53"/>
        <v>6406.8</v>
      </c>
      <c r="P126" s="9">
        <f t="shared" si="53"/>
        <v>0</v>
      </c>
      <c r="Q126" s="9">
        <f t="shared" si="53"/>
        <v>0</v>
      </c>
      <c r="R126" s="9">
        <f t="shared" si="53"/>
        <v>0</v>
      </c>
      <c r="S126" s="9">
        <f t="shared" si="53"/>
        <v>0</v>
      </c>
      <c r="T126" s="9">
        <f t="shared" si="53"/>
        <v>0</v>
      </c>
      <c r="U126" s="9">
        <f t="shared" si="53"/>
        <v>0</v>
      </c>
      <c r="V126" s="9">
        <f t="shared" si="53"/>
        <v>3000</v>
      </c>
      <c r="W126" s="9">
        <f t="shared" si="53"/>
        <v>0</v>
      </c>
      <c r="X126" s="9">
        <f t="shared" si="53"/>
        <v>5000</v>
      </c>
      <c r="Y126" s="9">
        <f t="shared" si="53"/>
        <v>0</v>
      </c>
      <c r="Z126" s="9">
        <f t="shared" si="53"/>
        <v>5000</v>
      </c>
      <c r="AA126" s="9">
        <f t="shared" si="53"/>
        <v>0</v>
      </c>
      <c r="AB126" s="9">
        <f t="shared" si="53"/>
        <v>1949.2</v>
      </c>
      <c r="AC126" s="9">
        <f t="shared" si="53"/>
        <v>0</v>
      </c>
      <c r="AD126" s="9">
        <f t="shared" si="53"/>
        <v>0</v>
      </c>
      <c r="AE126" s="9">
        <f t="shared" si="53"/>
        <v>0</v>
      </c>
      <c r="AF126" s="73" t="s">
        <v>103</v>
      </c>
    </row>
    <row r="127" spans="1:32" s="27" customFormat="1" ht="19.5" customHeight="1">
      <c r="A127" s="23" t="s">
        <v>24</v>
      </c>
      <c r="B127" s="24">
        <f t="shared" si="50"/>
        <v>21356</v>
      </c>
      <c r="C127" s="25">
        <f>C128+C129+C130+C131</f>
        <v>6406.8</v>
      </c>
      <c r="D127" s="25">
        <f>D128+D129+D130+D131</f>
        <v>6406.8</v>
      </c>
      <c r="E127" s="25">
        <f>E128+E129+E130+E131</f>
        <v>6406.8</v>
      </c>
      <c r="F127" s="24">
        <f>E127/B127%</f>
        <v>30</v>
      </c>
      <c r="G127" s="24">
        <f t="shared" si="45"/>
        <v>100</v>
      </c>
      <c r="H127" s="25">
        <f>H128+H129+H130+H131</f>
        <v>0</v>
      </c>
      <c r="I127" s="25">
        <f aca="true" t="shared" si="54" ref="I127:AD127">I128+I129+I130+I131</f>
        <v>0</v>
      </c>
      <c r="J127" s="25">
        <f t="shared" si="54"/>
        <v>0</v>
      </c>
      <c r="K127" s="25">
        <f t="shared" si="54"/>
        <v>0</v>
      </c>
      <c r="L127" s="25">
        <f t="shared" si="54"/>
        <v>0</v>
      </c>
      <c r="M127" s="25">
        <f t="shared" si="54"/>
        <v>0</v>
      </c>
      <c r="N127" s="25">
        <f t="shared" si="54"/>
        <v>6406.8</v>
      </c>
      <c r="O127" s="25">
        <f t="shared" si="54"/>
        <v>6406.8</v>
      </c>
      <c r="P127" s="25">
        <f t="shared" si="54"/>
        <v>0</v>
      </c>
      <c r="Q127" s="25">
        <f t="shared" si="54"/>
        <v>0</v>
      </c>
      <c r="R127" s="25">
        <f t="shared" si="54"/>
        <v>0</v>
      </c>
      <c r="S127" s="25">
        <f t="shared" si="54"/>
        <v>0</v>
      </c>
      <c r="T127" s="25">
        <f t="shared" si="54"/>
        <v>0</v>
      </c>
      <c r="U127" s="25">
        <f t="shared" si="54"/>
        <v>0</v>
      </c>
      <c r="V127" s="25">
        <f t="shared" si="54"/>
        <v>3000</v>
      </c>
      <c r="W127" s="25">
        <f t="shared" si="54"/>
        <v>0</v>
      </c>
      <c r="X127" s="25">
        <f t="shared" si="54"/>
        <v>5000</v>
      </c>
      <c r="Y127" s="25">
        <f t="shared" si="54"/>
        <v>0</v>
      </c>
      <c r="Z127" s="25">
        <f t="shared" si="54"/>
        <v>5000</v>
      </c>
      <c r="AA127" s="25">
        <f t="shared" si="54"/>
        <v>0</v>
      </c>
      <c r="AB127" s="25">
        <f t="shared" si="54"/>
        <v>1949.2</v>
      </c>
      <c r="AC127" s="25">
        <f t="shared" si="54"/>
        <v>0</v>
      </c>
      <c r="AD127" s="25">
        <f t="shared" si="54"/>
        <v>0</v>
      </c>
      <c r="AE127" s="25">
        <f>AE128+AE129+AE130+AE131</f>
        <v>0</v>
      </c>
      <c r="AF127" s="74"/>
    </row>
    <row r="128" spans="1:32" ht="18" customHeight="1">
      <c r="A128" s="8" t="s">
        <v>12</v>
      </c>
      <c r="B128" s="10">
        <f t="shared" si="50"/>
        <v>0</v>
      </c>
      <c r="C128" s="10">
        <f>H128+J128+L128+N128</f>
        <v>0</v>
      </c>
      <c r="D128" s="10">
        <f>E128</f>
        <v>0</v>
      </c>
      <c r="E128" s="10">
        <f>I128+K128+M128+O128+Q128+S128+U128+W128+Y128+AA128+AC128+AE128</f>
        <v>0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7"/>
      <c r="AF128" s="74"/>
    </row>
    <row r="129" spans="1:32" ht="18" customHeight="1">
      <c r="A129" s="8" t="s">
        <v>13</v>
      </c>
      <c r="B129" s="10">
        <f t="shared" si="50"/>
        <v>0</v>
      </c>
      <c r="C129" s="10">
        <f>H129+J129+L129+N129</f>
        <v>0</v>
      </c>
      <c r="D129" s="10">
        <f>E129</f>
        <v>0</v>
      </c>
      <c r="E129" s="10">
        <f>I129+K129+M129+O129+Q129+S129+U129+W129+Y129+AA129+AC129+AE129</f>
        <v>0</v>
      </c>
      <c r="F129" s="10"/>
      <c r="G129" s="10">
        <f t="shared" si="45"/>
        <v>0</v>
      </c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7"/>
      <c r="AF129" s="74"/>
    </row>
    <row r="130" spans="1:32" ht="18" customHeight="1">
      <c r="A130" s="8" t="s">
        <v>80</v>
      </c>
      <c r="B130" s="10">
        <f t="shared" si="50"/>
        <v>0</v>
      </c>
      <c r="C130" s="10">
        <f>H130+J130+L130+N130</f>
        <v>0</v>
      </c>
      <c r="D130" s="10">
        <f>E130</f>
        <v>0</v>
      </c>
      <c r="E130" s="10">
        <f>I130+K130+M130+O130+Q130+S130+U130+W130+Y130+AA130+AC130+AE130</f>
        <v>0</v>
      </c>
      <c r="F130" s="10"/>
      <c r="G130" s="10">
        <f>_xlfn.IFERROR(E130/C130*100,0)</f>
        <v>0</v>
      </c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7"/>
      <c r="AF130" s="74"/>
    </row>
    <row r="131" spans="1:32" ht="18" customHeight="1">
      <c r="A131" s="8" t="s">
        <v>14</v>
      </c>
      <c r="B131" s="10">
        <f t="shared" si="50"/>
        <v>21356</v>
      </c>
      <c r="C131" s="10">
        <f>H131+J131+L131+N131</f>
        <v>6406.8</v>
      </c>
      <c r="D131" s="10">
        <f>E131</f>
        <v>6406.8</v>
      </c>
      <c r="E131" s="10">
        <f>I131+K131+M131+O131+Q131+S131+U131+W131+Y131+AA131+AC131+AE131</f>
        <v>6406.8</v>
      </c>
      <c r="F131" s="10">
        <f>E131/B131%</f>
        <v>30</v>
      </c>
      <c r="G131" s="24">
        <f t="shared" si="45"/>
        <v>100</v>
      </c>
      <c r="H131" s="10"/>
      <c r="I131" s="10"/>
      <c r="J131" s="10"/>
      <c r="K131" s="10"/>
      <c r="L131" s="10"/>
      <c r="M131" s="10"/>
      <c r="N131" s="10">
        <v>6406.8</v>
      </c>
      <c r="O131" s="10">
        <v>6406.8</v>
      </c>
      <c r="P131" s="10"/>
      <c r="Q131" s="10"/>
      <c r="R131" s="10"/>
      <c r="S131" s="10"/>
      <c r="T131" s="10"/>
      <c r="U131" s="10"/>
      <c r="V131" s="10">
        <v>3000</v>
      </c>
      <c r="W131" s="10"/>
      <c r="X131" s="10">
        <v>5000</v>
      </c>
      <c r="Y131" s="10"/>
      <c r="Z131" s="10">
        <v>5000</v>
      </c>
      <c r="AA131" s="10"/>
      <c r="AB131" s="10">
        <v>1949.2</v>
      </c>
      <c r="AC131" s="10"/>
      <c r="AD131" s="10"/>
      <c r="AE131" s="17"/>
      <c r="AF131" s="75"/>
    </row>
    <row r="132" spans="1:32" ht="26.25" customHeight="1">
      <c r="A132" s="13" t="s">
        <v>90</v>
      </c>
      <c r="B132" s="10">
        <f t="shared" si="50"/>
        <v>23900</v>
      </c>
      <c r="C132" s="9">
        <f>C133</f>
        <v>0</v>
      </c>
      <c r="D132" s="9">
        <f>D133</f>
        <v>0</v>
      </c>
      <c r="E132" s="9">
        <f>E133</f>
        <v>0</v>
      </c>
      <c r="F132" s="10">
        <f>E132/B132%</f>
        <v>0</v>
      </c>
      <c r="G132" s="10">
        <f>_xlfn.IFERROR(E132/C132*100,0)</f>
        <v>0</v>
      </c>
      <c r="H132" s="9">
        <f>H133</f>
        <v>0</v>
      </c>
      <c r="I132" s="9">
        <f aca="true" t="shared" si="55" ref="I132:AE132">I133</f>
        <v>0</v>
      </c>
      <c r="J132" s="9">
        <f t="shared" si="55"/>
        <v>0</v>
      </c>
      <c r="K132" s="9">
        <f t="shared" si="55"/>
        <v>0</v>
      </c>
      <c r="L132" s="9">
        <f t="shared" si="55"/>
        <v>0</v>
      </c>
      <c r="M132" s="9">
        <f t="shared" si="55"/>
        <v>0</v>
      </c>
      <c r="N132" s="9">
        <f t="shared" si="55"/>
        <v>0</v>
      </c>
      <c r="O132" s="9">
        <f t="shared" si="55"/>
        <v>0</v>
      </c>
      <c r="P132" s="9">
        <f t="shared" si="55"/>
        <v>0</v>
      </c>
      <c r="Q132" s="9">
        <f t="shared" si="55"/>
        <v>0</v>
      </c>
      <c r="R132" s="9">
        <f t="shared" si="55"/>
        <v>0</v>
      </c>
      <c r="S132" s="9">
        <f t="shared" si="55"/>
        <v>0</v>
      </c>
      <c r="T132" s="9">
        <f t="shared" si="55"/>
        <v>0</v>
      </c>
      <c r="U132" s="9">
        <f t="shared" si="55"/>
        <v>0</v>
      </c>
      <c r="V132" s="9">
        <f t="shared" si="55"/>
        <v>0</v>
      </c>
      <c r="W132" s="9">
        <f t="shared" si="55"/>
        <v>0</v>
      </c>
      <c r="X132" s="9">
        <f t="shared" si="55"/>
        <v>0</v>
      </c>
      <c r="Y132" s="9">
        <f t="shared" si="55"/>
        <v>0</v>
      </c>
      <c r="Z132" s="9">
        <f t="shared" si="55"/>
        <v>23900</v>
      </c>
      <c r="AA132" s="9">
        <f t="shared" si="55"/>
        <v>0</v>
      </c>
      <c r="AB132" s="9">
        <f t="shared" si="55"/>
        <v>0</v>
      </c>
      <c r="AC132" s="9">
        <f t="shared" si="55"/>
        <v>0</v>
      </c>
      <c r="AD132" s="9">
        <f t="shared" si="55"/>
        <v>0</v>
      </c>
      <c r="AE132" s="9">
        <f t="shared" si="55"/>
        <v>0</v>
      </c>
      <c r="AF132" s="63"/>
    </row>
    <row r="133" spans="1:32" s="27" customFormat="1" ht="15.75" customHeight="1">
      <c r="A133" s="23" t="s">
        <v>24</v>
      </c>
      <c r="B133" s="24">
        <f t="shared" si="50"/>
        <v>23900</v>
      </c>
      <c r="C133" s="25">
        <f>C134+C135+C136+C137</f>
        <v>0</v>
      </c>
      <c r="D133" s="25">
        <f>D134+D135+D136+D137</f>
        <v>0</v>
      </c>
      <c r="E133" s="25">
        <f>E134+E135+E136+E137</f>
        <v>0</v>
      </c>
      <c r="F133" s="24">
        <f>E133/B133%</f>
        <v>0</v>
      </c>
      <c r="G133" s="24">
        <f t="shared" si="45"/>
        <v>0</v>
      </c>
      <c r="H133" s="25">
        <f>H134+H135+H136+H137</f>
        <v>0</v>
      </c>
      <c r="I133" s="25">
        <f aca="true" t="shared" si="56" ref="I133:AD133">I134+I135+I136+I137</f>
        <v>0</v>
      </c>
      <c r="J133" s="25">
        <f t="shared" si="56"/>
        <v>0</v>
      </c>
      <c r="K133" s="25">
        <f t="shared" si="56"/>
        <v>0</v>
      </c>
      <c r="L133" s="25">
        <f t="shared" si="56"/>
        <v>0</v>
      </c>
      <c r="M133" s="25">
        <f t="shared" si="56"/>
        <v>0</v>
      </c>
      <c r="N133" s="25">
        <f t="shared" si="56"/>
        <v>0</v>
      </c>
      <c r="O133" s="25">
        <f t="shared" si="56"/>
        <v>0</v>
      </c>
      <c r="P133" s="25">
        <f t="shared" si="56"/>
        <v>0</v>
      </c>
      <c r="Q133" s="25">
        <f t="shared" si="56"/>
        <v>0</v>
      </c>
      <c r="R133" s="25">
        <f t="shared" si="56"/>
        <v>0</v>
      </c>
      <c r="S133" s="25">
        <f t="shared" si="56"/>
        <v>0</v>
      </c>
      <c r="T133" s="25">
        <f t="shared" si="56"/>
        <v>0</v>
      </c>
      <c r="U133" s="25">
        <f t="shared" si="56"/>
        <v>0</v>
      </c>
      <c r="V133" s="25">
        <f t="shared" si="56"/>
        <v>0</v>
      </c>
      <c r="W133" s="25">
        <f t="shared" si="56"/>
        <v>0</v>
      </c>
      <c r="X133" s="25">
        <f t="shared" si="56"/>
        <v>0</v>
      </c>
      <c r="Y133" s="25">
        <f t="shared" si="56"/>
        <v>0</v>
      </c>
      <c r="Z133" s="25">
        <f t="shared" si="56"/>
        <v>23900</v>
      </c>
      <c r="AA133" s="25">
        <f t="shared" si="56"/>
        <v>0</v>
      </c>
      <c r="AB133" s="25">
        <f t="shared" si="56"/>
        <v>0</v>
      </c>
      <c r="AC133" s="25">
        <f t="shared" si="56"/>
        <v>0</v>
      </c>
      <c r="AD133" s="25">
        <f t="shared" si="56"/>
        <v>0</v>
      </c>
      <c r="AE133" s="25">
        <f>AE134+AE135+AE136+AE137</f>
        <v>0</v>
      </c>
      <c r="AF133" s="63"/>
    </row>
    <row r="134" spans="1:32" ht="15.75" customHeight="1">
      <c r="A134" s="8" t="s">
        <v>12</v>
      </c>
      <c r="B134" s="10">
        <f t="shared" si="50"/>
        <v>0</v>
      </c>
      <c r="C134" s="10">
        <f>H134+J134+L134+N134</f>
        <v>0</v>
      </c>
      <c r="D134" s="10">
        <f>E134</f>
        <v>0</v>
      </c>
      <c r="E134" s="10">
        <f>I134+K134+M134+O134+Q134+S134+U134+W134+Y134+AA134+AC134+AE134</f>
        <v>0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7"/>
      <c r="AF134" s="63"/>
    </row>
    <row r="135" spans="1:32" ht="15.75" customHeight="1">
      <c r="A135" s="8" t="s">
        <v>13</v>
      </c>
      <c r="B135" s="10">
        <f t="shared" si="50"/>
        <v>0</v>
      </c>
      <c r="C135" s="10">
        <f>H135+J135+L135+N135</f>
        <v>0</v>
      </c>
      <c r="D135" s="10">
        <f>E135</f>
        <v>0</v>
      </c>
      <c r="E135" s="10">
        <f>I135+K135+M135+O135+Q135+S135+U135+W135+Y135+AA135+AC135+AE135</f>
        <v>0</v>
      </c>
      <c r="F135" s="10"/>
      <c r="G135" s="10">
        <f t="shared" si="45"/>
        <v>0</v>
      </c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7"/>
      <c r="AF135" s="63"/>
    </row>
    <row r="136" spans="1:32" ht="15.75" customHeight="1">
      <c r="A136" s="8" t="s">
        <v>80</v>
      </c>
      <c r="B136" s="10">
        <f t="shared" si="50"/>
        <v>0</v>
      </c>
      <c r="C136" s="10">
        <f>H136+J136+L136+N136</f>
        <v>0</v>
      </c>
      <c r="D136" s="10">
        <f>E136</f>
        <v>0</v>
      </c>
      <c r="E136" s="10">
        <f>I136+K136+M136+O136+Q136+S136+U136+W136+Y136+AA136+AC136+AE136</f>
        <v>0</v>
      </c>
      <c r="F136" s="10"/>
      <c r="G136" s="10">
        <f>_xlfn.IFERROR(E136/C136*100,0)</f>
        <v>0</v>
      </c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7"/>
      <c r="AF136" s="63"/>
    </row>
    <row r="137" spans="1:32" ht="15.75" customHeight="1">
      <c r="A137" s="8" t="s">
        <v>14</v>
      </c>
      <c r="B137" s="10">
        <f t="shared" si="50"/>
        <v>23900</v>
      </c>
      <c r="C137" s="10">
        <f>H137+J137+L137+N137</f>
        <v>0</v>
      </c>
      <c r="D137" s="10">
        <f>E137</f>
        <v>0</v>
      </c>
      <c r="E137" s="10">
        <f>I137+K137+M137+O137+Q137+S137+U137+W137+Y137+AA137+AC137+AE137</f>
        <v>0</v>
      </c>
      <c r="F137" s="10">
        <f aca="true" t="shared" si="57" ref="F137:F142">E137/B137%</f>
        <v>0</v>
      </c>
      <c r="G137" s="10">
        <f t="shared" si="45"/>
        <v>0</v>
      </c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>
        <v>23900</v>
      </c>
      <c r="AA137" s="10"/>
      <c r="AB137" s="10"/>
      <c r="AC137" s="10"/>
      <c r="AD137" s="10"/>
      <c r="AE137" s="17"/>
      <c r="AF137" s="63"/>
    </row>
    <row r="138" spans="1:32" s="39" customFormat="1" ht="21" customHeight="1">
      <c r="A138" s="37" t="s">
        <v>63</v>
      </c>
      <c r="B138" s="38">
        <f>H138+J138+L138+N138+P138+R138+T138+V138+X138+Z138+AB138+AD138</f>
        <v>204125.45478</v>
      </c>
      <c r="C138" s="38">
        <f>C139+C140+C141+C142</f>
        <v>56808.55506</v>
      </c>
      <c r="D138" s="38">
        <f>D139+D140+D141+D142</f>
        <v>45347.89000000001</v>
      </c>
      <c r="E138" s="38">
        <f>E139+E140+E141+E142</f>
        <v>45347.89000000001</v>
      </c>
      <c r="F138" s="38">
        <f t="shared" si="57"/>
        <v>22.215695758706104</v>
      </c>
      <c r="G138" s="38">
        <f>E138/C138%</f>
        <v>79.82581136257474</v>
      </c>
      <c r="H138" s="38">
        <f>H139+H140+H141+H142</f>
        <v>12447.86206</v>
      </c>
      <c r="I138" s="38">
        <f aca="true" t="shared" si="58" ref="I138:AE138">I139+I140+I141+I142</f>
        <v>9647.349999999999</v>
      </c>
      <c r="J138" s="38">
        <f t="shared" si="58"/>
        <v>16045.42</v>
      </c>
      <c r="K138" s="38">
        <f t="shared" si="58"/>
        <v>9515.67</v>
      </c>
      <c r="L138" s="38">
        <f t="shared" si="58"/>
        <v>11402.960000000001</v>
      </c>
      <c r="M138" s="38">
        <f t="shared" si="58"/>
        <v>9036.27</v>
      </c>
      <c r="N138" s="38">
        <f t="shared" si="58"/>
        <v>16912.313</v>
      </c>
      <c r="O138" s="38">
        <f t="shared" si="58"/>
        <v>17148.6</v>
      </c>
      <c r="P138" s="38">
        <f t="shared" si="58"/>
        <v>11388.978500000001</v>
      </c>
      <c r="Q138" s="38">
        <f t="shared" si="58"/>
        <v>0</v>
      </c>
      <c r="R138" s="38">
        <f t="shared" si="58"/>
        <v>11654.4765</v>
      </c>
      <c r="S138" s="38">
        <f t="shared" si="58"/>
        <v>0</v>
      </c>
      <c r="T138" s="38">
        <f t="shared" si="58"/>
        <v>15759.029999999999</v>
      </c>
      <c r="U138" s="38">
        <f t="shared" si="58"/>
        <v>0</v>
      </c>
      <c r="V138" s="38">
        <f t="shared" si="58"/>
        <v>28726.159999999996</v>
      </c>
      <c r="W138" s="38">
        <f t="shared" si="58"/>
        <v>0</v>
      </c>
      <c r="X138" s="38">
        <f t="shared" si="58"/>
        <v>22488.7321</v>
      </c>
      <c r="Y138" s="38">
        <f t="shared" si="58"/>
        <v>0</v>
      </c>
      <c r="Z138" s="38">
        <f t="shared" si="58"/>
        <v>37301.82069</v>
      </c>
      <c r="AA138" s="38">
        <f t="shared" si="58"/>
        <v>0</v>
      </c>
      <c r="AB138" s="38">
        <f t="shared" si="58"/>
        <v>9858.75</v>
      </c>
      <c r="AC138" s="38">
        <f t="shared" si="58"/>
        <v>0</v>
      </c>
      <c r="AD138" s="38">
        <f t="shared" si="58"/>
        <v>10138.95193</v>
      </c>
      <c r="AE138" s="38">
        <f t="shared" si="58"/>
        <v>0</v>
      </c>
      <c r="AF138" s="64"/>
    </row>
    <row r="139" spans="1:32" ht="15.75" customHeight="1">
      <c r="A139" s="8" t="s">
        <v>12</v>
      </c>
      <c r="B139" s="10">
        <f aca="true" t="shared" si="59" ref="B139:E142">B74+B68+B62+B35+B17+B11+B116</f>
        <v>594</v>
      </c>
      <c r="C139" s="10">
        <f t="shared" si="59"/>
        <v>0</v>
      </c>
      <c r="D139" s="10">
        <f t="shared" si="59"/>
        <v>0</v>
      </c>
      <c r="E139" s="10">
        <f t="shared" si="59"/>
        <v>0</v>
      </c>
      <c r="F139" s="10">
        <f t="shared" si="57"/>
        <v>0</v>
      </c>
      <c r="G139" s="10">
        <f>_xlfn.IFERROR(E139/C139*100,0)</f>
        <v>0</v>
      </c>
      <c r="H139" s="10">
        <f aca="true" t="shared" si="60" ref="H139:AE142">H74+H68+H62+H35+H17+H11+H116</f>
        <v>0</v>
      </c>
      <c r="I139" s="10">
        <f t="shared" si="60"/>
        <v>0</v>
      </c>
      <c r="J139" s="10">
        <f t="shared" si="60"/>
        <v>0</v>
      </c>
      <c r="K139" s="10">
        <f t="shared" si="60"/>
        <v>0</v>
      </c>
      <c r="L139" s="10">
        <f t="shared" si="60"/>
        <v>0</v>
      </c>
      <c r="M139" s="10">
        <f t="shared" si="60"/>
        <v>0</v>
      </c>
      <c r="N139" s="10">
        <f t="shared" si="60"/>
        <v>0</v>
      </c>
      <c r="O139" s="10">
        <f t="shared" si="60"/>
        <v>0</v>
      </c>
      <c r="P139" s="10">
        <f t="shared" si="60"/>
        <v>0</v>
      </c>
      <c r="Q139" s="10">
        <f t="shared" si="60"/>
        <v>0</v>
      </c>
      <c r="R139" s="10">
        <f t="shared" si="60"/>
        <v>0</v>
      </c>
      <c r="S139" s="10">
        <f t="shared" si="60"/>
        <v>0</v>
      </c>
      <c r="T139" s="10">
        <f t="shared" si="60"/>
        <v>0</v>
      </c>
      <c r="U139" s="10">
        <f t="shared" si="60"/>
        <v>0</v>
      </c>
      <c r="V139" s="10">
        <f t="shared" si="60"/>
        <v>594</v>
      </c>
      <c r="W139" s="10">
        <f t="shared" si="60"/>
        <v>0</v>
      </c>
      <c r="X139" s="10">
        <f t="shared" si="60"/>
        <v>0</v>
      </c>
      <c r="Y139" s="10">
        <f t="shared" si="60"/>
        <v>0</v>
      </c>
      <c r="Z139" s="10">
        <f t="shared" si="60"/>
        <v>0</v>
      </c>
      <c r="AA139" s="10">
        <f t="shared" si="60"/>
        <v>0</v>
      </c>
      <c r="AB139" s="10">
        <f t="shared" si="60"/>
        <v>0</v>
      </c>
      <c r="AC139" s="10">
        <f t="shared" si="60"/>
        <v>0</v>
      </c>
      <c r="AD139" s="10">
        <f t="shared" si="60"/>
        <v>0</v>
      </c>
      <c r="AE139" s="10">
        <f t="shared" si="60"/>
        <v>0</v>
      </c>
      <c r="AF139" s="64"/>
    </row>
    <row r="140" spans="1:32" ht="15.75" customHeight="1">
      <c r="A140" s="8" t="s">
        <v>13</v>
      </c>
      <c r="B140" s="10">
        <f t="shared" si="59"/>
        <v>133027.59477999998</v>
      </c>
      <c r="C140" s="10">
        <f t="shared" si="59"/>
        <v>50401.755059999996</v>
      </c>
      <c r="D140" s="10">
        <f t="shared" si="59"/>
        <v>38941.090000000004</v>
      </c>
      <c r="E140" s="10">
        <f t="shared" si="59"/>
        <v>38941.090000000004</v>
      </c>
      <c r="F140" s="10">
        <f t="shared" si="57"/>
        <v>29.272941500897225</v>
      </c>
      <c r="G140" s="10">
        <f>_xlfn.IFERROR(E140/C140*100,0)</f>
        <v>77.26137701681853</v>
      </c>
      <c r="H140" s="10">
        <f t="shared" si="60"/>
        <v>12447.86206</v>
      </c>
      <c r="I140" s="10">
        <f t="shared" si="60"/>
        <v>9647.349999999999</v>
      </c>
      <c r="J140" s="10">
        <f t="shared" si="60"/>
        <v>16045.42</v>
      </c>
      <c r="K140" s="10">
        <f t="shared" si="60"/>
        <v>9515.67</v>
      </c>
      <c r="L140" s="10">
        <f t="shared" si="60"/>
        <v>11402.960000000001</v>
      </c>
      <c r="M140" s="10">
        <f t="shared" si="60"/>
        <v>9036.27</v>
      </c>
      <c r="N140" s="10">
        <f t="shared" si="60"/>
        <v>10505.512999999999</v>
      </c>
      <c r="O140" s="10">
        <f t="shared" si="60"/>
        <v>10741.8</v>
      </c>
      <c r="P140" s="10">
        <f t="shared" si="60"/>
        <v>11388.978500000001</v>
      </c>
      <c r="Q140" s="10">
        <f t="shared" si="60"/>
        <v>0</v>
      </c>
      <c r="R140" s="10">
        <f t="shared" si="60"/>
        <v>11654.4765</v>
      </c>
      <c r="S140" s="10">
        <f t="shared" si="60"/>
        <v>0</v>
      </c>
      <c r="T140" s="10">
        <f t="shared" si="60"/>
        <v>10759.029999999999</v>
      </c>
      <c r="U140" s="10">
        <f t="shared" si="60"/>
        <v>0</v>
      </c>
      <c r="V140" s="10">
        <f t="shared" si="60"/>
        <v>15132.159999999998</v>
      </c>
      <c r="W140" s="10">
        <f t="shared" si="60"/>
        <v>0</v>
      </c>
      <c r="X140" s="10">
        <f t="shared" si="60"/>
        <v>7488.7321</v>
      </c>
      <c r="Y140" s="10">
        <f t="shared" si="60"/>
        <v>0</v>
      </c>
      <c r="Z140" s="10">
        <f t="shared" si="60"/>
        <v>8153.96069</v>
      </c>
      <c r="AA140" s="10">
        <f t="shared" si="60"/>
        <v>0</v>
      </c>
      <c r="AB140" s="10">
        <f t="shared" si="60"/>
        <v>7909.55</v>
      </c>
      <c r="AC140" s="10">
        <f t="shared" si="60"/>
        <v>0</v>
      </c>
      <c r="AD140" s="10">
        <f t="shared" si="60"/>
        <v>10138.95193</v>
      </c>
      <c r="AE140" s="10">
        <f t="shared" si="60"/>
        <v>0</v>
      </c>
      <c r="AF140" s="64"/>
    </row>
    <row r="141" spans="1:32" ht="15.75" customHeight="1">
      <c r="A141" s="8" t="s">
        <v>80</v>
      </c>
      <c r="B141" s="10">
        <f t="shared" si="59"/>
        <v>0</v>
      </c>
      <c r="C141" s="10">
        <f t="shared" si="59"/>
        <v>0</v>
      </c>
      <c r="D141" s="10">
        <f t="shared" si="59"/>
        <v>0</v>
      </c>
      <c r="E141" s="10">
        <f t="shared" si="59"/>
        <v>0</v>
      </c>
      <c r="F141" s="10"/>
      <c r="G141" s="10">
        <f>_xlfn.IFERROR(E141/C141*100,0)</f>
        <v>0</v>
      </c>
      <c r="H141" s="10">
        <f t="shared" si="60"/>
        <v>0</v>
      </c>
      <c r="I141" s="10">
        <f t="shared" si="60"/>
        <v>0</v>
      </c>
      <c r="J141" s="10">
        <f t="shared" si="60"/>
        <v>0</v>
      </c>
      <c r="K141" s="10">
        <f t="shared" si="60"/>
        <v>0</v>
      </c>
      <c r="L141" s="10">
        <f t="shared" si="60"/>
        <v>0</v>
      </c>
      <c r="M141" s="10">
        <f t="shared" si="60"/>
        <v>0</v>
      </c>
      <c r="N141" s="10">
        <f t="shared" si="60"/>
        <v>0</v>
      </c>
      <c r="O141" s="10">
        <f t="shared" si="60"/>
        <v>0</v>
      </c>
      <c r="P141" s="10">
        <f t="shared" si="60"/>
        <v>0</v>
      </c>
      <c r="Q141" s="10">
        <f t="shared" si="60"/>
        <v>0</v>
      </c>
      <c r="R141" s="10">
        <f t="shared" si="60"/>
        <v>0</v>
      </c>
      <c r="S141" s="10">
        <f t="shared" si="60"/>
        <v>0</v>
      </c>
      <c r="T141" s="10">
        <f t="shared" si="60"/>
        <v>0</v>
      </c>
      <c r="U141" s="10">
        <f t="shared" si="60"/>
        <v>0</v>
      </c>
      <c r="V141" s="10">
        <f t="shared" si="60"/>
        <v>0</v>
      </c>
      <c r="W141" s="10">
        <f t="shared" si="60"/>
        <v>0</v>
      </c>
      <c r="X141" s="10">
        <f t="shared" si="60"/>
        <v>0</v>
      </c>
      <c r="Y141" s="10">
        <f t="shared" si="60"/>
        <v>0</v>
      </c>
      <c r="Z141" s="10">
        <f t="shared" si="60"/>
        <v>0</v>
      </c>
      <c r="AA141" s="10">
        <f t="shared" si="60"/>
        <v>0</v>
      </c>
      <c r="AB141" s="10">
        <f t="shared" si="60"/>
        <v>0</v>
      </c>
      <c r="AC141" s="10">
        <f t="shared" si="60"/>
        <v>0</v>
      </c>
      <c r="AD141" s="10">
        <f t="shared" si="60"/>
        <v>0</v>
      </c>
      <c r="AE141" s="10">
        <f t="shared" si="60"/>
        <v>0</v>
      </c>
      <c r="AF141" s="64"/>
    </row>
    <row r="142" spans="1:32" ht="15.75" customHeight="1">
      <c r="A142" s="8" t="s">
        <v>14</v>
      </c>
      <c r="B142" s="10">
        <f t="shared" si="59"/>
        <v>70503.86</v>
      </c>
      <c r="C142" s="10">
        <f t="shared" si="59"/>
        <v>6406.8</v>
      </c>
      <c r="D142" s="10">
        <f t="shared" si="59"/>
        <v>6406.8</v>
      </c>
      <c r="E142" s="10">
        <f t="shared" si="59"/>
        <v>6406.8</v>
      </c>
      <c r="F142" s="10">
        <f t="shared" si="57"/>
        <v>9.087162036234613</v>
      </c>
      <c r="G142" s="10">
        <f>_xlfn.IFERROR(E142/C142*100,0)</f>
        <v>100</v>
      </c>
      <c r="H142" s="10">
        <f t="shared" si="60"/>
        <v>0</v>
      </c>
      <c r="I142" s="10">
        <f t="shared" si="60"/>
        <v>0</v>
      </c>
      <c r="J142" s="10">
        <f t="shared" si="60"/>
        <v>0</v>
      </c>
      <c r="K142" s="10">
        <f t="shared" si="60"/>
        <v>0</v>
      </c>
      <c r="L142" s="10">
        <f t="shared" si="60"/>
        <v>0</v>
      </c>
      <c r="M142" s="10">
        <f t="shared" si="60"/>
        <v>0</v>
      </c>
      <c r="N142" s="10">
        <f t="shared" si="60"/>
        <v>6406.8</v>
      </c>
      <c r="O142" s="10">
        <f t="shared" si="60"/>
        <v>6406.8</v>
      </c>
      <c r="P142" s="10">
        <f t="shared" si="60"/>
        <v>0</v>
      </c>
      <c r="Q142" s="10">
        <f t="shared" si="60"/>
        <v>0</v>
      </c>
      <c r="R142" s="10">
        <f t="shared" si="60"/>
        <v>0</v>
      </c>
      <c r="S142" s="10">
        <f t="shared" si="60"/>
        <v>0</v>
      </c>
      <c r="T142" s="10">
        <f t="shared" si="60"/>
        <v>5000</v>
      </c>
      <c r="U142" s="10">
        <f t="shared" si="60"/>
        <v>0</v>
      </c>
      <c r="V142" s="10">
        <f t="shared" si="60"/>
        <v>13000</v>
      </c>
      <c r="W142" s="10">
        <f t="shared" si="60"/>
        <v>0</v>
      </c>
      <c r="X142" s="10">
        <f t="shared" si="60"/>
        <v>15000</v>
      </c>
      <c r="Y142" s="10">
        <f t="shared" si="60"/>
        <v>0</v>
      </c>
      <c r="Z142" s="10">
        <f t="shared" si="60"/>
        <v>29147.86</v>
      </c>
      <c r="AA142" s="10">
        <f t="shared" si="60"/>
        <v>0</v>
      </c>
      <c r="AB142" s="10">
        <f t="shared" si="60"/>
        <v>1949.2</v>
      </c>
      <c r="AC142" s="10">
        <f t="shared" si="60"/>
        <v>0</v>
      </c>
      <c r="AD142" s="10">
        <f t="shared" si="60"/>
        <v>0</v>
      </c>
      <c r="AE142" s="10">
        <f t="shared" si="60"/>
        <v>0</v>
      </c>
      <c r="AF142" s="64"/>
    </row>
    <row r="143" spans="1:9" ht="16.5">
      <c r="A143" s="14"/>
      <c r="B143" s="16"/>
      <c r="C143" s="16"/>
      <c r="D143" s="16"/>
      <c r="E143" s="16"/>
      <c r="F143" s="16"/>
      <c r="G143" s="16"/>
      <c r="H143" s="15"/>
      <c r="I143" s="15"/>
    </row>
    <row r="144" spans="2:31" s="20" customFormat="1" ht="33" customHeight="1">
      <c r="B144" s="21" t="s">
        <v>62</v>
      </c>
      <c r="C144" s="42"/>
      <c r="D144" s="42"/>
      <c r="E144" s="42"/>
      <c r="F144" s="42"/>
      <c r="G144" s="42"/>
      <c r="H144" s="42"/>
      <c r="I144" s="42"/>
      <c r="J144" s="60" t="s">
        <v>23</v>
      </c>
      <c r="K144" s="60"/>
      <c r="L144" s="60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</row>
    <row r="145" spans="2:9" ht="16.5">
      <c r="B145" s="14"/>
      <c r="C145" s="16"/>
      <c r="D145" s="16"/>
      <c r="E145" s="16"/>
      <c r="F145" s="16"/>
      <c r="G145" s="16"/>
      <c r="H145" s="15"/>
      <c r="I145" s="15"/>
    </row>
    <row r="146" ht="16.5">
      <c r="B146" s="21" t="s">
        <v>60</v>
      </c>
    </row>
    <row r="147" ht="16.5">
      <c r="B147" s="21" t="s">
        <v>61</v>
      </c>
    </row>
    <row r="148" ht="16.5">
      <c r="B148" s="21" t="s">
        <v>52</v>
      </c>
    </row>
    <row r="149" ht="16.5">
      <c r="B149" s="29">
        <v>42494</v>
      </c>
    </row>
  </sheetData>
  <sheetProtection/>
  <mergeCells count="48">
    <mergeCell ref="AF138:AF142"/>
    <mergeCell ref="J144:L144"/>
    <mergeCell ref="AF102:AF107"/>
    <mergeCell ref="AF108:AF113"/>
    <mergeCell ref="AF114:AF119"/>
    <mergeCell ref="AF120:AF125"/>
    <mergeCell ref="AF126:AF131"/>
    <mergeCell ref="AF132:AF137"/>
    <mergeCell ref="AF66:AF71"/>
    <mergeCell ref="AF72:AF77"/>
    <mergeCell ref="AF78:AF83"/>
    <mergeCell ref="AF84:AF89"/>
    <mergeCell ref="AF90:AF95"/>
    <mergeCell ref="AF96:AF101"/>
    <mergeCell ref="AF33:AF38"/>
    <mergeCell ref="AF39:AF44"/>
    <mergeCell ref="AF45:AF50"/>
    <mergeCell ref="AF51:AF56"/>
    <mergeCell ref="AF57:AF65"/>
    <mergeCell ref="A58:A60"/>
    <mergeCell ref="AD6:AE6"/>
    <mergeCell ref="AF6:AF7"/>
    <mergeCell ref="AF9:AF14"/>
    <mergeCell ref="AF15:AF20"/>
    <mergeCell ref="AF21:AF26"/>
    <mergeCell ref="AF27:AF32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X1:AD1"/>
    <mergeCell ref="X2:AD2"/>
    <mergeCell ref="X3:AD3"/>
    <mergeCell ref="B4:O4"/>
    <mergeCell ref="AB5:AD5"/>
    <mergeCell ref="A6:A7"/>
    <mergeCell ref="B6:B7"/>
    <mergeCell ref="C6:C7"/>
    <mergeCell ref="D6:D7"/>
    <mergeCell ref="E6:E7"/>
  </mergeCells>
  <printOptions horizontalCentered="1"/>
  <pageMargins left="0.11811023622047245" right="0.11811023622047245" top="0.15748031496062992" bottom="0.15748031496062992" header="0.11811023622047245" footer="0"/>
  <pageSetup fitToHeight="7" fitToWidth="2" horizontalDpi="600" verticalDpi="600" orientation="landscape" paperSize="9" scale="45" r:id="rId1"/>
  <rowBreaks count="1" manualBreakCount="1">
    <brk id="137" max="31" man="1"/>
  </rowBreaks>
  <colBreaks count="1" manualBreakCount="1">
    <brk id="15" max="1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Шмытова Елена Юрьевна</cp:lastModifiedBy>
  <cp:lastPrinted>2016-05-16T11:00:37Z</cp:lastPrinted>
  <dcterms:created xsi:type="dcterms:W3CDTF">1996-10-08T23:32:33Z</dcterms:created>
  <dcterms:modified xsi:type="dcterms:W3CDTF">2016-07-27T05:47:15Z</dcterms:modified>
  <cp:category/>
  <cp:version/>
  <cp:contentType/>
  <cp:contentStatus/>
</cp:coreProperties>
</file>