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840" windowHeight="12240" activeTab="2"/>
  </bookViews>
  <sheets>
    <sheet name="Титульный лист" sheetId="1" r:id="rId1"/>
    <sheet name="2017" sheetId="2" r:id="rId2"/>
    <sheet name="март" sheetId="3" r:id="rId3"/>
  </sheets>
  <definedNames>
    <definedName name="_xlfn.IFERROR" hidden="1">#NAME?</definedName>
    <definedName name="_xlnm.Print_Titles" localSheetId="1">'2017'!$3:$5</definedName>
    <definedName name="_xlnm.Print_Titles" localSheetId="2">'март'!$3:$5</definedName>
    <definedName name="_xlnm.Print_Area" localSheetId="2">'март'!$A$1:$AF$148</definedName>
  </definedNames>
  <calcPr fullCalcOnLoad="1"/>
</workbook>
</file>

<file path=xl/sharedStrings.xml><?xml version="1.0" encoding="utf-8"?>
<sst xmlns="http://schemas.openxmlformats.org/spreadsheetml/2006/main" count="362" uniqueCount="90">
  <si>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</si>
  <si>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</si>
  <si>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</si>
  <si>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</si>
  <si>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</si>
  <si>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</si>
  <si>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</si>
  <si>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</si>
  <si>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</si>
  <si>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</si>
  <si>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</si>
  <si>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</si>
  <si>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</si>
  <si>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</si>
  <si>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</si>
  <si>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</si>
  <si>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</si>
  <si>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</si>
  <si>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</si>
  <si>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</si>
  <si>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</si>
  <si>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</si>
  <si>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всего</t>
  </si>
  <si>
    <t>Подпрограмма 1. «Автомобильный транспорт»</t>
  </si>
  <si>
    <t>Подпрограмма 2. «Дорожное хозяйство»</t>
  </si>
  <si>
    <t>Всего по Программе, в том числе:</t>
  </si>
  <si>
    <t>федерадьный бюджет</t>
  </si>
  <si>
    <t>привлеченные средства</t>
  </si>
  <si>
    <t>план</t>
  </si>
  <si>
    <t>города Когалыма</t>
  </si>
  <si>
    <t>Начальник ОРЖКХ Администрации города Когалыма</t>
  </si>
  <si>
    <t>Ответственный за составление сетевого графика</t>
  </si>
  <si>
    <t>Шмытова Елена Юрьевна,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</si>
  <si>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</si>
  <si>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</si>
  <si>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</si>
  <si>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</si>
  <si>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</si>
  <si>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</si>
  <si>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</si>
  <si>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</si>
  <si>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</si>
  <si>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</si>
  <si>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Исполнение, %</t>
  </si>
  <si>
    <t>к текущему году</t>
  </si>
  <si>
    <t>на отчетную дату</t>
  </si>
  <si>
    <t>2.1.4. Реконструкция участка автомобильной дороги по ул. Дружбы народов со строительством кольцевых развязок (10)</t>
  </si>
  <si>
    <t>2.1. Строительство, реконструкция, капитальный ремонт и ремонт автомобильных дорог общего  пользования местного значения, в том числе (2,3,9,10)</t>
  </si>
  <si>
    <t>2.1.3. Лабораторные исследования асфальто-бетонного покрытия</t>
  </si>
  <si>
    <t>тел. 8(34667)93-790</t>
  </si>
  <si>
    <t>2.1.5. Реконструкция автомобильной дороги по улице Янтарная со строительством транспортной развязки на пересечении улиц Дружбы-Народов- Степана Повха-Янтарной</t>
  </si>
  <si>
    <t>остатки прошлых лет (2015 год)</t>
  </si>
  <si>
    <t>План на 30.11.2016</t>
  </si>
  <si>
    <t>Профинансировано на 30.11.2016</t>
  </si>
  <si>
    <t>Кассовый расход на  30.11.2016</t>
  </si>
  <si>
    <t>2.2.5. 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</t>
  </si>
  <si>
    <t>_______________М.А.Рудиков</t>
  </si>
  <si>
    <t xml:space="preserve">"Развитие транспортной системы города Когалыма" 
</t>
  </si>
  <si>
    <t>на 2017 год</t>
  </si>
  <si>
    <t xml:space="preserve">Комплексный план (сетевой график) по реализации муниципальной программы
 "Развитие транспортной системы города Когалыма" на 2017 год </t>
  </si>
  <si>
    <t>План на 
2017 год</t>
  </si>
  <si>
    <t>2.1.6. Капитальный ремонт моста через реку Ингу-Ягун на км 2+289 автомобильной дороги по улице Дружбы народов на территории города Когалыма (9)</t>
  </si>
  <si>
    <t>2.1.7. Капитальный ремонт путепровода на Повховском шоссе на территории города Когалыма (9)</t>
  </si>
  <si>
    <t>Результаты реализации и причины отклоненийфакта от плана</t>
  </si>
  <si>
    <t>2.1.6. Ремонт объекта "Мост через реку ИнгуЯгун на км 2+289 автомобильной дороги по улице Дружбы народов в городе Когалыме" (9)</t>
  </si>
  <si>
    <t>2.1.7. Ремонт объекта "Путепровод на км 0+468 автодороги Повховское шоссе в городе Когалыме" (9)</t>
  </si>
  <si>
    <t xml:space="preserve">Отчет о ходе реализации муниципальной программы
 "Развитие транспортной системы города Когалыма" за март  2017 года </t>
  </si>
  <si>
    <t>План на 31.03.2017</t>
  </si>
  <si>
    <t>Профинансировано на 31.03.2017</t>
  </si>
  <si>
    <t>Кассовый расход на  31.03.2017</t>
  </si>
  <si>
    <t>2.1.3.  Реконструкция участка автомобильной дороги по ул. Дружбы народов со строительством кольцевых развязок (10)</t>
  </si>
  <si>
    <t>2.1.4.Лабораторные исследования асфальто-бетонного покрытия</t>
  </si>
  <si>
    <t>2.1.8. Реконструкция автомобильных дорог по улице Комсомольская и улице Лесная со строительством транспортной развязки (10)</t>
  </si>
  <si>
    <t>2.1.9. Реконструкция автомобильных дорог по улице Прибалтийская и улице Бакинской в месте их пересечения (10)</t>
  </si>
  <si>
    <t>2.1.10. Ремонт объекта "Мост через реку Ингу-Ягун на км 0+756 автомобильной дороги проспект Нефтяников в городе Когалыме" (9)</t>
  </si>
  <si>
    <t>2.1.11. Ремонт объекта "Мост через реку Ингу-Ягун на км 0+756 автомобильной дороги проспект Нефтяников в городе Когалыме" (9)</t>
  </si>
  <si>
    <t>2.1.12. Строительство объекта: "Автомобильные дороги (проезды) для индивидуальной жилой застройки на территории, ограниченной улицами Береговая, Дорожников, Олимпийская, проспект Нефтяников" (11)</t>
  </si>
  <si>
    <t>2.2.6. Разработка Программы комплексного развития транспортной инфраструктуры городского округа (12)</t>
  </si>
  <si>
    <t>В связи с длительной проверкой предоставленной отчётной информации по организации пассажирских перевозок, перечисление денежных средств за оказанные услуги произведено частично за январь 2017 года.</t>
  </si>
  <si>
    <t>Согласно муниципальному контракту оплата выполненных работ по ТО и ремонту эл/оборудования светофорных объектов г.Когалыма произведена на основании фактически предоставленных документов (цена услуги включает в себя стоимость работ, а также стоимость используемых при выполнении работ материалов).</t>
  </si>
  <si>
    <t>Неполное освоение денежные средств обусловлено тем, что количество фактически потреблённой электроэнергии СО в январе и феврале 2017 года ниже планируемых по смете</t>
  </si>
  <si>
    <t>Ранее размещенный электронный аукцион на выполнение работ по ремонту дорог размещен, извещение о проведении электронного аукциона 0187300013717000017 от 28.02.2017, отменен в связи с изменением перечня дорог, подлежащих ремонту по согласованию с главой города Когалыма. Ведется подготовка новой аукционной документации.</t>
  </si>
  <si>
    <t>Ведется работа по включению объекта в план закупок, план-график-закупок, а также подготовка документации на заключение муниципальных контрактов.</t>
  </si>
  <si>
    <t>В пределах выделенного объема средств ведется процедура заключения муниципального контракта на субаренду земельного участка для проведения реконструкции участка автомобильной дороги по ул.Др.Народов со строительством кольцевых развязок.</t>
  </si>
  <si>
    <t>27.03.2017 заключен муниципальный контракт на выполнение проектных и изыскательских работ для ремонта объекта  0187300013717000018 на сумму 828,14 тыс.руб. Срок выполнения работ 26.05.2017.</t>
  </si>
  <si>
    <t>Извещение о проведении электронного аукциона 0187300013717000028 от 13.03.2017. Дата проведения аукциона - 03.04.2017.</t>
  </si>
  <si>
    <t>Ведется работа по включению объекта в план закупок, план-график-закупок, а также подготовка документации на проведение электронного аукциона.</t>
  </si>
  <si>
    <t>Функции заказчика по контракту переданы Администрацией г.Когалыма МУ "УКС г.Когалыма" 24.03.2017. Сетевой график неисполнен в связи с отсутствием поступления денежных средств в бюджет города Когалыма от предыдущего заказчика (инвестора) ПАО НК "ЛУКОЙЛ" (заявка направлена 27.03.2017).</t>
  </si>
  <si>
    <t>В связи с информацией, полученной в результате взаимодействия с инвестором (ООО "ЛУКОЙЛ - Западная Сибирь"), денежные средства, предусмотренные на данное мероприятие планируется перераспределить на другие объекты.</t>
  </si>
  <si>
    <t>Отклонение от плана составляет 2500,97 тыс.руб. в том числе:
1. 85,21 тыс.руб - неисполнение субсидии возникло по статье оплата труда гражданского персонала,  по выплате материальной помощи к отпуску. При формировании помесячной разбивки ФЗП и материальной помощи, ввиду отсутствия графиков отпусков (несовпадение сроков составления), плановые ассигнования разбиваются пропорционально ФЗП+10% мат.помощь    2. 10,91 тыс.руб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 связи                                                                                                                                                                 
3. 33,48 тыс.руб.  - неисполнение субсидии возникло в связи с предоставлением счетов на оплату в апреле месяце. 4. 89,14 - неисполнение субсидий по статье прочие расходы  в связи с оплатой по факту оказания услуг в апреле
5.172,64 тыс.руб - неисполнение субсидий по статье оплата услуг по содержанию имущества возникла в связи с оплатой апреле  месяце  
6. 1604,62 тыс.руб - неисполнение по статье расходов приобретению мат. запасов объясняется тем, что оплата будет произведена по факту поставки товаров, 7. 106,80 тыс. руб - неисполнение по статье расходов возникла по причине того, оплата налогов будет произведена в апреле 2017 г.  8. -2,9 тыс. руб - неисполнение по статье расходов по иным выплатам персоналу за исключением ФОТ , в связи с тем  что оплата производится по факту предоставления авансовых отчетов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</si>
</sst>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16"/>
      <color indexed="10"/>
      <name val="Times New Roman"/>
      <family val="1"/>
    </font>
    <font>
      <sz val="13"/>
      <color indexed="10"/>
      <name val="Times New Roman"/>
      <family val="1"/>
    </font>
    <font>
      <b/>
      <sz val="18"/>
      <color indexed="6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5" tint="-0.24997000396251678"/>
      <name val="Times New Roman"/>
      <family val="1"/>
    </font>
    <font>
      <b/>
      <sz val="16"/>
      <color rgb="FFFF0000"/>
      <name val="Times New Roman"/>
      <family val="1"/>
    </font>
    <font>
      <sz val="13"/>
      <color rgb="FFFF0000"/>
      <name val="Times New Roman"/>
      <family val="1"/>
    </font>
    <font>
      <b/>
      <sz val="18"/>
      <color theme="5" tint="-0.24997000396251678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58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59" fillId="0" borderId="10" xfId="0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8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/>
    </xf>
    <xf numFmtId="4" fontId="63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59" fillId="0" borderId="10" xfId="0" applyFont="1" applyFill="1" applyBorder="1" applyAlignment="1">
      <alignment horizontal="left" vertical="center"/>
    </xf>
    <xf numFmtId="4" fontId="64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/>
    </xf>
    <xf numFmtId="4" fontId="66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62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" fontId="65" fillId="0" borderId="13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4" fontId="65" fillId="0" borderId="13" xfId="0" applyNumberFormat="1" applyFont="1" applyFill="1" applyBorder="1" applyAlignment="1">
      <alignment horizontal="left" vertical="center" wrapText="1"/>
    </xf>
    <xf numFmtId="4" fontId="65" fillId="0" borderId="14" xfId="0" applyNumberFormat="1" applyFont="1" applyFill="1" applyBorder="1" applyAlignment="1">
      <alignment horizontal="left" vertical="center" wrapText="1"/>
    </xf>
    <xf numFmtId="4" fontId="65" fillId="0" borderId="15" xfId="0" applyNumberFormat="1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">
      <c r="A1" s="2"/>
      <c r="B1" s="2"/>
      <c r="G1" s="48" t="s">
        <v>18</v>
      </c>
      <c r="H1" s="48"/>
      <c r="I1" s="48"/>
    </row>
    <row r="2" spans="7:9" ht="16.5">
      <c r="G2" s="52" t="s">
        <v>21</v>
      </c>
      <c r="H2" s="52"/>
      <c r="I2" s="52"/>
    </row>
    <row r="3" spans="7:9" ht="16.5">
      <c r="G3" s="52" t="s">
        <v>29</v>
      </c>
      <c r="H3" s="52"/>
      <c r="I3" s="52"/>
    </row>
    <row r="4" spans="7:9" ht="25.5" customHeight="1">
      <c r="G4" s="52" t="s">
        <v>56</v>
      </c>
      <c r="H4" s="52"/>
      <c r="I4" s="52"/>
    </row>
    <row r="5" ht="14.25" customHeight="1"/>
    <row r="12" spans="1:9" ht="21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51.75" customHeight="1">
      <c r="A13" s="50" t="s">
        <v>19</v>
      </c>
      <c r="B13" s="50"/>
      <c r="C13" s="50"/>
      <c r="D13" s="50"/>
      <c r="E13" s="50"/>
      <c r="F13" s="50"/>
      <c r="G13" s="50"/>
      <c r="H13" s="50"/>
      <c r="I13" s="50"/>
    </row>
    <row r="14" ht="22.5" customHeight="1"/>
    <row r="15" spans="1:9" ht="27" customHeight="1">
      <c r="A15" s="49" t="s">
        <v>14</v>
      </c>
      <c r="B15" s="49"/>
      <c r="C15" s="49"/>
      <c r="D15" s="49"/>
      <c r="E15" s="49"/>
      <c r="F15" s="49"/>
      <c r="G15" s="49"/>
      <c r="H15" s="49"/>
      <c r="I15" s="49"/>
    </row>
    <row r="16" spans="1:9" ht="27" customHeight="1">
      <c r="A16" s="49" t="s">
        <v>15</v>
      </c>
      <c r="B16" s="49"/>
      <c r="C16" s="49"/>
      <c r="D16" s="49"/>
      <c r="E16" s="49"/>
      <c r="F16" s="49"/>
      <c r="G16" s="49"/>
      <c r="H16" s="49"/>
      <c r="I16" s="49"/>
    </row>
    <row r="17" spans="1:9" ht="57.75" customHeight="1">
      <c r="A17" s="51" t="s">
        <v>57</v>
      </c>
      <c r="B17" s="51"/>
      <c r="C17" s="51"/>
      <c r="D17" s="51"/>
      <c r="E17" s="51"/>
      <c r="F17" s="51"/>
      <c r="G17" s="51"/>
      <c r="H17" s="51"/>
      <c r="I17" s="51"/>
    </row>
    <row r="20" spans="1:9" ht="21">
      <c r="A20" s="49" t="s">
        <v>58</v>
      </c>
      <c r="B20" s="49"/>
      <c r="C20" s="49"/>
      <c r="D20" s="49"/>
      <c r="E20" s="49"/>
      <c r="F20" s="49"/>
      <c r="G20" s="49"/>
      <c r="H20" s="49"/>
      <c r="I20" s="49"/>
    </row>
    <row r="44" spans="1:9" ht="16.5">
      <c r="A44" s="48" t="s">
        <v>16</v>
      </c>
      <c r="B44" s="48"/>
      <c r="C44" s="48"/>
      <c r="D44" s="48"/>
      <c r="E44" s="48"/>
      <c r="F44" s="48"/>
      <c r="G44" s="48"/>
      <c r="H44" s="48"/>
      <c r="I44" s="48"/>
    </row>
    <row r="45" spans="1:9" ht="16.5">
      <c r="A45" s="48" t="s">
        <v>20</v>
      </c>
      <c r="B45" s="48"/>
      <c r="C45" s="48"/>
      <c r="D45" s="48"/>
      <c r="E45" s="48"/>
      <c r="F45" s="48"/>
      <c r="G45" s="48"/>
      <c r="H45" s="48"/>
      <c r="I45" s="48"/>
    </row>
  </sheetData>
  <sheetProtection/>
  <mergeCells count="12">
    <mergeCell ref="G1:I1"/>
    <mergeCell ref="G2:I2"/>
    <mergeCell ref="G3:I3"/>
    <mergeCell ref="G4:I4"/>
    <mergeCell ref="A45:I45"/>
    <mergeCell ref="A12:I12"/>
    <mergeCell ref="A13:I13"/>
    <mergeCell ref="A15:I15"/>
    <mergeCell ref="A16:I16"/>
    <mergeCell ref="A17:I17"/>
    <mergeCell ref="A44:I44"/>
    <mergeCell ref="A20:I20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view="pageBreakPreview" zoomScale="77" zoomScaleNormal="69" zoomScaleSheetLayoutView="77" workbookViewId="0" topLeftCell="A2">
      <pane xSplit="7" ySplit="4" topLeftCell="H68" activePane="bottomRight" state="frozen"/>
      <selection pane="topLeft" activeCell="A2" sqref="A2"/>
      <selection pane="topRight" activeCell="H2" sqref="H2"/>
      <selection pane="bottomLeft" activeCell="A6" sqref="A6"/>
      <selection pane="bottomRight" activeCell="H69" sqref="H69"/>
    </sheetView>
  </sheetViews>
  <sheetFormatPr defaultColWidth="9.140625" defaultRowHeight="12.75"/>
  <cols>
    <col min="1" max="1" width="41.7109375" style="4" customWidth="1"/>
    <col min="2" max="2" width="15.00390625" style="4" customWidth="1"/>
    <col min="3" max="7" width="15.00390625" style="4" hidden="1" customWidth="1"/>
    <col min="8" max="8" width="12.28125" style="4" customWidth="1"/>
    <col min="9" max="9" width="12.28125" style="4" hidden="1" customWidth="1"/>
    <col min="10" max="10" width="12.28125" style="4" customWidth="1"/>
    <col min="11" max="11" width="12.28125" style="4" hidden="1" customWidth="1"/>
    <col min="12" max="12" width="12.28125" style="4" customWidth="1"/>
    <col min="13" max="13" width="12.28125" style="4" hidden="1" customWidth="1"/>
    <col min="14" max="14" width="12.28125" style="4" customWidth="1"/>
    <col min="15" max="15" width="12.28125" style="4" hidden="1" customWidth="1"/>
    <col min="16" max="16" width="12.28125" style="4" customWidth="1"/>
    <col min="17" max="17" width="12.28125" style="4" hidden="1" customWidth="1"/>
    <col min="18" max="18" width="12.28125" style="4" customWidth="1"/>
    <col min="19" max="19" width="12.28125" style="4" hidden="1" customWidth="1"/>
    <col min="20" max="20" width="12.28125" style="4" customWidth="1"/>
    <col min="21" max="21" width="12.28125" style="4" hidden="1" customWidth="1"/>
    <col min="22" max="22" width="12.28125" style="4" customWidth="1"/>
    <col min="23" max="23" width="12.28125" style="4" hidden="1" customWidth="1"/>
    <col min="24" max="24" width="12.28125" style="4" customWidth="1"/>
    <col min="25" max="25" width="12.28125" style="4" hidden="1" customWidth="1"/>
    <col min="26" max="26" width="12.28125" style="4" customWidth="1"/>
    <col min="27" max="27" width="12.28125" style="4" hidden="1" customWidth="1"/>
    <col min="28" max="28" width="10.7109375" style="4" customWidth="1"/>
    <col min="29" max="29" width="12.28125" style="4" hidden="1" customWidth="1"/>
    <col min="30" max="30" width="12.57421875" style="4" customWidth="1"/>
    <col min="31" max="31" width="14.57421875" style="4" hidden="1" customWidth="1"/>
    <col min="32" max="32" width="19.7109375" style="4" customWidth="1"/>
    <col min="33" max="33" width="15.421875" style="4" customWidth="1"/>
    <col min="34" max="16384" width="9.140625" style="4" customWidth="1"/>
  </cols>
  <sheetData>
    <row r="1" spans="1:31" ht="33.75" customHeight="1">
      <c r="A1" s="20"/>
      <c r="B1" s="56" t="s">
        <v>59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58.5" customHeight="1">
      <c r="A3" s="55" t="s">
        <v>33</v>
      </c>
      <c r="B3" s="55" t="s">
        <v>60</v>
      </c>
      <c r="C3" s="55" t="s">
        <v>52</v>
      </c>
      <c r="D3" s="55" t="s">
        <v>53</v>
      </c>
      <c r="E3" s="55" t="s">
        <v>54</v>
      </c>
      <c r="F3" s="55" t="s">
        <v>43</v>
      </c>
      <c r="G3" s="55"/>
      <c r="H3" s="55" t="s">
        <v>0</v>
      </c>
      <c r="I3" s="55"/>
      <c r="J3" s="55" t="s">
        <v>1</v>
      </c>
      <c r="K3" s="55"/>
      <c r="L3" s="55" t="s">
        <v>2</v>
      </c>
      <c r="M3" s="55"/>
      <c r="N3" s="55" t="s">
        <v>3</v>
      </c>
      <c r="O3" s="55"/>
      <c r="P3" s="55" t="s">
        <v>4</v>
      </c>
      <c r="Q3" s="55"/>
      <c r="R3" s="55" t="s">
        <v>5</v>
      </c>
      <c r="S3" s="55"/>
      <c r="T3" s="55" t="s">
        <v>6</v>
      </c>
      <c r="U3" s="55"/>
      <c r="V3" s="55" t="s">
        <v>7</v>
      </c>
      <c r="W3" s="55"/>
      <c r="X3" s="55" t="s">
        <v>8</v>
      </c>
      <c r="Y3" s="55"/>
      <c r="Z3" s="55" t="s">
        <v>9</v>
      </c>
      <c r="AA3" s="55"/>
      <c r="AB3" s="55" t="s">
        <v>10</v>
      </c>
      <c r="AC3" s="55"/>
      <c r="AD3" s="22" t="s">
        <v>11</v>
      </c>
      <c r="AE3" s="23"/>
    </row>
    <row r="4" spans="1:31" ht="55.5" customHeight="1" hidden="1">
      <c r="A4" s="55"/>
      <c r="B4" s="55"/>
      <c r="C4" s="55"/>
      <c r="D4" s="55"/>
      <c r="E4" s="55"/>
      <c r="F4" s="22" t="s">
        <v>44</v>
      </c>
      <c r="G4" s="22" t="s">
        <v>45</v>
      </c>
      <c r="H4" s="22" t="s">
        <v>28</v>
      </c>
      <c r="I4" s="22" t="s">
        <v>42</v>
      </c>
      <c r="J4" s="22" t="s">
        <v>28</v>
      </c>
      <c r="K4" s="22" t="s">
        <v>42</v>
      </c>
      <c r="L4" s="22" t="s">
        <v>28</v>
      </c>
      <c r="M4" s="22" t="s">
        <v>42</v>
      </c>
      <c r="N4" s="22" t="s">
        <v>28</v>
      </c>
      <c r="O4" s="22" t="s">
        <v>42</v>
      </c>
      <c r="P4" s="22" t="s">
        <v>28</v>
      </c>
      <c r="Q4" s="22" t="s">
        <v>42</v>
      </c>
      <c r="R4" s="22" t="s">
        <v>28</v>
      </c>
      <c r="S4" s="22" t="s">
        <v>42</v>
      </c>
      <c r="T4" s="22" t="s">
        <v>28</v>
      </c>
      <c r="U4" s="22" t="s">
        <v>42</v>
      </c>
      <c r="V4" s="22" t="s">
        <v>28</v>
      </c>
      <c r="W4" s="22" t="s">
        <v>42</v>
      </c>
      <c r="X4" s="22" t="s">
        <v>28</v>
      </c>
      <c r="Y4" s="22" t="s">
        <v>42</v>
      </c>
      <c r="Z4" s="22" t="s">
        <v>28</v>
      </c>
      <c r="AA4" s="22" t="s">
        <v>42</v>
      </c>
      <c r="AB4" s="22" t="s">
        <v>28</v>
      </c>
      <c r="AC4" s="22" t="s">
        <v>42</v>
      </c>
      <c r="AD4" s="22" t="s">
        <v>28</v>
      </c>
      <c r="AE4" s="22" t="s">
        <v>42</v>
      </c>
    </row>
    <row r="5" spans="1:31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3</v>
      </c>
      <c r="I5" s="17">
        <v>9</v>
      </c>
      <c r="J5" s="17">
        <v>4</v>
      </c>
      <c r="K5" s="17">
        <v>11</v>
      </c>
      <c r="L5" s="17">
        <v>5</v>
      </c>
      <c r="M5" s="17">
        <v>13</v>
      </c>
      <c r="N5" s="17">
        <v>6</v>
      </c>
      <c r="O5" s="17">
        <v>15</v>
      </c>
      <c r="P5" s="17">
        <v>7</v>
      </c>
      <c r="Q5" s="17">
        <v>17</v>
      </c>
      <c r="R5" s="17">
        <v>8</v>
      </c>
      <c r="S5" s="17">
        <v>19</v>
      </c>
      <c r="T5" s="17">
        <v>9</v>
      </c>
      <c r="U5" s="17">
        <v>21</v>
      </c>
      <c r="V5" s="17">
        <v>10</v>
      </c>
      <c r="W5" s="17">
        <v>23</v>
      </c>
      <c r="X5" s="17">
        <v>11</v>
      </c>
      <c r="Y5" s="17">
        <v>25</v>
      </c>
      <c r="Z5" s="17">
        <v>12</v>
      </c>
      <c r="AA5" s="17">
        <v>27</v>
      </c>
      <c r="AB5" s="17">
        <v>13</v>
      </c>
      <c r="AC5" s="17">
        <v>29</v>
      </c>
      <c r="AD5" s="17">
        <v>14</v>
      </c>
      <c r="AE5" s="17">
        <v>31</v>
      </c>
    </row>
    <row r="6" spans="1:31" s="24" customFormat="1" ht="41.25" customHeight="1">
      <c r="A6" s="5" t="s">
        <v>23</v>
      </c>
      <c r="B6" s="6">
        <f>B7</f>
        <v>18665</v>
      </c>
      <c r="C6" s="6">
        <f>C7</f>
        <v>17035.37</v>
      </c>
      <c r="D6" s="6">
        <f>D7</f>
        <v>0</v>
      </c>
      <c r="E6" s="6">
        <f>E7</f>
        <v>0</v>
      </c>
      <c r="F6" s="6">
        <f>E6/B6%</f>
        <v>0</v>
      </c>
      <c r="G6" s="6">
        <f>_xlfn.IFERROR(E6/C6*100,0)</f>
        <v>0</v>
      </c>
      <c r="H6" s="6">
        <f>H7</f>
        <v>1508.13</v>
      </c>
      <c r="I6" s="6">
        <f aca="true" t="shared" si="0" ref="I6:AE7">I7</f>
        <v>0</v>
      </c>
      <c r="J6" s="6">
        <f t="shared" si="0"/>
        <v>1683.95</v>
      </c>
      <c r="K6" s="6">
        <f t="shared" si="0"/>
        <v>0</v>
      </c>
      <c r="L6" s="6">
        <f t="shared" si="0"/>
        <v>1520.99</v>
      </c>
      <c r="M6" s="6">
        <f t="shared" si="0"/>
        <v>0</v>
      </c>
      <c r="N6" s="6">
        <f t="shared" si="0"/>
        <v>1683.95</v>
      </c>
      <c r="O6" s="6">
        <f t="shared" si="0"/>
        <v>0</v>
      </c>
      <c r="P6" s="6">
        <f t="shared" si="0"/>
        <v>1629.63</v>
      </c>
      <c r="Q6" s="6">
        <f t="shared" si="0"/>
        <v>0</v>
      </c>
      <c r="R6" s="6">
        <f t="shared" si="0"/>
        <v>1491.01</v>
      </c>
      <c r="S6" s="6">
        <f t="shared" si="0"/>
        <v>0</v>
      </c>
      <c r="T6" s="6">
        <f t="shared" si="0"/>
        <v>1461.27</v>
      </c>
      <c r="U6" s="6">
        <f t="shared" si="0"/>
        <v>0</v>
      </c>
      <c r="V6" s="6">
        <f t="shared" si="0"/>
        <v>1509.37</v>
      </c>
      <c r="W6" s="6">
        <f t="shared" si="0"/>
        <v>0</v>
      </c>
      <c r="X6" s="6">
        <f t="shared" si="0"/>
        <v>1507.33</v>
      </c>
      <c r="Y6" s="6">
        <f t="shared" si="0"/>
        <v>0</v>
      </c>
      <c r="Z6" s="6">
        <f t="shared" si="0"/>
        <v>1442.92</v>
      </c>
      <c r="AA6" s="6">
        <f t="shared" si="0"/>
        <v>0</v>
      </c>
      <c r="AB6" s="6">
        <f t="shared" si="0"/>
        <v>1596.82</v>
      </c>
      <c r="AC6" s="6">
        <f t="shared" si="0"/>
        <v>0</v>
      </c>
      <c r="AD6" s="6">
        <f t="shared" si="0"/>
        <v>1629.63</v>
      </c>
      <c r="AE6" s="6">
        <f t="shared" si="0"/>
        <v>0</v>
      </c>
    </row>
    <row r="7" spans="1:31" ht="92.25" customHeight="1">
      <c r="A7" s="18" t="s">
        <v>34</v>
      </c>
      <c r="B7" s="3">
        <f aca="true" t="shared" si="1" ref="B7:B12">H7+J7+L7+N7+P7+R7+T7+V7+X7+Z7+AB7+AD7+AE7</f>
        <v>18665</v>
      </c>
      <c r="C7" s="3">
        <f>C8</f>
        <v>17035.37</v>
      </c>
      <c r="D7" s="3">
        <f>D8</f>
        <v>0</v>
      </c>
      <c r="E7" s="3">
        <f>E8</f>
        <v>0</v>
      </c>
      <c r="F7" s="3">
        <f>E7/B7%</f>
        <v>0</v>
      </c>
      <c r="G7" s="3">
        <f>E7/C7%</f>
        <v>0</v>
      </c>
      <c r="H7" s="3">
        <f>H8</f>
        <v>1508.13</v>
      </c>
      <c r="I7" s="3">
        <f t="shared" si="0"/>
        <v>0</v>
      </c>
      <c r="J7" s="3">
        <f t="shared" si="0"/>
        <v>1683.95</v>
      </c>
      <c r="K7" s="3">
        <f t="shared" si="0"/>
        <v>0</v>
      </c>
      <c r="L7" s="3">
        <f t="shared" si="0"/>
        <v>1520.99</v>
      </c>
      <c r="M7" s="3">
        <f t="shared" si="0"/>
        <v>0</v>
      </c>
      <c r="N7" s="3">
        <f t="shared" si="0"/>
        <v>1683.95</v>
      </c>
      <c r="O7" s="3">
        <f t="shared" si="0"/>
        <v>0</v>
      </c>
      <c r="P7" s="3">
        <f t="shared" si="0"/>
        <v>1629.63</v>
      </c>
      <c r="Q7" s="3">
        <f t="shared" si="0"/>
        <v>0</v>
      </c>
      <c r="R7" s="3">
        <f t="shared" si="0"/>
        <v>1491.01</v>
      </c>
      <c r="S7" s="3">
        <f t="shared" si="0"/>
        <v>0</v>
      </c>
      <c r="T7" s="3">
        <f t="shared" si="0"/>
        <v>1461.27</v>
      </c>
      <c r="U7" s="3">
        <f t="shared" si="0"/>
        <v>0</v>
      </c>
      <c r="V7" s="3">
        <f t="shared" si="0"/>
        <v>1509.37</v>
      </c>
      <c r="W7" s="3">
        <f t="shared" si="0"/>
        <v>0</v>
      </c>
      <c r="X7" s="3">
        <f t="shared" si="0"/>
        <v>1507.33</v>
      </c>
      <c r="Y7" s="3">
        <f t="shared" si="0"/>
        <v>0</v>
      </c>
      <c r="Z7" s="3">
        <f t="shared" si="0"/>
        <v>1442.92</v>
      </c>
      <c r="AA7" s="3">
        <f t="shared" si="0"/>
        <v>0</v>
      </c>
      <c r="AB7" s="3">
        <f t="shared" si="0"/>
        <v>1596.82</v>
      </c>
      <c r="AC7" s="3">
        <f t="shared" si="0"/>
        <v>0</v>
      </c>
      <c r="AD7" s="3">
        <f t="shared" si="0"/>
        <v>1629.63</v>
      </c>
      <c r="AE7" s="3">
        <f t="shared" si="0"/>
        <v>0</v>
      </c>
    </row>
    <row r="8" spans="1:31" s="7" customFormat="1" ht="18.75" customHeight="1">
      <c r="A8" s="5" t="s">
        <v>22</v>
      </c>
      <c r="B8" s="6">
        <f t="shared" si="1"/>
        <v>18665</v>
      </c>
      <c r="C8" s="6">
        <f>C9+C10+C11+C12</f>
        <v>17035.37</v>
      </c>
      <c r="D8" s="6">
        <f>D9+D10+D11+D12</f>
        <v>0</v>
      </c>
      <c r="E8" s="6">
        <f>E9+E10+E11+E12</f>
        <v>0</v>
      </c>
      <c r="F8" s="6">
        <f>E8/B8%</f>
        <v>0</v>
      </c>
      <c r="G8" s="6">
        <f>E8/C8%</f>
        <v>0</v>
      </c>
      <c r="H8" s="6">
        <f>H9+H10+H11+H12</f>
        <v>1508.13</v>
      </c>
      <c r="I8" s="6">
        <f aca="true" t="shared" si="2" ref="I8:AE8">I9+I10+I11+I12</f>
        <v>0</v>
      </c>
      <c r="J8" s="6">
        <f t="shared" si="2"/>
        <v>1683.95</v>
      </c>
      <c r="K8" s="6">
        <f t="shared" si="2"/>
        <v>0</v>
      </c>
      <c r="L8" s="6">
        <f t="shared" si="2"/>
        <v>1520.99</v>
      </c>
      <c r="M8" s="6">
        <f t="shared" si="2"/>
        <v>0</v>
      </c>
      <c r="N8" s="6">
        <f t="shared" si="2"/>
        <v>1683.95</v>
      </c>
      <c r="O8" s="6">
        <f t="shared" si="2"/>
        <v>0</v>
      </c>
      <c r="P8" s="6">
        <f t="shared" si="2"/>
        <v>1629.63</v>
      </c>
      <c r="Q8" s="6">
        <f t="shared" si="2"/>
        <v>0</v>
      </c>
      <c r="R8" s="6">
        <f t="shared" si="2"/>
        <v>1491.01</v>
      </c>
      <c r="S8" s="6">
        <f t="shared" si="2"/>
        <v>0</v>
      </c>
      <c r="T8" s="6">
        <f t="shared" si="2"/>
        <v>1461.27</v>
      </c>
      <c r="U8" s="6">
        <f t="shared" si="2"/>
        <v>0</v>
      </c>
      <c r="V8" s="6">
        <f t="shared" si="2"/>
        <v>1509.37</v>
      </c>
      <c r="W8" s="6">
        <f t="shared" si="2"/>
        <v>0</v>
      </c>
      <c r="X8" s="6">
        <f t="shared" si="2"/>
        <v>1507.33</v>
      </c>
      <c r="Y8" s="6">
        <f t="shared" si="2"/>
        <v>0</v>
      </c>
      <c r="Z8" s="6">
        <f t="shared" si="2"/>
        <v>1442.92</v>
      </c>
      <c r="AA8" s="6">
        <f t="shared" si="2"/>
        <v>0</v>
      </c>
      <c r="AB8" s="6">
        <f t="shared" si="2"/>
        <v>1596.82</v>
      </c>
      <c r="AC8" s="6">
        <f t="shared" si="2"/>
        <v>0</v>
      </c>
      <c r="AD8" s="6">
        <f t="shared" si="2"/>
        <v>1629.63</v>
      </c>
      <c r="AE8" s="6">
        <f t="shared" si="2"/>
        <v>0</v>
      </c>
    </row>
    <row r="9" spans="1:31" ht="17.25" customHeight="1">
      <c r="A9" s="18" t="s">
        <v>12</v>
      </c>
      <c r="B9" s="3">
        <f t="shared" si="1"/>
        <v>0</v>
      </c>
      <c r="C9" s="3">
        <f>H9+J9+L9+N9+P9+R9+T9+V9+X9+Z9+AB9</f>
        <v>0</v>
      </c>
      <c r="D9" s="3">
        <f>E9</f>
        <v>0</v>
      </c>
      <c r="E9" s="3">
        <f>I9+K9+M9+O9+Q9+S9+U9+W9+Y9+AA9+AC9+AE9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7.25" customHeight="1">
      <c r="A10" s="18" t="s">
        <v>13</v>
      </c>
      <c r="B10" s="3">
        <f>H10+J10+L10+N10+P10+R10+T10+V10+X10+Z10+AB10+AD10</f>
        <v>18665</v>
      </c>
      <c r="C10" s="3">
        <f>H10+J10+L10+N10+P10+R10+T10+V10+X10+Z10+AB10</f>
        <v>17035.37</v>
      </c>
      <c r="D10" s="3">
        <f>E10</f>
        <v>0</v>
      </c>
      <c r="E10" s="3">
        <f>I10+K10+M10+O10+Q10+S10+U10+W10+Y10+AA10+AC10+AE10</f>
        <v>0</v>
      </c>
      <c r="F10" s="3">
        <f>E10/B10%</f>
        <v>0</v>
      </c>
      <c r="G10" s="3">
        <f>E10/C10%</f>
        <v>0</v>
      </c>
      <c r="H10" s="3">
        <v>1508.13</v>
      </c>
      <c r="I10" s="3"/>
      <c r="J10" s="3">
        <v>1683.95</v>
      </c>
      <c r="K10" s="3"/>
      <c r="L10" s="3">
        <v>1520.99</v>
      </c>
      <c r="M10" s="3"/>
      <c r="N10" s="3">
        <v>1683.95</v>
      </c>
      <c r="O10" s="3"/>
      <c r="P10" s="3">
        <v>1629.63</v>
      </c>
      <c r="Q10" s="3"/>
      <c r="R10" s="3">
        <v>1491.01</v>
      </c>
      <c r="S10" s="3"/>
      <c r="T10" s="3">
        <v>1461.27</v>
      </c>
      <c r="U10" s="3"/>
      <c r="V10" s="3">
        <v>1509.37</v>
      </c>
      <c r="W10" s="3"/>
      <c r="X10" s="3">
        <v>1507.33</v>
      </c>
      <c r="Y10" s="3"/>
      <c r="Z10" s="3">
        <v>1442.92</v>
      </c>
      <c r="AA10" s="3"/>
      <c r="AB10" s="3">
        <v>1596.82</v>
      </c>
      <c r="AC10" s="3"/>
      <c r="AD10" s="3">
        <v>1629.63</v>
      </c>
      <c r="AE10" s="3"/>
    </row>
    <row r="11" spans="1:31" ht="17.25" customHeight="1">
      <c r="A11" s="18" t="s">
        <v>26</v>
      </c>
      <c r="B11" s="3">
        <f t="shared" si="1"/>
        <v>0</v>
      </c>
      <c r="C11" s="3">
        <f>H11+J11+L11+N11+P11+R11+T11+V11+X11+Z11+AB11</f>
        <v>0</v>
      </c>
      <c r="D11" s="3">
        <f>E11</f>
        <v>0</v>
      </c>
      <c r="E11" s="3">
        <f>I11+K11+M11+O11+Q11+S11+U11+W11+Y11+AA11+AC11+AE11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7.25" customHeight="1">
      <c r="A12" s="18" t="s">
        <v>27</v>
      </c>
      <c r="B12" s="3">
        <f t="shared" si="1"/>
        <v>0</v>
      </c>
      <c r="C12" s="3">
        <f>H12+J12+L12+N12+P12+R12+T12+V12+X12+Z12+AB12</f>
        <v>0</v>
      </c>
      <c r="D12" s="3">
        <f>E12</f>
        <v>0</v>
      </c>
      <c r="E12" s="3">
        <f>I12+K12+M12+O12+Q12+S12+U12+W12+Y12+AA12+AC12+AE12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24" customFormat="1" ht="41.25" customHeight="1">
      <c r="A13" s="5" t="s">
        <v>24</v>
      </c>
      <c r="B13" s="6">
        <f>B14+B62</f>
        <v>187840.2</v>
      </c>
      <c r="C13" s="6">
        <f>C14+C62</f>
        <v>173629.3</v>
      </c>
      <c r="D13" s="6">
        <f>D14+D62</f>
        <v>0</v>
      </c>
      <c r="E13" s="6">
        <f>E14+E62</f>
        <v>0</v>
      </c>
      <c r="F13" s="6">
        <f aca="true" t="shared" si="3" ref="F13:F23">E13/B13%</f>
        <v>0</v>
      </c>
      <c r="G13" s="6">
        <f aca="true" t="shared" si="4" ref="G13:G23">_xlfn.IFERROR(E13/C13*100,0)</f>
        <v>0</v>
      </c>
      <c r="H13" s="6">
        <f aca="true" t="shared" si="5" ref="H13:AE13">H14+H62</f>
        <v>6865.78</v>
      </c>
      <c r="I13" s="6">
        <f t="shared" si="5"/>
        <v>0</v>
      </c>
      <c r="J13" s="6">
        <f t="shared" si="5"/>
        <v>11318.35</v>
      </c>
      <c r="K13" s="6">
        <f t="shared" si="5"/>
        <v>0</v>
      </c>
      <c r="L13" s="6">
        <f t="shared" si="5"/>
        <v>9585.09</v>
      </c>
      <c r="M13" s="6">
        <f t="shared" si="5"/>
        <v>0</v>
      </c>
      <c r="N13" s="6">
        <f t="shared" si="5"/>
        <v>17201.41</v>
      </c>
      <c r="O13" s="6">
        <f t="shared" si="5"/>
        <v>0</v>
      </c>
      <c r="P13" s="6">
        <f t="shared" si="5"/>
        <v>8952.46</v>
      </c>
      <c r="Q13" s="6">
        <f t="shared" si="5"/>
        <v>0</v>
      </c>
      <c r="R13" s="6">
        <f t="shared" si="5"/>
        <v>8589.279999999999</v>
      </c>
      <c r="S13" s="6">
        <f t="shared" si="5"/>
        <v>0</v>
      </c>
      <c r="T13" s="6">
        <f t="shared" si="5"/>
        <v>9182.86</v>
      </c>
      <c r="U13" s="6">
        <f t="shared" si="5"/>
        <v>0</v>
      </c>
      <c r="V13" s="6">
        <f t="shared" si="5"/>
        <v>27752.29</v>
      </c>
      <c r="W13" s="6">
        <f t="shared" si="5"/>
        <v>0</v>
      </c>
      <c r="X13" s="6">
        <f t="shared" si="5"/>
        <v>61328.490000000005</v>
      </c>
      <c r="Y13" s="6">
        <f t="shared" si="5"/>
        <v>0</v>
      </c>
      <c r="Z13" s="6">
        <f t="shared" si="5"/>
        <v>6976.89</v>
      </c>
      <c r="AA13" s="6">
        <f t="shared" si="5"/>
        <v>0</v>
      </c>
      <c r="AB13" s="6">
        <f t="shared" si="5"/>
        <v>11317.100000000002</v>
      </c>
      <c r="AC13" s="6">
        <f t="shared" si="5"/>
        <v>0</v>
      </c>
      <c r="AD13" s="6">
        <f t="shared" si="5"/>
        <v>8770.199999999999</v>
      </c>
      <c r="AE13" s="6">
        <f t="shared" si="5"/>
        <v>0</v>
      </c>
    </row>
    <row r="14" spans="1:31" ht="104.25" customHeight="1">
      <c r="A14" s="18" t="s">
        <v>47</v>
      </c>
      <c r="B14" s="3">
        <f aca="true" t="shared" si="6" ref="B14:B93">H14+J14+L14+N14+P14+R14+T14+V14+X14+Z14+AB14+AD14+AE14</f>
        <v>80542.6</v>
      </c>
      <c r="C14" s="3">
        <f>C15</f>
        <v>75101.90000000001</v>
      </c>
      <c r="D14" s="3">
        <f>D15</f>
        <v>0</v>
      </c>
      <c r="E14" s="3">
        <f>E15</f>
        <v>0</v>
      </c>
      <c r="F14" s="3">
        <f t="shared" si="3"/>
        <v>0</v>
      </c>
      <c r="G14" s="3">
        <f t="shared" si="4"/>
        <v>0</v>
      </c>
      <c r="H14" s="3">
        <f>H15</f>
        <v>0</v>
      </c>
      <c r="I14" s="3">
        <f aca="true" t="shared" si="7" ref="I14:AE14">I15</f>
        <v>0</v>
      </c>
      <c r="J14" s="3">
        <f t="shared" si="7"/>
        <v>0</v>
      </c>
      <c r="K14" s="3">
        <f t="shared" si="7"/>
        <v>0</v>
      </c>
      <c r="L14" s="3">
        <f t="shared" si="7"/>
        <v>0</v>
      </c>
      <c r="M14" s="3">
        <f t="shared" si="7"/>
        <v>0</v>
      </c>
      <c r="N14" s="3">
        <f t="shared" si="7"/>
        <v>0</v>
      </c>
      <c r="O14" s="3">
        <f t="shared" si="7"/>
        <v>0</v>
      </c>
      <c r="P14" s="3">
        <f t="shared" si="7"/>
        <v>0</v>
      </c>
      <c r="Q14" s="3">
        <f t="shared" si="7"/>
        <v>0</v>
      </c>
      <c r="R14" s="3">
        <f t="shared" si="7"/>
        <v>0</v>
      </c>
      <c r="S14" s="3">
        <f t="shared" si="7"/>
        <v>0</v>
      </c>
      <c r="T14" s="3">
        <f t="shared" si="7"/>
        <v>0</v>
      </c>
      <c r="U14" s="3">
        <f t="shared" si="7"/>
        <v>0</v>
      </c>
      <c r="V14" s="3">
        <f t="shared" si="7"/>
        <v>22530</v>
      </c>
      <c r="W14" s="3">
        <f t="shared" si="7"/>
        <v>0</v>
      </c>
      <c r="X14" s="3">
        <f t="shared" si="7"/>
        <v>54400.3</v>
      </c>
      <c r="Y14" s="3">
        <f t="shared" si="7"/>
        <v>0</v>
      </c>
      <c r="Z14" s="3">
        <f t="shared" si="7"/>
        <v>0</v>
      </c>
      <c r="AA14" s="3">
        <f t="shared" si="7"/>
        <v>0</v>
      </c>
      <c r="AB14" s="3">
        <f t="shared" si="7"/>
        <v>3612.3</v>
      </c>
      <c r="AC14" s="3">
        <f t="shared" si="7"/>
        <v>0</v>
      </c>
      <c r="AD14" s="3">
        <f t="shared" si="7"/>
        <v>0</v>
      </c>
      <c r="AE14" s="3">
        <f t="shared" si="7"/>
        <v>0</v>
      </c>
    </row>
    <row r="15" spans="1:31" s="7" customFormat="1" ht="21.75" customHeight="1">
      <c r="A15" s="5" t="s">
        <v>22</v>
      </c>
      <c r="B15" s="11">
        <f>H15+J15+L15+N15+P15+R15+T15+V15+X15+Z15+AB15+AD15</f>
        <v>80542.6</v>
      </c>
      <c r="C15" s="11">
        <f>C16+C17+C19</f>
        <v>75101.90000000001</v>
      </c>
      <c r="D15" s="6">
        <f>D16+D17+D18+D19</f>
        <v>0</v>
      </c>
      <c r="E15" s="6">
        <f>E16+E17+E18+E19</f>
        <v>0</v>
      </c>
      <c r="F15" s="6">
        <f t="shared" si="3"/>
        <v>0</v>
      </c>
      <c r="G15" s="6">
        <f t="shared" si="4"/>
        <v>0</v>
      </c>
      <c r="H15" s="6">
        <f>H16+H17+H18+H19</f>
        <v>0</v>
      </c>
      <c r="I15" s="6">
        <f aca="true" t="shared" si="8" ref="I15:AC15">I16+I17+I18+I19</f>
        <v>0</v>
      </c>
      <c r="J15" s="6">
        <f t="shared" si="8"/>
        <v>0</v>
      </c>
      <c r="K15" s="6">
        <f t="shared" si="8"/>
        <v>0</v>
      </c>
      <c r="L15" s="6">
        <f t="shared" si="8"/>
        <v>0</v>
      </c>
      <c r="M15" s="6">
        <f t="shared" si="8"/>
        <v>0</v>
      </c>
      <c r="N15" s="6">
        <f t="shared" si="8"/>
        <v>0</v>
      </c>
      <c r="O15" s="6">
        <f t="shared" si="8"/>
        <v>0</v>
      </c>
      <c r="P15" s="6">
        <f t="shared" si="8"/>
        <v>0</v>
      </c>
      <c r="Q15" s="6">
        <f t="shared" si="8"/>
        <v>0</v>
      </c>
      <c r="R15" s="6">
        <f>R16+R17+R18+R19</f>
        <v>0</v>
      </c>
      <c r="S15" s="6">
        <f>S16+S17+S18+S19</f>
        <v>0</v>
      </c>
      <c r="T15" s="6">
        <f>T16+T17+T18+T19</f>
        <v>0</v>
      </c>
      <c r="U15" s="6">
        <f t="shared" si="8"/>
        <v>0</v>
      </c>
      <c r="V15" s="6">
        <f>V16+V17+V18+V19</f>
        <v>22530</v>
      </c>
      <c r="W15" s="6">
        <f t="shared" si="8"/>
        <v>0</v>
      </c>
      <c r="X15" s="6">
        <f>X16+X17+X18+X19</f>
        <v>54400.3</v>
      </c>
      <c r="Y15" s="6">
        <f t="shared" si="8"/>
        <v>0</v>
      </c>
      <c r="Z15" s="6">
        <f t="shared" si="8"/>
        <v>0</v>
      </c>
      <c r="AA15" s="6">
        <f t="shared" si="8"/>
        <v>0</v>
      </c>
      <c r="AB15" s="6">
        <f t="shared" si="8"/>
        <v>3612.3</v>
      </c>
      <c r="AC15" s="6">
        <f t="shared" si="8"/>
        <v>0</v>
      </c>
      <c r="AD15" s="6">
        <f>AD16+AD17+AD18+AD19</f>
        <v>0</v>
      </c>
      <c r="AE15" s="6">
        <f>AE16+AE17+AE18+AE19</f>
        <v>0</v>
      </c>
    </row>
    <row r="16" spans="1:31" ht="18" customHeight="1">
      <c r="A16" s="18" t="s">
        <v>12</v>
      </c>
      <c r="B16" s="3">
        <f>H16+J16+L16+N16+P16+R16+T16+V16+X16+Z16+AB16+AD16</f>
        <v>71346.8</v>
      </c>
      <c r="C16" s="3">
        <f>C22+C28+C34+C40</f>
        <v>71346.8</v>
      </c>
      <c r="D16" s="3">
        <f aca="true" t="shared" si="9" ref="C16:E18">D22+D28+D34+D40</f>
        <v>0</v>
      </c>
      <c r="E16" s="3">
        <f t="shared" si="9"/>
        <v>0</v>
      </c>
      <c r="F16" s="3">
        <f t="shared" si="3"/>
        <v>0</v>
      </c>
      <c r="G16" s="3">
        <f t="shared" si="4"/>
        <v>0</v>
      </c>
      <c r="H16" s="3">
        <f>H58+H52+H46+H40+H34+H28+H22</f>
        <v>0</v>
      </c>
      <c r="I16" s="3">
        <f aca="true" t="shared" si="10" ref="I16:AD16">I58+I52+I46+I40+I34+I28+I22</f>
        <v>0</v>
      </c>
      <c r="J16" s="3">
        <f t="shared" si="10"/>
        <v>0</v>
      </c>
      <c r="K16" s="3">
        <f t="shared" si="10"/>
        <v>0</v>
      </c>
      <c r="L16" s="3">
        <f t="shared" si="10"/>
        <v>0</v>
      </c>
      <c r="M16" s="3">
        <f t="shared" si="10"/>
        <v>0</v>
      </c>
      <c r="N16" s="3">
        <f t="shared" si="10"/>
        <v>0</v>
      </c>
      <c r="O16" s="3">
        <f t="shared" si="10"/>
        <v>0</v>
      </c>
      <c r="P16" s="3">
        <f t="shared" si="10"/>
        <v>0</v>
      </c>
      <c r="Q16" s="3">
        <f t="shared" si="10"/>
        <v>0</v>
      </c>
      <c r="R16" s="3">
        <f t="shared" si="10"/>
        <v>0</v>
      </c>
      <c r="S16" s="3">
        <f t="shared" si="10"/>
        <v>0</v>
      </c>
      <c r="T16" s="3">
        <f t="shared" si="10"/>
        <v>0</v>
      </c>
      <c r="U16" s="3">
        <f t="shared" si="10"/>
        <v>0</v>
      </c>
      <c r="V16" s="3">
        <f t="shared" si="10"/>
        <v>21403.5</v>
      </c>
      <c r="W16" s="3">
        <f t="shared" si="10"/>
        <v>0</v>
      </c>
      <c r="X16" s="3">
        <f t="shared" si="10"/>
        <v>49943.3</v>
      </c>
      <c r="Y16" s="3">
        <f t="shared" si="10"/>
        <v>0</v>
      </c>
      <c r="Z16" s="3">
        <f t="shared" si="10"/>
        <v>0</v>
      </c>
      <c r="AA16" s="3">
        <f t="shared" si="10"/>
        <v>0</v>
      </c>
      <c r="AB16" s="3">
        <f t="shared" si="10"/>
        <v>0</v>
      </c>
      <c r="AC16" s="3">
        <f t="shared" si="10"/>
        <v>0</v>
      </c>
      <c r="AD16" s="3">
        <f t="shared" si="10"/>
        <v>0</v>
      </c>
      <c r="AE16" s="3">
        <f>AE22+AE28+AE34+AE40</f>
        <v>0</v>
      </c>
    </row>
    <row r="17" spans="1:31" ht="18" customHeight="1">
      <c r="A17" s="18" t="s">
        <v>13</v>
      </c>
      <c r="B17" s="3">
        <f>H17+J17+L17+N17+P17+R17+T17+V17+X17+Z17+AB17+AD17+AE17</f>
        <v>9195.8</v>
      </c>
      <c r="C17" s="3">
        <f>C23+C29+C35+C41</f>
        <v>3755.1</v>
      </c>
      <c r="D17" s="3">
        <f>D23+D29+D35+D41</f>
        <v>0</v>
      </c>
      <c r="E17" s="3">
        <f t="shared" si="9"/>
        <v>0</v>
      </c>
      <c r="F17" s="3">
        <f>E17/B17%</f>
        <v>0</v>
      </c>
      <c r="G17" s="3">
        <f t="shared" si="4"/>
        <v>0</v>
      </c>
      <c r="H17" s="3">
        <f>H23+H29+H35+H41+H47+H53+H59</f>
        <v>0</v>
      </c>
      <c r="I17" s="3">
        <f aca="true" t="shared" si="11" ref="I17:AD17">I23+I29+I35+I41+I47+I53+I59</f>
        <v>0</v>
      </c>
      <c r="J17" s="3">
        <f t="shared" si="11"/>
        <v>0</v>
      </c>
      <c r="K17" s="3">
        <f t="shared" si="11"/>
        <v>0</v>
      </c>
      <c r="L17" s="3">
        <f t="shared" si="11"/>
        <v>0</v>
      </c>
      <c r="M17" s="3">
        <f t="shared" si="11"/>
        <v>0</v>
      </c>
      <c r="N17" s="3">
        <f t="shared" si="11"/>
        <v>0</v>
      </c>
      <c r="O17" s="3">
        <f t="shared" si="11"/>
        <v>0</v>
      </c>
      <c r="P17" s="3">
        <f t="shared" si="11"/>
        <v>0</v>
      </c>
      <c r="Q17" s="3">
        <f t="shared" si="11"/>
        <v>0</v>
      </c>
      <c r="R17" s="3">
        <f t="shared" si="11"/>
        <v>0</v>
      </c>
      <c r="S17" s="3">
        <f t="shared" si="11"/>
        <v>0</v>
      </c>
      <c r="T17" s="3">
        <f t="shared" si="11"/>
        <v>0</v>
      </c>
      <c r="U17" s="3">
        <f t="shared" si="11"/>
        <v>0</v>
      </c>
      <c r="V17" s="3">
        <f t="shared" si="11"/>
        <v>1126.5</v>
      </c>
      <c r="W17" s="3">
        <f t="shared" si="11"/>
        <v>0</v>
      </c>
      <c r="X17" s="3">
        <f t="shared" si="11"/>
        <v>4457</v>
      </c>
      <c r="Y17" s="3">
        <f t="shared" si="11"/>
        <v>0</v>
      </c>
      <c r="Z17" s="3">
        <f t="shared" si="11"/>
        <v>0</v>
      </c>
      <c r="AA17" s="3">
        <f t="shared" si="11"/>
        <v>0</v>
      </c>
      <c r="AB17" s="3">
        <f t="shared" si="11"/>
        <v>3612.3</v>
      </c>
      <c r="AC17" s="3">
        <f t="shared" si="11"/>
        <v>0</v>
      </c>
      <c r="AD17" s="3">
        <f t="shared" si="11"/>
        <v>0</v>
      </c>
      <c r="AE17" s="3">
        <f>AE23+AE29+AE35+AE41</f>
        <v>0</v>
      </c>
    </row>
    <row r="18" spans="1:31" ht="18" customHeight="1">
      <c r="A18" s="18" t="s">
        <v>26</v>
      </c>
      <c r="B18" s="3">
        <f t="shared" si="6"/>
        <v>0</v>
      </c>
      <c r="C18" s="3">
        <f t="shared" si="9"/>
        <v>0</v>
      </c>
      <c r="D18" s="3">
        <f t="shared" si="9"/>
        <v>0</v>
      </c>
      <c r="E18" s="3">
        <f t="shared" si="9"/>
        <v>0</v>
      </c>
      <c r="F18" s="3" t="e">
        <f>E18/B18%</f>
        <v>#DIV/0!</v>
      </c>
      <c r="G18" s="3">
        <f t="shared" si="4"/>
        <v>0</v>
      </c>
      <c r="H18" s="3">
        <f>H24+H30+H36+H42+H48+H54+H60</f>
        <v>0</v>
      </c>
      <c r="I18" s="3">
        <f aca="true" t="shared" si="12" ref="I18:AD18">I24+I30+I36+I42+I48+I54+I60</f>
        <v>0</v>
      </c>
      <c r="J18" s="3">
        <f t="shared" si="12"/>
        <v>0</v>
      </c>
      <c r="K18" s="3">
        <f t="shared" si="12"/>
        <v>0</v>
      </c>
      <c r="L18" s="3">
        <f t="shared" si="12"/>
        <v>0</v>
      </c>
      <c r="M18" s="3">
        <f t="shared" si="12"/>
        <v>0</v>
      </c>
      <c r="N18" s="3">
        <f t="shared" si="12"/>
        <v>0</v>
      </c>
      <c r="O18" s="3">
        <f t="shared" si="12"/>
        <v>0</v>
      </c>
      <c r="P18" s="3">
        <f t="shared" si="12"/>
        <v>0</v>
      </c>
      <c r="Q18" s="3">
        <f t="shared" si="12"/>
        <v>0</v>
      </c>
      <c r="R18" s="3">
        <f t="shared" si="12"/>
        <v>0</v>
      </c>
      <c r="S18" s="3">
        <f t="shared" si="12"/>
        <v>0</v>
      </c>
      <c r="T18" s="3">
        <f t="shared" si="12"/>
        <v>0</v>
      </c>
      <c r="U18" s="3">
        <f t="shared" si="12"/>
        <v>0</v>
      </c>
      <c r="V18" s="3">
        <f t="shared" si="12"/>
        <v>0</v>
      </c>
      <c r="W18" s="3">
        <f t="shared" si="12"/>
        <v>0</v>
      </c>
      <c r="X18" s="3">
        <f t="shared" si="12"/>
        <v>0</v>
      </c>
      <c r="Y18" s="3">
        <f t="shared" si="12"/>
        <v>0</v>
      </c>
      <c r="Z18" s="3">
        <f t="shared" si="12"/>
        <v>0</v>
      </c>
      <c r="AA18" s="3">
        <f t="shared" si="12"/>
        <v>0</v>
      </c>
      <c r="AB18" s="3">
        <f t="shared" si="12"/>
        <v>0</v>
      </c>
      <c r="AC18" s="3">
        <f t="shared" si="12"/>
        <v>0</v>
      </c>
      <c r="AD18" s="3">
        <f t="shared" si="12"/>
        <v>0</v>
      </c>
      <c r="AE18" s="3">
        <f>AE24+AE30+AE36+AE42</f>
        <v>0</v>
      </c>
    </row>
    <row r="19" spans="1:31" ht="18" customHeight="1">
      <c r="A19" s="18" t="s">
        <v>27</v>
      </c>
      <c r="B19" s="3">
        <f>H19+J19+L19+N19+P19+R19+T19+V19+X19+Z19+AB19+AD19+AE19</f>
        <v>0</v>
      </c>
      <c r="C19" s="3">
        <f>C25+C31+C37+C43+C49</f>
        <v>0</v>
      </c>
      <c r="D19" s="3">
        <f>D25+D31+D37+D43+D49</f>
        <v>0</v>
      </c>
      <c r="E19" s="3">
        <f>E25+E31+E37+E43+E49</f>
        <v>0</v>
      </c>
      <c r="F19" s="3" t="e">
        <f t="shared" si="3"/>
        <v>#DIV/0!</v>
      </c>
      <c r="G19" s="3">
        <f t="shared" si="4"/>
        <v>0</v>
      </c>
      <c r="H19" s="3">
        <f>H25+H31+H37+H43+H49+H55+H61</f>
        <v>0</v>
      </c>
      <c r="I19" s="3">
        <f aca="true" t="shared" si="13" ref="I19:AD19">I25+I31+I37+I43+I49+I55+I61</f>
        <v>0</v>
      </c>
      <c r="J19" s="3">
        <f t="shared" si="13"/>
        <v>0</v>
      </c>
      <c r="K19" s="3">
        <f t="shared" si="13"/>
        <v>0</v>
      </c>
      <c r="L19" s="3">
        <f t="shared" si="13"/>
        <v>0</v>
      </c>
      <c r="M19" s="3">
        <f t="shared" si="13"/>
        <v>0</v>
      </c>
      <c r="N19" s="3">
        <f t="shared" si="13"/>
        <v>0</v>
      </c>
      <c r="O19" s="3">
        <f t="shared" si="13"/>
        <v>0</v>
      </c>
      <c r="P19" s="3">
        <f t="shared" si="13"/>
        <v>0</v>
      </c>
      <c r="Q19" s="3">
        <f t="shared" si="13"/>
        <v>0</v>
      </c>
      <c r="R19" s="3">
        <f t="shared" si="13"/>
        <v>0</v>
      </c>
      <c r="S19" s="3">
        <f t="shared" si="13"/>
        <v>0</v>
      </c>
      <c r="T19" s="3">
        <f t="shared" si="13"/>
        <v>0</v>
      </c>
      <c r="U19" s="3">
        <f t="shared" si="13"/>
        <v>0</v>
      </c>
      <c r="V19" s="3">
        <f t="shared" si="13"/>
        <v>0</v>
      </c>
      <c r="W19" s="3">
        <f t="shared" si="13"/>
        <v>0</v>
      </c>
      <c r="X19" s="3">
        <f t="shared" si="13"/>
        <v>0</v>
      </c>
      <c r="Y19" s="3">
        <f t="shared" si="13"/>
        <v>0</v>
      </c>
      <c r="Z19" s="3">
        <f t="shared" si="13"/>
        <v>0</v>
      </c>
      <c r="AA19" s="3">
        <f t="shared" si="13"/>
        <v>0</v>
      </c>
      <c r="AB19" s="3">
        <f t="shared" si="13"/>
        <v>0</v>
      </c>
      <c r="AC19" s="3">
        <f t="shared" si="13"/>
        <v>0</v>
      </c>
      <c r="AD19" s="3">
        <f t="shared" si="13"/>
        <v>0</v>
      </c>
      <c r="AE19" s="3">
        <f>AE25+AE31+AE37+AE43+AE49</f>
        <v>0</v>
      </c>
    </row>
    <row r="20" spans="1:31" ht="94.5" customHeight="1">
      <c r="A20" s="18" t="s">
        <v>35</v>
      </c>
      <c r="B20" s="3">
        <f t="shared" si="6"/>
        <v>75101.9</v>
      </c>
      <c r="C20" s="3">
        <f>C21</f>
        <v>75101.90000000001</v>
      </c>
      <c r="D20" s="3">
        <f>D21</f>
        <v>0</v>
      </c>
      <c r="E20" s="3">
        <f>E21</f>
        <v>0</v>
      </c>
      <c r="F20" s="3">
        <f t="shared" si="3"/>
        <v>0</v>
      </c>
      <c r="G20" s="3">
        <f t="shared" si="4"/>
        <v>0</v>
      </c>
      <c r="H20" s="3">
        <f>H21</f>
        <v>0</v>
      </c>
      <c r="I20" s="3">
        <f aca="true" t="shared" si="14" ref="I20:AE20">I21</f>
        <v>0</v>
      </c>
      <c r="J20" s="3">
        <f t="shared" si="14"/>
        <v>0</v>
      </c>
      <c r="K20" s="3">
        <f t="shared" si="14"/>
        <v>0</v>
      </c>
      <c r="L20" s="3">
        <f t="shared" si="14"/>
        <v>0</v>
      </c>
      <c r="M20" s="3">
        <f t="shared" si="14"/>
        <v>0</v>
      </c>
      <c r="N20" s="3">
        <f t="shared" si="14"/>
        <v>0</v>
      </c>
      <c r="O20" s="3">
        <f t="shared" si="14"/>
        <v>0</v>
      </c>
      <c r="P20" s="3">
        <f t="shared" si="14"/>
        <v>0</v>
      </c>
      <c r="Q20" s="3">
        <f t="shared" si="14"/>
        <v>0</v>
      </c>
      <c r="R20" s="3">
        <f t="shared" si="14"/>
        <v>0</v>
      </c>
      <c r="S20" s="3">
        <f t="shared" si="14"/>
        <v>0</v>
      </c>
      <c r="T20" s="3">
        <f t="shared" si="14"/>
        <v>0</v>
      </c>
      <c r="U20" s="3">
        <f t="shared" si="14"/>
        <v>0</v>
      </c>
      <c r="V20" s="3">
        <f t="shared" si="14"/>
        <v>22530</v>
      </c>
      <c r="W20" s="3">
        <f t="shared" si="14"/>
        <v>0</v>
      </c>
      <c r="X20" s="3">
        <f t="shared" si="14"/>
        <v>52571.9</v>
      </c>
      <c r="Y20" s="3">
        <f t="shared" si="14"/>
        <v>0</v>
      </c>
      <c r="Z20" s="3">
        <f t="shared" si="14"/>
        <v>0</v>
      </c>
      <c r="AA20" s="3">
        <f t="shared" si="14"/>
        <v>0</v>
      </c>
      <c r="AB20" s="3">
        <f t="shared" si="14"/>
        <v>0</v>
      </c>
      <c r="AC20" s="3">
        <f t="shared" si="14"/>
        <v>0</v>
      </c>
      <c r="AD20" s="3">
        <f t="shared" si="14"/>
        <v>0</v>
      </c>
      <c r="AE20" s="3">
        <f t="shared" si="14"/>
        <v>0</v>
      </c>
    </row>
    <row r="21" spans="1:31" s="7" customFormat="1" ht="21.75" customHeight="1">
      <c r="A21" s="5" t="s">
        <v>22</v>
      </c>
      <c r="B21" s="6">
        <f t="shared" si="6"/>
        <v>75101.9</v>
      </c>
      <c r="C21" s="6">
        <f>C22+C23+C24+C25</f>
        <v>75101.90000000001</v>
      </c>
      <c r="D21" s="6">
        <f>D22+D23+D24+D25</f>
        <v>0</v>
      </c>
      <c r="E21" s="6">
        <f>E22+E23+E24+E25</f>
        <v>0</v>
      </c>
      <c r="F21" s="6">
        <f t="shared" si="3"/>
        <v>0</v>
      </c>
      <c r="G21" s="6">
        <f t="shared" si="4"/>
        <v>0</v>
      </c>
      <c r="H21" s="6">
        <f>H22+H23+H24+H25</f>
        <v>0</v>
      </c>
      <c r="I21" s="6">
        <f aca="true" t="shared" si="15" ref="I21:AD21">I22+I23+I24+I25</f>
        <v>0</v>
      </c>
      <c r="J21" s="6">
        <f t="shared" si="15"/>
        <v>0</v>
      </c>
      <c r="K21" s="6">
        <f t="shared" si="15"/>
        <v>0</v>
      </c>
      <c r="L21" s="6">
        <f t="shared" si="15"/>
        <v>0</v>
      </c>
      <c r="M21" s="6">
        <f t="shared" si="15"/>
        <v>0</v>
      </c>
      <c r="N21" s="6">
        <f t="shared" si="15"/>
        <v>0</v>
      </c>
      <c r="O21" s="6">
        <f t="shared" si="15"/>
        <v>0</v>
      </c>
      <c r="P21" s="6">
        <f t="shared" si="15"/>
        <v>0</v>
      </c>
      <c r="Q21" s="6">
        <f t="shared" si="15"/>
        <v>0</v>
      </c>
      <c r="R21" s="6">
        <f t="shared" si="15"/>
        <v>0</v>
      </c>
      <c r="S21" s="6">
        <f t="shared" si="15"/>
        <v>0</v>
      </c>
      <c r="T21" s="6">
        <f t="shared" si="15"/>
        <v>0</v>
      </c>
      <c r="U21" s="6">
        <f t="shared" si="15"/>
        <v>0</v>
      </c>
      <c r="V21" s="6">
        <f t="shared" si="15"/>
        <v>22530</v>
      </c>
      <c r="W21" s="6">
        <f t="shared" si="15"/>
        <v>0</v>
      </c>
      <c r="X21" s="6">
        <f t="shared" si="15"/>
        <v>52571.9</v>
      </c>
      <c r="Y21" s="6">
        <f t="shared" si="15"/>
        <v>0</v>
      </c>
      <c r="Z21" s="6">
        <f t="shared" si="15"/>
        <v>0</v>
      </c>
      <c r="AA21" s="6">
        <f t="shared" si="15"/>
        <v>0</v>
      </c>
      <c r="AB21" s="6">
        <f t="shared" si="15"/>
        <v>0</v>
      </c>
      <c r="AC21" s="6">
        <f t="shared" si="15"/>
        <v>0</v>
      </c>
      <c r="AD21" s="6">
        <f t="shared" si="15"/>
        <v>0</v>
      </c>
      <c r="AE21" s="6">
        <f>AE22+AE23+AE24+AE25</f>
        <v>0</v>
      </c>
    </row>
    <row r="22" spans="1:31" ht="24" customHeight="1">
      <c r="A22" s="18" t="s">
        <v>12</v>
      </c>
      <c r="B22" s="3">
        <f>H22+J22+L22+N22+P22+R22+T22+V22+X22+Z22+AB22+AD22</f>
        <v>71346.8</v>
      </c>
      <c r="C22" s="3">
        <f>H22+J22+L22+N22+P22+R22+T22+V22+X22+Z22+AB22</f>
        <v>71346.8</v>
      </c>
      <c r="D22" s="3">
        <f>E22</f>
        <v>0</v>
      </c>
      <c r="E22" s="3">
        <f>I22+K22+M22+O22+Q22+S22+U22+W22+Y22+AA22+AC22+AE22</f>
        <v>0</v>
      </c>
      <c r="F22" s="3">
        <f t="shared" si="3"/>
        <v>0</v>
      </c>
      <c r="G22" s="3">
        <f t="shared" si="4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21403.5</v>
      </c>
      <c r="W22" s="3"/>
      <c r="X22" s="3">
        <v>49943.3</v>
      </c>
      <c r="Y22" s="3"/>
      <c r="Z22" s="3"/>
      <c r="AA22" s="3"/>
      <c r="AB22" s="3"/>
      <c r="AC22" s="3"/>
      <c r="AD22" s="3"/>
      <c r="AE22" s="3"/>
    </row>
    <row r="23" spans="1:31" ht="24" customHeight="1">
      <c r="A23" s="18" t="s">
        <v>13</v>
      </c>
      <c r="B23" s="3">
        <f>H23+J23+L23+N23+P23+R23+T23+V23+X23+Z23+AB23+AD23</f>
        <v>3755.1</v>
      </c>
      <c r="C23" s="3">
        <f>H23+J23+L23+N23+P23+R23+T23+V23+X23+Z23+AB23</f>
        <v>3755.1</v>
      </c>
      <c r="D23" s="3">
        <f>E23</f>
        <v>0</v>
      </c>
      <c r="E23" s="3">
        <f>I23+K23+M23+O23+Q23+S23+U23+W23+Y23+AA23+AC23+AE23</f>
        <v>0</v>
      </c>
      <c r="F23" s="3">
        <f t="shared" si="3"/>
        <v>0</v>
      </c>
      <c r="G23" s="3">
        <f t="shared" si="4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1126.5</v>
      </c>
      <c r="W23" s="3"/>
      <c r="X23" s="3">
        <v>2628.6</v>
      </c>
      <c r="Y23" s="3"/>
      <c r="Z23" s="3"/>
      <c r="AA23" s="3"/>
      <c r="AB23" s="3"/>
      <c r="AC23" s="3"/>
      <c r="AD23" s="3"/>
      <c r="AE23" s="3"/>
    </row>
    <row r="24" spans="1:31" ht="33" customHeight="1">
      <c r="A24" s="18" t="s">
        <v>26</v>
      </c>
      <c r="B24" s="3">
        <f t="shared" si="6"/>
        <v>0</v>
      </c>
      <c r="C24" s="3">
        <f>H24+J24+L24+N24+P24+R24+T24+V24+X24+Z24+AB24</f>
        <v>0</v>
      </c>
      <c r="D24" s="3">
        <f>E24</f>
        <v>0</v>
      </c>
      <c r="E24" s="3">
        <f>I24+K24+M24+O24+Q24+S24+U24+W24+Y24+AA24+AC24+AE24</f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30.75" customHeight="1">
      <c r="A25" s="18" t="s">
        <v>27</v>
      </c>
      <c r="B25" s="3">
        <f t="shared" si="6"/>
        <v>0</v>
      </c>
      <c r="C25" s="3">
        <f>H25+J25+L25+N25+P25+R25+T25+V25+X25+Z25+AB25</f>
        <v>0</v>
      </c>
      <c r="D25" s="3">
        <f>E25</f>
        <v>0</v>
      </c>
      <c r="E25" s="3">
        <f>I25+K25+M25+O25+Q25+S25+U25+W25+Y25+AA25+AC25+AE25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57.75" customHeight="1">
      <c r="A26" s="18" t="s">
        <v>36</v>
      </c>
      <c r="B26" s="3">
        <f t="shared" si="6"/>
        <v>0</v>
      </c>
      <c r="C26" s="3">
        <f>C27</f>
        <v>0</v>
      </c>
      <c r="D26" s="3">
        <f>D27</f>
        <v>0</v>
      </c>
      <c r="E26" s="3">
        <f>E27</f>
        <v>0</v>
      </c>
      <c r="F26" s="3" t="e">
        <f>E26/B26%</f>
        <v>#DIV/0!</v>
      </c>
      <c r="G26" s="3">
        <f>_xlfn.IFERROR(E26/C26*100,0)</f>
        <v>0</v>
      </c>
      <c r="H26" s="3">
        <f>H27</f>
        <v>0</v>
      </c>
      <c r="I26" s="3">
        <f aca="true" t="shared" si="16" ref="I26:AE26">I27</f>
        <v>0</v>
      </c>
      <c r="J26" s="3">
        <f t="shared" si="16"/>
        <v>0</v>
      </c>
      <c r="K26" s="3">
        <f t="shared" si="16"/>
        <v>0</v>
      </c>
      <c r="L26" s="3">
        <f t="shared" si="16"/>
        <v>0</v>
      </c>
      <c r="M26" s="3">
        <f t="shared" si="16"/>
        <v>0</v>
      </c>
      <c r="N26" s="3">
        <f t="shared" si="16"/>
        <v>0</v>
      </c>
      <c r="O26" s="3">
        <f t="shared" si="16"/>
        <v>0</v>
      </c>
      <c r="P26" s="3">
        <f t="shared" si="16"/>
        <v>0</v>
      </c>
      <c r="Q26" s="3">
        <f t="shared" si="16"/>
        <v>0</v>
      </c>
      <c r="R26" s="3">
        <f t="shared" si="16"/>
        <v>0</v>
      </c>
      <c r="S26" s="3">
        <f t="shared" si="16"/>
        <v>0</v>
      </c>
      <c r="T26" s="3">
        <f t="shared" si="16"/>
        <v>0</v>
      </c>
      <c r="U26" s="3">
        <f t="shared" si="16"/>
        <v>0</v>
      </c>
      <c r="V26" s="3">
        <f t="shared" si="16"/>
        <v>0</v>
      </c>
      <c r="W26" s="3">
        <f t="shared" si="16"/>
        <v>0</v>
      </c>
      <c r="X26" s="3">
        <f t="shared" si="16"/>
        <v>0</v>
      </c>
      <c r="Y26" s="3">
        <f t="shared" si="16"/>
        <v>0</v>
      </c>
      <c r="Z26" s="3">
        <f t="shared" si="16"/>
        <v>0</v>
      </c>
      <c r="AA26" s="3">
        <f t="shared" si="16"/>
        <v>0</v>
      </c>
      <c r="AB26" s="3">
        <f t="shared" si="16"/>
        <v>0</v>
      </c>
      <c r="AC26" s="3">
        <f t="shared" si="16"/>
        <v>0</v>
      </c>
      <c r="AD26" s="3">
        <f t="shared" si="16"/>
        <v>0</v>
      </c>
      <c r="AE26" s="3">
        <f t="shared" si="16"/>
        <v>0</v>
      </c>
    </row>
    <row r="27" spans="1:31" s="7" customFormat="1" ht="31.5" customHeight="1">
      <c r="A27" s="5" t="s">
        <v>22</v>
      </c>
      <c r="B27" s="6">
        <f t="shared" si="6"/>
        <v>0</v>
      </c>
      <c r="C27" s="6">
        <f>C28+C29+C30+C31</f>
        <v>0</v>
      </c>
      <c r="D27" s="6">
        <f>D28+D29+D30+D31</f>
        <v>0</v>
      </c>
      <c r="E27" s="6">
        <f>E28+E29+E30+E31</f>
        <v>0</v>
      </c>
      <c r="F27" s="6" t="e">
        <f>E27/B27%</f>
        <v>#DIV/0!</v>
      </c>
      <c r="G27" s="6">
        <f>_xlfn.IFERROR(E27/C27*100,0)</f>
        <v>0</v>
      </c>
      <c r="H27" s="6">
        <f>H28+H29+H30+H31</f>
        <v>0</v>
      </c>
      <c r="I27" s="6">
        <f aca="true" t="shared" si="17" ref="I27:AD27">I28+I29+I30+I31</f>
        <v>0</v>
      </c>
      <c r="J27" s="6">
        <f t="shared" si="17"/>
        <v>0</v>
      </c>
      <c r="K27" s="6">
        <f t="shared" si="17"/>
        <v>0</v>
      </c>
      <c r="L27" s="6">
        <f t="shared" si="17"/>
        <v>0</v>
      </c>
      <c r="M27" s="6">
        <f t="shared" si="17"/>
        <v>0</v>
      </c>
      <c r="N27" s="6">
        <f t="shared" si="17"/>
        <v>0</v>
      </c>
      <c r="O27" s="6">
        <f t="shared" si="17"/>
        <v>0</v>
      </c>
      <c r="P27" s="6">
        <f t="shared" si="17"/>
        <v>0</v>
      </c>
      <c r="Q27" s="6">
        <f t="shared" si="17"/>
        <v>0</v>
      </c>
      <c r="R27" s="6">
        <f t="shared" si="17"/>
        <v>0</v>
      </c>
      <c r="S27" s="6">
        <f t="shared" si="17"/>
        <v>0</v>
      </c>
      <c r="T27" s="6">
        <f t="shared" si="17"/>
        <v>0</v>
      </c>
      <c r="U27" s="6">
        <f t="shared" si="17"/>
        <v>0</v>
      </c>
      <c r="V27" s="6">
        <f t="shared" si="17"/>
        <v>0</v>
      </c>
      <c r="W27" s="6">
        <f t="shared" si="17"/>
        <v>0</v>
      </c>
      <c r="X27" s="6">
        <f t="shared" si="17"/>
        <v>0</v>
      </c>
      <c r="Y27" s="6">
        <f t="shared" si="17"/>
        <v>0</v>
      </c>
      <c r="Z27" s="6">
        <f t="shared" si="17"/>
        <v>0</v>
      </c>
      <c r="AA27" s="6">
        <f t="shared" si="17"/>
        <v>0</v>
      </c>
      <c r="AB27" s="6">
        <f t="shared" si="17"/>
        <v>0</v>
      </c>
      <c r="AC27" s="6">
        <f t="shared" si="17"/>
        <v>0</v>
      </c>
      <c r="AD27" s="6">
        <f t="shared" si="17"/>
        <v>0</v>
      </c>
      <c r="AE27" s="6">
        <f>AE28+AE29+AE30+AE31</f>
        <v>0</v>
      </c>
    </row>
    <row r="28" spans="1:31" ht="29.25" customHeight="1">
      <c r="A28" s="18" t="s">
        <v>12</v>
      </c>
      <c r="B28" s="3">
        <f>H28+J28+L28+N28+P28+R28+T28+V28+X28+Z28+AB28+AD28+AE28</f>
        <v>0</v>
      </c>
      <c r="C28" s="3">
        <f>H28+J28+L28+N28+P28+R28+T28+V28+X28+Z28+AB28</f>
        <v>0</v>
      </c>
      <c r="D28" s="3">
        <f>E28</f>
        <v>0</v>
      </c>
      <c r="E28" s="3">
        <f>I28+K28+M28+O28+Q28+S28+U28+W28+Y28+AA28+AC28+AE28</f>
        <v>0</v>
      </c>
      <c r="F28" s="3"/>
      <c r="G28" s="3">
        <f>_xlfn.IFERROR(E28/C28*100,0)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31.5" customHeight="1">
      <c r="A29" s="18" t="s">
        <v>13</v>
      </c>
      <c r="B29" s="3">
        <f>H29+J29+L29+N29+P29+R29+T29+V29+X29+Z29+AB29+AD29</f>
        <v>0</v>
      </c>
      <c r="C29" s="3">
        <f>H29+J29+L29+N29+P29+R29+T29+V29+X29+Z29+AB29</f>
        <v>0</v>
      </c>
      <c r="D29" s="3">
        <f>E29</f>
        <v>0</v>
      </c>
      <c r="E29" s="3">
        <f>I29+K29+M29+O29+Q29+S29+U29+W29+Y29+AA29+AC29+AE29</f>
        <v>0</v>
      </c>
      <c r="F29" s="3" t="e">
        <f>E29/B29%</f>
        <v>#DIV/0!</v>
      </c>
      <c r="G29" s="3">
        <f>_xlfn.IFERROR(E29/C29*100,0)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5"/>
      <c r="AA29" s="3"/>
      <c r="AB29" s="3"/>
      <c r="AC29" s="3"/>
      <c r="AD29" s="3"/>
      <c r="AE29" s="3"/>
    </row>
    <row r="30" spans="1:31" ht="27" customHeight="1">
      <c r="A30" s="18" t="s">
        <v>26</v>
      </c>
      <c r="B30" s="3">
        <f>H30+J30+L30+N30+P30+R30+T30+V30+X30+Z30+AB30+AD30+AE30</f>
        <v>0</v>
      </c>
      <c r="C30" s="3">
        <f>H30+J30+L30+N30+P30+R30+T30+V30+X30+Z30+AB30</f>
        <v>0</v>
      </c>
      <c r="D30" s="3">
        <f>E30</f>
        <v>0</v>
      </c>
      <c r="E30" s="3">
        <f>I30+K30+M30+O30+Q30+S30+U30+W30+Y30+AA30+AC30+AE30</f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23.25" customHeight="1">
      <c r="A31" s="18" t="s">
        <v>27</v>
      </c>
      <c r="B31" s="3">
        <f t="shared" si="6"/>
        <v>0</v>
      </c>
      <c r="C31" s="3">
        <f>H31+J31+L31+N31+P31+R31+T31+V31+X31+Z31+AB31</f>
        <v>0</v>
      </c>
      <c r="D31" s="3">
        <f>E31</f>
        <v>0</v>
      </c>
      <c r="E31" s="3">
        <f>I31+K31+M31+O31+Q31+S31+U31+W31+Y31+AA31+AC31+AE31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55.5" customHeight="1">
      <c r="A32" s="18" t="s">
        <v>48</v>
      </c>
      <c r="B32" s="3">
        <f t="shared" si="6"/>
        <v>0</v>
      </c>
      <c r="C32" s="3">
        <f>C33</f>
        <v>0</v>
      </c>
      <c r="D32" s="3">
        <f>D33</f>
        <v>0</v>
      </c>
      <c r="E32" s="3">
        <f>E33</f>
        <v>0</v>
      </c>
      <c r="F32" s="3" t="e">
        <f>E32/B32%</f>
        <v>#DIV/0!</v>
      </c>
      <c r="G32" s="3">
        <f>_xlfn.IFERROR(E32/C32*100,0)</f>
        <v>0</v>
      </c>
      <c r="H32" s="3">
        <f>H33</f>
        <v>0</v>
      </c>
      <c r="I32" s="3">
        <f aca="true" t="shared" si="18" ref="I32:AE32">I33</f>
        <v>0</v>
      </c>
      <c r="J32" s="3">
        <f t="shared" si="18"/>
        <v>0</v>
      </c>
      <c r="K32" s="3">
        <f t="shared" si="18"/>
        <v>0</v>
      </c>
      <c r="L32" s="3">
        <f t="shared" si="18"/>
        <v>0</v>
      </c>
      <c r="M32" s="3">
        <f t="shared" si="18"/>
        <v>0</v>
      </c>
      <c r="N32" s="3">
        <f t="shared" si="18"/>
        <v>0</v>
      </c>
      <c r="O32" s="3">
        <f t="shared" si="18"/>
        <v>0</v>
      </c>
      <c r="P32" s="3">
        <f t="shared" si="18"/>
        <v>0</v>
      </c>
      <c r="Q32" s="3">
        <f t="shared" si="18"/>
        <v>0</v>
      </c>
      <c r="R32" s="3">
        <f t="shared" si="18"/>
        <v>0</v>
      </c>
      <c r="S32" s="3">
        <f t="shared" si="18"/>
        <v>0</v>
      </c>
      <c r="T32" s="3">
        <f t="shared" si="18"/>
        <v>0</v>
      </c>
      <c r="U32" s="3">
        <f t="shared" si="18"/>
        <v>0</v>
      </c>
      <c r="V32" s="3">
        <f t="shared" si="18"/>
        <v>0</v>
      </c>
      <c r="W32" s="3">
        <f t="shared" si="18"/>
        <v>0</v>
      </c>
      <c r="X32" s="3">
        <f t="shared" si="18"/>
        <v>0</v>
      </c>
      <c r="Y32" s="3">
        <f t="shared" si="18"/>
        <v>0</v>
      </c>
      <c r="Z32" s="3">
        <f t="shared" si="18"/>
        <v>0</v>
      </c>
      <c r="AA32" s="3">
        <f t="shared" si="18"/>
        <v>0</v>
      </c>
      <c r="AB32" s="3">
        <f t="shared" si="18"/>
        <v>0</v>
      </c>
      <c r="AC32" s="3">
        <f t="shared" si="18"/>
        <v>0</v>
      </c>
      <c r="AD32" s="3">
        <f t="shared" si="18"/>
        <v>0</v>
      </c>
      <c r="AE32" s="3">
        <f t="shared" si="18"/>
        <v>0</v>
      </c>
    </row>
    <row r="33" spans="1:31" s="7" customFormat="1" ht="18.75" customHeight="1">
      <c r="A33" s="5" t="s">
        <v>22</v>
      </c>
      <c r="B33" s="6">
        <f t="shared" si="6"/>
        <v>0</v>
      </c>
      <c r="C33" s="6">
        <f>C34+C35+C36+C37</f>
        <v>0</v>
      </c>
      <c r="D33" s="6">
        <f>D34+D35+D36+D37</f>
        <v>0</v>
      </c>
      <c r="E33" s="6">
        <f>E34+E35+E36+E37</f>
        <v>0</v>
      </c>
      <c r="F33" s="6" t="e">
        <f>E33/B33%</f>
        <v>#DIV/0!</v>
      </c>
      <c r="G33" s="6">
        <f>_xlfn.IFERROR(E33/C33*100,0)</f>
        <v>0</v>
      </c>
      <c r="H33" s="6">
        <f>H34+H35+H36+H37</f>
        <v>0</v>
      </c>
      <c r="I33" s="6">
        <f aca="true" t="shared" si="19" ref="I33:AD33">I34+I35+I36+I37</f>
        <v>0</v>
      </c>
      <c r="J33" s="6">
        <f t="shared" si="19"/>
        <v>0</v>
      </c>
      <c r="K33" s="6">
        <f t="shared" si="19"/>
        <v>0</v>
      </c>
      <c r="L33" s="6">
        <f t="shared" si="19"/>
        <v>0</v>
      </c>
      <c r="M33" s="6">
        <f t="shared" si="19"/>
        <v>0</v>
      </c>
      <c r="N33" s="6">
        <f t="shared" si="19"/>
        <v>0</v>
      </c>
      <c r="O33" s="6">
        <f t="shared" si="19"/>
        <v>0</v>
      </c>
      <c r="P33" s="6">
        <f t="shared" si="19"/>
        <v>0</v>
      </c>
      <c r="Q33" s="6">
        <f t="shared" si="19"/>
        <v>0</v>
      </c>
      <c r="R33" s="6">
        <f t="shared" si="19"/>
        <v>0</v>
      </c>
      <c r="S33" s="6">
        <f t="shared" si="19"/>
        <v>0</v>
      </c>
      <c r="T33" s="6">
        <f t="shared" si="19"/>
        <v>0</v>
      </c>
      <c r="U33" s="6">
        <f t="shared" si="19"/>
        <v>0</v>
      </c>
      <c r="V33" s="6">
        <f t="shared" si="19"/>
        <v>0</v>
      </c>
      <c r="W33" s="6">
        <f t="shared" si="19"/>
        <v>0</v>
      </c>
      <c r="X33" s="6">
        <f t="shared" si="19"/>
        <v>0</v>
      </c>
      <c r="Y33" s="6">
        <f t="shared" si="19"/>
        <v>0</v>
      </c>
      <c r="Z33" s="6">
        <f t="shared" si="19"/>
        <v>0</v>
      </c>
      <c r="AA33" s="6">
        <f t="shared" si="19"/>
        <v>0</v>
      </c>
      <c r="AB33" s="6">
        <f t="shared" si="19"/>
        <v>0</v>
      </c>
      <c r="AC33" s="6">
        <f t="shared" si="19"/>
        <v>0</v>
      </c>
      <c r="AD33" s="6">
        <f t="shared" si="19"/>
        <v>0</v>
      </c>
      <c r="AE33" s="6">
        <f>AE34+AE35+AE36+AE37</f>
        <v>0</v>
      </c>
    </row>
    <row r="34" spans="1:31" ht="18.75" customHeight="1">
      <c r="A34" s="18" t="s">
        <v>12</v>
      </c>
      <c r="B34" s="3">
        <f t="shared" si="6"/>
        <v>0</v>
      </c>
      <c r="C34" s="3">
        <f>H34+J34+L34+N34+P34+R34+T34+V34+X34+Z34+AB34</f>
        <v>0</v>
      </c>
      <c r="D34" s="3">
        <f>E34</f>
        <v>0</v>
      </c>
      <c r="E34" s="3">
        <f>I34+K34+M34+O34+Q34+S34+U34+W34+Y34+AA34+AC34+AE34</f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8.75" customHeight="1">
      <c r="A35" s="18" t="s">
        <v>13</v>
      </c>
      <c r="B35" s="3">
        <f>H35+J35+L35+N35+P35+R35+T35+V35+X35+Z35+AB35+AD35</f>
        <v>0</v>
      </c>
      <c r="C35" s="3">
        <f>H35+J35+L35+N35+P35+R35+T35+V35+X35+Z35+AB35</f>
        <v>0</v>
      </c>
      <c r="D35" s="3">
        <f>E35</f>
        <v>0</v>
      </c>
      <c r="E35" s="3">
        <f>I35+K35+M35+O35+Q35+S35+U35+W35+Y35+AA35+AC35+AE35</f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8.75" customHeight="1">
      <c r="A36" s="18" t="s">
        <v>26</v>
      </c>
      <c r="B36" s="3">
        <f t="shared" si="6"/>
        <v>0</v>
      </c>
      <c r="C36" s="3">
        <f>H36+J36+L36+N36+P36+R36+T36+V36+X36+Z36+AB36</f>
        <v>0</v>
      </c>
      <c r="D36" s="3">
        <f>E36</f>
        <v>0</v>
      </c>
      <c r="E36" s="3">
        <f>I36+K36+M36+O36+Q36+S36+U36+W36+Y36+AA36+AC36+AE36</f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8" customHeight="1">
      <c r="A37" s="18" t="s">
        <v>27</v>
      </c>
      <c r="B37" s="3">
        <f t="shared" si="6"/>
        <v>0</v>
      </c>
      <c r="C37" s="3">
        <f>H37+J37+L37+N37+P37+R37+T37+V37+X37+Z37+AB37</f>
        <v>0</v>
      </c>
      <c r="D37" s="3">
        <f>E37</f>
        <v>0</v>
      </c>
      <c r="E37" s="3">
        <f>I37+K37+M37+O37+Q37+S37+U37+W37+Y37+AA37+AC37+AE37</f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88.5" customHeight="1">
      <c r="A38" s="18" t="s">
        <v>46</v>
      </c>
      <c r="B38" s="3">
        <f t="shared" si="6"/>
        <v>0</v>
      </c>
      <c r="C38" s="3">
        <f>C39</f>
        <v>0</v>
      </c>
      <c r="D38" s="3">
        <f>D39</f>
        <v>0</v>
      </c>
      <c r="E38" s="3">
        <f>E39</f>
        <v>0</v>
      </c>
      <c r="F38" s="3" t="e">
        <f>E38/B38%</f>
        <v>#DIV/0!</v>
      </c>
      <c r="G38" s="3">
        <f>_xlfn.IFERROR(E38/C38*100,0)</f>
        <v>0</v>
      </c>
      <c r="H38" s="3">
        <f>H39</f>
        <v>0</v>
      </c>
      <c r="I38" s="3">
        <f aca="true" t="shared" si="20" ref="I38:AE38">I39</f>
        <v>0</v>
      </c>
      <c r="J38" s="3">
        <f t="shared" si="20"/>
        <v>0</v>
      </c>
      <c r="K38" s="3">
        <f t="shared" si="20"/>
        <v>0</v>
      </c>
      <c r="L38" s="3">
        <f t="shared" si="20"/>
        <v>0</v>
      </c>
      <c r="M38" s="3">
        <f t="shared" si="20"/>
        <v>0</v>
      </c>
      <c r="N38" s="3">
        <f t="shared" si="20"/>
        <v>0</v>
      </c>
      <c r="O38" s="3">
        <f t="shared" si="20"/>
        <v>0</v>
      </c>
      <c r="P38" s="3">
        <f t="shared" si="20"/>
        <v>0</v>
      </c>
      <c r="Q38" s="3">
        <f t="shared" si="20"/>
        <v>0</v>
      </c>
      <c r="R38" s="3">
        <f t="shared" si="20"/>
        <v>0</v>
      </c>
      <c r="S38" s="3">
        <f t="shared" si="20"/>
        <v>0</v>
      </c>
      <c r="T38" s="3">
        <f t="shared" si="20"/>
        <v>0</v>
      </c>
      <c r="U38" s="3">
        <f t="shared" si="20"/>
        <v>0</v>
      </c>
      <c r="V38" s="3">
        <f t="shared" si="20"/>
        <v>0</v>
      </c>
      <c r="W38" s="3">
        <f t="shared" si="20"/>
        <v>0</v>
      </c>
      <c r="X38" s="3">
        <f t="shared" si="20"/>
        <v>0</v>
      </c>
      <c r="Y38" s="3">
        <f t="shared" si="20"/>
        <v>0</v>
      </c>
      <c r="Z38" s="3">
        <f t="shared" si="20"/>
        <v>0</v>
      </c>
      <c r="AA38" s="3">
        <f t="shared" si="20"/>
        <v>0</v>
      </c>
      <c r="AB38" s="3">
        <f t="shared" si="20"/>
        <v>0</v>
      </c>
      <c r="AC38" s="3">
        <f t="shared" si="20"/>
        <v>0</v>
      </c>
      <c r="AD38" s="3">
        <f t="shared" si="20"/>
        <v>0</v>
      </c>
      <c r="AE38" s="3">
        <f t="shared" si="20"/>
        <v>0</v>
      </c>
    </row>
    <row r="39" spans="1:32" s="7" customFormat="1" ht="18.75" customHeight="1">
      <c r="A39" s="5" t="s">
        <v>22</v>
      </c>
      <c r="B39" s="6">
        <f t="shared" si="6"/>
        <v>0</v>
      </c>
      <c r="C39" s="6">
        <f>C40+C41+C42+C43</f>
        <v>0</v>
      </c>
      <c r="D39" s="6">
        <f>D40+D41+D42+D43</f>
        <v>0</v>
      </c>
      <c r="E39" s="6">
        <f>E40+E41+E42+E43</f>
        <v>0</v>
      </c>
      <c r="F39" s="6" t="e">
        <f>E39/B39%</f>
        <v>#DIV/0!</v>
      </c>
      <c r="G39" s="6">
        <f>_xlfn.IFERROR(E39/C39*100,0)</f>
        <v>0</v>
      </c>
      <c r="H39" s="6">
        <f>H40+H41+H42+H43</f>
        <v>0</v>
      </c>
      <c r="I39" s="6">
        <f aca="true" t="shared" si="21" ref="I39:AD39">I40+I41+I42+I43</f>
        <v>0</v>
      </c>
      <c r="J39" s="6">
        <f t="shared" si="21"/>
        <v>0</v>
      </c>
      <c r="K39" s="6">
        <f t="shared" si="21"/>
        <v>0</v>
      </c>
      <c r="L39" s="6">
        <f t="shared" si="21"/>
        <v>0</v>
      </c>
      <c r="M39" s="6">
        <f t="shared" si="21"/>
        <v>0</v>
      </c>
      <c r="N39" s="6">
        <f t="shared" si="21"/>
        <v>0</v>
      </c>
      <c r="O39" s="6">
        <f t="shared" si="21"/>
        <v>0</v>
      </c>
      <c r="P39" s="6">
        <f t="shared" si="21"/>
        <v>0</v>
      </c>
      <c r="Q39" s="6">
        <f t="shared" si="21"/>
        <v>0</v>
      </c>
      <c r="R39" s="6">
        <f t="shared" si="21"/>
        <v>0</v>
      </c>
      <c r="S39" s="6">
        <f t="shared" si="21"/>
        <v>0</v>
      </c>
      <c r="T39" s="6">
        <f t="shared" si="21"/>
        <v>0</v>
      </c>
      <c r="U39" s="6">
        <f t="shared" si="21"/>
        <v>0</v>
      </c>
      <c r="V39" s="6">
        <f t="shared" si="21"/>
        <v>0</v>
      </c>
      <c r="W39" s="6">
        <f t="shared" si="21"/>
        <v>0</v>
      </c>
      <c r="X39" s="6">
        <f t="shared" si="21"/>
        <v>0</v>
      </c>
      <c r="Y39" s="6">
        <f t="shared" si="21"/>
        <v>0</v>
      </c>
      <c r="Z39" s="6">
        <f t="shared" si="21"/>
        <v>0</v>
      </c>
      <c r="AA39" s="6">
        <f t="shared" si="21"/>
        <v>0</v>
      </c>
      <c r="AB39" s="6">
        <f t="shared" si="21"/>
        <v>0</v>
      </c>
      <c r="AC39" s="6">
        <f t="shared" si="21"/>
        <v>0</v>
      </c>
      <c r="AD39" s="6">
        <f t="shared" si="21"/>
        <v>0</v>
      </c>
      <c r="AE39" s="6">
        <f>AE40+AE41+AE42+AE43</f>
        <v>0</v>
      </c>
      <c r="AF39" s="12"/>
    </row>
    <row r="40" spans="1:31" ht="18.75" customHeight="1">
      <c r="A40" s="18" t="s">
        <v>12</v>
      </c>
      <c r="B40" s="3">
        <f t="shared" si="6"/>
        <v>0</v>
      </c>
      <c r="C40" s="3">
        <f>H40+J40+L40+N40+P40+R40+T40+V40+X40+Z40+AB40</f>
        <v>0</v>
      </c>
      <c r="D40" s="3">
        <f>E40</f>
        <v>0</v>
      </c>
      <c r="E40" s="3">
        <f>I40+K40+M40+O40+Q40+S40+U40+W40+Y40+AA40+AC40+AE40</f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8.75" customHeight="1">
      <c r="A41" s="18" t="s">
        <v>13</v>
      </c>
      <c r="B41" s="3">
        <f>H41+J41+L41+N41+P41+R41+T41+V41+X41+Z41+AB41+AD41</f>
        <v>0</v>
      </c>
      <c r="C41" s="3">
        <f>H41+J41+L41+N41+P41+R41+T41+V41+X41+Z41+AB41</f>
        <v>0</v>
      </c>
      <c r="D41" s="3">
        <f>E41</f>
        <v>0</v>
      </c>
      <c r="E41" s="3">
        <f>I41+K41+M41+O41+Q41+S41+U41+W41+Y41+AA41+AC41+AE41</f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8.75" customHeight="1">
      <c r="A42" s="18" t="s">
        <v>26</v>
      </c>
      <c r="B42" s="3">
        <f t="shared" si="6"/>
        <v>0</v>
      </c>
      <c r="C42" s="3">
        <f>H42+J42+L42+N42+P42+R42+T42+V42+X42+Z42+AB42</f>
        <v>0</v>
      </c>
      <c r="D42" s="3">
        <f>E42</f>
        <v>0</v>
      </c>
      <c r="E42" s="3">
        <f>I42+K42+M42+O42+Q42+S42+U42+W42+Y42+AA42+AC42+AE42</f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8" customHeight="1">
      <c r="A43" s="18" t="s">
        <v>27</v>
      </c>
      <c r="B43" s="3">
        <f t="shared" si="6"/>
        <v>0</v>
      </c>
      <c r="C43" s="3">
        <f>H43+J43+L43+N43+P43+R43+T43+V43+X43+Z43+AB43</f>
        <v>0</v>
      </c>
      <c r="D43" s="3">
        <f>E43</f>
        <v>0</v>
      </c>
      <c r="E43" s="3">
        <f>I43+K43+M43+O43+Q43+S43+U43+W43+Y43+AA43+AC43+AE43</f>
        <v>0</v>
      </c>
      <c r="F43" s="3" t="e">
        <f>E43/B43%</f>
        <v>#DIV/0!</v>
      </c>
      <c r="G43" s="3">
        <f>_xlfn.IFERROR(E43/C43*100,0)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2" ht="109.5" customHeight="1">
      <c r="A44" s="18" t="s">
        <v>50</v>
      </c>
      <c r="B44" s="3">
        <f t="shared" si="6"/>
        <v>0</v>
      </c>
      <c r="C44" s="3">
        <f>C45</f>
        <v>0</v>
      </c>
      <c r="D44" s="3">
        <f>D45</f>
        <v>0</v>
      </c>
      <c r="E44" s="3">
        <f>E45</f>
        <v>0</v>
      </c>
      <c r="F44" s="3" t="e">
        <f>E44/B44%</f>
        <v>#DIV/0!</v>
      </c>
      <c r="G44" s="3">
        <f>_xlfn.IFERROR(E44/C44*100,0)</f>
        <v>0</v>
      </c>
      <c r="H44" s="3">
        <f>H45</f>
        <v>0</v>
      </c>
      <c r="I44" s="3">
        <f aca="true" t="shared" si="22" ref="I44:AE44">I45</f>
        <v>0</v>
      </c>
      <c r="J44" s="3">
        <f t="shared" si="22"/>
        <v>0</v>
      </c>
      <c r="K44" s="3">
        <f t="shared" si="22"/>
        <v>0</v>
      </c>
      <c r="L44" s="3">
        <f t="shared" si="22"/>
        <v>0</v>
      </c>
      <c r="M44" s="3">
        <f t="shared" si="22"/>
        <v>0</v>
      </c>
      <c r="N44" s="3">
        <f t="shared" si="22"/>
        <v>0</v>
      </c>
      <c r="O44" s="3">
        <f t="shared" si="22"/>
        <v>0</v>
      </c>
      <c r="P44" s="3">
        <f t="shared" si="22"/>
        <v>0</v>
      </c>
      <c r="Q44" s="3">
        <f t="shared" si="22"/>
        <v>0</v>
      </c>
      <c r="R44" s="3">
        <f t="shared" si="22"/>
        <v>0</v>
      </c>
      <c r="S44" s="3">
        <f t="shared" si="22"/>
        <v>0</v>
      </c>
      <c r="T44" s="3">
        <f t="shared" si="22"/>
        <v>0</v>
      </c>
      <c r="U44" s="3">
        <f t="shared" si="22"/>
        <v>0</v>
      </c>
      <c r="V44" s="3">
        <f t="shared" si="22"/>
        <v>0</v>
      </c>
      <c r="W44" s="3">
        <f t="shared" si="22"/>
        <v>0</v>
      </c>
      <c r="X44" s="3">
        <f t="shared" si="22"/>
        <v>0</v>
      </c>
      <c r="Y44" s="3">
        <f t="shared" si="22"/>
        <v>0</v>
      </c>
      <c r="Z44" s="3">
        <f t="shared" si="22"/>
        <v>0</v>
      </c>
      <c r="AA44" s="3">
        <f t="shared" si="22"/>
        <v>0</v>
      </c>
      <c r="AB44" s="3">
        <f t="shared" si="22"/>
        <v>0</v>
      </c>
      <c r="AC44" s="3">
        <f t="shared" si="22"/>
        <v>0</v>
      </c>
      <c r="AD44" s="3">
        <f>AD45</f>
        <v>0</v>
      </c>
      <c r="AE44" s="3">
        <f t="shared" si="22"/>
        <v>0</v>
      </c>
      <c r="AF44" s="26"/>
    </row>
    <row r="45" spans="1:31" s="7" customFormat="1" ht="19.5" customHeight="1">
      <c r="A45" s="5" t="s">
        <v>22</v>
      </c>
      <c r="B45" s="6">
        <f aca="true" t="shared" si="23" ref="B45:B61">H45+J45+L45+N45+P45+R45+T45+V45+X45+Z45+AB45+AD45+AE45</f>
        <v>0</v>
      </c>
      <c r="C45" s="6">
        <f>C46+C47+C48+C49</f>
        <v>0</v>
      </c>
      <c r="D45" s="6">
        <f>D46+D47+D48+D49</f>
        <v>0</v>
      </c>
      <c r="E45" s="6">
        <f>E46+E47+E48+E49</f>
        <v>0</v>
      </c>
      <c r="F45" s="6" t="e">
        <f>E45/B45%</f>
        <v>#DIV/0!</v>
      </c>
      <c r="G45" s="6">
        <f>_xlfn.IFERROR(E45/C45*100,0)</f>
        <v>0</v>
      </c>
      <c r="H45" s="6">
        <f>H46+H47+H48+H49</f>
        <v>0</v>
      </c>
      <c r="I45" s="6">
        <f aca="true" t="shared" si="24" ref="I45:AD45">I46+I47+I48+I49</f>
        <v>0</v>
      </c>
      <c r="J45" s="6">
        <f t="shared" si="24"/>
        <v>0</v>
      </c>
      <c r="K45" s="6">
        <f t="shared" si="24"/>
        <v>0</v>
      </c>
      <c r="L45" s="6">
        <f t="shared" si="24"/>
        <v>0</v>
      </c>
      <c r="M45" s="6">
        <f t="shared" si="24"/>
        <v>0</v>
      </c>
      <c r="N45" s="6">
        <f t="shared" si="24"/>
        <v>0</v>
      </c>
      <c r="O45" s="6">
        <f t="shared" si="24"/>
        <v>0</v>
      </c>
      <c r="P45" s="6">
        <f t="shared" si="24"/>
        <v>0</v>
      </c>
      <c r="Q45" s="6">
        <f t="shared" si="24"/>
        <v>0</v>
      </c>
      <c r="R45" s="6">
        <f t="shared" si="24"/>
        <v>0</v>
      </c>
      <c r="S45" s="6">
        <f t="shared" si="24"/>
        <v>0</v>
      </c>
      <c r="T45" s="6">
        <f t="shared" si="24"/>
        <v>0</v>
      </c>
      <c r="U45" s="6">
        <f t="shared" si="24"/>
        <v>0</v>
      </c>
      <c r="V45" s="6">
        <f t="shared" si="24"/>
        <v>0</v>
      </c>
      <c r="W45" s="6">
        <f t="shared" si="24"/>
        <v>0</v>
      </c>
      <c r="X45" s="6">
        <f t="shared" si="24"/>
        <v>0</v>
      </c>
      <c r="Y45" s="6">
        <f t="shared" si="24"/>
        <v>0</v>
      </c>
      <c r="Z45" s="6">
        <f t="shared" si="24"/>
        <v>0</v>
      </c>
      <c r="AA45" s="6">
        <f t="shared" si="24"/>
        <v>0</v>
      </c>
      <c r="AB45" s="6">
        <f t="shared" si="24"/>
        <v>0</v>
      </c>
      <c r="AC45" s="6">
        <f t="shared" si="24"/>
        <v>0</v>
      </c>
      <c r="AD45" s="6">
        <f t="shared" si="24"/>
        <v>0</v>
      </c>
      <c r="AE45" s="6">
        <f>AE46+AE47+AE48+AE49</f>
        <v>0</v>
      </c>
    </row>
    <row r="46" spans="1:31" ht="16.5" customHeight="1">
      <c r="A46" s="18" t="s">
        <v>12</v>
      </c>
      <c r="B46" s="3">
        <f t="shared" si="23"/>
        <v>0</v>
      </c>
      <c r="C46" s="3">
        <f>H46+J46+L46+N46+P46+R46+T46+V46+X46+Z46+AB46</f>
        <v>0</v>
      </c>
      <c r="D46" s="3">
        <f>E46</f>
        <v>0</v>
      </c>
      <c r="E46" s="3">
        <f>I46+K46+M46+O46+Q46+S46+U46+W46+Y46+AA46+AC46+AE46</f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6.5" customHeight="1">
      <c r="A47" s="18" t="s">
        <v>13</v>
      </c>
      <c r="B47" s="3">
        <f t="shared" si="23"/>
        <v>0</v>
      </c>
      <c r="C47" s="3">
        <f>H47+J47+L47+N47+P47+R47+T47+V47+X47+Z47+AB47</f>
        <v>0</v>
      </c>
      <c r="D47" s="3">
        <f>E47</f>
        <v>0</v>
      </c>
      <c r="E47" s="3">
        <f>I47+K47+M47+O47+Q47+S47+U47+W47+Y47+AA47+AC47+AE47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6.5" customHeight="1">
      <c r="A48" s="18" t="s">
        <v>26</v>
      </c>
      <c r="B48" s="3">
        <f t="shared" si="23"/>
        <v>0</v>
      </c>
      <c r="C48" s="3">
        <f>H48+J48+L48+N48+P48+R48+T48+V48+X48+Z48+AB48</f>
        <v>0</v>
      </c>
      <c r="D48" s="3">
        <f>E48</f>
        <v>0</v>
      </c>
      <c r="E48" s="3">
        <f>I48+K48+M48+O48+Q48+S48+U48+W48+Y48+AA48+AC48+AE48</f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6.5" customHeight="1">
      <c r="A49" s="18" t="s">
        <v>27</v>
      </c>
      <c r="B49" s="3">
        <f t="shared" si="23"/>
        <v>0</v>
      </c>
      <c r="C49" s="3">
        <f>H49+J49+L49+N49+P49+R49+T49+V49+X49+Z49+AB49</f>
        <v>0</v>
      </c>
      <c r="D49" s="3">
        <f>E49</f>
        <v>0</v>
      </c>
      <c r="E49" s="3">
        <f>I49+K49+M49+O49+Q49+S49+U49+W49+Y49+AA49+AC49+AE49</f>
        <v>0</v>
      </c>
      <c r="F49" s="3" t="e">
        <f>E49/B49%</f>
        <v>#DIV/0!</v>
      </c>
      <c r="G49" s="3">
        <f>_xlfn.IFERROR(E49/C49*100,0)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2" ht="87.75" customHeight="1">
      <c r="A50" s="19" t="s">
        <v>61</v>
      </c>
      <c r="B50" s="3">
        <f t="shared" si="23"/>
        <v>1828.4</v>
      </c>
      <c r="C50" s="3">
        <f>C51</f>
        <v>1828.4</v>
      </c>
      <c r="D50" s="3">
        <f>D51</f>
        <v>0</v>
      </c>
      <c r="E50" s="3">
        <f>E51</f>
        <v>0</v>
      </c>
      <c r="F50" s="3">
        <f>E50/B50%</f>
        <v>0</v>
      </c>
      <c r="G50" s="3">
        <f>_xlfn.IFERROR(E50/C50*100,0)</f>
        <v>0</v>
      </c>
      <c r="H50" s="3">
        <f>H51</f>
        <v>0</v>
      </c>
      <c r="I50" s="3">
        <f aca="true" t="shared" si="25" ref="I50:AE50">I51</f>
        <v>0</v>
      </c>
      <c r="J50" s="3">
        <f t="shared" si="25"/>
        <v>0</v>
      </c>
      <c r="K50" s="3">
        <f t="shared" si="25"/>
        <v>0</v>
      </c>
      <c r="L50" s="3">
        <f t="shared" si="25"/>
        <v>0</v>
      </c>
      <c r="M50" s="3">
        <f t="shared" si="25"/>
        <v>0</v>
      </c>
      <c r="N50" s="3">
        <f t="shared" si="25"/>
        <v>0</v>
      </c>
      <c r="O50" s="3">
        <f t="shared" si="25"/>
        <v>0</v>
      </c>
      <c r="P50" s="3">
        <f t="shared" si="25"/>
        <v>0</v>
      </c>
      <c r="Q50" s="3">
        <f t="shared" si="25"/>
        <v>0</v>
      </c>
      <c r="R50" s="3">
        <f t="shared" si="25"/>
        <v>0</v>
      </c>
      <c r="S50" s="3">
        <f t="shared" si="25"/>
        <v>0</v>
      </c>
      <c r="T50" s="3">
        <f t="shared" si="25"/>
        <v>0</v>
      </c>
      <c r="U50" s="3">
        <f t="shared" si="25"/>
        <v>0</v>
      </c>
      <c r="V50" s="3">
        <f t="shared" si="25"/>
        <v>0</v>
      </c>
      <c r="W50" s="3">
        <f t="shared" si="25"/>
        <v>0</v>
      </c>
      <c r="X50" s="3">
        <f t="shared" si="25"/>
        <v>1828.4</v>
      </c>
      <c r="Y50" s="3">
        <f t="shared" si="25"/>
        <v>0</v>
      </c>
      <c r="Z50" s="3">
        <f t="shared" si="25"/>
        <v>0</v>
      </c>
      <c r="AA50" s="3">
        <f t="shared" si="25"/>
        <v>0</v>
      </c>
      <c r="AB50" s="3">
        <f t="shared" si="25"/>
        <v>0</v>
      </c>
      <c r="AC50" s="3">
        <f t="shared" si="25"/>
        <v>0</v>
      </c>
      <c r="AD50" s="3">
        <f>AD51</f>
        <v>0</v>
      </c>
      <c r="AE50" s="3">
        <f t="shared" si="25"/>
        <v>0</v>
      </c>
      <c r="AF50" s="26"/>
    </row>
    <row r="51" spans="1:31" s="7" customFormat="1" ht="19.5" customHeight="1">
      <c r="A51" s="5" t="s">
        <v>22</v>
      </c>
      <c r="B51" s="6">
        <f t="shared" si="23"/>
        <v>1828.4</v>
      </c>
      <c r="C51" s="6">
        <f>C52+C53+C54+C55</f>
        <v>1828.4</v>
      </c>
      <c r="D51" s="6">
        <f>D52+D53+D54+D55</f>
        <v>0</v>
      </c>
      <c r="E51" s="6">
        <f>E52+E53+E54+E55</f>
        <v>0</v>
      </c>
      <c r="F51" s="6">
        <f>E51/B51%</f>
        <v>0</v>
      </c>
      <c r="G51" s="6">
        <f>_xlfn.IFERROR(E51/C51*100,0)</f>
        <v>0</v>
      </c>
      <c r="H51" s="6">
        <f>H52+H53+H54+H55</f>
        <v>0</v>
      </c>
      <c r="I51" s="6">
        <f aca="true" t="shared" si="26" ref="I51:AD51">I52+I53+I54+I55</f>
        <v>0</v>
      </c>
      <c r="J51" s="6">
        <f t="shared" si="26"/>
        <v>0</v>
      </c>
      <c r="K51" s="6">
        <f t="shared" si="26"/>
        <v>0</v>
      </c>
      <c r="L51" s="6">
        <f t="shared" si="26"/>
        <v>0</v>
      </c>
      <c r="M51" s="6">
        <f t="shared" si="26"/>
        <v>0</v>
      </c>
      <c r="N51" s="6">
        <f t="shared" si="26"/>
        <v>0</v>
      </c>
      <c r="O51" s="6">
        <f t="shared" si="26"/>
        <v>0</v>
      </c>
      <c r="P51" s="6">
        <f t="shared" si="26"/>
        <v>0</v>
      </c>
      <c r="Q51" s="6">
        <f t="shared" si="26"/>
        <v>0</v>
      </c>
      <c r="R51" s="6">
        <f t="shared" si="26"/>
        <v>0</v>
      </c>
      <c r="S51" s="6">
        <f t="shared" si="26"/>
        <v>0</v>
      </c>
      <c r="T51" s="6">
        <f t="shared" si="26"/>
        <v>0</v>
      </c>
      <c r="U51" s="6">
        <f t="shared" si="26"/>
        <v>0</v>
      </c>
      <c r="V51" s="6">
        <f t="shared" si="26"/>
        <v>0</v>
      </c>
      <c r="W51" s="6">
        <f t="shared" si="26"/>
        <v>0</v>
      </c>
      <c r="X51" s="6">
        <f t="shared" si="26"/>
        <v>1828.4</v>
      </c>
      <c r="Y51" s="6">
        <f t="shared" si="26"/>
        <v>0</v>
      </c>
      <c r="Z51" s="6">
        <f t="shared" si="26"/>
        <v>0</v>
      </c>
      <c r="AA51" s="6">
        <f t="shared" si="26"/>
        <v>0</v>
      </c>
      <c r="AB51" s="6">
        <f t="shared" si="26"/>
        <v>0</v>
      </c>
      <c r="AC51" s="6">
        <f t="shared" si="26"/>
        <v>0</v>
      </c>
      <c r="AD51" s="6">
        <f t="shared" si="26"/>
        <v>0</v>
      </c>
      <c r="AE51" s="6">
        <f>AE52+AE53+AE54+AE55</f>
        <v>0</v>
      </c>
    </row>
    <row r="52" spans="1:31" ht="16.5" customHeight="1">
      <c r="A52" s="19" t="s">
        <v>12</v>
      </c>
      <c r="B52" s="3">
        <f t="shared" si="23"/>
        <v>0</v>
      </c>
      <c r="C52" s="3">
        <f>H52+J52+L52+N52+P52+R52+T52+V52+X52+Z52+AB52</f>
        <v>0</v>
      </c>
      <c r="D52" s="3">
        <f>E52</f>
        <v>0</v>
      </c>
      <c r="E52" s="3">
        <f>I52+K52+M52+O52+Q52+S52+U52+W52+Y52+AA52+AC52+AE52</f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6.5" customHeight="1">
      <c r="A53" s="19" t="s">
        <v>13</v>
      </c>
      <c r="B53" s="3">
        <f t="shared" si="23"/>
        <v>1828.4</v>
      </c>
      <c r="C53" s="3">
        <f>H53+J53+L53+N53+P53+R53+T53+V53+X53+Z53+AB53</f>
        <v>1828.4</v>
      </c>
      <c r="D53" s="3">
        <f>E53</f>
        <v>0</v>
      </c>
      <c r="E53" s="3">
        <f>I53+K53+M53+O53+Q53+S53+U53+W53+Y53+AA53+AC53+AE53</f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>
        <v>1828.4</v>
      </c>
      <c r="Y53" s="3"/>
      <c r="Z53" s="3"/>
      <c r="AA53" s="3"/>
      <c r="AB53" s="3"/>
      <c r="AC53" s="3"/>
      <c r="AD53" s="3"/>
      <c r="AE53" s="3"/>
    </row>
    <row r="54" spans="1:31" ht="16.5" customHeight="1">
      <c r="A54" s="19" t="s">
        <v>26</v>
      </c>
      <c r="B54" s="3">
        <f t="shared" si="23"/>
        <v>0</v>
      </c>
      <c r="C54" s="3">
        <f>H54+J54+L54+N54+P54+R54+T54+V54+X54+Z54+AB54</f>
        <v>0</v>
      </c>
      <c r="D54" s="3">
        <f>E54</f>
        <v>0</v>
      </c>
      <c r="E54" s="3">
        <f>I54+K54+M54+O54+Q54+S54+U54+W54+Y54+AA54+AC54+AE54</f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6.5" customHeight="1">
      <c r="A55" s="19" t="s">
        <v>27</v>
      </c>
      <c r="B55" s="3">
        <f t="shared" si="23"/>
        <v>0</v>
      </c>
      <c r="C55" s="3">
        <f>H55+J55+L55+N55+P55+R55+T55+V55+X55+Z55+AB55</f>
        <v>0</v>
      </c>
      <c r="D55" s="3">
        <f>E55</f>
        <v>0</v>
      </c>
      <c r="E55" s="3">
        <f>I55+K55+M55+O55+Q55+S55+U55+W55+Y55+AA55+AC55+AE55</f>
        <v>0</v>
      </c>
      <c r="F55" s="3" t="e">
        <f>E55/B55%</f>
        <v>#DIV/0!</v>
      </c>
      <c r="G55" s="3">
        <f>_xlfn.IFERROR(E55/C55*100,0)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2" ht="79.5" customHeight="1">
      <c r="A56" s="19" t="s">
        <v>62</v>
      </c>
      <c r="B56" s="3">
        <f t="shared" si="23"/>
        <v>3612.3</v>
      </c>
      <c r="C56" s="3">
        <f>C57</f>
        <v>3612.3</v>
      </c>
      <c r="D56" s="3">
        <f>D57</f>
        <v>0</v>
      </c>
      <c r="E56" s="3">
        <f>E57</f>
        <v>0</v>
      </c>
      <c r="F56" s="3">
        <f>E56/B56%</f>
        <v>0</v>
      </c>
      <c r="G56" s="3">
        <f>_xlfn.IFERROR(E56/C56*100,0)</f>
        <v>0</v>
      </c>
      <c r="H56" s="3">
        <f>H57</f>
        <v>0</v>
      </c>
      <c r="I56" s="3">
        <f aca="true" t="shared" si="27" ref="I56:AE56">I57</f>
        <v>0</v>
      </c>
      <c r="J56" s="3">
        <f t="shared" si="27"/>
        <v>0</v>
      </c>
      <c r="K56" s="3">
        <f t="shared" si="27"/>
        <v>0</v>
      </c>
      <c r="L56" s="3">
        <f t="shared" si="27"/>
        <v>0</v>
      </c>
      <c r="M56" s="3">
        <f t="shared" si="27"/>
        <v>0</v>
      </c>
      <c r="N56" s="3">
        <f t="shared" si="27"/>
        <v>0</v>
      </c>
      <c r="O56" s="3">
        <f t="shared" si="27"/>
        <v>0</v>
      </c>
      <c r="P56" s="3">
        <f t="shared" si="27"/>
        <v>0</v>
      </c>
      <c r="Q56" s="3">
        <f t="shared" si="27"/>
        <v>0</v>
      </c>
      <c r="R56" s="3">
        <f t="shared" si="27"/>
        <v>0</v>
      </c>
      <c r="S56" s="3">
        <f t="shared" si="27"/>
        <v>0</v>
      </c>
      <c r="T56" s="3">
        <f t="shared" si="27"/>
        <v>0</v>
      </c>
      <c r="U56" s="3">
        <f t="shared" si="27"/>
        <v>0</v>
      </c>
      <c r="V56" s="3">
        <f t="shared" si="27"/>
        <v>0</v>
      </c>
      <c r="W56" s="3">
        <f t="shared" si="27"/>
        <v>0</v>
      </c>
      <c r="X56" s="3">
        <f t="shared" si="27"/>
        <v>0</v>
      </c>
      <c r="Y56" s="3">
        <f t="shared" si="27"/>
        <v>0</v>
      </c>
      <c r="Z56" s="3">
        <f t="shared" si="27"/>
        <v>0</v>
      </c>
      <c r="AA56" s="3">
        <f t="shared" si="27"/>
        <v>0</v>
      </c>
      <c r="AB56" s="3">
        <f t="shared" si="27"/>
        <v>3612.3</v>
      </c>
      <c r="AC56" s="3">
        <f t="shared" si="27"/>
        <v>0</v>
      </c>
      <c r="AD56" s="3">
        <f>AD57</f>
        <v>0</v>
      </c>
      <c r="AE56" s="3">
        <f t="shared" si="27"/>
        <v>0</v>
      </c>
      <c r="AF56" s="26"/>
    </row>
    <row r="57" spans="1:31" s="7" customFormat="1" ht="19.5" customHeight="1">
      <c r="A57" s="5" t="s">
        <v>22</v>
      </c>
      <c r="B57" s="6">
        <f t="shared" si="23"/>
        <v>3612.3</v>
      </c>
      <c r="C57" s="6">
        <f>C58+C59+C60+C61</f>
        <v>3612.3</v>
      </c>
      <c r="D57" s="6">
        <f>D58+D59+D60+D61</f>
        <v>0</v>
      </c>
      <c r="E57" s="6">
        <f>E58+E59+E60+E61</f>
        <v>0</v>
      </c>
      <c r="F57" s="6">
        <f>E57/B57%</f>
        <v>0</v>
      </c>
      <c r="G57" s="6">
        <f>_xlfn.IFERROR(E57/C57*100,0)</f>
        <v>0</v>
      </c>
      <c r="H57" s="6">
        <f>H58+H59+H60+H61</f>
        <v>0</v>
      </c>
      <c r="I57" s="6">
        <f aca="true" t="shared" si="28" ref="I57:AD57">I58+I59+I60+I61</f>
        <v>0</v>
      </c>
      <c r="J57" s="6">
        <f t="shared" si="28"/>
        <v>0</v>
      </c>
      <c r="K57" s="6">
        <f t="shared" si="28"/>
        <v>0</v>
      </c>
      <c r="L57" s="6">
        <f t="shared" si="28"/>
        <v>0</v>
      </c>
      <c r="M57" s="6">
        <f t="shared" si="28"/>
        <v>0</v>
      </c>
      <c r="N57" s="6">
        <f t="shared" si="28"/>
        <v>0</v>
      </c>
      <c r="O57" s="6">
        <f t="shared" si="28"/>
        <v>0</v>
      </c>
      <c r="P57" s="6">
        <f t="shared" si="28"/>
        <v>0</v>
      </c>
      <c r="Q57" s="6">
        <f t="shared" si="28"/>
        <v>0</v>
      </c>
      <c r="R57" s="6">
        <f t="shared" si="28"/>
        <v>0</v>
      </c>
      <c r="S57" s="6">
        <f t="shared" si="28"/>
        <v>0</v>
      </c>
      <c r="T57" s="6">
        <f t="shared" si="28"/>
        <v>0</v>
      </c>
      <c r="U57" s="6">
        <f t="shared" si="28"/>
        <v>0</v>
      </c>
      <c r="V57" s="6">
        <f t="shared" si="28"/>
        <v>0</v>
      </c>
      <c r="W57" s="6">
        <f t="shared" si="28"/>
        <v>0</v>
      </c>
      <c r="X57" s="6">
        <f t="shared" si="28"/>
        <v>0</v>
      </c>
      <c r="Y57" s="6">
        <f t="shared" si="28"/>
        <v>0</v>
      </c>
      <c r="Z57" s="6">
        <f t="shared" si="28"/>
        <v>0</v>
      </c>
      <c r="AA57" s="6">
        <f t="shared" si="28"/>
        <v>0</v>
      </c>
      <c r="AB57" s="6">
        <f t="shared" si="28"/>
        <v>3612.3</v>
      </c>
      <c r="AC57" s="6">
        <f t="shared" si="28"/>
        <v>0</v>
      </c>
      <c r="AD57" s="6">
        <f t="shared" si="28"/>
        <v>0</v>
      </c>
      <c r="AE57" s="6">
        <f>AE58+AE59+AE60+AE61</f>
        <v>0</v>
      </c>
    </row>
    <row r="58" spans="1:31" ht="16.5" customHeight="1">
      <c r="A58" s="19" t="s">
        <v>12</v>
      </c>
      <c r="B58" s="3">
        <f t="shared" si="23"/>
        <v>0</v>
      </c>
      <c r="C58" s="3">
        <f>H58+J58+L58+N58+P58+R58+T58+V58+X58+Z58+AB58</f>
        <v>0</v>
      </c>
      <c r="D58" s="3">
        <f>E58</f>
        <v>0</v>
      </c>
      <c r="E58" s="3">
        <f>I58+K58+M58+O58+Q58+S58+U58+W58+Y58+AA58+AC58+AE58</f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6.5" customHeight="1">
      <c r="A59" s="19" t="s">
        <v>13</v>
      </c>
      <c r="B59" s="3">
        <f t="shared" si="23"/>
        <v>3612.3</v>
      </c>
      <c r="C59" s="3">
        <f>H59+J59+L59+N59+P59+R59+T59+V59+X59+Z59+AB59</f>
        <v>3612.3</v>
      </c>
      <c r="D59" s="3">
        <f>E59</f>
        <v>0</v>
      </c>
      <c r="E59" s="3">
        <f>I59+K59+M59+O59+Q59+S59+U59+W59+Y59+AA59+AC59+AE59</f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>
        <v>3612.3</v>
      </c>
      <c r="AC59" s="3"/>
      <c r="AD59" s="3"/>
      <c r="AE59" s="3"/>
    </row>
    <row r="60" spans="1:31" ht="16.5" customHeight="1">
      <c r="A60" s="19" t="s">
        <v>26</v>
      </c>
      <c r="B60" s="3">
        <f t="shared" si="23"/>
        <v>0</v>
      </c>
      <c r="C60" s="3">
        <f>H60+J60+L60+N60+P60+R60+T60+V60+X60+Z60+AB60</f>
        <v>0</v>
      </c>
      <c r="D60" s="3">
        <f>E60</f>
        <v>0</v>
      </c>
      <c r="E60" s="3">
        <f>I60+K60+M60+O60+Q60+S60+U60+W60+Y60+AA60+AC60+AE60</f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6.5" customHeight="1">
      <c r="A61" s="19" t="s">
        <v>27</v>
      </c>
      <c r="B61" s="3">
        <f t="shared" si="23"/>
        <v>0</v>
      </c>
      <c r="C61" s="3">
        <f>H61+J61+L61+N61+P61+R61+T61+V61+X61+Z61+AB61</f>
        <v>0</v>
      </c>
      <c r="D61" s="3">
        <f>E61</f>
        <v>0</v>
      </c>
      <c r="E61" s="3">
        <f>I61+K61+M61+O61+Q61+S61+U61+W61+Y61+AA61+AC61+AE61</f>
        <v>0</v>
      </c>
      <c r="F61" s="3" t="e">
        <f>E61/B61%</f>
        <v>#DIV/0!</v>
      </c>
      <c r="G61" s="3">
        <f>_xlfn.IFERROR(E61/C61*100,0)</f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2" ht="92.25" customHeight="1">
      <c r="A62" s="18" t="s">
        <v>37</v>
      </c>
      <c r="B62" s="3">
        <f t="shared" si="6"/>
        <v>107297.6</v>
      </c>
      <c r="C62" s="3">
        <f>C63</f>
        <v>98527.4</v>
      </c>
      <c r="D62" s="3">
        <f>D63</f>
        <v>0</v>
      </c>
      <c r="E62" s="3">
        <f>E63</f>
        <v>0</v>
      </c>
      <c r="F62" s="3">
        <f>E62/B62%</f>
        <v>0</v>
      </c>
      <c r="G62" s="3">
        <f>_xlfn.IFERROR(E62/C62*100,0)</f>
        <v>0</v>
      </c>
      <c r="H62" s="3">
        <f>H63</f>
        <v>6865.78</v>
      </c>
      <c r="I62" s="3">
        <f aca="true" t="shared" si="29" ref="I62:AE62">I63</f>
        <v>0</v>
      </c>
      <c r="J62" s="3">
        <f t="shared" si="29"/>
        <v>11318.35</v>
      </c>
      <c r="K62" s="3">
        <f t="shared" si="29"/>
        <v>0</v>
      </c>
      <c r="L62" s="3">
        <f t="shared" si="29"/>
        <v>9585.09</v>
      </c>
      <c r="M62" s="3">
        <f t="shared" si="29"/>
        <v>0</v>
      </c>
      <c r="N62" s="3">
        <f t="shared" si="29"/>
        <v>17201.41</v>
      </c>
      <c r="O62" s="3">
        <f t="shared" si="29"/>
        <v>0</v>
      </c>
      <c r="P62" s="3">
        <f t="shared" si="29"/>
        <v>8952.46</v>
      </c>
      <c r="Q62" s="3">
        <f t="shared" si="29"/>
        <v>0</v>
      </c>
      <c r="R62" s="3">
        <f t="shared" si="29"/>
        <v>8589.279999999999</v>
      </c>
      <c r="S62" s="3">
        <f t="shared" si="29"/>
        <v>0</v>
      </c>
      <c r="T62" s="3">
        <f t="shared" si="29"/>
        <v>9182.86</v>
      </c>
      <c r="U62" s="3">
        <f t="shared" si="29"/>
        <v>0</v>
      </c>
      <c r="V62" s="3">
        <f t="shared" si="29"/>
        <v>5222.289999999999</v>
      </c>
      <c r="W62" s="3">
        <f t="shared" si="29"/>
        <v>0</v>
      </c>
      <c r="X62" s="3">
        <f t="shared" si="29"/>
        <v>6928.1900000000005</v>
      </c>
      <c r="Y62" s="3">
        <f t="shared" si="29"/>
        <v>0</v>
      </c>
      <c r="Z62" s="3">
        <f t="shared" si="29"/>
        <v>6976.89</v>
      </c>
      <c r="AA62" s="3">
        <f t="shared" si="29"/>
        <v>0</v>
      </c>
      <c r="AB62" s="3">
        <f t="shared" si="29"/>
        <v>7704.800000000001</v>
      </c>
      <c r="AC62" s="3">
        <f t="shared" si="29"/>
        <v>0</v>
      </c>
      <c r="AD62" s="3">
        <f t="shared" si="29"/>
        <v>8770.199999999999</v>
      </c>
      <c r="AE62" s="3">
        <f t="shared" si="29"/>
        <v>0</v>
      </c>
      <c r="AF62" s="27"/>
    </row>
    <row r="63" spans="1:31" s="7" customFormat="1" ht="23.25" customHeight="1">
      <c r="A63" s="5" t="s">
        <v>22</v>
      </c>
      <c r="B63" s="6">
        <f>B64+B65+B67+B68+B66</f>
        <v>107297.6</v>
      </c>
      <c r="C63" s="6">
        <f>C64+C65+C67+C68+C66</f>
        <v>98527.4</v>
      </c>
      <c r="D63" s="6">
        <f>D64+D65+D67+D68+D66</f>
        <v>0</v>
      </c>
      <c r="E63" s="6">
        <f>E64+E65+E67+E68+E66</f>
        <v>0</v>
      </c>
      <c r="F63" s="6">
        <f>E63/B63%</f>
        <v>0</v>
      </c>
      <c r="G63" s="6">
        <f>_xlfn.IFERROR(E63/C63*100,0)</f>
        <v>0</v>
      </c>
      <c r="H63" s="6">
        <f>H64+H65+H67+H68+H66</f>
        <v>6865.78</v>
      </c>
      <c r="I63" s="6">
        <f aca="true" t="shared" si="30" ref="I63:AE63">I64+I65+I67+I68+I66</f>
        <v>0</v>
      </c>
      <c r="J63" s="6">
        <f t="shared" si="30"/>
        <v>11318.35</v>
      </c>
      <c r="K63" s="6">
        <f t="shared" si="30"/>
        <v>0</v>
      </c>
      <c r="L63" s="6">
        <f t="shared" si="30"/>
        <v>9585.09</v>
      </c>
      <c r="M63" s="6">
        <f t="shared" si="30"/>
        <v>0</v>
      </c>
      <c r="N63" s="6">
        <f t="shared" si="30"/>
        <v>17201.41</v>
      </c>
      <c r="O63" s="6">
        <f t="shared" si="30"/>
        <v>0</v>
      </c>
      <c r="P63" s="6">
        <f t="shared" si="30"/>
        <v>8952.46</v>
      </c>
      <c r="Q63" s="6">
        <f t="shared" si="30"/>
        <v>0</v>
      </c>
      <c r="R63" s="6">
        <f t="shared" si="30"/>
        <v>8589.279999999999</v>
      </c>
      <c r="S63" s="6">
        <f t="shared" si="30"/>
        <v>0</v>
      </c>
      <c r="T63" s="6">
        <f t="shared" si="30"/>
        <v>9182.86</v>
      </c>
      <c r="U63" s="6">
        <f t="shared" si="30"/>
        <v>0</v>
      </c>
      <c r="V63" s="6">
        <f t="shared" si="30"/>
        <v>5222.289999999999</v>
      </c>
      <c r="W63" s="6">
        <f t="shared" si="30"/>
        <v>0</v>
      </c>
      <c r="X63" s="6">
        <f t="shared" si="30"/>
        <v>6928.1900000000005</v>
      </c>
      <c r="Y63" s="6">
        <f t="shared" si="30"/>
        <v>0</v>
      </c>
      <c r="Z63" s="6">
        <f t="shared" si="30"/>
        <v>6976.89</v>
      </c>
      <c r="AA63" s="6">
        <f t="shared" si="30"/>
        <v>0</v>
      </c>
      <c r="AB63" s="6">
        <f t="shared" si="30"/>
        <v>7704.800000000001</v>
      </c>
      <c r="AC63" s="6">
        <f t="shared" si="30"/>
        <v>0</v>
      </c>
      <c r="AD63" s="6">
        <f t="shared" si="30"/>
        <v>8770.199999999999</v>
      </c>
      <c r="AE63" s="6">
        <f t="shared" si="30"/>
        <v>0</v>
      </c>
    </row>
    <row r="64" spans="1:31" ht="24.75" customHeight="1">
      <c r="A64" s="18" t="s">
        <v>12</v>
      </c>
      <c r="B64" s="3">
        <f t="shared" si="6"/>
        <v>0</v>
      </c>
      <c r="C64" s="3">
        <f aca="true" t="shared" si="31" ref="C64:E65">C71+C78+C84+C90</f>
        <v>0</v>
      </c>
      <c r="D64" s="3">
        <f t="shared" si="31"/>
        <v>0</v>
      </c>
      <c r="E64" s="3">
        <f t="shared" si="31"/>
        <v>0</v>
      </c>
      <c r="F64" s="3"/>
      <c r="G64" s="3">
        <f>_xlfn.IFERROR(E64/C64*100,0)</f>
        <v>0</v>
      </c>
      <c r="H64" s="3">
        <f aca="true" t="shared" si="32" ref="H64:AE65">H71+H78+H84+H90</f>
        <v>0</v>
      </c>
      <c r="I64" s="3">
        <f t="shared" si="32"/>
        <v>0</v>
      </c>
      <c r="J64" s="3">
        <f t="shared" si="32"/>
        <v>0</v>
      </c>
      <c r="K64" s="3">
        <f t="shared" si="32"/>
        <v>0</v>
      </c>
      <c r="L64" s="3">
        <f t="shared" si="32"/>
        <v>0</v>
      </c>
      <c r="M64" s="3">
        <f t="shared" si="32"/>
        <v>0</v>
      </c>
      <c r="N64" s="3">
        <f t="shared" si="32"/>
        <v>0</v>
      </c>
      <c r="O64" s="3">
        <f t="shared" si="32"/>
        <v>0</v>
      </c>
      <c r="P64" s="3">
        <f t="shared" si="32"/>
        <v>0</v>
      </c>
      <c r="Q64" s="3">
        <f t="shared" si="32"/>
        <v>0</v>
      </c>
      <c r="R64" s="3">
        <f t="shared" si="32"/>
        <v>0</v>
      </c>
      <c r="S64" s="3">
        <f t="shared" si="32"/>
        <v>0</v>
      </c>
      <c r="T64" s="3">
        <f t="shared" si="32"/>
        <v>0</v>
      </c>
      <c r="U64" s="3">
        <f t="shared" si="32"/>
        <v>0</v>
      </c>
      <c r="V64" s="3">
        <f t="shared" si="32"/>
        <v>0</v>
      </c>
      <c r="W64" s="3">
        <f t="shared" si="32"/>
        <v>0</v>
      </c>
      <c r="X64" s="3">
        <f t="shared" si="32"/>
        <v>0</v>
      </c>
      <c r="Y64" s="3">
        <f t="shared" si="32"/>
        <v>0</v>
      </c>
      <c r="Z64" s="3">
        <f t="shared" si="32"/>
        <v>0</v>
      </c>
      <c r="AA64" s="3">
        <f t="shared" si="32"/>
        <v>0</v>
      </c>
      <c r="AB64" s="3">
        <f t="shared" si="32"/>
        <v>0</v>
      </c>
      <c r="AC64" s="3">
        <f t="shared" si="32"/>
        <v>0</v>
      </c>
      <c r="AD64" s="3">
        <f t="shared" si="32"/>
        <v>0</v>
      </c>
      <c r="AE64" s="3">
        <f t="shared" si="32"/>
        <v>0</v>
      </c>
    </row>
    <row r="65" spans="1:31" ht="27.75" customHeight="1">
      <c r="A65" s="18" t="s">
        <v>13</v>
      </c>
      <c r="B65" s="3">
        <f t="shared" si="6"/>
        <v>107297.6</v>
      </c>
      <c r="C65" s="3">
        <f t="shared" si="31"/>
        <v>98527.4</v>
      </c>
      <c r="D65" s="3">
        <f t="shared" si="31"/>
        <v>0</v>
      </c>
      <c r="E65" s="3">
        <f t="shared" si="31"/>
        <v>0</v>
      </c>
      <c r="F65" s="3">
        <f>E65/B65%</f>
        <v>0</v>
      </c>
      <c r="G65" s="3">
        <f>_xlfn.IFERROR(E65/C65*100,0)</f>
        <v>0</v>
      </c>
      <c r="H65" s="3">
        <f>H72+H79+H85+H91+H97</f>
        <v>6865.78</v>
      </c>
      <c r="I65" s="3">
        <f aca="true" t="shared" si="33" ref="I65:AD65">I72+I79+I85+I91+I97</f>
        <v>0</v>
      </c>
      <c r="J65" s="3">
        <f t="shared" si="33"/>
        <v>11318.35</v>
      </c>
      <c r="K65" s="3">
        <f t="shared" si="33"/>
        <v>0</v>
      </c>
      <c r="L65" s="3">
        <f t="shared" si="33"/>
        <v>9585.09</v>
      </c>
      <c r="M65" s="3">
        <f t="shared" si="33"/>
        <v>0</v>
      </c>
      <c r="N65" s="3">
        <f t="shared" si="33"/>
        <v>17201.41</v>
      </c>
      <c r="O65" s="3">
        <f t="shared" si="33"/>
        <v>0</v>
      </c>
      <c r="P65" s="3">
        <f t="shared" si="33"/>
        <v>8952.46</v>
      </c>
      <c r="Q65" s="3">
        <f t="shared" si="33"/>
        <v>0</v>
      </c>
      <c r="R65" s="3">
        <f t="shared" si="33"/>
        <v>8589.279999999999</v>
      </c>
      <c r="S65" s="3">
        <f t="shared" si="33"/>
        <v>0</v>
      </c>
      <c r="T65" s="3">
        <f t="shared" si="33"/>
        <v>9182.86</v>
      </c>
      <c r="U65" s="3">
        <f t="shared" si="33"/>
        <v>0</v>
      </c>
      <c r="V65" s="3">
        <f t="shared" si="33"/>
        <v>5222.289999999999</v>
      </c>
      <c r="W65" s="3">
        <f t="shared" si="33"/>
        <v>0</v>
      </c>
      <c r="X65" s="3">
        <f t="shared" si="33"/>
        <v>6928.1900000000005</v>
      </c>
      <c r="Y65" s="3">
        <f t="shared" si="33"/>
        <v>0</v>
      </c>
      <c r="Z65" s="3">
        <f t="shared" si="33"/>
        <v>6976.89</v>
      </c>
      <c r="AA65" s="3">
        <f t="shared" si="33"/>
        <v>0</v>
      </c>
      <c r="AB65" s="3">
        <f t="shared" si="33"/>
        <v>7704.800000000001</v>
      </c>
      <c r="AC65" s="3">
        <f t="shared" si="33"/>
        <v>0</v>
      </c>
      <c r="AD65" s="3">
        <f t="shared" si="33"/>
        <v>8770.199999999999</v>
      </c>
      <c r="AE65" s="3">
        <f t="shared" si="32"/>
        <v>0</v>
      </c>
    </row>
    <row r="66" spans="1:31" ht="17.25" customHeight="1">
      <c r="A66" s="18" t="s">
        <v>51</v>
      </c>
      <c r="B66" s="3">
        <f t="shared" si="6"/>
        <v>0</v>
      </c>
      <c r="C66" s="3">
        <f>H66+J66+L66+N66+P66+R66+T66</f>
        <v>0</v>
      </c>
      <c r="D66" s="3">
        <f>E66</f>
        <v>0</v>
      </c>
      <c r="E66" s="3">
        <f>I66+K66+M66+O66+Q66+S66+U66+W66+Y66+AA66+AC66+AE66</f>
        <v>0</v>
      </c>
      <c r="F66" s="3"/>
      <c r="G66" s="3"/>
      <c r="H66" s="3">
        <f aca="true" t="shared" si="34" ref="H66:AE66">H73</f>
        <v>0</v>
      </c>
      <c r="I66" s="3">
        <f t="shared" si="34"/>
        <v>0</v>
      </c>
      <c r="J66" s="3">
        <f t="shared" si="34"/>
        <v>0</v>
      </c>
      <c r="K66" s="3">
        <f t="shared" si="34"/>
        <v>0</v>
      </c>
      <c r="L66" s="3">
        <f t="shared" si="34"/>
        <v>0</v>
      </c>
      <c r="M66" s="3">
        <f t="shared" si="34"/>
        <v>0</v>
      </c>
      <c r="N66" s="3">
        <f t="shared" si="34"/>
        <v>0</v>
      </c>
      <c r="O66" s="3">
        <f t="shared" si="34"/>
        <v>0</v>
      </c>
      <c r="P66" s="3">
        <f t="shared" si="34"/>
        <v>0</v>
      </c>
      <c r="Q66" s="3">
        <f t="shared" si="34"/>
        <v>0</v>
      </c>
      <c r="R66" s="3">
        <f t="shared" si="34"/>
        <v>0</v>
      </c>
      <c r="S66" s="3">
        <f t="shared" si="34"/>
        <v>0</v>
      </c>
      <c r="T66" s="3">
        <f t="shared" si="34"/>
        <v>0</v>
      </c>
      <c r="U66" s="3">
        <f t="shared" si="34"/>
        <v>0</v>
      </c>
      <c r="V66" s="3">
        <f t="shared" si="34"/>
        <v>0</v>
      </c>
      <c r="W66" s="3">
        <f t="shared" si="34"/>
        <v>0</v>
      </c>
      <c r="X66" s="3">
        <f t="shared" si="34"/>
        <v>0</v>
      </c>
      <c r="Y66" s="3">
        <f t="shared" si="34"/>
        <v>0</v>
      </c>
      <c r="Z66" s="3">
        <f t="shared" si="34"/>
        <v>0</v>
      </c>
      <c r="AA66" s="3">
        <f t="shared" si="34"/>
        <v>0</v>
      </c>
      <c r="AB66" s="3">
        <f t="shared" si="34"/>
        <v>0</v>
      </c>
      <c r="AC66" s="3">
        <f t="shared" si="34"/>
        <v>0</v>
      </c>
      <c r="AD66" s="3">
        <f t="shared" si="34"/>
        <v>0</v>
      </c>
      <c r="AE66" s="3">
        <f t="shared" si="34"/>
        <v>0</v>
      </c>
    </row>
    <row r="67" spans="1:31" ht="31.5" customHeight="1">
      <c r="A67" s="18" t="s">
        <v>26</v>
      </c>
      <c r="B67" s="3">
        <f t="shared" si="6"/>
        <v>0</v>
      </c>
      <c r="C67" s="3">
        <f aca="true" t="shared" si="35" ref="C67:E68">C74+C80+C86+C92</f>
        <v>0</v>
      </c>
      <c r="D67" s="3">
        <f t="shared" si="35"/>
        <v>0</v>
      </c>
      <c r="E67" s="3">
        <f t="shared" si="35"/>
        <v>0</v>
      </c>
      <c r="F67" s="3"/>
      <c r="G67" s="3"/>
      <c r="H67" s="3">
        <f aca="true" t="shared" si="36" ref="H67:AE68">H74+H80+H86+H92</f>
        <v>0</v>
      </c>
      <c r="I67" s="3">
        <f t="shared" si="36"/>
        <v>0</v>
      </c>
      <c r="J67" s="3">
        <f t="shared" si="36"/>
        <v>0</v>
      </c>
      <c r="K67" s="3">
        <f t="shared" si="36"/>
        <v>0</v>
      </c>
      <c r="L67" s="3">
        <f t="shared" si="36"/>
        <v>0</v>
      </c>
      <c r="M67" s="3">
        <f t="shared" si="36"/>
        <v>0</v>
      </c>
      <c r="N67" s="3">
        <f t="shared" si="36"/>
        <v>0</v>
      </c>
      <c r="O67" s="3">
        <f t="shared" si="36"/>
        <v>0</v>
      </c>
      <c r="P67" s="3">
        <f t="shared" si="36"/>
        <v>0</v>
      </c>
      <c r="Q67" s="3">
        <f t="shared" si="36"/>
        <v>0</v>
      </c>
      <c r="R67" s="3">
        <f t="shared" si="36"/>
        <v>0</v>
      </c>
      <c r="S67" s="3">
        <f t="shared" si="36"/>
        <v>0</v>
      </c>
      <c r="T67" s="3">
        <f t="shared" si="36"/>
        <v>0</v>
      </c>
      <c r="U67" s="3">
        <f t="shared" si="36"/>
        <v>0</v>
      </c>
      <c r="V67" s="3">
        <f t="shared" si="36"/>
        <v>0</v>
      </c>
      <c r="W67" s="3">
        <f t="shared" si="36"/>
        <v>0</v>
      </c>
      <c r="X67" s="3">
        <f t="shared" si="36"/>
        <v>0</v>
      </c>
      <c r="Y67" s="3">
        <f t="shared" si="36"/>
        <v>0</v>
      </c>
      <c r="Z67" s="3">
        <f t="shared" si="36"/>
        <v>0</v>
      </c>
      <c r="AA67" s="3">
        <f t="shared" si="36"/>
        <v>0</v>
      </c>
      <c r="AB67" s="3">
        <f t="shared" si="36"/>
        <v>0</v>
      </c>
      <c r="AC67" s="3">
        <f t="shared" si="36"/>
        <v>0</v>
      </c>
      <c r="AD67" s="3">
        <f t="shared" si="36"/>
        <v>0</v>
      </c>
      <c r="AE67" s="3">
        <f t="shared" si="36"/>
        <v>0</v>
      </c>
    </row>
    <row r="68" spans="1:31" ht="27" customHeight="1">
      <c r="A68" s="18" t="s">
        <v>27</v>
      </c>
      <c r="B68" s="3">
        <f t="shared" si="6"/>
        <v>0</v>
      </c>
      <c r="C68" s="3">
        <f t="shared" si="35"/>
        <v>0</v>
      </c>
      <c r="D68" s="3">
        <f t="shared" si="35"/>
        <v>0</v>
      </c>
      <c r="E68" s="3">
        <f t="shared" si="35"/>
        <v>0</v>
      </c>
      <c r="F68" s="3"/>
      <c r="G68" s="3"/>
      <c r="H68" s="3">
        <f t="shared" si="36"/>
        <v>0</v>
      </c>
      <c r="I68" s="3">
        <f t="shared" si="36"/>
        <v>0</v>
      </c>
      <c r="J68" s="3">
        <f t="shared" si="36"/>
        <v>0</v>
      </c>
      <c r="K68" s="3">
        <f t="shared" si="36"/>
        <v>0</v>
      </c>
      <c r="L68" s="3">
        <f t="shared" si="36"/>
        <v>0</v>
      </c>
      <c r="M68" s="3">
        <f t="shared" si="36"/>
        <v>0</v>
      </c>
      <c r="N68" s="3">
        <f t="shared" si="36"/>
        <v>0</v>
      </c>
      <c r="O68" s="3">
        <f t="shared" si="36"/>
        <v>0</v>
      </c>
      <c r="P68" s="3">
        <f t="shared" si="36"/>
        <v>0</v>
      </c>
      <c r="Q68" s="3">
        <f t="shared" si="36"/>
        <v>0</v>
      </c>
      <c r="R68" s="3">
        <f t="shared" si="36"/>
        <v>0</v>
      </c>
      <c r="S68" s="3">
        <f t="shared" si="36"/>
        <v>0</v>
      </c>
      <c r="T68" s="3">
        <f t="shared" si="36"/>
        <v>0</v>
      </c>
      <c r="U68" s="3">
        <f t="shared" si="36"/>
        <v>0</v>
      </c>
      <c r="V68" s="3">
        <f t="shared" si="36"/>
        <v>0</v>
      </c>
      <c r="W68" s="3">
        <f t="shared" si="36"/>
        <v>0</v>
      </c>
      <c r="X68" s="3">
        <f t="shared" si="36"/>
        <v>0</v>
      </c>
      <c r="Y68" s="3">
        <f t="shared" si="36"/>
        <v>0</v>
      </c>
      <c r="Z68" s="3">
        <f t="shared" si="36"/>
        <v>0</v>
      </c>
      <c r="AA68" s="3">
        <f t="shared" si="36"/>
        <v>0</v>
      </c>
      <c r="AB68" s="3">
        <f t="shared" si="36"/>
        <v>0</v>
      </c>
      <c r="AC68" s="3">
        <f t="shared" si="36"/>
        <v>0</v>
      </c>
      <c r="AD68" s="3">
        <f t="shared" si="36"/>
        <v>0</v>
      </c>
      <c r="AE68" s="3">
        <f t="shared" si="36"/>
        <v>0</v>
      </c>
    </row>
    <row r="69" spans="1:32" ht="132.75" customHeight="1">
      <c r="A69" s="18" t="s">
        <v>38</v>
      </c>
      <c r="B69" s="3">
        <f>H69+J69+L69+N69+P69+R69+T69+V69+X69+Z69+AB69+AD69+AE69</f>
        <v>100817.59999999999</v>
      </c>
      <c r="C69" s="3">
        <f>C70</f>
        <v>92418.18</v>
      </c>
      <c r="D69" s="3">
        <f>D70</f>
        <v>0</v>
      </c>
      <c r="E69" s="3">
        <f>E70</f>
        <v>0</v>
      </c>
      <c r="F69" s="3">
        <f>E69/B69%</f>
        <v>0</v>
      </c>
      <c r="G69" s="3">
        <f>E69/C69%</f>
        <v>0</v>
      </c>
      <c r="H69" s="3">
        <f>H70</f>
        <v>6534.96</v>
      </c>
      <c r="I69" s="3"/>
      <c r="J69" s="3">
        <f aca="true" t="shared" si="37" ref="J69:AE69">J70</f>
        <v>10950.36</v>
      </c>
      <c r="K69" s="3"/>
      <c r="L69" s="3">
        <f>L70</f>
        <v>9215.07</v>
      </c>
      <c r="M69" s="3"/>
      <c r="N69" s="3">
        <f t="shared" si="37"/>
        <v>16831.12</v>
      </c>
      <c r="O69" s="3"/>
      <c r="P69" s="3">
        <f t="shared" si="37"/>
        <v>8581.71</v>
      </c>
      <c r="Q69" s="3"/>
      <c r="R69" s="3">
        <f t="shared" si="37"/>
        <v>8218.99</v>
      </c>
      <c r="S69" s="3"/>
      <c r="T69" s="3">
        <f t="shared" si="37"/>
        <v>8812.11</v>
      </c>
      <c r="U69" s="3"/>
      <c r="V69" s="3">
        <f t="shared" si="37"/>
        <v>4851.19</v>
      </c>
      <c r="W69" s="3"/>
      <c r="X69" s="3">
        <f t="shared" si="37"/>
        <v>4482</v>
      </c>
      <c r="Y69" s="3"/>
      <c r="Z69" s="3">
        <f t="shared" si="37"/>
        <v>6606.15</v>
      </c>
      <c r="AA69" s="3"/>
      <c r="AB69" s="3">
        <f t="shared" si="37"/>
        <v>7334.52</v>
      </c>
      <c r="AC69" s="3"/>
      <c r="AD69" s="3">
        <f t="shared" si="37"/>
        <v>8399.42</v>
      </c>
      <c r="AE69" s="3">
        <f t="shared" si="37"/>
        <v>0</v>
      </c>
      <c r="AF69" s="28"/>
    </row>
    <row r="70" spans="1:31" s="7" customFormat="1" ht="32.25" customHeight="1">
      <c r="A70" s="5" t="s">
        <v>22</v>
      </c>
      <c r="B70" s="6">
        <f t="shared" si="6"/>
        <v>100817.59999999999</v>
      </c>
      <c r="C70" s="6">
        <f>C71+C72+C74+C75+C73</f>
        <v>92418.18</v>
      </c>
      <c r="D70" s="6">
        <f>D71+D72+D74+D75+D73</f>
        <v>0</v>
      </c>
      <c r="E70" s="6">
        <f>E71+E72+E74+E75+E73</f>
        <v>0</v>
      </c>
      <c r="F70" s="3">
        <f>E70/B70%</f>
        <v>0</v>
      </c>
      <c r="G70" s="3">
        <f>E70/C70%</f>
        <v>0</v>
      </c>
      <c r="H70" s="6">
        <f aca="true" t="shared" si="38" ref="H70:S70">H71+H72+H74+H75</f>
        <v>6534.96</v>
      </c>
      <c r="I70" s="6">
        <f t="shared" si="38"/>
        <v>0</v>
      </c>
      <c r="J70" s="6">
        <f t="shared" si="38"/>
        <v>10950.36</v>
      </c>
      <c r="K70" s="6">
        <f t="shared" si="38"/>
        <v>0</v>
      </c>
      <c r="L70" s="6">
        <f t="shared" si="38"/>
        <v>9215.07</v>
      </c>
      <c r="M70" s="6">
        <f t="shared" si="38"/>
        <v>0</v>
      </c>
      <c r="N70" s="6">
        <f t="shared" si="38"/>
        <v>16831.12</v>
      </c>
      <c r="O70" s="6">
        <f t="shared" si="38"/>
        <v>0</v>
      </c>
      <c r="P70" s="6">
        <f t="shared" si="38"/>
        <v>8581.71</v>
      </c>
      <c r="Q70" s="6">
        <f t="shared" si="38"/>
        <v>0</v>
      </c>
      <c r="R70" s="6">
        <f t="shared" si="38"/>
        <v>8218.99</v>
      </c>
      <c r="S70" s="6">
        <f t="shared" si="38"/>
        <v>0</v>
      </c>
      <c r="T70" s="6">
        <f>T71+T72+T74+T75+T73</f>
        <v>8812.11</v>
      </c>
      <c r="U70" s="6">
        <f>U71+U72+U74+U75+U73</f>
        <v>0</v>
      </c>
      <c r="V70" s="6">
        <f aca="true" t="shared" si="39" ref="V70:AE70">V71+V72+V74+V75</f>
        <v>4851.19</v>
      </c>
      <c r="W70" s="6">
        <f t="shared" si="39"/>
        <v>0</v>
      </c>
      <c r="X70" s="6">
        <f t="shared" si="39"/>
        <v>4482</v>
      </c>
      <c r="Y70" s="6">
        <f t="shared" si="39"/>
        <v>0</v>
      </c>
      <c r="Z70" s="6">
        <f t="shared" si="39"/>
        <v>6606.15</v>
      </c>
      <c r="AA70" s="6">
        <f t="shared" si="39"/>
        <v>0</v>
      </c>
      <c r="AB70" s="6">
        <f t="shared" si="39"/>
        <v>7334.52</v>
      </c>
      <c r="AC70" s="6">
        <f t="shared" si="39"/>
        <v>0</v>
      </c>
      <c r="AD70" s="6">
        <f t="shared" si="39"/>
        <v>8399.42</v>
      </c>
      <c r="AE70" s="6">
        <f t="shared" si="39"/>
        <v>0</v>
      </c>
    </row>
    <row r="71" spans="1:31" ht="36" customHeight="1">
      <c r="A71" s="18" t="s">
        <v>12</v>
      </c>
      <c r="B71" s="3">
        <f t="shared" si="6"/>
        <v>0</v>
      </c>
      <c r="C71" s="3">
        <f>H71+J71+L71+N71+P71+R71+T71+V71+X71+Z71+AB71</f>
        <v>0</v>
      </c>
      <c r="D71" s="3">
        <f>E71</f>
        <v>0</v>
      </c>
      <c r="E71" s="3">
        <f>I71+K71+M71+O71+Q71+S71+U71+W71+Y71+AA71+AC71+AE71</f>
        <v>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35.25" customHeight="1">
      <c r="A72" s="18" t="s">
        <v>13</v>
      </c>
      <c r="B72" s="3">
        <f>H72+J72+L72+N72+P72+R72+T72+V72+X72+Z72+AB72+AD72+AE72</f>
        <v>100817.59999999999</v>
      </c>
      <c r="C72" s="3">
        <f>H72+J72+L72+N72+P72+R72+T72+V72+X72+Z72+AB72</f>
        <v>92418.18</v>
      </c>
      <c r="D72" s="3">
        <f>E72</f>
        <v>0</v>
      </c>
      <c r="E72" s="3">
        <f>I72+K72+M72+O72+Q72+S72+U72+W72+Y72+AA72+AC72+AE72</f>
        <v>0</v>
      </c>
      <c r="F72" s="3">
        <f>E72/B72%</f>
        <v>0</v>
      </c>
      <c r="G72" s="3">
        <f>E72/C72%</f>
        <v>0</v>
      </c>
      <c r="H72" s="3">
        <v>6534.96</v>
      </c>
      <c r="I72" s="3"/>
      <c r="J72" s="3">
        <v>10950.36</v>
      </c>
      <c r="K72" s="3"/>
      <c r="L72" s="3">
        <v>9215.07</v>
      </c>
      <c r="M72" s="3"/>
      <c r="N72" s="3">
        <v>16831.12</v>
      </c>
      <c r="O72" s="3"/>
      <c r="P72" s="3">
        <v>8581.71</v>
      </c>
      <c r="Q72" s="3"/>
      <c r="R72" s="3">
        <v>8218.99</v>
      </c>
      <c r="S72" s="3"/>
      <c r="T72" s="3">
        <v>8812.11</v>
      </c>
      <c r="U72" s="3"/>
      <c r="V72" s="3">
        <v>4851.19</v>
      </c>
      <c r="W72" s="3"/>
      <c r="X72" s="3">
        <v>4482</v>
      </c>
      <c r="Y72" s="3"/>
      <c r="Z72" s="3">
        <v>6606.15</v>
      </c>
      <c r="AA72" s="3"/>
      <c r="AB72" s="3">
        <v>7334.52</v>
      </c>
      <c r="AC72" s="3"/>
      <c r="AD72" s="3">
        <v>8399.42</v>
      </c>
      <c r="AE72" s="3"/>
    </row>
    <row r="73" spans="1:31" s="29" customFormat="1" ht="49.5" customHeight="1" hidden="1">
      <c r="A73" s="14" t="s">
        <v>51</v>
      </c>
      <c r="B73" s="15">
        <f>H73+J73+L73+N73+P73+R73+T73+V73+X73+Z73+AB73+AD73+AE73</f>
        <v>0</v>
      </c>
      <c r="C73" s="15">
        <f>H73+J73+L73+N73+P73+R73+T73+V73+X73+Z73+AB73</f>
        <v>0</v>
      </c>
      <c r="D73" s="15">
        <f>E73</f>
        <v>0</v>
      </c>
      <c r="E73" s="15">
        <f>I73+K73+M73+O73+Q73+S73+U73+W73+Y73+AA73+AC73+AE73</f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37.5" customHeight="1">
      <c r="A74" s="18" t="s">
        <v>26</v>
      </c>
      <c r="B74" s="3">
        <f t="shared" si="6"/>
        <v>0</v>
      </c>
      <c r="C74" s="3">
        <f>H74+J74+L74+N74+P74+R74+T74+V74+X74+Z74+AB74</f>
        <v>0</v>
      </c>
      <c r="D74" s="3">
        <f>E74</f>
        <v>0</v>
      </c>
      <c r="E74" s="3">
        <f>I74+K74+M74+O74+Q74+S74+U74+W74+Y74+AA74+AC74+AE74</f>
        <v>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26.25" customHeight="1">
      <c r="A75" s="18" t="s">
        <v>27</v>
      </c>
      <c r="B75" s="3">
        <f t="shared" si="6"/>
        <v>0</v>
      </c>
      <c r="C75" s="3">
        <f>H75+J75+L75+N75+P75+R75+T75+V75+X75+Z75+AB75</f>
        <v>0</v>
      </c>
      <c r="D75" s="3">
        <f>E75</f>
        <v>0</v>
      </c>
      <c r="E75" s="3">
        <f>I75+K75+M75+O75+Q75+S75+U75+W75+Y75+AA75+AC75+AE75</f>
        <v>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2" ht="61.5" customHeight="1">
      <c r="A76" s="18" t="s">
        <v>39</v>
      </c>
      <c r="B76" s="3">
        <f t="shared" si="6"/>
        <v>3989.6</v>
      </c>
      <c r="C76" s="3">
        <f>C77</f>
        <v>3653.96</v>
      </c>
      <c r="D76" s="3">
        <f>D77</f>
        <v>0</v>
      </c>
      <c r="E76" s="3">
        <f>E77</f>
        <v>0</v>
      </c>
      <c r="F76" s="3">
        <f>E76/B76%</f>
        <v>0</v>
      </c>
      <c r="G76" s="3">
        <f>E76/C76%</f>
        <v>0</v>
      </c>
      <c r="H76" s="3">
        <f>H77</f>
        <v>298.28</v>
      </c>
      <c r="I76" s="3">
        <f aca="true" t="shared" si="40" ref="I76:AE76">I77</f>
        <v>0</v>
      </c>
      <c r="J76" s="3">
        <f t="shared" si="40"/>
        <v>335.57</v>
      </c>
      <c r="K76" s="3">
        <f t="shared" si="40"/>
        <v>0</v>
      </c>
      <c r="L76" s="3">
        <f t="shared" si="40"/>
        <v>335.57</v>
      </c>
      <c r="M76" s="3">
        <f t="shared" si="40"/>
        <v>0</v>
      </c>
      <c r="N76" s="3">
        <f t="shared" si="40"/>
        <v>335.57</v>
      </c>
      <c r="O76" s="3">
        <f t="shared" si="40"/>
        <v>0</v>
      </c>
      <c r="P76" s="3">
        <f t="shared" si="40"/>
        <v>335.57</v>
      </c>
      <c r="Q76" s="3">
        <f t="shared" si="40"/>
        <v>0</v>
      </c>
      <c r="R76" s="3">
        <f t="shared" si="40"/>
        <v>335.57</v>
      </c>
      <c r="S76" s="3">
        <f t="shared" si="40"/>
        <v>0</v>
      </c>
      <c r="T76" s="3">
        <f t="shared" si="40"/>
        <v>335.57</v>
      </c>
      <c r="U76" s="3">
        <f t="shared" si="40"/>
        <v>0</v>
      </c>
      <c r="V76" s="3">
        <f t="shared" si="40"/>
        <v>335.57</v>
      </c>
      <c r="W76" s="3">
        <f t="shared" si="40"/>
        <v>0</v>
      </c>
      <c r="X76" s="3">
        <f t="shared" si="40"/>
        <v>335.57</v>
      </c>
      <c r="Y76" s="3">
        <f t="shared" si="40"/>
        <v>0</v>
      </c>
      <c r="Z76" s="3">
        <f t="shared" si="40"/>
        <v>335.56</v>
      </c>
      <c r="AA76" s="3">
        <f t="shared" si="40"/>
        <v>0</v>
      </c>
      <c r="AB76" s="3">
        <f t="shared" si="40"/>
        <v>335.56</v>
      </c>
      <c r="AC76" s="3">
        <f t="shared" si="40"/>
        <v>0</v>
      </c>
      <c r="AD76" s="3">
        <f t="shared" si="40"/>
        <v>335.64</v>
      </c>
      <c r="AE76" s="3">
        <f t="shared" si="40"/>
        <v>0</v>
      </c>
      <c r="AF76" s="26"/>
    </row>
    <row r="77" spans="1:32" s="7" customFormat="1" ht="25.5" customHeight="1">
      <c r="A77" s="5" t="s">
        <v>22</v>
      </c>
      <c r="B77" s="6">
        <f t="shared" si="6"/>
        <v>3989.6</v>
      </c>
      <c r="C77" s="6">
        <f>C78+C79+C80+C81</f>
        <v>3653.96</v>
      </c>
      <c r="D77" s="6">
        <f>D78+D79+D80+D81</f>
        <v>0</v>
      </c>
      <c r="E77" s="6">
        <f>E78+E79+E80+E81</f>
        <v>0</v>
      </c>
      <c r="F77" s="3">
        <f>E77/B77%</f>
        <v>0</v>
      </c>
      <c r="G77" s="3">
        <f>E77/C77%</f>
        <v>0</v>
      </c>
      <c r="H77" s="6">
        <f>H78+H79+H80+H81</f>
        <v>298.28</v>
      </c>
      <c r="I77" s="6">
        <f aca="true" t="shared" si="41" ref="I77:AD77">I78+I79+I80+I81</f>
        <v>0</v>
      </c>
      <c r="J77" s="6">
        <f t="shared" si="41"/>
        <v>335.57</v>
      </c>
      <c r="K77" s="6">
        <f t="shared" si="41"/>
        <v>0</v>
      </c>
      <c r="L77" s="6">
        <f t="shared" si="41"/>
        <v>335.57</v>
      </c>
      <c r="M77" s="6">
        <f t="shared" si="41"/>
        <v>0</v>
      </c>
      <c r="N77" s="6">
        <f t="shared" si="41"/>
        <v>335.57</v>
      </c>
      <c r="O77" s="6">
        <f t="shared" si="41"/>
        <v>0</v>
      </c>
      <c r="P77" s="6">
        <f t="shared" si="41"/>
        <v>335.57</v>
      </c>
      <c r="Q77" s="6">
        <f t="shared" si="41"/>
        <v>0</v>
      </c>
      <c r="R77" s="6">
        <f t="shared" si="41"/>
        <v>335.57</v>
      </c>
      <c r="S77" s="6">
        <f t="shared" si="41"/>
        <v>0</v>
      </c>
      <c r="T77" s="6">
        <f t="shared" si="41"/>
        <v>335.57</v>
      </c>
      <c r="U77" s="6">
        <f t="shared" si="41"/>
        <v>0</v>
      </c>
      <c r="V77" s="6">
        <f t="shared" si="41"/>
        <v>335.57</v>
      </c>
      <c r="W77" s="6">
        <f t="shared" si="41"/>
        <v>0</v>
      </c>
      <c r="X77" s="6">
        <f t="shared" si="41"/>
        <v>335.57</v>
      </c>
      <c r="Y77" s="6">
        <f t="shared" si="41"/>
        <v>0</v>
      </c>
      <c r="Z77" s="6">
        <f t="shared" si="41"/>
        <v>335.56</v>
      </c>
      <c r="AA77" s="6">
        <f t="shared" si="41"/>
        <v>0</v>
      </c>
      <c r="AB77" s="6">
        <f t="shared" si="41"/>
        <v>335.56</v>
      </c>
      <c r="AC77" s="6">
        <f t="shared" si="41"/>
        <v>0</v>
      </c>
      <c r="AD77" s="6">
        <f t="shared" si="41"/>
        <v>335.64</v>
      </c>
      <c r="AE77" s="6">
        <f>AE78+AE79+AE80+AE81</f>
        <v>0</v>
      </c>
      <c r="AF77" s="26"/>
    </row>
    <row r="78" spans="1:32" ht="31.5" customHeight="1">
      <c r="A78" s="18" t="s">
        <v>12</v>
      </c>
      <c r="B78" s="3">
        <f t="shared" si="6"/>
        <v>0</v>
      </c>
      <c r="C78" s="3">
        <f>H78+J78+L78+N78+P78+R78+T78+V78+X78+Z78+AB78</f>
        <v>0</v>
      </c>
      <c r="D78" s="3">
        <f>E78</f>
        <v>0</v>
      </c>
      <c r="E78" s="3">
        <f>I78+K78+M78+O78+Q78+S78+U78+W78+Y78+AA78+AC78+AE78</f>
        <v>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26"/>
    </row>
    <row r="79" spans="1:32" ht="33" customHeight="1">
      <c r="A79" s="18" t="s">
        <v>13</v>
      </c>
      <c r="B79" s="3">
        <f>H79+J79+L79+N79+P79+R79+T79+V79+X79+Z79+AB79+AD79+AE79</f>
        <v>3989.6</v>
      </c>
      <c r="C79" s="3">
        <f>H79+J79+L79+N79+P79+R79+T79+V79+X79+Z79+AB79</f>
        <v>3653.96</v>
      </c>
      <c r="D79" s="3">
        <f>E79</f>
        <v>0</v>
      </c>
      <c r="E79" s="3">
        <f>I79+K79+M79+O79+Q79+S79+U79+W79+Y79+AA79+AC79+AE79</f>
        <v>0</v>
      </c>
      <c r="F79" s="3">
        <f>E79/B79%</f>
        <v>0</v>
      </c>
      <c r="G79" s="3">
        <f>E79/C79%</f>
        <v>0</v>
      </c>
      <c r="H79" s="3">
        <v>298.28</v>
      </c>
      <c r="I79" s="3"/>
      <c r="J79" s="3">
        <v>335.57</v>
      </c>
      <c r="K79" s="3"/>
      <c r="L79" s="3">
        <v>335.57</v>
      </c>
      <c r="M79" s="3"/>
      <c r="N79" s="3">
        <v>335.57</v>
      </c>
      <c r="O79" s="3"/>
      <c r="P79" s="3">
        <v>335.57</v>
      </c>
      <c r="Q79" s="3"/>
      <c r="R79" s="3">
        <v>335.57</v>
      </c>
      <c r="S79" s="3"/>
      <c r="T79" s="3">
        <v>335.57</v>
      </c>
      <c r="U79" s="3"/>
      <c r="V79" s="3">
        <v>335.57</v>
      </c>
      <c r="W79" s="3"/>
      <c r="X79" s="3">
        <v>335.57</v>
      </c>
      <c r="Y79" s="3"/>
      <c r="Z79" s="3">
        <v>335.56</v>
      </c>
      <c r="AA79" s="3"/>
      <c r="AB79" s="3">
        <v>335.56</v>
      </c>
      <c r="AC79" s="3"/>
      <c r="AD79" s="3">
        <v>335.64</v>
      </c>
      <c r="AE79" s="3"/>
      <c r="AF79" s="26"/>
    </row>
    <row r="80" spans="1:32" ht="32.25" customHeight="1">
      <c r="A80" s="18" t="s">
        <v>26</v>
      </c>
      <c r="B80" s="3">
        <f t="shared" si="6"/>
        <v>0</v>
      </c>
      <c r="C80" s="3">
        <f>H80+J80+L80+N80+P80+R80+T80+V80+X80+Z80+AB80</f>
        <v>0</v>
      </c>
      <c r="D80" s="3">
        <f>E80</f>
        <v>0</v>
      </c>
      <c r="E80" s="3">
        <f>I80+K80+M80+O80+Q80+S80+U80+W80+Y80+AA80+AC80+AE80</f>
        <v>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26"/>
    </row>
    <row r="81" spans="1:32" ht="30" customHeight="1">
      <c r="A81" s="18" t="s">
        <v>27</v>
      </c>
      <c r="B81" s="3">
        <f t="shared" si="6"/>
        <v>0</v>
      </c>
      <c r="C81" s="3">
        <f>H81+J81+L81+N81+P81+R81+T81+V81+X81+Z81+AB81</f>
        <v>0</v>
      </c>
      <c r="D81" s="3">
        <f>E81</f>
        <v>0</v>
      </c>
      <c r="E81" s="3">
        <f>I81+K81+M81+O81+Q81+S81+U81+W81+Y81+AA81+AC81+AE81</f>
        <v>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26"/>
    </row>
    <row r="82" spans="1:32" ht="52.5" customHeight="1">
      <c r="A82" s="10" t="s">
        <v>40</v>
      </c>
      <c r="B82" s="3">
        <f t="shared" si="6"/>
        <v>414.5</v>
      </c>
      <c r="C82" s="3">
        <f>C83</f>
        <v>379.36</v>
      </c>
      <c r="D82" s="3">
        <f>D83</f>
        <v>0</v>
      </c>
      <c r="E82" s="3">
        <f>E83</f>
        <v>0</v>
      </c>
      <c r="F82" s="3">
        <f>E82/B82%</f>
        <v>0</v>
      </c>
      <c r="G82" s="3">
        <f>E82/C82%</f>
        <v>0</v>
      </c>
      <c r="H82" s="3">
        <f>H83</f>
        <v>32.54</v>
      </c>
      <c r="I82" s="3">
        <f aca="true" t="shared" si="42" ref="I82:AE82">I83</f>
        <v>0</v>
      </c>
      <c r="J82" s="3">
        <f t="shared" si="42"/>
        <v>32.42</v>
      </c>
      <c r="K82" s="3">
        <f t="shared" si="42"/>
        <v>0</v>
      </c>
      <c r="L82" s="3">
        <f t="shared" si="42"/>
        <v>34.45</v>
      </c>
      <c r="M82" s="3">
        <f t="shared" si="42"/>
        <v>0</v>
      </c>
      <c r="N82" s="3">
        <f t="shared" si="42"/>
        <v>34.72</v>
      </c>
      <c r="O82" s="3">
        <f t="shared" si="42"/>
        <v>0</v>
      </c>
      <c r="P82" s="3">
        <f t="shared" si="42"/>
        <v>35.18</v>
      </c>
      <c r="Q82" s="3">
        <f t="shared" si="42"/>
        <v>0</v>
      </c>
      <c r="R82" s="3">
        <f t="shared" si="42"/>
        <v>34.72</v>
      </c>
      <c r="S82" s="3">
        <f t="shared" si="42"/>
        <v>0</v>
      </c>
      <c r="T82" s="3">
        <f t="shared" si="42"/>
        <v>35.18</v>
      </c>
      <c r="U82" s="3">
        <f t="shared" si="42"/>
        <v>0</v>
      </c>
      <c r="V82" s="3">
        <f t="shared" si="42"/>
        <v>35.53</v>
      </c>
      <c r="W82" s="3">
        <f t="shared" si="42"/>
        <v>0</v>
      </c>
      <c r="X82" s="3">
        <f t="shared" si="42"/>
        <v>34.72</v>
      </c>
      <c r="Y82" s="3">
        <f t="shared" si="42"/>
        <v>0</v>
      </c>
      <c r="Z82" s="3">
        <f t="shared" si="42"/>
        <v>35.18</v>
      </c>
      <c r="AA82" s="3">
        <f t="shared" si="42"/>
        <v>0</v>
      </c>
      <c r="AB82" s="3">
        <f t="shared" si="42"/>
        <v>34.72</v>
      </c>
      <c r="AC82" s="3">
        <f t="shared" si="42"/>
        <v>0</v>
      </c>
      <c r="AD82" s="3">
        <f t="shared" si="42"/>
        <v>35.14</v>
      </c>
      <c r="AE82" s="3">
        <f t="shared" si="42"/>
        <v>0</v>
      </c>
      <c r="AF82" s="26"/>
    </row>
    <row r="83" spans="1:32" s="7" customFormat="1" ht="16.5">
      <c r="A83" s="5" t="s">
        <v>22</v>
      </c>
      <c r="B83" s="6">
        <f t="shared" si="6"/>
        <v>414.5</v>
      </c>
      <c r="C83" s="6">
        <f>C84+C85+C86+C87</f>
        <v>379.36</v>
      </c>
      <c r="D83" s="6">
        <f>D84+D85+D86+D87</f>
        <v>0</v>
      </c>
      <c r="E83" s="6">
        <f>E84+E85+E86+E87</f>
        <v>0</v>
      </c>
      <c r="F83" s="3">
        <f>E83/B83%</f>
        <v>0</v>
      </c>
      <c r="G83" s="3">
        <f>E83/C83%</f>
        <v>0</v>
      </c>
      <c r="H83" s="6">
        <f>H84+H85+H86+H87</f>
        <v>32.54</v>
      </c>
      <c r="I83" s="6">
        <f aca="true" t="shared" si="43" ref="I83:AD83">I84+I85+I86+I87</f>
        <v>0</v>
      </c>
      <c r="J83" s="6">
        <f t="shared" si="43"/>
        <v>32.42</v>
      </c>
      <c r="K83" s="6">
        <f t="shared" si="43"/>
        <v>0</v>
      </c>
      <c r="L83" s="6">
        <f t="shared" si="43"/>
        <v>34.45</v>
      </c>
      <c r="M83" s="6">
        <f t="shared" si="43"/>
        <v>0</v>
      </c>
      <c r="N83" s="6">
        <f t="shared" si="43"/>
        <v>34.72</v>
      </c>
      <c r="O83" s="6">
        <f t="shared" si="43"/>
        <v>0</v>
      </c>
      <c r="P83" s="6">
        <f t="shared" si="43"/>
        <v>35.18</v>
      </c>
      <c r="Q83" s="6">
        <f t="shared" si="43"/>
        <v>0</v>
      </c>
      <c r="R83" s="6">
        <f t="shared" si="43"/>
        <v>34.72</v>
      </c>
      <c r="S83" s="6">
        <f t="shared" si="43"/>
        <v>0</v>
      </c>
      <c r="T83" s="6">
        <f t="shared" si="43"/>
        <v>35.18</v>
      </c>
      <c r="U83" s="6">
        <f t="shared" si="43"/>
        <v>0</v>
      </c>
      <c r="V83" s="6">
        <f t="shared" si="43"/>
        <v>35.53</v>
      </c>
      <c r="W83" s="6">
        <f t="shared" si="43"/>
        <v>0</v>
      </c>
      <c r="X83" s="6">
        <f t="shared" si="43"/>
        <v>34.72</v>
      </c>
      <c r="Y83" s="6">
        <f t="shared" si="43"/>
        <v>0</v>
      </c>
      <c r="Z83" s="6">
        <f t="shared" si="43"/>
        <v>35.18</v>
      </c>
      <c r="AA83" s="6">
        <f t="shared" si="43"/>
        <v>0</v>
      </c>
      <c r="AB83" s="6">
        <f t="shared" si="43"/>
        <v>34.72</v>
      </c>
      <c r="AC83" s="6">
        <f t="shared" si="43"/>
        <v>0</v>
      </c>
      <c r="AD83" s="6">
        <f t="shared" si="43"/>
        <v>35.14</v>
      </c>
      <c r="AE83" s="6">
        <f>AE84+AE85+AE86+AE87</f>
        <v>0</v>
      </c>
      <c r="AF83" s="26"/>
    </row>
    <row r="84" spans="1:31" ht="16.5">
      <c r="A84" s="18" t="s">
        <v>12</v>
      </c>
      <c r="B84" s="3">
        <f t="shared" si="6"/>
        <v>0</v>
      </c>
      <c r="C84" s="3">
        <f>H84+J84+L84+N84+P84+R84+T84+V84+X84+Z84+AB84</f>
        <v>0</v>
      </c>
      <c r="D84" s="3">
        <f>E84</f>
        <v>0</v>
      </c>
      <c r="E84" s="3">
        <f>I84+K84+M84+O84+Q84+S84+U84+W84+Y84+AA84+AC84+AE84</f>
        <v>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6.5">
      <c r="A85" s="18" t="s">
        <v>13</v>
      </c>
      <c r="B85" s="3">
        <f>H85+J85+L85+N85+P85+R85+T85+V85+X85+Z85+AB85+AD85+AE85</f>
        <v>414.5</v>
      </c>
      <c r="C85" s="3">
        <f>H85+J85+L85+N85+P85+R85+T85+V85+X85+Z85+AB85</f>
        <v>379.36</v>
      </c>
      <c r="D85" s="3">
        <f>E85</f>
        <v>0</v>
      </c>
      <c r="E85" s="3">
        <f>I85+K85+M85+O85+Q85+S85+U85+W85+Y85+AA85+AC85+AE85</f>
        <v>0</v>
      </c>
      <c r="F85" s="3">
        <f>E85/B85%</f>
        <v>0</v>
      </c>
      <c r="G85" s="3">
        <f>E85/C85%</f>
        <v>0</v>
      </c>
      <c r="H85" s="3">
        <v>32.54</v>
      </c>
      <c r="I85" s="3"/>
      <c r="J85" s="3">
        <v>32.42</v>
      </c>
      <c r="K85" s="3"/>
      <c r="L85" s="3">
        <v>34.45</v>
      </c>
      <c r="M85" s="3"/>
      <c r="N85" s="3">
        <v>34.72</v>
      </c>
      <c r="O85" s="3"/>
      <c r="P85" s="3">
        <v>35.18</v>
      </c>
      <c r="Q85" s="3"/>
      <c r="R85" s="3">
        <v>34.72</v>
      </c>
      <c r="S85" s="3"/>
      <c r="T85" s="3">
        <v>35.18</v>
      </c>
      <c r="U85" s="3"/>
      <c r="V85" s="3">
        <v>35.53</v>
      </c>
      <c r="W85" s="3"/>
      <c r="X85" s="3">
        <v>34.72</v>
      </c>
      <c r="Y85" s="3"/>
      <c r="Z85" s="3">
        <v>35.18</v>
      </c>
      <c r="AA85" s="3"/>
      <c r="AB85" s="3">
        <v>34.72</v>
      </c>
      <c r="AC85" s="3"/>
      <c r="AD85" s="3">
        <v>35.14</v>
      </c>
      <c r="AE85" s="3"/>
    </row>
    <row r="86" spans="1:31" ht="16.5">
      <c r="A86" s="18" t="s">
        <v>26</v>
      </c>
      <c r="B86" s="3">
        <f t="shared" si="6"/>
        <v>0</v>
      </c>
      <c r="C86" s="3">
        <f>H86+J86+L86+N86+P86+R86+T86+V86+X86+Z86+AB86</f>
        <v>0</v>
      </c>
      <c r="D86" s="3">
        <f>E86</f>
        <v>0</v>
      </c>
      <c r="E86" s="3">
        <f>I86+K86+M86+O86+Q86+S86+U86+W86+Y86+AA86+AC86+AE86</f>
        <v>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6.5">
      <c r="A87" s="18" t="s">
        <v>27</v>
      </c>
      <c r="B87" s="3">
        <f t="shared" si="6"/>
        <v>0</v>
      </c>
      <c r="C87" s="3">
        <f>H87+J87+L87+N87+P87+R87+T87+V87+X87+Z87+AB87</f>
        <v>0</v>
      </c>
      <c r="D87" s="3">
        <f>E87</f>
        <v>0</v>
      </c>
      <c r="E87" s="3">
        <f>I87+K87+M87+O87+Q87+S87+U87+W87+Y87+AA87+AC87+AE87</f>
        <v>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2" s="7" customFormat="1" ht="31.5" customHeight="1">
      <c r="A88" s="10" t="s">
        <v>41</v>
      </c>
      <c r="B88" s="3">
        <f t="shared" si="6"/>
        <v>2075.9</v>
      </c>
      <c r="C88" s="3">
        <f>C89</f>
        <v>2075.9</v>
      </c>
      <c r="D88" s="3">
        <f>D89</f>
        <v>0</v>
      </c>
      <c r="E88" s="3">
        <f>E89</f>
        <v>0</v>
      </c>
      <c r="F88" s="3">
        <f>E88/B88%</f>
        <v>0</v>
      </c>
      <c r="G88" s="3">
        <f>_xlfn.IFERROR(E88/C88*100,0)</f>
        <v>0</v>
      </c>
      <c r="H88" s="3">
        <f>H89</f>
        <v>0</v>
      </c>
      <c r="I88" s="3">
        <f aca="true" t="shared" si="44" ref="I88:AE88">I89</f>
        <v>0</v>
      </c>
      <c r="J88" s="3">
        <f t="shared" si="44"/>
        <v>0</v>
      </c>
      <c r="K88" s="3">
        <f t="shared" si="44"/>
        <v>0</v>
      </c>
      <c r="L88" s="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4"/>
        <v>0</v>
      </c>
      <c r="S88" s="3">
        <f t="shared" si="44"/>
        <v>0</v>
      </c>
      <c r="T88" s="3">
        <f t="shared" si="44"/>
        <v>0</v>
      </c>
      <c r="U88" s="3">
        <f t="shared" si="44"/>
        <v>0</v>
      </c>
      <c r="V88" s="3">
        <f t="shared" si="44"/>
        <v>0</v>
      </c>
      <c r="W88" s="3">
        <f t="shared" si="44"/>
        <v>0</v>
      </c>
      <c r="X88" s="3">
        <f t="shared" si="44"/>
        <v>2075.9</v>
      </c>
      <c r="Y88" s="3">
        <f t="shared" si="44"/>
        <v>0</v>
      </c>
      <c r="Z88" s="3">
        <f t="shared" si="44"/>
        <v>0</v>
      </c>
      <c r="AA88" s="3">
        <f t="shared" si="44"/>
        <v>0</v>
      </c>
      <c r="AB88" s="3">
        <f t="shared" si="44"/>
        <v>0</v>
      </c>
      <c r="AC88" s="3">
        <f t="shared" si="44"/>
        <v>0</v>
      </c>
      <c r="AD88" s="3">
        <f t="shared" si="44"/>
        <v>0</v>
      </c>
      <c r="AE88" s="3">
        <f t="shared" si="44"/>
        <v>0</v>
      </c>
      <c r="AF88" s="28"/>
    </row>
    <row r="89" spans="1:31" ht="16.5" customHeight="1">
      <c r="A89" s="5" t="s">
        <v>22</v>
      </c>
      <c r="B89" s="6">
        <f t="shared" si="6"/>
        <v>2075.9</v>
      </c>
      <c r="C89" s="6">
        <f>C90+C91+C92+C93</f>
        <v>2075.9</v>
      </c>
      <c r="D89" s="6">
        <f>D90+D91+D92+D93</f>
        <v>0</v>
      </c>
      <c r="E89" s="6">
        <f>E90+E91+E92+E93</f>
        <v>0</v>
      </c>
      <c r="F89" s="6">
        <f>E89/B89%</f>
        <v>0</v>
      </c>
      <c r="G89" s="6">
        <f>_xlfn.IFERROR(E89/C89*100,0)</f>
        <v>0</v>
      </c>
      <c r="H89" s="6">
        <f>H90+H91+H92+H93</f>
        <v>0</v>
      </c>
      <c r="I89" s="6">
        <f aca="true" t="shared" si="45" ref="I89:AD89">I90+I91+I92+I93</f>
        <v>0</v>
      </c>
      <c r="J89" s="6">
        <f t="shared" si="45"/>
        <v>0</v>
      </c>
      <c r="K89" s="6">
        <f t="shared" si="45"/>
        <v>0</v>
      </c>
      <c r="L89" s="6">
        <f t="shared" si="45"/>
        <v>0</v>
      </c>
      <c r="M89" s="6">
        <f t="shared" si="45"/>
        <v>0</v>
      </c>
      <c r="N89" s="6">
        <f t="shared" si="45"/>
        <v>0</v>
      </c>
      <c r="O89" s="6">
        <f t="shared" si="45"/>
        <v>0</v>
      </c>
      <c r="P89" s="6">
        <f t="shared" si="45"/>
        <v>0</v>
      </c>
      <c r="Q89" s="6">
        <f t="shared" si="45"/>
        <v>0</v>
      </c>
      <c r="R89" s="6">
        <f t="shared" si="45"/>
        <v>0</v>
      </c>
      <c r="S89" s="6">
        <f t="shared" si="45"/>
        <v>0</v>
      </c>
      <c r="T89" s="6">
        <f t="shared" si="45"/>
        <v>0</v>
      </c>
      <c r="U89" s="6">
        <f t="shared" si="45"/>
        <v>0</v>
      </c>
      <c r="V89" s="6">
        <f t="shared" si="45"/>
        <v>0</v>
      </c>
      <c r="W89" s="6">
        <f t="shared" si="45"/>
        <v>0</v>
      </c>
      <c r="X89" s="6">
        <f t="shared" si="45"/>
        <v>2075.9</v>
      </c>
      <c r="Y89" s="6">
        <f t="shared" si="45"/>
        <v>0</v>
      </c>
      <c r="Z89" s="6">
        <f t="shared" si="45"/>
        <v>0</v>
      </c>
      <c r="AA89" s="6">
        <f t="shared" si="45"/>
        <v>0</v>
      </c>
      <c r="AB89" s="6">
        <f t="shared" si="45"/>
        <v>0</v>
      </c>
      <c r="AC89" s="6">
        <f t="shared" si="45"/>
        <v>0</v>
      </c>
      <c r="AD89" s="6">
        <f t="shared" si="45"/>
        <v>0</v>
      </c>
      <c r="AE89" s="6">
        <f>AE90+AE91+AE92+AE93</f>
        <v>0</v>
      </c>
    </row>
    <row r="90" spans="1:31" ht="19.5" customHeight="1">
      <c r="A90" s="18" t="s">
        <v>12</v>
      </c>
      <c r="B90" s="3">
        <f t="shared" si="6"/>
        <v>0</v>
      </c>
      <c r="C90" s="3">
        <f>H90+J90+L90+N90+P90+R90+T90+V90+X90+Z90+AB90</f>
        <v>0</v>
      </c>
      <c r="D90" s="3">
        <f>E90</f>
        <v>0</v>
      </c>
      <c r="E90" s="3">
        <f>I90+K90+M90+O90+Q90+S90+U90+W90+Y90+AA90+AC90+AE90</f>
        <v>0</v>
      </c>
      <c r="F90" s="3"/>
      <c r="G90" s="3">
        <f>_xlfn.IFERROR(E90/C90*100,0)</f>
        <v>0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9.5" customHeight="1">
      <c r="A91" s="18" t="s">
        <v>13</v>
      </c>
      <c r="B91" s="3">
        <f>H91+J91+L91+N91+P91+R91+T91+V91+X91+Z91+AB91+AD91+AE91</f>
        <v>2075.9</v>
      </c>
      <c r="C91" s="3">
        <f>H91+J91+L91+N91+P91+R91+T91+V91+X91+Z91+AB91</f>
        <v>2075.9</v>
      </c>
      <c r="D91" s="3">
        <f>E91</f>
        <v>0</v>
      </c>
      <c r="E91" s="3">
        <f>I91+K91+M91+O91+Q91+S91+U91+W91+Y91+AA91+AC91+AE91</f>
        <v>0</v>
      </c>
      <c r="F91" s="3">
        <f>E91/B91%</f>
        <v>0</v>
      </c>
      <c r="G91" s="3">
        <f>_xlfn.IFERROR(E91/C91*100,0)</f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>
        <v>2075.9</v>
      </c>
      <c r="Y91" s="3"/>
      <c r="Z91" s="3"/>
      <c r="AA91" s="3"/>
      <c r="AB91" s="3"/>
      <c r="AC91" s="3"/>
      <c r="AD91" s="3"/>
      <c r="AE91" s="3"/>
    </row>
    <row r="92" spans="1:31" ht="22.5" customHeight="1">
      <c r="A92" s="18" t="s">
        <v>26</v>
      </c>
      <c r="B92" s="3">
        <f t="shared" si="6"/>
        <v>0</v>
      </c>
      <c r="C92" s="3">
        <f>H92+J92+L92+N92+P92+R92+T92+V92+X92+Z92+AB92</f>
        <v>0</v>
      </c>
      <c r="D92" s="3">
        <f>E92</f>
        <v>0</v>
      </c>
      <c r="E92" s="3">
        <f>I92+K92+M92+O92+Q92+S92+U92+W92+Y92+AA92+AC92+AE92</f>
        <v>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24.75" customHeight="1">
      <c r="A93" s="18" t="s">
        <v>27</v>
      </c>
      <c r="B93" s="3">
        <f t="shared" si="6"/>
        <v>0</v>
      </c>
      <c r="C93" s="3">
        <f>H93+J93+L93+N93+P93+R93+T93+V93+X93+Z93+AB93</f>
        <v>0</v>
      </c>
      <c r="D93" s="3">
        <f>E93</f>
        <v>0</v>
      </c>
      <c r="E93" s="3">
        <f>I93+K93+M93+O93+Q93+S93+U93+W93+Y93+AA93+AC93+AE93</f>
        <v>0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2" s="7" customFormat="1" ht="104.25" customHeight="1">
      <c r="A94" s="10" t="s">
        <v>55</v>
      </c>
      <c r="B94" s="3">
        <f aca="true" t="shared" si="46" ref="B94:B99">H94+J94+L94+N94+P94+R94+T94+V94+X94+Z94+AB94+AD94+AE94</f>
        <v>0</v>
      </c>
      <c r="C94" s="3">
        <f>C95</f>
        <v>0</v>
      </c>
      <c r="D94" s="3">
        <f>D95</f>
        <v>0</v>
      </c>
      <c r="E94" s="3">
        <f>E95</f>
        <v>0</v>
      </c>
      <c r="F94" s="3" t="e">
        <f>E94/B94%</f>
        <v>#DIV/0!</v>
      </c>
      <c r="G94" s="3">
        <f>_xlfn.IFERROR(E94/C94*100,0)</f>
        <v>0</v>
      </c>
      <c r="H94" s="3">
        <f>H95</f>
        <v>0</v>
      </c>
      <c r="I94" s="3">
        <f aca="true" t="shared" si="47" ref="I94:AE94">I95</f>
        <v>0</v>
      </c>
      <c r="J94" s="3">
        <f t="shared" si="47"/>
        <v>0</v>
      </c>
      <c r="K94" s="3">
        <f t="shared" si="47"/>
        <v>0</v>
      </c>
      <c r="L94" s="3">
        <f t="shared" si="47"/>
        <v>0</v>
      </c>
      <c r="M94" s="3">
        <f t="shared" si="47"/>
        <v>0</v>
      </c>
      <c r="N94" s="3">
        <f t="shared" si="47"/>
        <v>0</v>
      </c>
      <c r="O94" s="3">
        <f t="shared" si="47"/>
        <v>0</v>
      </c>
      <c r="P94" s="3">
        <f t="shared" si="47"/>
        <v>0</v>
      </c>
      <c r="Q94" s="3">
        <f t="shared" si="47"/>
        <v>0</v>
      </c>
      <c r="R94" s="3">
        <f t="shared" si="47"/>
        <v>0</v>
      </c>
      <c r="S94" s="3">
        <f t="shared" si="47"/>
        <v>0</v>
      </c>
      <c r="T94" s="3">
        <f t="shared" si="47"/>
        <v>0</v>
      </c>
      <c r="U94" s="3">
        <f t="shared" si="47"/>
        <v>0</v>
      </c>
      <c r="V94" s="3">
        <f t="shared" si="47"/>
        <v>0</v>
      </c>
      <c r="W94" s="3">
        <f t="shared" si="47"/>
        <v>0</v>
      </c>
      <c r="X94" s="3">
        <f t="shared" si="47"/>
        <v>0</v>
      </c>
      <c r="Y94" s="3">
        <f t="shared" si="47"/>
        <v>0</v>
      </c>
      <c r="Z94" s="3">
        <f t="shared" si="47"/>
        <v>0</v>
      </c>
      <c r="AA94" s="3">
        <f t="shared" si="47"/>
        <v>0</v>
      </c>
      <c r="AB94" s="3">
        <f t="shared" si="47"/>
        <v>0</v>
      </c>
      <c r="AC94" s="3">
        <f t="shared" si="47"/>
        <v>0</v>
      </c>
      <c r="AD94" s="3">
        <f t="shared" si="47"/>
        <v>0</v>
      </c>
      <c r="AE94" s="3">
        <f t="shared" si="47"/>
        <v>0</v>
      </c>
      <c r="AF94" s="28"/>
    </row>
    <row r="95" spans="1:31" ht="16.5" customHeight="1">
      <c r="A95" s="5" t="s">
        <v>22</v>
      </c>
      <c r="B95" s="6">
        <f t="shared" si="46"/>
        <v>0</v>
      </c>
      <c r="C95" s="6">
        <f>C96+C97+C98+C99</f>
        <v>0</v>
      </c>
      <c r="D95" s="6">
        <f>D96+D97+D98+D99</f>
        <v>0</v>
      </c>
      <c r="E95" s="6">
        <f>E96+E97+E98+E99</f>
        <v>0</v>
      </c>
      <c r="F95" s="6" t="e">
        <f>E95/B95%</f>
        <v>#DIV/0!</v>
      </c>
      <c r="G95" s="6">
        <f>_xlfn.IFERROR(E95/C95*100,0)</f>
        <v>0</v>
      </c>
      <c r="H95" s="6">
        <f>H96+H97+H98+H99</f>
        <v>0</v>
      </c>
      <c r="I95" s="6">
        <f aca="true" t="shared" si="48" ref="I95:AD95">I96+I97+I98+I99</f>
        <v>0</v>
      </c>
      <c r="J95" s="6">
        <f t="shared" si="48"/>
        <v>0</v>
      </c>
      <c r="K95" s="6">
        <f t="shared" si="48"/>
        <v>0</v>
      </c>
      <c r="L95" s="6">
        <f t="shared" si="48"/>
        <v>0</v>
      </c>
      <c r="M95" s="6">
        <f t="shared" si="48"/>
        <v>0</v>
      </c>
      <c r="N95" s="6">
        <f t="shared" si="48"/>
        <v>0</v>
      </c>
      <c r="O95" s="6">
        <f t="shared" si="48"/>
        <v>0</v>
      </c>
      <c r="P95" s="6">
        <f t="shared" si="48"/>
        <v>0</v>
      </c>
      <c r="Q95" s="6">
        <f t="shared" si="48"/>
        <v>0</v>
      </c>
      <c r="R95" s="6">
        <f t="shared" si="48"/>
        <v>0</v>
      </c>
      <c r="S95" s="6">
        <f t="shared" si="48"/>
        <v>0</v>
      </c>
      <c r="T95" s="6">
        <f t="shared" si="48"/>
        <v>0</v>
      </c>
      <c r="U95" s="6">
        <f t="shared" si="48"/>
        <v>0</v>
      </c>
      <c r="V95" s="6">
        <f t="shared" si="48"/>
        <v>0</v>
      </c>
      <c r="W95" s="6">
        <f t="shared" si="48"/>
        <v>0</v>
      </c>
      <c r="X95" s="6">
        <f t="shared" si="48"/>
        <v>0</v>
      </c>
      <c r="Y95" s="6">
        <f t="shared" si="48"/>
        <v>0</v>
      </c>
      <c r="Z95" s="6">
        <f t="shared" si="48"/>
        <v>0</v>
      </c>
      <c r="AA95" s="6">
        <f t="shared" si="48"/>
        <v>0</v>
      </c>
      <c r="AB95" s="6">
        <f t="shared" si="48"/>
        <v>0</v>
      </c>
      <c r="AC95" s="6">
        <f t="shared" si="48"/>
        <v>0</v>
      </c>
      <c r="AD95" s="6">
        <f t="shared" si="48"/>
        <v>0</v>
      </c>
      <c r="AE95" s="6">
        <f>AE96+AE97+AE98+AE99</f>
        <v>0</v>
      </c>
    </row>
    <row r="96" spans="1:31" ht="19.5" customHeight="1">
      <c r="A96" s="18" t="s">
        <v>12</v>
      </c>
      <c r="B96" s="3">
        <f t="shared" si="46"/>
        <v>0</v>
      </c>
      <c r="C96" s="3">
        <f>H96+J96+L96+N96+P96+R96+T96+V96+X96+Z96+AB96</f>
        <v>0</v>
      </c>
      <c r="D96" s="3">
        <f>E96</f>
        <v>0</v>
      </c>
      <c r="E96" s="3">
        <f>I96+K96+M96+O96+Q96+S96+U96+W96+Y96+AA96+AC96+AE96</f>
        <v>0</v>
      </c>
      <c r="F96" s="3"/>
      <c r="G96" s="3">
        <f>_xlfn.IFERROR(E96/C96*100,0)</f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9.5" customHeight="1">
      <c r="A97" s="18" t="s">
        <v>13</v>
      </c>
      <c r="B97" s="3">
        <f t="shared" si="46"/>
        <v>0</v>
      </c>
      <c r="C97" s="3">
        <f>H97+J97+L97+N97+P97+R97+T97+V97+X97+Z97+AB97</f>
        <v>0</v>
      </c>
      <c r="D97" s="3">
        <f>E97</f>
        <v>0</v>
      </c>
      <c r="E97" s="3">
        <f>I97+K97+M97+O97+Q97+S97+U97+W97+Y97+AA97+AC97+AE97</f>
        <v>0</v>
      </c>
      <c r="F97" s="3" t="e">
        <f>E97/B97%</f>
        <v>#DIV/0!</v>
      </c>
      <c r="G97" s="3">
        <f>_xlfn.IFERROR(E97/C97*100,0)</f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22.5" customHeight="1">
      <c r="A98" s="18" t="s">
        <v>26</v>
      </c>
      <c r="B98" s="3">
        <f t="shared" si="46"/>
        <v>0</v>
      </c>
      <c r="C98" s="3">
        <f>H98+J98+L98+N98+P98+R98+T98+V98+X98+Z98+AB98</f>
        <v>0</v>
      </c>
      <c r="D98" s="3">
        <f>E98</f>
        <v>0</v>
      </c>
      <c r="E98" s="3">
        <f>I98+K98+M98+O98+Q98+S98+U98+W98+Y98+AA98+AC98+AE98</f>
        <v>0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24.75" customHeight="1">
      <c r="A99" s="18" t="s">
        <v>27</v>
      </c>
      <c r="B99" s="3">
        <f t="shared" si="46"/>
        <v>0</v>
      </c>
      <c r="C99" s="3">
        <f>H99+J99+L99+N99+P99+R99+T99+V99+X99+Z99+AB99</f>
        <v>0</v>
      </c>
      <c r="D99" s="3">
        <f>E99</f>
        <v>0</v>
      </c>
      <c r="E99" s="3">
        <f>I99+K99+M99+O99+Q99+S99+U99+W99+Y99+AA99+AC99+AE99</f>
        <v>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33" customHeight="1">
      <c r="A100" s="30" t="s">
        <v>25</v>
      </c>
      <c r="B100" s="6">
        <f>B13+B6</f>
        <v>206505.2</v>
      </c>
      <c r="C100" s="31">
        <f>C13+C6</f>
        <v>190664.66999999998</v>
      </c>
      <c r="D100" s="31">
        <f>D13+D6</f>
        <v>0</v>
      </c>
      <c r="E100" s="31">
        <f>E13+E6</f>
        <v>0</v>
      </c>
      <c r="F100" s="6">
        <f>E100/B100%</f>
        <v>0</v>
      </c>
      <c r="G100" s="6">
        <f>E100/C100%</f>
        <v>0</v>
      </c>
      <c r="H100" s="6">
        <f>H13+H6</f>
        <v>8373.91</v>
      </c>
      <c r="I100" s="6">
        <f aca="true" t="shared" si="49" ref="I100:AE100">I13+I6</f>
        <v>0</v>
      </c>
      <c r="J100" s="6">
        <f t="shared" si="49"/>
        <v>13002.300000000001</v>
      </c>
      <c r="K100" s="6">
        <f t="shared" si="49"/>
        <v>0</v>
      </c>
      <c r="L100" s="6">
        <f t="shared" si="49"/>
        <v>11106.08</v>
      </c>
      <c r="M100" s="6">
        <f t="shared" si="49"/>
        <v>0</v>
      </c>
      <c r="N100" s="6">
        <f t="shared" si="49"/>
        <v>18885.36</v>
      </c>
      <c r="O100" s="6">
        <f t="shared" si="49"/>
        <v>0</v>
      </c>
      <c r="P100" s="6">
        <f t="shared" si="49"/>
        <v>10582.09</v>
      </c>
      <c r="Q100" s="6">
        <f t="shared" si="49"/>
        <v>0</v>
      </c>
      <c r="R100" s="6">
        <f t="shared" si="49"/>
        <v>10080.289999999999</v>
      </c>
      <c r="S100" s="6">
        <f t="shared" si="49"/>
        <v>0</v>
      </c>
      <c r="T100" s="6">
        <f t="shared" si="49"/>
        <v>10644.130000000001</v>
      </c>
      <c r="U100" s="6">
        <f>U13+U6</f>
        <v>0</v>
      </c>
      <c r="V100" s="6">
        <f t="shared" si="49"/>
        <v>29261.66</v>
      </c>
      <c r="W100" s="6">
        <f t="shared" si="49"/>
        <v>0</v>
      </c>
      <c r="X100" s="6">
        <f t="shared" si="49"/>
        <v>62835.82000000001</v>
      </c>
      <c r="Y100" s="6">
        <f t="shared" si="49"/>
        <v>0</v>
      </c>
      <c r="Z100" s="6">
        <f t="shared" si="49"/>
        <v>8419.810000000001</v>
      </c>
      <c r="AA100" s="6">
        <f t="shared" si="49"/>
        <v>0</v>
      </c>
      <c r="AB100" s="6">
        <f t="shared" si="49"/>
        <v>12913.920000000002</v>
      </c>
      <c r="AC100" s="6">
        <f t="shared" si="49"/>
        <v>0</v>
      </c>
      <c r="AD100" s="6">
        <f t="shared" si="49"/>
        <v>10399.829999999998</v>
      </c>
      <c r="AE100" s="6">
        <f t="shared" si="49"/>
        <v>0</v>
      </c>
    </row>
    <row r="101" spans="1:33" s="9" customFormat="1" ht="16.5">
      <c r="A101" s="18" t="s">
        <v>12</v>
      </c>
      <c r="B101" s="3">
        <f aca="true" t="shared" si="50" ref="B101:E102">B64+B16+B9</f>
        <v>71346.8</v>
      </c>
      <c r="C101" s="3">
        <f t="shared" si="50"/>
        <v>71346.8</v>
      </c>
      <c r="D101" s="3">
        <f t="shared" si="50"/>
        <v>0</v>
      </c>
      <c r="E101" s="3">
        <f t="shared" si="50"/>
        <v>0</v>
      </c>
      <c r="F101" s="3">
        <f>E101/B101%</f>
        <v>0</v>
      </c>
      <c r="G101" s="3">
        <f>_xlfn.IFERROR(E101/C101*100,0)</f>
        <v>0</v>
      </c>
      <c r="H101" s="3">
        <f aca="true" t="shared" si="51" ref="H101:AE101">H64+H16+H9</f>
        <v>0</v>
      </c>
      <c r="I101" s="3">
        <f t="shared" si="51"/>
        <v>0</v>
      </c>
      <c r="J101" s="3">
        <f t="shared" si="51"/>
        <v>0</v>
      </c>
      <c r="K101" s="3">
        <f t="shared" si="51"/>
        <v>0</v>
      </c>
      <c r="L101" s="3">
        <f t="shared" si="51"/>
        <v>0</v>
      </c>
      <c r="M101" s="3">
        <f t="shared" si="51"/>
        <v>0</v>
      </c>
      <c r="N101" s="3">
        <f t="shared" si="51"/>
        <v>0</v>
      </c>
      <c r="O101" s="3">
        <f t="shared" si="51"/>
        <v>0</v>
      </c>
      <c r="P101" s="3">
        <f t="shared" si="51"/>
        <v>0</v>
      </c>
      <c r="Q101" s="3">
        <f t="shared" si="51"/>
        <v>0</v>
      </c>
      <c r="R101" s="3">
        <f t="shared" si="51"/>
        <v>0</v>
      </c>
      <c r="S101" s="3">
        <f t="shared" si="51"/>
        <v>0</v>
      </c>
      <c r="T101" s="3">
        <f t="shared" si="51"/>
        <v>0</v>
      </c>
      <c r="U101" s="3">
        <f t="shared" si="51"/>
        <v>0</v>
      </c>
      <c r="V101" s="3">
        <f t="shared" si="51"/>
        <v>21403.5</v>
      </c>
      <c r="W101" s="3">
        <f t="shared" si="51"/>
        <v>0</v>
      </c>
      <c r="X101" s="3">
        <f t="shared" si="51"/>
        <v>49943.3</v>
      </c>
      <c r="Y101" s="3">
        <f t="shared" si="51"/>
        <v>0</v>
      </c>
      <c r="Z101" s="3">
        <f t="shared" si="51"/>
        <v>0</v>
      </c>
      <c r="AA101" s="3">
        <f t="shared" si="51"/>
        <v>0</v>
      </c>
      <c r="AB101" s="3">
        <f t="shared" si="51"/>
        <v>0</v>
      </c>
      <c r="AC101" s="3">
        <f t="shared" si="51"/>
        <v>0</v>
      </c>
      <c r="AD101" s="3">
        <f t="shared" si="51"/>
        <v>0</v>
      </c>
      <c r="AE101" s="3">
        <f t="shared" si="51"/>
        <v>0</v>
      </c>
      <c r="AF101" s="16"/>
      <c r="AG101" s="16"/>
    </row>
    <row r="102" spans="1:33" s="9" customFormat="1" ht="16.5">
      <c r="A102" s="18" t="s">
        <v>13</v>
      </c>
      <c r="B102" s="3">
        <f t="shared" si="50"/>
        <v>135158.40000000002</v>
      </c>
      <c r="C102" s="3">
        <f t="shared" si="50"/>
        <v>119317.87</v>
      </c>
      <c r="D102" s="3">
        <f t="shared" si="50"/>
        <v>0</v>
      </c>
      <c r="E102" s="3">
        <f t="shared" si="50"/>
        <v>0</v>
      </c>
      <c r="F102" s="3">
        <f>E102/B102%</f>
        <v>0</v>
      </c>
      <c r="G102" s="3">
        <f>_xlfn.IFERROR(E102/C102*100,0)</f>
        <v>0</v>
      </c>
      <c r="H102" s="3">
        <f aca="true" t="shared" si="52" ref="H102:AE102">H65+H17+H10</f>
        <v>8373.91</v>
      </c>
      <c r="I102" s="3">
        <f t="shared" si="52"/>
        <v>0</v>
      </c>
      <c r="J102" s="3">
        <f t="shared" si="52"/>
        <v>13002.300000000001</v>
      </c>
      <c r="K102" s="3">
        <f t="shared" si="52"/>
        <v>0</v>
      </c>
      <c r="L102" s="3">
        <f t="shared" si="52"/>
        <v>11106.08</v>
      </c>
      <c r="M102" s="3">
        <f t="shared" si="52"/>
        <v>0</v>
      </c>
      <c r="N102" s="3">
        <f t="shared" si="52"/>
        <v>18885.36</v>
      </c>
      <c r="O102" s="3">
        <f t="shared" si="52"/>
        <v>0</v>
      </c>
      <c r="P102" s="3">
        <f t="shared" si="52"/>
        <v>10582.09</v>
      </c>
      <c r="Q102" s="3">
        <f t="shared" si="52"/>
        <v>0</v>
      </c>
      <c r="R102" s="3">
        <f t="shared" si="52"/>
        <v>10080.289999999999</v>
      </c>
      <c r="S102" s="3">
        <f t="shared" si="52"/>
        <v>0</v>
      </c>
      <c r="T102" s="3">
        <f t="shared" si="52"/>
        <v>10644.130000000001</v>
      </c>
      <c r="U102" s="3">
        <f t="shared" si="52"/>
        <v>0</v>
      </c>
      <c r="V102" s="3">
        <f t="shared" si="52"/>
        <v>7858.159999999999</v>
      </c>
      <c r="W102" s="3">
        <f t="shared" si="52"/>
        <v>0</v>
      </c>
      <c r="X102" s="3">
        <f t="shared" si="52"/>
        <v>12892.52</v>
      </c>
      <c r="Y102" s="3">
        <f t="shared" si="52"/>
        <v>0</v>
      </c>
      <c r="Z102" s="3">
        <f t="shared" si="52"/>
        <v>8419.810000000001</v>
      </c>
      <c r="AA102" s="3">
        <f t="shared" si="52"/>
        <v>0</v>
      </c>
      <c r="AB102" s="3">
        <f t="shared" si="52"/>
        <v>12913.920000000002</v>
      </c>
      <c r="AC102" s="3">
        <f t="shared" si="52"/>
        <v>0</v>
      </c>
      <c r="AD102" s="3">
        <f t="shared" si="52"/>
        <v>10399.829999999998</v>
      </c>
      <c r="AE102" s="3">
        <f t="shared" si="52"/>
        <v>0</v>
      </c>
      <c r="AF102" s="16"/>
      <c r="AG102" s="16"/>
    </row>
    <row r="103" spans="1:33" s="29" customFormat="1" ht="17.25" customHeight="1" hidden="1">
      <c r="A103" s="14" t="s">
        <v>51</v>
      </c>
      <c r="B103" s="15">
        <f>H103+J103+L103+N103+P103+R103+T103+V103+X103+Z103+AB103+AD103+AE103</f>
        <v>0</v>
      </c>
      <c r="C103" s="15">
        <f>H103+J103+L103+N103+P103+R103+T103</f>
        <v>0</v>
      </c>
      <c r="D103" s="15">
        <f>E103</f>
        <v>0</v>
      </c>
      <c r="E103" s="15">
        <f>I103+K103+M103+O103+Q103+S103+U103+W103+Y103+AA103+AC103+AE103</f>
        <v>0</v>
      </c>
      <c r="F103" s="15"/>
      <c r="G103" s="15"/>
      <c r="H103" s="15">
        <f>H66</f>
        <v>0</v>
      </c>
      <c r="I103" s="15">
        <f aca="true" t="shared" si="53" ref="I103:AE103">I66</f>
        <v>0</v>
      </c>
      <c r="J103" s="15">
        <f t="shared" si="53"/>
        <v>0</v>
      </c>
      <c r="K103" s="15">
        <f t="shared" si="53"/>
        <v>0</v>
      </c>
      <c r="L103" s="15">
        <f t="shared" si="53"/>
        <v>0</v>
      </c>
      <c r="M103" s="15">
        <f t="shared" si="53"/>
        <v>0</v>
      </c>
      <c r="N103" s="15">
        <f t="shared" si="53"/>
        <v>0</v>
      </c>
      <c r="O103" s="15">
        <f t="shared" si="53"/>
        <v>0</v>
      </c>
      <c r="P103" s="15">
        <f t="shared" si="53"/>
        <v>0</v>
      </c>
      <c r="Q103" s="15">
        <f t="shared" si="53"/>
        <v>0</v>
      </c>
      <c r="R103" s="15">
        <f t="shared" si="53"/>
        <v>0</v>
      </c>
      <c r="S103" s="15">
        <f t="shared" si="53"/>
        <v>0</v>
      </c>
      <c r="T103" s="15">
        <f t="shared" si="53"/>
        <v>0</v>
      </c>
      <c r="U103" s="15">
        <f t="shared" si="53"/>
        <v>0</v>
      </c>
      <c r="V103" s="15">
        <f t="shared" si="53"/>
        <v>0</v>
      </c>
      <c r="W103" s="15">
        <f t="shared" si="53"/>
        <v>0</v>
      </c>
      <c r="X103" s="15">
        <f t="shared" si="53"/>
        <v>0</v>
      </c>
      <c r="Y103" s="15">
        <f t="shared" si="53"/>
        <v>0</v>
      </c>
      <c r="Z103" s="15">
        <f t="shared" si="53"/>
        <v>0</v>
      </c>
      <c r="AA103" s="15">
        <f t="shared" si="53"/>
        <v>0</v>
      </c>
      <c r="AB103" s="15">
        <f t="shared" si="53"/>
        <v>0</v>
      </c>
      <c r="AC103" s="15">
        <f t="shared" si="53"/>
        <v>0</v>
      </c>
      <c r="AD103" s="15">
        <f t="shared" si="53"/>
        <v>0</v>
      </c>
      <c r="AE103" s="15">
        <f t="shared" si="53"/>
        <v>0</v>
      </c>
      <c r="AF103" s="16"/>
      <c r="AG103" s="16"/>
    </row>
    <row r="104" spans="1:33" s="9" customFormat="1" ht="16.5">
      <c r="A104" s="18" t="s">
        <v>26</v>
      </c>
      <c r="B104" s="3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16"/>
      <c r="AG104" s="16"/>
    </row>
    <row r="105" spans="1:33" s="9" customFormat="1" ht="16.5">
      <c r="A105" s="18" t="s">
        <v>27</v>
      </c>
      <c r="B105" s="3">
        <f>B68+B19+B12</f>
        <v>0</v>
      </c>
      <c r="C105" s="3">
        <f>H105+J105+L105+N105+P105+R105+T105+V105</f>
        <v>0</v>
      </c>
      <c r="D105" s="3">
        <f>E105</f>
        <v>0</v>
      </c>
      <c r="E105" s="3">
        <f>I105+K105+M105+O105+Q105+S105+U105+W105+Y105+AA105+AC105+AE105</f>
        <v>0</v>
      </c>
      <c r="F105" s="3" t="e">
        <f>E105/B105%</f>
        <v>#DIV/0!</v>
      </c>
      <c r="G105" s="3">
        <f>_xlfn.IFERROR(E105/C105*100,0)</f>
        <v>0</v>
      </c>
      <c r="H105" s="3">
        <f>H68+H19+H12</f>
        <v>0</v>
      </c>
      <c r="I105" s="3">
        <f aca="true" t="shared" si="54" ref="I105:AE105">I68+I19+I12</f>
        <v>0</v>
      </c>
      <c r="J105" s="3">
        <f t="shared" si="54"/>
        <v>0</v>
      </c>
      <c r="K105" s="3">
        <f t="shared" si="54"/>
        <v>0</v>
      </c>
      <c r="L105" s="3">
        <f t="shared" si="54"/>
        <v>0</v>
      </c>
      <c r="M105" s="3">
        <f t="shared" si="54"/>
        <v>0</v>
      </c>
      <c r="N105" s="3">
        <f t="shared" si="54"/>
        <v>0</v>
      </c>
      <c r="O105" s="3">
        <f t="shared" si="54"/>
        <v>0</v>
      </c>
      <c r="P105" s="3">
        <f t="shared" si="54"/>
        <v>0</v>
      </c>
      <c r="Q105" s="3">
        <f t="shared" si="54"/>
        <v>0</v>
      </c>
      <c r="R105" s="3">
        <f t="shared" si="54"/>
        <v>0</v>
      </c>
      <c r="S105" s="3">
        <f t="shared" si="54"/>
        <v>0</v>
      </c>
      <c r="T105" s="3">
        <f>T68+T19+T12</f>
        <v>0</v>
      </c>
      <c r="U105" s="3">
        <f t="shared" si="54"/>
        <v>0</v>
      </c>
      <c r="V105" s="3">
        <f t="shared" si="54"/>
        <v>0</v>
      </c>
      <c r="W105" s="3">
        <f t="shared" si="54"/>
        <v>0</v>
      </c>
      <c r="X105" s="3">
        <f t="shared" si="54"/>
        <v>0</v>
      </c>
      <c r="Y105" s="3">
        <f t="shared" si="54"/>
        <v>0</v>
      </c>
      <c r="Z105" s="3">
        <f t="shared" si="54"/>
        <v>0</v>
      </c>
      <c r="AA105" s="3">
        <f t="shared" si="54"/>
        <v>0</v>
      </c>
      <c r="AB105" s="3">
        <f t="shared" si="54"/>
        <v>0</v>
      </c>
      <c r="AC105" s="3">
        <f t="shared" si="54"/>
        <v>0</v>
      </c>
      <c r="AD105" s="3">
        <f t="shared" si="54"/>
        <v>0</v>
      </c>
      <c r="AE105" s="3">
        <f t="shared" si="54"/>
        <v>0</v>
      </c>
      <c r="AF105" s="16"/>
      <c r="AG105" s="16"/>
    </row>
    <row r="106" spans="1:31" ht="16.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ht="16.5">
      <c r="A107" s="32"/>
      <c r="B107" s="33"/>
      <c r="C107" s="53"/>
      <c r="D107" s="53"/>
      <c r="E107" s="5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2:31" ht="16.5">
      <c r="B108" s="34" t="s">
        <v>30</v>
      </c>
      <c r="C108" s="33"/>
      <c r="D108" s="33"/>
      <c r="E108" s="33"/>
      <c r="F108" s="33"/>
      <c r="G108" s="33"/>
      <c r="H108" s="33"/>
      <c r="I108" s="33"/>
      <c r="M108" s="33"/>
      <c r="N108" s="33"/>
      <c r="O108" s="33"/>
      <c r="P108" s="33"/>
      <c r="Q108" s="33"/>
      <c r="R108" s="33"/>
      <c r="S108" s="33"/>
      <c r="T108" s="54" t="s">
        <v>17</v>
      </c>
      <c r="U108" s="54"/>
      <c r="V108" s="54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ht="16.5">
      <c r="A109" s="35"/>
      <c r="B109" s="8"/>
      <c r="C109" s="8"/>
      <c r="D109" s="8"/>
      <c r="E109" s="8"/>
      <c r="F109" s="8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6.5">
      <c r="A110" s="9"/>
      <c r="B110" s="34" t="s">
        <v>31</v>
      </c>
      <c r="C110" s="9"/>
      <c r="D110" s="9"/>
      <c r="E110" s="9"/>
      <c r="F110" s="16"/>
      <c r="G110" s="9"/>
      <c r="H110" s="16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20.25">
      <c r="A111" s="9"/>
      <c r="B111" s="34" t="s">
        <v>32</v>
      </c>
      <c r="C111" s="9"/>
      <c r="D111" s="9"/>
      <c r="E111" s="9"/>
      <c r="F111" s="9"/>
      <c r="G111" s="9"/>
      <c r="H111" s="9"/>
      <c r="I111" s="13"/>
      <c r="J111" s="36"/>
      <c r="K111" s="36"/>
      <c r="L111" s="36"/>
      <c r="M111" s="36"/>
      <c r="N111" s="36"/>
      <c r="O111" s="36"/>
      <c r="P111" s="36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20.25">
      <c r="A112" s="9"/>
      <c r="B112" s="34" t="s">
        <v>49</v>
      </c>
      <c r="C112" s="9"/>
      <c r="D112" s="9"/>
      <c r="E112" s="9"/>
      <c r="F112" s="9"/>
      <c r="G112" s="9"/>
      <c r="H112" s="9"/>
      <c r="I112" s="36"/>
      <c r="J112" s="36"/>
      <c r="K112" s="36"/>
      <c r="L112" s="36"/>
      <c r="M112" s="36"/>
      <c r="N112" s="36"/>
      <c r="O112" s="36"/>
      <c r="P112" s="36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</sheetData>
  <sheetProtection/>
  <mergeCells count="20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C107:E107"/>
    <mergeCell ref="T108:V108"/>
    <mergeCell ref="Z3:AA3"/>
    <mergeCell ref="AB3:AC3"/>
    <mergeCell ref="N3:O3"/>
    <mergeCell ref="P3:Q3"/>
    <mergeCell ref="R3:S3"/>
    <mergeCell ref="T3:U3"/>
    <mergeCell ref="V3:W3"/>
    <mergeCell ref="X3:Y3"/>
  </mergeCells>
  <printOptions horizontalCentered="1"/>
  <pageMargins left="0.11811023622047245" right="0.11811023622047245" top="0.15748031496062992" bottom="0.15748031496062992" header="0.11811023622047245" footer="0"/>
  <pageSetup fitToHeight="7" fitToWidth="1" horizontalDpi="600" verticalDpi="600" orientation="landscape" paperSize="9" scale="72" r:id="rId1"/>
  <rowBreaks count="1" manualBreakCount="1">
    <brk id="44" max="31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8"/>
  <sheetViews>
    <sheetView tabSelected="1" view="pageBreakPreview" zoomScale="77" zoomScaleNormal="69" zoomScaleSheetLayoutView="77" workbookViewId="0" topLeftCell="A1">
      <pane xSplit="7" ySplit="5" topLeftCell="H98" activePane="bottomRight" state="frozen"/>
      <selection pane="topLeft" activeCell="A1" sqref="A1"/>
      <selection pane="topRight" activeCell="H1" sqref="H1"/>
      <selection pane="bottomLeft" activeCell="A6" sqref="A6"/>
      <selection pane="bottomRight" activeCell="M102" sqref="M102"/>
    </sheetView>
  </sheetViews>
  <sheetFormatPr defaultColWidth="9.140625" defaultRowHeight="12.75"/>
  <cols>
    <col min="1" max="1" width="41.7109375" style="4" customWidth="1"/>
    <col min="2" max="5" width="15.00390625" style="4" customWidth="1"/>
    <col min="6" max="6" width="12.57421875" style="4" customWidth="1"/>
    <col min="7" max="7" width="11.7109375" style="4" customWidth="1"/>
    <col min="8" max="23" width="12.28125" style="4" customWidth="1"/>
    <col min="24" max="24" width="13.140625" style="4" customWidth="1"/>
    <col min="25" max="27" width="12.28125" style="4" customWidth="1"/>
    <col min="28" max="28" width="16.7109375" style="4" customWidth="1"/>
    <col min="29" max="29" width="10.57421875" style="4" customWidth="1"/>
    <col min="30" max="30" width="12.57421875" style="4" customWidth="1"/>
    <col min="31" max="31" width="10.57421875" style="4" customWidth="1"/>
    <col min="32" max="32" width="58.421875" style="37" customWidth="1"/>
    <col min="33" max="33" width="15.421875" style="4" customWidth="1"/>
    <col min="34" max="16384" width="9.140625" style="4" customWidth="1"/>
  </cols>
  <sheetData>
    <row r="1" spans="1:31" ht="63.75" customHeight="1">
      <c r="A1" s="20"/>
      <c r="B1" s="56" t="s">
        <v>66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8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2" ht="58.5" customHeight="1">
      <c r="A3" s="55" t="s">
        <v>33</v>
      </c>
      <c r="B3" s="55" t="s">
        <v>60</v>
      </c>
      <c r="C3" s="55" t="s">
        <v>67</v>
      </c>
      <c r="D3" s="55" t="s">
        <v>68</v>
      </c>
      <c r="E3" s="55" t="s">
        <v>69</v>
      </c>
      <c r="F3" s="55" t="s">
        <v>43</v>
      </c>
      <c r="G3" s="55"/>
      <c r="H3" s="55" t="s">
        <v>0</v>
      </c>
      <c r="I3" s="55"/>
      <c r="J3" s="55" t="s">
        <v>1</v>
      </c>
      <c r="K3" s="55"/>
      <c r="L3" s="55" t="s">
        <v>2</v>
      </c>
      <c r="M3" s="55"/>
      <c r="N3" s="55" t="s">
        <v>3</v>
      </c>
      <c r="O3" s="55"/>
      <c r="P3" s="55" t="s">
        <v>4</v>
      </c>
      <c r="Q3" s="55"/>
      <c r="R3" s="55" t="s">
        <v>5</v>
      </c>
      <c r="S3" s="55"/>
      <c r="T3" s="55" t="s">
        <v>6</v>
      </c>
      <c r="U3" s="55"/>
      <c r="V3" s="55" t="s">
        <v>7</v>
      </c>
      <c r="W3" s="55"/>
      <c r="X3" s="55" t="s">
        <v>8</v>
      </c>
      <c r="Y3" s="55"/>
      <c r="Z3" s="55" t="s">
        <v>9</v>
      </c>
      <c r="AA3" s="55"/>
      <c r="AB3" s="55" t="s">
        <v>10</v>
      </c>
      <c r="AC3" s="55"/>
      <c r="AD3" s="57" t="s">
        <v>11</v>
      </c>
      <c r="AE3" s="58"/>
      <c r="AF3" s="47" t="s">
        <v>63</v>
      </c>
    </row>
    <row r="4" spans="1:31" ht="55.5" customHeight="1" hidden="1">
      <c r="A4" s="55"/>
      <c r="B4" s="55"/>
      <c r="C4" s="55"/>
      <c r="D4" s="55"/>
      <c r="E4" s="55"/>
      <c r="F4" s="47" t="s">
        <v>44</v>
      </c>
      <c r="G4" s="47" t="s">
        <v>45</v>
      </c>
      <c r="H4" s="47" t="s">
        <v>28</v>
      </c>
      <c r="I4" s="47" t="s">
        <v>42</v>
      </c>
      <c r="J4" s="47" t="s">
        <v>28</v>
      </c>
      <c r="K4" s="47" t="s">
        <v>42</v>
      </c>
      <c r="L4" s="47" t="s">
        <v>28</v>
      </c>
      <c r="M4" s="47" t="s">
        <v>42</v>
      </c>
      <c r="N4" s="47" t="s">
        <v>28</v>
      </c>
      <c r="O4" s="47" t="s">
        <v>42</v>
      </c>
      <c r="P4" s="47" t="s">
        <v>28</v>
      </c>
      <c r="Q4" s="47" t="s">
        <v>42</v>
      </c>
      <c r="R4" s="47" t="s">
        <v>28</v>
      </c>
      <c r="S4" s="47" t="s">
        <v>42</v>
      </c>
      <c r="T4" s="47" t="s">
        <v>28</v>
      </c>
      <c r="U4" s="47" t="s">
        <v>42</v>
      </c>
      <c r="V4" s="47" t="s">
        <v>28</v>
      </c>
      <c r="W4" s="47" t="s">
        <v>42</v>
      </c>
      <c r="X4" s="47" t="s">
        <v>28</v>
      </c>
      <c r="Y4" s="47" t="s">
        <v>42</v>
      </c>
      <c r="Z4" s="47" t="s">
        <v>28</v>
      </c>
      <c r="AA4" s="47" t="s">
        <v>42</v>
      </c>
      <c r="AB4" s="47" t="s">
        <v>28</v>
      </c>
      <c r="AC4" s="47" t="s">
        <v>42</v>
      </c>
      <c r="AD4" s="47" t="s">
        <v>28</v>
      </c>
      <c r="AE4" s="47" t="s">
        <v>42</v>
      </c>
    </row>
    <row r="5" spans="1:32" ht="19.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24</v>
      </c>
      <c r="Y5" s="17">
        <v>25</v>
      </c>
      <c r="Z5" s="17">
        <v>26</v>
      </c>
      <c r="AA5" s="17">
        <v>27</v>
      </c>
      <c r="AB5" s="17">
        <v>28</v>
      </c>
      <c r="AC5" s="17">
        <v>29</v>
      </c>
      <c r="AD5" s="17">
        <v>30</v>
      </c>
      <c r="AE5" s="17">
        <v>31</v>
      </c>
      <c r="AF5" s="38">
        <v>32</v>
      </c>
    </row>
    <row r="6" spans="1:32" s="24" customFormat="1" ht="41.25" customHeight="1">
      <c r="A6" s="5" t="s">
        <v>23</v>
      </c>
      <c r="B6" s="6">
        <f>B7</f>
        <v>18665</v>
      </c>
      <c r="C6" s="6">
        <f>C7</f>
        <v>4713.07</v>
      </c>
      <c r="D6" s="6">
        <f>D7</f>
        <v>1867.02</v>
      </c>
      <c r="E6" s="6">
        <f>E7</f>
        <v>1867.02</v>
      </c>
      <c r="F6" s="6">
        <f>E6/B6%</f>
        <v>10.002785963032414</v>
      </c>
      <c r="G6" s="6">
        <f>_xlfn.IFERROR(E6/C6*100,0)</f>
        <v>39.6136700706758</v>
      </c>
      <c r="H6" s="6">
        <f>H7</f>
        <v>1508.13</v>
      </c>
      <c r="I6" s="6">
        <f aca="true" t="shared" si="0" ref="I6:AE7">I7</f>
        <v>1508.13</v>
      </c>
      <c r="J6" s="6">
        <f t="shared" si="0"/>
        <v>1683.95</v>
      </c>
      <c r="K6" s="6">
        <f t="shared" si="0"/>
        <v>0</v>
      </c>
      <c r="L6" s="6">
        <f t="shared" si="0"/>
        <v>1520.99</v>
      </c>
      <c r="M6" s="6">
        <f t="shared" si="0"/>
        <v>358.89</v>
      </c>
      <c r="N6" s="6">
        <f t="shared" si="0"/>
        <v>1683.95</v>
      </c>
      <c r="O6" s="6">
        <f t="shared" si="0"/>
        <v>0</v>
      </c>
      <c r="P6" s="6">
        <f t="shared" si="0"/>
        <v>1629.63</v>
      </c>
      <c r="Q6" s="6">
        <f t="shared" si="0"/>
        <v>0</v>
      </c>
      <c r="R6" s="6">
        <f t="shared" si="0"/>
        <v>1491.01</v>
      </c>
      <c r="S6" s="6">
        <f t="shared" si="0"/>
        <v>0</v>
      </c>
      <c r="T6" s="6">
        <f t="shared" si="0"/>
        <v>1461.27</v>
      </c>
      <c r="U6" s="6">
        <f t="shared" si="0"/>
        <v>0</v>
      </c>
      <c r="V6" s="6">
        <f t="shared" si="0"/>
        <v>1509.37</v>
      </c>
      <c r="W6" s="6">
        <f t="shared" si="0"/>
        <v>0</v>
      </c>
      <c r="X6" s="6">
        <f t="shared" si="0"/>
        <v>1507.33</v>
      </c>
      <c r="Y6" s="6">
        <f t="shared" si="0"/>
        <v>0</v>
      </c>
      <c r="Z6" s="6">
        <f t="shared" si="0"/>
        <v>1442.92</v>
      </c>
      <c r="AA6" s="6">
        <f t="shared" si="0"/>
        <v>0</v>
      </c>
      <c r="AB6" s="6">
        <f t="shared" si="0"/>
        <v>1596.82</v>
      </c>
      <c r="AC6" s="6">
        <f t="shared" si="0"/>
        <v>0</v>
      </c>
      <c r="AD6" s="6">
        <f t="shared" si="0"/>
        <v>1629.63</v>
      </c>
      <c r="AE6" s="6">
        <f t="shared" si="0"/>
        <v>0</v>
      </c>
      <c r="AF6" s="39"/>
    </row>
    <row r="7" spans="1:32" ht="69.75" customHeight="1">
      <c r="A7" s="19" t="s">
        <v>34</v>
      </c>
      <c r="B7" s="3">
        <f aca="true" t="shared" si="1" ref="B7:B12">H7+J7+L7+N7+P7+R7+T7+V7+X7+Z7+AB7+AD7+AE7</f>
        <v>18665</v>
      </c>
      <c r="C7" s="3">
        <f>C8</f>
        <v>4713.07</v>
      </c>
      <c r="D7" s="3">
        <f>D8</f>
        <v>1867.02</v>
      </c>
      <c r="E7" s="3">
        <f>E8</f>
        <v>1867.02</v>
      </c>
      <c r="F7" s="3">
        <f>E7/B7%</f>
        <v>10.002785963032414</v>
      </c>
      <c r="G7" s="3">
        <f>E7/C7%</f>
        <v>39.6136700706758</v>
      </c>
      <c r="H7" s="3">
        <f>H8</f>
        <v>1508.13</v>
      </c>
      <c r="I7" s="3">
        <f t="shared" si="0"/>
        <v>1508.13</v>
      </c>
      <c r="J7" s="3">
        <f t="shared" si="0"/>
        <v>1683.95</v>
      </c>
      <c r="K7" s="3">
        <f t="shared" si="0"/>
        <v>0</v>
      </c>
      <c r="L7" s="3">
        <f t="shared" si="0"/>
        <v>1520.99</v>
      </c>
      <c r="M7" s="3">
        <f t="shared" si="0"/>
        <v>358.89</v>
      </c>
      <c r="N7" s="3">
        <f t="shared" si="0"/>
        <v>1683.95</v>
      </c>
      <c r="O7" s="3">
        <f t="shared" si="0"/>
        <v>0</v>
      </c>
      <c r="P7" s="3">
        <f t="shared" si="0"/>
        <v>1629.63</v>
      </c>
      <c r="Q7" s="3">
        <f t="shared" si="0"/>
        <v>0</v>
      </c>
      <c r="R7" s="3">
        <f t="shared" si="0"/>
        <v>1491.01</v>
      </c>
      <c r="S7" s="3">
        <f t="shared" si="0"/>
        <v>0</v>
      </c>
      <c r="T7" s="3">
        <f t="shared" si="0"/>
        <v>1461.27</v>
      </c>
      <c r="U7" s="3">
        <f t="shared" si="0"/>
        <v>0</v>
      </c>
      <c r="V7" s="3">
        <f t="shared" si="0"/>
        <v>1509.37</v>
      </c>
      <c r="W7" s="3">
        <f t="shared" si="0"/>
        <v>0</v>
      </c>
      <c r="X7" s="3">
        <f t="shared" si="0"/>
        <v>1507.33</v>
      </c>
      <c r="Y7" s="3">
        <f t="shared" si="0"/>
        <v>0</v>
      </c>
      <c r="Z7" s="3">
        <f t="shared" si="0"/>
        <v>1442.92</v>
      </c>
      <c r="AA7" s="3">
        <f t="shared" si="0"/>
        <v>0</v>
      </c>
      <c r="AB7" s="3">
        <f t="shared" si="0"/>
        <v>1596.82</v>
      </c>
      <c r="AC7" s="3">
        <f t="shared" si="0"/>
        <v>0</v>
      </c>
      <c r="AD7" s="3">
        <f t="shared" si="0"/>
        <v>1629.63</v>
      </c>
      <c r="AE7" s="3">
        <f t="shared" si="0"/>
        <v>0</v>
      </c>
      <c r="AF7" s="65" t="s">
        <v>78</v>
      </c>
    </row>
    <row r="8" spans="1:32" s="7" customFormat="1" ht="18.75" customHeight="1">
      <c r="A8" s="5" t="s">
        <v>22</v>
      </c>
      <c r="B8" s="6">
        <f t="shared" si="1"/>
        <v>18665</v>
      </c>
      <c r="C8" s="6">
        <f>C9+C10+C11+C12</f>
        <v>4713.07</v>
      </c>
      <c r="D8" s="6">
        <f>D9+D10+D11+D12</f>
        <v>1867.02</v>
      </c>
      <c r="E8" s="6">
        <f>E9+E10+E11+E12</f>
        <v>1867.02</v>
      </c>
      <c r="F8" s="6">
        <f>E8/B8%</f>
        <v>10.002785963032414</v>
      </c>
      <c r="G8" s="6">
        <f>E8/C8%</f>
        <v>39.6136700706758</v>
      </c>
      <c r="H8" s="6">
        <f>H9+H10+H11+H12</f>
        <v>1508.13</v>
      </c>
      <c r="I8" s="6">
        <f aca="true" t="shared" si="2" ref="I8:AE8">I9+I10+I11+I12</f>
        <v>1508.13</v>
      </c>
      <c r="J8" s="6">
        <f t="shared" si="2"/>
        <v>1683.95</v>
      </c>
      <c r="K8" s="6">
        <f t="shared" si="2"/>
        <v>0</v>
      </c>
      <c r="L8" s="6">
        <f t="shared" si="2"/>
        <v>1520.99</v>
      </c>
      <c r="M8" s="6">
        <f t="shared" si="2"/>
        <v>358.89</v>
      </c>
      <c r="N8" s="6">
        <f t="shared" si="2"/>
        <v>1683.95</v>
      </c>
      <c r="O8" s="6">
        <f t="shared" si="2"/>
        <v>0</v>
      </c>
      <c r="P8" s="6">
        <f t="shared" si="2"/>
        <v>1629.63</v>
      </c>
      <c r="Q8" s="6">
        <f t="shared" si="2"/>
        <v>0</v>
      </c>
      <c r="R8" s="6">
        <f t="shared" si="2"/>
        <v>1491.01</v>
      </c>
      <c r="S8" s="6">
        <f t="shared" si="2"/>
        <v>0</v>
      </c>
      <c r="T8" s="6">
        <f t="shared" si="2"/>
        <v>1461.27</v>
      </c>
      <c r="U8" s="6">
        <f t="shared" si="2"/>
        <v>0</v>
      </c>
      <c r="V8" s="6">
        <f t="shared" si="2"/>
        <v>1509.37</v>
      </c>
      <c r="W8" s="6">
        <f t="shared" si="2"/>
        <v>0</v>
      </c>
      <c r="X8" s="6">
        <f t="shared" si="2"/>
        <v>1507.33</v>
      </c>
      <c r="Y8" s="6">
        <f t="shared" si="2"/>
        <v>0</v>
      </c>
      <c r="Z8" s="6">
        <f t="shared" si="2"/>
        <v>1442.92</v>
      </c>
      <c r="AA8" s="6">
        <f t="shared" si="2"/>
        <v>0</v>
      </c>
      <c r="AB8" s="6">
        <f t="shared" si="2"/>
        <v>1596.82</v>
      </c>
      <c r="AC8" s="6">
        <f t="shared" si="2"/>
        <v>0</v>
      </c>
      <c r="AD8" s="6">
        <f t="shared" si="2"/>
        <v>1629.63</v>
      </c>
      <c r="AE8" s="6">
        <f t="shared" si="2"/>
        <v>0</v>
      </c>
      <c r="AF8" s="60"/>
    </row>
    <row r="9" spans="1:32" ht="24" customHeight="1">
      <c r="A9" s="19" t="s">
        <v>12</v>
      </c>
      <c r="B9" s="3">
        <f t="shared" si="1"/>
        <v>0</v>
      </c>
      <c r="C9" s="3">
        <f>H9+J9+L9</f>
        <v>0</v>
      </c>
      <c r="D9" s="3">
        <f>E9</f>
        <v>0</v>
      </c>
      <c r="E9" s="3">
        <f>I9+K9+M9+O9+Q9+S9+U9+W9+Y9+AA9+AC9+AE9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0"/>
    </row>
    <row r="10" spans="1:32" ht="29.25" customHeight="1">
      <c r="A10" s="19" t="s">
        <v>13</v>
      </c>
      <c r="B10" s="3">
        <f>H10+J10+L10+N10+P10+R10+T10+V10+X10+Z10+AB10+AD10</f>
        <v>18665</v>
      </c>
      <c r="C10" s="3">
        <f>H10+J10+L10</f>
        <v>4713.07</v>
      </c>
      <c r="D10" s="3">
        <f>E10</f>
        <v>1867.02</v>
      </c>
      <c r="E10" s="3">
        <f>I10+K10+M10+O10+Q10+S10+U10+W10+Y10+AA10+AC10+AE10</f>
        <v>1867.02</v>
      </c>
      <c r="F10" s="3">
        <f>E10/B10%</f>
        <v>10.002785963032414</v>
      </c>
      <c r="G10" s="3">
        <f>E10/C10%</f>
        <v>39.6136700706758</v>
      </c>
      <c r="H10" s="3">
        <v>1508.13</v>
      </c>
      <c r="I10" s="3">
        <v>1508.13</v>
      </c>
      <c r="J10" s="3">
        <v>1683.95</v>
      </c>
      <c r="K10" s="3"/>
      <c r="L10" s="3">
        <v>1520.99</v>
      </c>
      <c r="M10" s="3">
        <v>358.89</v>
      </c>
      <c r="N10" s="3">
        <v>1683.95</v>
      </c>
      <c r="O10" s="3"/>
      <c r="P10" s="3">
        <v>1629.63</v>
      </c>
      <c r="Q10" s="3"/>
      <c r="R10" s="3">
        <v>1491.01</v>
      </c>
      <c r="S10" s="3"/>
      <c r="T10" s="3">
        <v>1461.27</v>
      </c>
      <c r="U10" s="3"/>
      <c r="V10" s="3">
        <v>1509.37</v>
      </c>
      <c r="W10" s="3"/>
      <c r="X10" s="3">
        <v>1507.33</v>
      </c>
      <c r="Y10" s="3"/>
      <c r="Z10" s="3">
        <v>1442.92</v>
      </c>
      <c r="AA10" s="3"/>
      <c r="AB10" s="3">
        <v>1596.82</v>
      </c>
      <c r="AC10" s="3"/>
      <c r="AD10" s="3">
        <v>1629.63</v>
      </c>
      <c r="AE10" s="3"/>
      <c r="AF10" s="60"/>
    </row>
    <row r="11" spans="1:32" ht="26.25" customHeight="1">
      <c r="A11" s="19" t="s">
        <v>26</v>
      </c>
      <c r="B11" s="3">
        <f t="shared" si="1"/>
        <v>0</v>
      </c>
      <c r="C11" s="3">
        <f>H11+J11+L11</f>
        <v>0</v>
      </c>
      <c r="D11" s="3">
        <f>E11</f>
        <v>0</v>
      </c>
      <c r="E11" s="3">
        <f>I11+K11+M11+O11+Q11+S11+U11+W11+Y11+AA11+AC11+AE11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60"/>
    </row>
    <row r="12" spans="1:32" ht="33" customHeight="1">
      <c r="A12" s="19" t="s">
        <v>27</v>
      </c>
      <c r="B12" s="3">
        <f t="shared" si="1"/>
        <v>0</v>
      </c>
      <c r="C12" s="3">
        <f>H12+J12+L12</f>
        <v>0</v>
      </c>
      <c r="D12" s="3">
        <f>E12</f>
        <v>0</v>
      </c>
      <c r="E12" s="3">
        <f>I12+K12+M12+O12+Q12+S12+U12+W12+Y12+AA12+AC12+AE12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61"/>
    </row>
    <row r="13" spans="1:32" s="24" customFormat="1" ht="41.25" customHeight="1">
      <c r="A13" s="5" t="s">
        <v>24</v>
      </c>
      <c r="B13" s="6">
        <f>B14+B92</f>
        <v>295442.802</v>
      </c>
      <c r="C13" s="6">
        <f>C14+C92</f>
        <v>56830.652</v>
      </c>
      <c r="D13" s="6">
        <f>D14+D92</f>
        <v>24472.300000000003</v>
      </c>
      <c r="E13" s="6">
        <f>E14+E92</f>
        <v>24472.300000000003</v>
      </c>
      <c r="F13" s="6">
        <f aca="true" t="shared" si="3" ref="F13:F23">E13/B13%</f>
        <v>8.283261543126036</v>
      </c>
      <c r="G13" s="6">
        <f aca="true" t="shared" si="4" ref="G13:G23">_xlfn.IFERROR(E13/C13*100,0)</f>
        <v>43.061797003490305</v>
      </c>
      <c r="H13" s="6">
        <f aca="true" t="shared" si="5" ref="H13:AE13">H14+H92</f>
        <v>6370.19</v>
      </c>
      <c r="I13" s="6">
        <f t="shared" si="5"/>
        <v>4229.849999999999</v>
      </c>
      <c r="J13" s="6">
        <f t="shared" si="5"/>
        <v>11318.35</v>
      </c>
      <c r="K13" s="6">
        <f t="shared" si="5"/>
        <v>10042.88</v>
      </c>
      <c r="L13" s="6">
        <f t="shared" si="5"/>
        <v>39142.112</v>
      </c>
      <c r="M13" s="6">
        <f t="shared" si="5"/>
        <v>10199.57</v>
      </c>
      <c r="N13" s="6">
        <f t="shared" si="5"/>
        <v>17194.594</v>
      </c>
      <c r="O13" s="6">
        <f t="shared" si="5"/>
        <v>0</v>
      </c>
      <c r="P13" s="6">
        <f t="shared" si="5"/>
        <v>8945.643</v>
      </c>
      <c r="Q13" s="6">
        <f t="shared" si="5"/>
        <v>0</v>
      </c>
      <c r="R13" s="6">
        <f t="shared" si="5"/>
        <v>8582.466999999999</v>
      </c>
      <c r="S13" s="6">
        <f t="shared" si="5"/>
        <v>0</v>
      </c>
      <c r="T13" s="6">
        <f t="shared" si="5"/>
        <v>9176.146</v>
      </c>
      <c r="U13" s="6">
        <f t="shared" si="5"/>
        <v>0</v>
      </c>
      <c r="V13" s="6">
        <f t="shared" si="5"/>
        <v>48888.058000000005</v>
      </c>
      <c r="W13" s="6">
        <f t="shared" si="5"/>
        <v>0</v>
      </c>
      <c r="X13" s="6">
        <f t="shared" si="5"/>
        <v>112474.71282</v>
      </c>
      <c r="Y13" s="6">
        <f t="shared" si="5"/>
        <v>0</v>
      </c>
      <c r="Z13" s="6">
        <f t="shared" si="5"/>
        <v>13276.61323</v>
      </c>
      <c r="AA13" s="6">
        <f t="shared" si="5"/>
        <v>0</v>
      </c>
      <c r="AB13" s="6">
        <f t="shared" si="5"/>
        <v>11310.283000000001</v>
      </c>
      <c r="AC13" s="6">
        <f t="shared" si="5"/>
        <v>0</v>
      </c>
      <c r="AD13" s="6">
        <f t="shared" si="5"/>
        <v>8763.63295</v>
      </c>
      <c r="AE13" s="6">
        <f t="shared" si="5"/>
        <v>0</v>
      </c>
      <c r="AF13" s="39"/>
    </row>
    <row r="14" spans="1:32" ht="104.25" customHeight="1">
      <c r="A14" s="19" t="s">
        <v>47</v>
      </c>
      <c r="B14" s="3">
        <f aca="true" t="shared" si="6" ref="B14:B123">H14+J14+L14+N14+P14+R14+T14+V14+X14+Z14+AB14+AD14+AE14</f>
        <v>183945.2</v>
      </c>
      <c r="C14" s="3">
        <f>C15</f>
        <v>29495.7</v>
      </c>
      <c r="D14" s="3">
        <f>D15</f>
        <v>0</v>
      </c>
      <c r="E14" s="3">
        <f>E15</f>
        <v>0</v>
      </c>
      <c r="F14" s="3">
        <f t="shared" si="3"/>
        <v>0</v>
      </c>
      <c r="G14" s="3">
        <f t="shared" si="4"/>
        <v>0</v>
      </c>
      <c r="H14" s="3">
        <f>H15</f>
        <v>0</v>
      </c>
      <c r="I14" s="3">
        <f aca="true" t="shared" si="7" ref="I14:AE14">I15</f>
        <v>0</v>
      </c>
      <c r="J14" s="3">
        <f t="shared" si="7"/>
        <v>0</v>
      </c>
      <c r="K14" s="3">
        <f t="shared" si="7"/>
        <v>0</v>
      </c>
      <c r="L14" s="3">
        <f t="shared" si="7"/>
        <v>29495.7</v>
      </c>
      <c r="M14" s="3">
        <f t="shared" si="7"/>
        <v>0</v>
      </c>
      <c r="N14" s="3">
        <f t="shared" si="7"/>
        <v>0</v>
      </c>
      <c r="O14" s="3">
        <f t="shared" si="7"/>
        <v>0</v>
      </c>
      <c r="P14" s="3">
        <f t="shared" si="7"/>
        <v>0</v>
      </c>
      <c r="Q14" s="3">
        <f t="shared" si="7"/>
        <v>0</v>
      </c>
      <c r="R14" s="3">
        <f t="shared" si="7"/>
        <v>0</v>
      </c>
      <c r="S14" s="3">
        <f t="shared" si="7"/>
        <v>0</v>
      </c>
      <c r="T14" s="3">
        <f t="shared" si="7"/>
        <v>0.1</v>
      </c>
      <c r="U14" s="3">
        <f t="shared" si="7"/>
        <v>0</v>
      </c>
      <c r="V14" s="3">
        <f t="shared" si="7"/>
        <v>43176.990000000005</v>
      </c>
      <c r="W14" s="3">
        <f t="shared" si="7"/>
        <v>0</v>
      </c>
      <c r="X14" s="3">
        <f t="shared" si="7"/>
        <v>105553.34182</v>
      </c>
      <c r="Y14" s="3">
        <f t="shared" si="7"/>
        <v>0</v>
      </c>
      <c r="Z14" s="3">
        <f t="shared" si="7"/>
        <v>2106.53523</v>
      </c>
      <c r="AA14" s="3">
        <f t="shared" si="7"/>
        <v>0</v>
      </c>
      <c r="AB14" s="3">
        <f t="shared" si="7"/>
        <v>3612.3</v>
      </c>
      <c r="AC14" s="3">
        <f t="shared" si="7"/>
        <v>0</v>
      </c>
      <c r="AD14" s="3">
        <f t="shared" si="7"/>
        <v>0.23295</v>
      </c>
      <c r="AE14" s="3">
        <f t="shared" si="7"/>
        <v>0</v>
      </c>
      <c r="AF14" s="40"/>
    </row>
    <row r="15" spans="1:32" s="7" customFormat="1" ht="21.75" customHeight="1">
      <c r="A15" s="5" t="s">
        <v>22</v>
      </c>
      <c r="B15" s="11">
        <f>H15+J15+L15+N15+P15+R15+T15+V15+X15+Z15+AB15+AD15</f>
        <v>183945.2</v>
      </c>
      <c r="C15" s="11">
        <f>C16+C17+C19</f>
        <v>29495.7</v>
      </c>
      <c r="D15" s="6">
        <f>D16+D17+D18+D19</f>
        <v>0</v>
      </c>
      <c r="E15" s="6">
        <f>E16+E17+E18+E19</f>
        <v>0</v>
      </c>
      <c r="F15" s="6">
        <f t="shared" si="3"/>
        <v>0</v>
      </c>
      <c r="G15" s="6">
        <f t="shared" si="4"/>
        <v>0</v>
      </c>
      <c r="H15" s="6">
        <f>H16+H17+H18+H19</f>
        <v>0</v>
      </c>
      <c r="I15" s="6">
        <f aca="true" t="shared" si="8" ref="I15:AC15">I16+I17+I18+I19</f>
        <v>0</v>
      </c>
      <c r="J15" s="6">
        <f t="shared" si="8"/>
        <v>0</v>
      </c>
      <c r="K15" s="6">
        <f t="shared" si="8"/>
        <v>0</v>
      </c>
      <c r="L15" s="6">
        <f t="shared" si="8"/>
        <v>29495.7</v>
      </c>
      <c r="M15" s="6">
        <f t="shared" si="8"/>
        <v>0</v>
      </c>
      <c r="N15" s="6">
        <f t="shared" si="8"/>
        <v>0</v>
      </c>
      <c r="O15" s="6">
        <f t="shared" si="8"/>
        <v>0</v>
      </c>
      <c r="P15" s="6">
        <f t="shared" si="8"/>
        <v>0</v>
      </c>
      <c r="Q15" s="6">
        <f t="shared" si="8"/>
        <v>0</v>
      </c>
      <c r="R15" s="6">
        <f>R16+R17+R18+R19</f>
        <v>0</v>
      </c>
      <c r="S15" s="6">
        <f>S16+S17+S18+S19</f>
        <v>0</v>
      </c>
      <c r="T15" s="6">
        <f>T16+T17+T18+T19</f>
        <v>0.1</v>
      </c>
      <c r="U15" s="6">
        <f t="shared" si="8"/>
        <v>0</v>
      </c>
      <c r="V15" s="6">
        <f>V16+V17+V18+V19</f>
        <v>43176.990000000005</v>
      </c>
      <c r="W15" s="6">
        <f t="shared" si="8"/>
        <v>0</v>
      </c>
      <c r="X15" s="6">
        <f>X16+X17+X18+X19</f>
        <v>105553.34182</v>
      </c>
      <c r="Y15" s="6">
        <f t="shared" si="8"/>
        <v>0</v>
      </c>
      <c r="Z15" s="6">
        <f t="shared" si="8"/>
        <v>2106.53523</v>
      </c>
      <c r="AA15" s="6">
        <f t="shared" si="8"/>
        <v>0</v>
      </c>
      <c r="AB15" s="6">
        <f t="shared" si="8"/>
        <v>3612.3</v>
      </c>
      <c r="AC15" s="6">
        <f t="shared" si="8"/>
        <v>0</v>
      </c>
      <c r="AD15" s="6">
        <f>AD16+AD17+AD18+AD19</f>
        <v>0.23295</v>
      </c>
      <c r="AE15" s="6">
        <f>AE16+AE17+AE18+AE19</f>
        <v>0</v>
      </c>
      <c r="AF15" s="41"/>
    </row>
    <row r="16" spans="1:32" ht="18" customHeight="1">
      <c r="A16" s="19" t="s">
        <v>12</v>
      </c>
      <c r="B16" s="3">
        <f>H16+J16+L16+N16+P16+R16+T16+V16+X16+Z16+AB16+AD16</f>
        <v>71346.8</v>
      </c>
      <c r="C16" s="3">
        <f>C22+C34+C40+C52+C58+C64+C70+C76+C82+C88</f>
        <v>0</v>
      </c>
      <c r="D16" s="3">
        <f>D22+D28+D34+D40+D52+D58+D70+D76+D82+D88</f>
        <v>0</v>
      </c>
      <c r="E16" s="3">
        <f>E22+E34+E40+E52+E58+E64+E70+E76+E82+E88</f>
        <v>0</v>
      </c>
      <c r="F16" s="3">
        <f t="shared" si="3"/>
        <v>0</v>
      </c>
      <c r="G16" s="3">
        <f t="shared" si="4"/>
        <v>0</v>
      </c>
      <c r="H16" s="3">
        <f>H22+H34+H40+H52+H58+H64+H70+H76+H82+H88</f>
        <v>0</v>
      </c>
      <c r="I16" s="3">
        <f aca="true" t="shared" si="9" ref="I16:AE16">I22+I34+I40+I52+I58+I64+I70+I76+I82+I88</f>
        <v>0</v>
      </c>
      <c r="J16" s="3">
        <f t="shared" si="9"/>
        <v>0</v>
      </c>
      <c r="K16" s="3">
        <f t="shared" si="9"/>
        <v>0</v>
      </c>
      <c r="L16" s="3">
        <f t="shared" si="9"/>
        <v>0</v>
      </c>
      <c r="M16" s="3">
        <f t="shared" si="9"/>
        <v>0</v>
      </c>
      <c r="N16" s="3">
        <f t="shared" si="9"/>
        <v>0</v>
      </c>
      <c r="O16" s="3">
        <f t="shared" si="9"/>
        <v>0</v>
      </c>
      <c r="P16" s="3">
        <f t="shared" si="9"/>
        <v>0</v>
      </c>
      <c r="Q16" s="3">
        <f t="shared" si="9"/>
        <v>0</v>
      </c>
      <c r="R16" s="3">
        <f t="shared" si="9"/>
        <v>0</v>
      </c>
      <c r="S16" s="3">
        <f t="shared" si="9"/>
        <v>0</v>
      </c>
      <c r="T16" s="3">
        <f t="shared" si="9"/>
        <v>0</v>
      </c>
      <c r="U16" s="3">
        <f t="shared" si="9"/>
        <v>0</v>
      </c>
      <c r="V16" s="3">
        <f t="shared" si="9"/>
        <v>21403.5</v>
      </c>
      <c r="W16" s="3">
        <f t="shared" si="9"/>
        <v>0</v>
      </c>
      <c r="X16" s="3">
        <f t="shared" si="9"/>
        <v>49943.3</v>
      </c>
      <c r="Y16" s="3">
        <f t="shared" si="9"/>
        <v>0</v>
      </c>
      <c r="Z16" s="3">
        <f t="shared" si="9"/>
        <v>0</v>
      </c>
      <c r="AA16" s="3">
        <f t="shared" si="9"/>
        <v>0</v>
      </c>
      <c r="AB16" s="3">
        <f t="shared" si="9"/>
        <v>0</v>
      </c>
      <c r="AC16" s="3">
        <f t="shared" si="9"/>
        <v>0</v>
      </c>
      <c r="AD16" s="3">
        <f t="shared" si="9"/>
        <v>0</v>
      </c>
      <c r="AE16" s="3">
        <f t="shared" si="9"/>
        <v>0</v>
      </c>
      <c r="AF16" s="40"/>
    </row>
    <row r="17" spans="1:32" ht="18" customHeight="1">
      <c r="A17" s="19" t="s">
        <v>13</v>
      </c>
      <c r="B17" s="3">
        <f>H17+J17+L17+N17+P17+R17+T17+V17+X17+Z17+AB17+AD17+AE17</f>
        <v>14279.4</v>
      </c>
      <c r="C17" s="3">
        <f>C23+C35+C41+C53+C59+C65+C71+C77+C83+C89</f>
        <v>0</v>
      </c>
      <c r="D17" s="3">
        <f>D23+D29+D35+D41+D53+D58+D65+D71+D77+D83+D89</f>
        <v>0</v>
      </c>
      <c r="E17" s="3">
        <f>E23+E35+E41+E53+E59+E65+E71+E77+E83+E89</f>
        <v>0</v>
      </c>
      <c r="F17" s="3">
        <f>E17/B17%</f>
        <v>0</v>
      </c>
      <c r="G17" s="3">
        <f t="shared" si="4"/>
        <v>0</v>
      </c>
      <c r="H17" s="3">
        <f>H23+H35+H41+H53+H59+H65+H71+H77+H83+H89</f>
        <v>0</v>
      </c>
      <c r="I17" s="3">
        <f aca="true" t="shared" si="10" ref="I17:AE17">I23+I35+I41+I53+I59+I65+I71+I77+I83+I89</f>
        <v>0</v>
      </c>
      <c r="J17" s="3">
        <f t="shared" si="10"/>
        <v>0</v>
      </c>
      <c r="K17" s="3">
        <f t="shared" si="10"/>
        <v>0</v>
      </c>
      <c r="L17" s="3">
        <f t="shared" si="10"/>
        <v>0</v>
      </c>
      <c r="M17" s="3">
        <f t="shared" si="10"/>
        <v>0</v>
      </c>
      <c r="N17" s="3">
        <f t="shared" si="10"/>
        <v>0</v>
      </c>
      <c r="O17" s="3">
        <f t="shared" si="10"/>
        <v>0</v>
      </c>
      <c r="P17" s="3">
        <f t="shared" si="10"/>
        <v>0</v>
      </c>
      <c r="Q17" s="3">
        <f t="shared" si="10"/>
        <v>0</v>
      </c>
      <c r="R17" s="3">
        <f t="shared" si="10"/>
        <v>0</v>
      </c>
      <c r="S17" s="3">
        <f t="shared" si="10"/>
        <v>0</v>
      </c>
      <c r="T17" s="3">
        <f t="shared" si="10"/>
        <v>0.1</v>
      </c>
      <c r="U17" s="3">
        <f t="shared" si="10"/>
        <v>0</v>
      </c>
      <c r="V17" s="3">
        <f t="shared" si="10"/>
        <v>1126.5</v>
      </c>
      <c r="W17" s="3">
        <f t="shared" si="10"/>
        <v>0</v>
      </c>
      <c r="X17" s="3">
        <f t="shared" si="10"/>
        <v>7433.731820000001</v>
      </c>
      <c r="Y17" s="3">
        <f t="shared" si="10"/>
        <v>0</v>
      </c>
      <c r="Z17" s="3">
        <f t="shared" si="10"/>
        <v>2106.53523</v>
      </c>
      <c r="AA17" s="3">
        <f t="shared" si="10"/>
        <v>0</v>
      </c>
      <c r="AB17" s="3">
        <f t="shared" si="10"/>
        <v>3612.3</v>
      </c>
      <c r="AC17" s="3">
        <f t="shared" si="10"/>
        <v>0</v>
      </c>
      <c r="AD17" s="3">
        <f t="shared" si="10"/>
        <v>0.23295</v>
      </c>
      <c r="AE17" s="3">
        <f t="shared" si="10"/>
        <v>0</v>
      </c>
      <c r="AF17" s="40"/>
    </row>
    <row r="18" spans="1:32" ht="18" customHeight="1">
      <c r="A18" s="19" t="s">
        <v>26</v>
      </c>
      <c r="B18" s="3">
        <f t="shared" si="6"/>
        <v>0</v>
      </c>
      <c r="C18" s="3">
        <f>C24+C36+C42+C54+C60+C66+C72+C78+C84+C90</f>
        <v>0</v>
      </c>
      <c r="D18" s="3">
        <f>D24+D30+D36+D42+D54+D60+D66+D72+D78+D84+D90</f>
        <v>0</v>
      </c>
      <c r="E18" s="3">
        <f>E24+E36+E42+E54+E60+E66+E72+E78+E84+E90</f>
        <v>0</v>
      </c>
      <c r="F18" s="3" t="e">
        <f>E18/B18%</f>
        <v>#DIV/0!</v>
      </c>
      <c r="G18" s="3">
        <f t="shared" si="4"/>
        <v>0</v>
      </c>
      <c r="H18" s="3">
        <f>H24+H36+H42+H54+H60+H66+H72+H78+H84+H90</f>
        <v>0</v>
      </c>
      <c r="I18" s="3">
        <f aca="true" t="shared" si="11" ref="I18:AE18">I24+I36+I42+I54+I60+I66+I72+I78+I84+I90</f>
        <v>0</v>
      </c>
      <c r="J18" s="3">
        <f t="shared" si="11"/>
        <v>0</v>
      </c>
      <c r="K18" s="3">
        <f t="shared" si="11"/>
        <v>0</v>
      </c>
      <c r="L18" s="3">
        <f t="shared" si="11"/>
        <v>0</v>
      </c>
      <c r="M18" s="3">
        <f t="shared" si="11"/>
        <v>0</v>
      </c>
      <c r="N18" s="3">
        <f t="shared" si="11"/>
        <v>0</v>
      </c>
      <c r="O18" s="3">
        <f t="shared" si="11"/>
        <v>0</v>
      </c>
      <c r="P18" s="3">
        <f t="shared" si="11"/>
        <v>0</v>
      </c>
      <c r="Q18" s="3">
        <f t="shared" si="11"/>
        <v>0</v>
      </c>
      <c r="R18" s="3">
        <f t="shared" si="11"/>
        <v>0</v>
      </c>
      <c r="S18" s="3">
        <f t="shared" si="11"/>
        <v>0</v>
      </c>
      <c r="T18" s="3">
        <f t="shared" si="11"/>
        <v>0</v>
      </c>
      <c r="U18" s="3">
        <f t="shared" si="11"/>
        <v>0</v>
      </c>
      <c r="V18" s="3">
        <f t="shared" si="11"/>
        <v>0</v>
      </c>
      <c r="W18" s="3">
        <f t="shared" si="11"/>
        <v>0</v>
      </c>
      <c r="X18" s="3">
        <f t="shared" si="11"/>
        <v>0</v>
      </c>
      <c r="Y18" s="3">
        <f t="shared" si="11"/>
        <v>0</v>
      </c>
      <c r="Z18" s="3">
        <f t="shared" si="11"/>
        <v>0</v>
      </c>
      <c r="AA18" s="3">
        <f t="shared" si="11"/>
        <v>0</v>
      </c>
      <c r="AB18" s="3">
        <f t="shared" si="11"/>
        <v>0</v>
      </c>
      <c r="AC18" s="3">
        <f t="shared" si="11"/>
        <v>0</v>
      </c>
      <c r="AD18" s="3">
        <f t="shared" si="11"/>
        <v>0</v>
      </c>
      <c r="AE18" s="3">
        <f t="shared" si="11"/>
        <v>0</v>
      </c>
      <c r="AF18" s="40"/>
    </row>
    <row r="19" spans="1:32" ht="18" customHeight="1">
      <c r="A19" s="19" t="s">
        <v>27</v>
      </c>
      <c r="B19" s="3">
        <f>H19+J19+L19+N19+P19+R19+T19+V19+X19+Z19+AB19+AD19+AE19</f>
        <v>98319</v>
      </c>
      <c r="C19" s="3">
        <f>C25+C37+C43+C55+C61+C67+C73+C79+C85+C91</f>
        <v>29495.7</v>
      </c>
      <c r="D19" s="3">
        <f>D25+D31+D37+D43+D49+D55+D61+D67+D73+D79+D85+D91</f>
        <v>0</v>
      </c>
      <c r="E19" s="3">
        <f>E25+E37+E43+E55+E61+E67+E73+E79+E85+E91</f>
        <v>0</v>
      </c>
      <c r="F19" s="3">
        <f t="shared" si="3"/>
        <v>0</v>
      </c>
      <c r="G19" s="3">
        <f t="shared" si="4"/>
        <v>0</v>
      </c>
      <c r="H19" s="3">
        <f>H25+H37+H43+H55+H61+H67+H73+H79+H85+H91</f>
        <v>0</v>
      </c>
      <c r="I19" s="3">
        <f aca="true" t="shared" si="12" ref="I19:AE19">I25+I37+I43+I55+I61+I67+I73+I79+I85+I91</f>
        <v>0</v>
      </c>
      <c r="J19" s="3">
        <f t="shared" si="12"/>
        <v>0</v>
      </c>
      <c r="K19" s="3">
        <f t="shared" si="12"/>
        <v>0</v>
      </c>
      <c r="L19" s="3">
        <f t="shared" si="12"/>
        <v>29495.7</v>
      </c>
      <c r="M19" s="3">
        <f t="shared" si="12"/>
        <v>0</v>
      </c>
      <c r="N19" s="3">
        <f t="shared" si="12"/>
        <v>0</v>
      </c>
      <c r="O19" s="3">
        <f t="shared" si="12"/>
        <v>0</v>
      </c>
      <c r="P19" s="3">
        <f t="shared" si="12"/>
        <v>0</v>
      </c>
      <c r="Q19" s="3">
        <f t="shared" si="12"/>
        <v>0</v>
      </c>
      <c r="R19" s="3">
        <f t="shared" si="12"/>
        <v>0</v>
      </c>
      <c r="S19" s="3">
        <f t="shared" si="12"/>
        <v>0</v>
      </c>
      <c r="T19" s="3">
        <f t="shared" si="12"/>
        <v>0</v>
      </c>
      <c r="U19" s="3">
        <f t="shared" si="12"/>
        <v>0</v>
      </c>
      <c r="V19" s="3">
        <f t="shared" si="12"/>
        <v>20646.99</v>
      </c>
      <c r="W19" s="3">
        <f t="shared" si="12"/>
        <v>0</v>
      </c>
      <c r="X19" s="3">
        <f t="shared" si="12"/>
        <v>48176.31</v>
      </c>
      <c r="Y19" s="3">
        <f t="shared" si="12"/>
        <v>0</v>
      </c>
      <c r="Z19" s="3">
        <f t="shared" si="12"/>
        <v>0</v>
      </c>
      <c r="AA19" s="3">
        <f t="shared" si="12"/>
        <v>0</v>
      </c>
      <c r="AB19" s="3">
        <f t="shared" si="12"/>
        <v>0</v>
      </c>
      <c r="AC19" s="3">
        <f t="shared" si="12"/>
        <v>0</v>
      </c>
      <c r="AD19" s="3">
        <f t="shared" si="12"/>
        <v>0</v>
      </c>
      <c r="AE19" s="3">
        <f t="shared" si="12"/>
        <v>0</v>
      </c>
      <c r="AF19" s="40"/>
    </row>
    <row r="20" spans="1:32" ht="74.25" customHeight="1">
      <c r="A20" s="19" t="s">
        <v>35</v>
      </c>
      <c r="B20" s="3">
        <f t="shared" si="6"/>
        <v>75101.9</v>
      </c>
      <c r="C20" s="3">
        <f>C21</f>
        <v>0</v>
      </c>
      <c r="D20" s="3">
        <f>D21</f>
        <v>0</v>
      </c>
      <c r="E20" s="3">
        <f>E21</f>
        <v>0</v>
      </c>
      <c r="F20" s="3">
        <f t="shared" si="3"/>
        <v>0</v>
      </c>
      <c r="G20" s="3">
        <f t="shared" si="4"/>
        <v>0</v>
      </c>
      <c r="H20" s="3">
        <f>H21</f>
        <v>0</v>
      </c>
      <c r="I20" s="3">
        <f aca="true" t="shared" si="13" ref="I20:AE20">I21</f>
        <v>0</v>
      </c>
      <c r="J20" s="3">
        <f t="shared" si="13"/>
        <v>0</v>
      </c>
      <c r="K20" s="3">
        <f t="shared" si="13"/>
        <v>0</v>
      </c>
      <c r="L20" s="3">
        <f t="shared" si="13"/>
        <v>0</v>
      </c>
      <c r="M20" s="3">
        <f t="shared" si="13"/>
        <v>0</v>
      </c>
      <c r="N20" s="3">
        <f t="shared" si="13"/>
        <v>0</v>
      </c>
      <c r="O20" s="3">
        <f t="shared" si="13"/>
        <v>0</v>
      </c>
      <c r="P20" s="3">
        <f t="shared" si="13"/>
        <v>0</v>
      </c>
      <c r="Q20" s="3">
        <f t="shared" si="13"/>
        <v>0</v>
      </c>
      <c r="R20" s="3">
        <f t="shared" si="13"/>
        <v>0</v>
      </c>
      <c r="S20" s="3">
        <f t="shared" si="13"/>
        <v>0</v>
      </c>
      <c r="T20" s="3">
        <f t="shared" si="13"/>
        <v>0</v>
      </c>
      <c r="U20" s="3">
        <f t="shared" si="13"/>
        <v>0</v>
      </c>
      <c r="V20" s="3">
        <f t="shared" si="13"/>
        <v>22530</v>
      </c>
      <c r="W20" s="3">
        <f t="shared" si="13"/>
        <v>0</v>
      </c>
      <c r="X20" s="3">
        <f t="shared" si="13"/>
        <v>52571.9</v>
      </c>
      <c r="Y20" s="3">
        <f t="shared" si="13"/>
        <v>0</v>
      </c>
      <c r="Z20" s="3">
        <f t="shared" si="13"/>
        <v>0</v>
      </c>
      <c r="AA20" s="3">
        <f t="shared" si="13"/>
        <v>0</v>
      </c>
      <c r="AB20" s="3">
        <f t="shared" si="13"/>
        <v>0</v>
      </c>
      <c r="AC20" s="3">
        <f t="shared" si="13"/>
        <v>0</v>
      </c>
      <c r="AD20" s="3">
        <f t="shared" si="13"/>
        <v>0</v>
      </c>
      <c r="AE20" s="3">
        <f t="shared" si="13"/>
        <v>0</v>
      </c>
      <c r="AF20" s="65" t="s">
        <v>81</v>
      </c>
    </row>
    <row r="21" spans="1:32" s="7" customFormat="1" ht="21.75" customHeight="1">
      <c r="A21" s="5" t="s">
        <v>22</v>
      </c>
      <c r="B21" s="6">
        <f t="shared" si="6"/>
        <v>75101.9</v>
      </c>
      <c r="C21" s="6">
        <f>C22+C23+C24+C25</f>
        <v>0</v>
      </c>
      <c r="D21" s="6">
        <f>D22+D23+D24+D25</f>
        <v>0</v>
      </c>
      <c r="E21" s="6">
        <f>E22+E23+E24+E25</f>
        <v>0</v>
      </c>
      <c r="F21" s="6">
        <f t="shared" si="3"/>
        <v>0</v>
      </c>
      <c r="G21" s="6">
        <f t="shared" si="4"/>
        <v>0</v>
      </c>
      <c r="H21" s="6">
        <f>H22+H23+H24+H25</f>
        <v>0</v>
      </c>
      <c r="I21" s="6">
        <f aca="true" t="shared" si="14" ref="I21:AD21">I22+I23+I24+I25</f>
        <v>0</v>
      </c>
      <c r="J21" s="6">
        <f t="shared" si="14"/>
        <v>0</v>
      </c>
      <c r="K21" s="6">
        <f t="shared" si="14"/>
        <v>0</v>
      </c>
      <c r="L21" s="6">
        <f t="shared" si="14"/>
        <v>0</v>
      </c>
      <c r="M21" s="6">
        <f t="shared" si="14"/>
        <v>0</v>
      </c>
      <c r="N21" s="6">
        <f t="shared" si="14"/>
        <v>0</v>
      </c>
      <c r="O21" s="6">
        <f t="shared" si="14"/>
        <v>0</v>
      </c>
      <c r="P21" s="6">
        <f t="shared" si="14"/>
        <v>0</v>
      </c>
      <c r="Q21" s="6">
        <f t="shared" si="14"/>
        <v>0</v>
      </c>
      <c r="R21" s="6">
        <f t="shared" si="14"/>
        <v>0</v>
      </c>
      <c r="S21" s="6">
        <f t="shared" si="14"/>
        <v>0</v>
      </c>
      <c r="T21" s="6">
        <f t="shared" si="14"/>
        <v>0</v>
      </c>
      <c r="U21" s="6">
        <f t="shared" si="14"/>
        <v>0</v>
      </c>
      <c r="V21" s="6">
        <f t="shared" si="14"/>
        <v>22530</v>
      </c>
      <c r="W21" s="6">
        <f t="shared" si="14"/>
        <v>0</v>
      </c>
      <c r="X21" s="6">
        <f t="shared" si="14"/>
        <v>52571.9</v>
      </c>
      <c r="Y21" s="6">
        <f t="shared" si="14"/>
        <v>0</v>
      </c>
      <c r="Z21" s="6">
        <f t="shared" si="14"/>
        <v>0</v>
      </c>
      <c r="AA21" s="6">
        <f t="shared" si="14"/>
        <v>0</v>
      </c>
      <c r="AB21" s="6">
        <f t="shared" si="14"/>
        <v>0</v>
      </c>
      <c r="AC21" s="6">
        <f t="shared" si="14"/>
        <v>0</v>
      </c>
      <c r="AD21" s="6">
        <f t="shared" si="14"/>
        <v>0</v>
      </c>
      <c r="AE21" s="6">
        <f>AE22+AE23+AE24+AE25</f>
        <v>0</v>
      </c>
      <c r="AF21" s="66"/>
    </row>
    <row r="22" spans="1:32" ht="24" customHeight="1">
      <c r="A22" s="19" t="s">
        <v>12</v>
      </c>
      <c r="B22" s="3">
        <f>H22+J22+L22+N22+P22+R22+T22+V22+X22+Z22+AB22+AD22</f>
        <v>71346.8</v>
      </c>
      <c r="C22" s="3">
        <f>H22+J22+L22</f>
        <v>0</v>
      </c>
      <c r="D22" s="3">
        <f>E22</f>
        <v>0</v>
      </c>
      <c r="E22" s="3">
        <f>I22+K22+M22+O22+Q22+S22+U22+W22+Y22+AA22+AC22+AE22</f>
        <v>0</v>
      </c>
      <c r="F22" s="3">
        <f t="shared" si="3"/>
        <v>0</v>
      </c>
      <c r="G22" s="3">
        <f t="shared" si="4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>
        <v>21403.5</v>
      </c>
      <c r="W22" s="3"/>
      <c r="X22" s="3">
        <v>49943.3</v>
      </c>
      <c r="Y22" s="3"/>
      <c r="Z22" s="3"/>
      <c r="AA22" s="3"/>
      <c r="AB22" s="3"/>
      <c r="AC22" s="3"/>
      <c r="AD22" s="3"/>
      <c r="AE22" s="3"/>
      <c r="AF22" s="66"/>
    </row>
    <row r="23" spans="1:32" ht="24" customHeight="1">
      <c r="A23" s="19" t="s">
        <v>13</v>
      </c>
      <c r="B23" s="3">
        <f>H23+J23+L23+N23+P23+R23+T23+V23+X23+Z23+AB23+AD23</f>
        <v>3755.1</v>
      </c>
      <c r="C23" s="3">
        <f>H23+J23+L23</f>
        <v>0</v>
      </c>
      <c r="D23" s="3">
        <f>E23</f>
        <v>0</v>
      </c>
      <c r="E23" s="3">
        <f>I23+K23+M23+O23+Q23+S23+U23+W23+Y23+AA23+AC23+AE23</f>
        <v>0</v>
      </c>
      <c r="F23" s="3">
        <f t="shared" si="3"/>
        <v>0</v>
      </c>
      <c r="G23" s="3">
        <f t="shared" si="4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1126.5</v>
      </c>
      <c r="W23" s="3"/>
      <c r="X23" s="3">
        <v>2628.6</v>
      </c>
      <c r="Y23" s="3"/>
      <c r="Z23" s="3"/>
      <c r="AA23" s="3"/>
      <c r="AB23" s="3"/>
      <c r="AC23" s="3"/>
      <c r="AD23" s="3"/>
      <c r="AE23" s="3"/>
      <c r="AF23" s="66"/>
    </row>
    <row r="24" spans="1:32" ht="24" customHeight="1">
      <c r="A24" s="19" t="s">
        <v>26</v>
      </c>
      <c r="B24" s="3">
        <f t="shared" si="6"/>
        <v>0</v>
      </c>
      <c r="C24" s="3">
        <f>H24+J24+L24</f>
        <v>0</v>
      </c>
      <c r="D24" s="3">
        <f>E24</f>
        <v>0</v>
      </c>
      <c r="E24" s="3">
        <f>I24+K24+M24+O24+Q24+S24+U24+W24+Y24+AA24+AC24+AE24</f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66"/>
    </row>
    <row r="25" spans="1:32" ht="24" customHeight="1">
      <c r="A25" s="19" t="s">
        <v>27</v>
      </c>
      <c r="B25" s="3">
        <f t="shared" si="6"/>
        <v>0</v>
      </c>
      <c r="C25" s="3">
        <f>H25+J25+L25</f>
        <v>0</v>
      </c>
      <c r="D25" s="3">
        <f>E25</f>
        <v>0</v>
      </c>
      <c r="E25" s="3">
        <f>I25+K25+M25+O25+Q25+S25+U25+W25+Y25+AA25+AC25+AE25</f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67"/>
    </row>
    <row r="26" spans="1:32" ht="57.75" customHeight="1">
      <c r="A26" s="19" t="s">
        <v>36</v>
      </c>
      <c r="B26" s="3">
        <f t="shared" si="6"/>
        <v>0</v>
      </c>
      <c r="C26" s="3">
        <f>C27</f>
        <v>0</v>
      </c>
      <c r="D26" s="3">
        <f>D27</f>
        <v>0</v>
      </c>
      <c r="E26" s="3">
        <f>E27</f>
        <v>0</v>
      </c>
      <c r="F26" s="3" t="e">
        <f>E26/B26%</f>
        <v>#DIV/0!</v>
      </c>
      <c r="G26" s="3">
        <f>_xlfn.IFERROR(E26/C26*100,0)</f>
        <v>0</v>
      </c>
      <c r="H26" s="3">
        <f>H27</f>
        <v>0</v>
      </c>
      <c r="I26" s="3">
        <f aca="true" t="shared" si="15" ref="I26:AE26">I27</f>
        <v>0</v>
      </c>
      <c r="J26" s="3">
        <f t="shared" si="15"/>
        <v>0</v>
      </c>
      <c r="K26" s="3">
        <f t="shared" si="15"/>
        <v>0</v>
      </c>
      <c r="L26" s="3">
        <f t="shared" si="15"/>
        <v>0</v>
      </c>
      <c r="M26" s="3">
        <f t="shared" si="15"/>
        <v>0</v>
      </c>
      <c r="N26" s="3">
        <f t="shared" si="15"/>
        <v>0</v>
      </c>
      <c r="O26" s="3">
        <f t="shared" si="15"/>
        <v>0</v>
      </c>
      <c r="P26" s="3">
        <f t="shared" si="15"/>
        <v>0</v>
      </c>
      <c r="Q26" s="3">
        <f t="shared" si="15"/>
        <v>0</v>
      </c>
      <c r="R26" s="3">
        <f t="shared" si="15"/>
        <v>0</v>
      </c>
      <c r="S26" s="3">
        <f t="shared" si="15"/>
        <v>0</v>
      </c>
      <c r="T26" s="3">
        <f t="shared" si="15"/>
        <v>0</v>
      </c>
      <c r="U26" s="3">
        <f t="shared" si="15"/>
        <v>0</v>
      </c>
      <c r="V26" s="3">
        <f t="shared" si="15"/>
        <v>0</v>
      </c>
      <c r="W26" s="3">
        <f t="shared" si="15"/>
        <v>0</v>
      </c>
      <c r="X26" s="3">
        <f t="shared" si="15"/>
        <v>0</v>
      </c>
      <c r="Y26" s="3">
        <f t="shared" si="15"/>
        <v>0</v>
      </c>
      <c r="Z26" s="3">
        <f t="shared" si="15"/>
        <v>0</v>
      </c>
      <c r="AA26" s="3">
        <f t="shared" si="15"/>
        <v>0</v>
      </c>
      <c r="AB26" s="3">
        <f t="shared" si="15"/>
        <v>0</v>
      </c>
      <c r="AC26" s="3">
        <f t="shared" si="15"/>
        <v>0</v>
      </c>
      <c r="AD26" s="3">
        <f t="shared" si="15"/>
        <v>0</v>
      </c>
      <c r="AE26" s="3">
        <f t="shared" si="15"/>
        <v>0</v>
      </c>
      <c r="AF26" s="40"/>
    </row>
    <row r="27" spans="1:32" s="7" customFormat="1" ht="31.5" customHeight="1" hidden="1">
      <c r="A27" s="5" t="s">
        <v>22</v>
      </c>
      <c r="B27" s="6">
        <f t="shared" si="6"/>
        <v>0</v>
      </c>
      <c r="C27" s="6">
        <f>C28+C29+C30+C31</f>
        <v>0</v>
      </c>
      <c r="D27" s="6">
        <f>D28+D29+D30+D31</f>
        <v>0</v>
      </c>
      <c r="E27" s="6">
        <f>E28+E29+E30+E31</f>
        <v>0</v>
      </c>
      <c r="F27" s="6" t="e">
        <f>E27/B27%</f>
        <v>#DIV/0!</v>
      </c>
      <c r="G27" s="6">
        <f>_xlfn.IFERROR(E27/C27*100,0)</f>
        <v>0</v>
      </c>
      <c r="H27" s="6">
        <f>H28+H29+H30+H31</f>
        <v>0</v>
      </c>
      <c r="I27" s="6">
        <f aca="true" t="shared" si="16" ref="I27:AD27">I28+I29+I30+I31</f>
        <v>0</v>
      </c>
      <c r="J27" s="6">
        <f t="shared" si="16"/>
        <v>0</v>
      </c>
      <c r="K27" s="6">
        <f t="shared" si="16"/>
        <v>0</v>
      </c>
      <c r="L27" s="6">
        <f t="shared" si="16"/>
        <v>0</v>
      </c>
      <c r="M27" s="6">
        <f t="shared" si="16"/>
        <v>0</v>
      </c>
      <c r="N27" s="6">
        <f t="shared" si="16"/>
        <v>0</v>
      </c>
      <c r="O27" s="6">
        <f t="shared" si="16"/>
        <v>0</v>
      </c>
      <c r="P27" s="6">
        <f t="shared" si="16"/>
        <v>0</v>
      </c>
      <c r="Q27" s="6">
        <f t="shared" si="16"/>
        <v>0</v>
      </c>
      <c r="R27" s="6">
        <f t="shared" si="16"/>
        <v>0</v>
      </c>
      <c r="S27" s="6">
        <f t="shared" si="16"/>
        <v>0</v>
      </c>
      <c r="T27" s="6">
        <f t="shared" si="16"/>
        <v>0</v>
      </c>
      <c r="U27" s="6">
        <f t="shared" si="16"/>
        <v>0</v>
      </c>
      <c r="V27" s="6">
        <f t="shared" si="16"/>
        <v>0</v>
      </c>
      <c r="W27" s="6">
        <f t="shared" si="16"/>
        <v>0</v>
      </c>
      <c r="X27" s="6">
        <f t="shared" si="16"/>
        <v>0</v>
      </c>
      <c r="Y27" s="6">
        <f t="shared" si="16"/>
        <v>0</v>
      </c>
      <c r="Z27" s="6">
        <f t="shared" si="16"/>
        <v>0</v>
      </c>
      <c r="AA27" s="6">
        <f t="shared" si="16"/>
        <v>0</v>
      </c>
      <c r="AB27" s="6">
        <f t="shared" si="16"/>
        <v>0</v>
      </c>
      <c r="AC27" s="6">
        <f t="shared" si="16"/>
        <v>0</v>
      </c>
      <c r="AD27" s="6">
        <f t="shared" si="16"/>
        <v>0</v>
      </c>
      <c r="AE27" s="6">
        <f>AE28+AE29+AE30+AE31</f>
        <v>0</v>
      </c>
      <c r="AF27" s="41"/>
    </row>
    <row r="28" spans="1:32" ht="29.25" customHeight="1" hidden="1">
      <c r="A28" s="19" t="s">
        <v>12</v>
      </c>
      <c r="B28" s="3">
        <f>H28+J28+L28+N28+P28+R28+T28+V28+X28+Z28+AB28+AD28+AE28</f>
        <v>0</v>
      </c>
      <c r="C28" s="3">
        <f>H28</f>
        <v>0</v>
      </c>
      <c r="D28" s="3">
        <f>E28</f>
        <v>0</v>
      </c>
      <c r="E28" s="3">
        <f>I28+K28+M28+O28+Q28+S28+U28+W28+Y28+AA28+AC28+AE28</f>
        <v>0</v>
      </c>
      <c r="F28" s="3"/>
      <c r="G28" s="3">
        <f>_xlfn.IFERROR(E28/C28*100,0)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0"/>
    </row>
    <row r="29" spans="1:32" ht="31.5" customHeight="1" hidden="1">
      <c r="A29" s="19" t="s">
        <v>13</v>
      </c>
      <c r="B29" s="3">
        <f>H29+J29+L29+N29+P29+R29+T29+V29+X29+Z29+AB29+AD29</f>
        <v>0</v>
      </c>
      <c r="C29" s="3">
        <f>H29</f>
        <v>0</v>
      </c>
      <c r="D29" s="3">
        <f>E29</f>
        <v>0</v>
      </c>
      <c r="E29" s="3">
        <f>I29+K29+M29+O29+Q29+S29+U29+W29+Y29+AA29+AC29+AE29</f>
        <v>0</v>
      </c>
      <c r="F29" s="3" t="e">
        <f>E29/B29%</f>
        <v>#DIV/0!</v>
      </c>
      <c r="G29" s="3">
        <f>_xlfn.IFERROR(E29/C29*100,0)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5"/>
      <c r="AA29" s="3"/>
      <c r="AB29" s="3"/>
      <c r="AC29" s="3"/>
      <c r="AD29" s="3"/>
      <c r="AE29" s="3"/>
      <c r="AF29" s="40"/>
    </row>
    <row r="30" spans="1:32" ht="27" customHeight="1" hidden="1">
      <c r="A30" s="19" t="s">
        <v>26</v>
      </c>
      <c r="B30" s="3">
        <f>H30+J30+L30+N30+P30+R30+T30+V30+X30+Z30+AB30+AD30+AE30</f>
        <v>0</v>
      </c>
      <c r="C30" s="3">
        <f>H30</f>
        <v>0</v>
      </c>
      <c r="D30" s="3">
        <f>E30</f>
        <v>0</v>
      </c>
      <c r="E30" s="3">
        <f>I30+K30+M30+O30+Q30+S30+U30+W30+Y30+AA30+AC30+AE30</f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0"/>
    </row>
    <row r="31" spans="1:32" ht="23.25" customHeight="1" hidden="1">
      <c r="A31" s="19" t="s">
        <v>27</v>
      </c>
      <c r="B31" s="3">
        <f t="shared" si="6"/>
        <v>0</v>
      </c>
      <c r="C31" s="3">
        <f>H31</f>
        <v>0</v>
      </c>
      <c r="D31" s="3">
        <f>E31</f>
        <v>0</v>
      </c>
      <c r="E31" s="3">
        <f>I31+K31+M31+O31+Q31+S31+U31+W31+Y31+AA31+AC31+AE31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0"/>
    </row>
    <row r="32" spans="1:32" ht="63" customHeight="1">
      <c r="A32" s="19" t="s">
        <v>70</v>
      </c>
      <c r="B32" s="3">
        <f t="shared" si="6"/>
        <v>0.1</v>
      </c>
      <c r="C32" s="3">
        <f>C33</f>
        <v>0</v>
      </c>
      <c r="D32" s="3">
        <f>D33</f>
        <v>0</v>
      </c>
      <c r="E32" s="3">
        <f>E33</f>
        <v>0</v>
      </c>
      <c r="F32" s="3">
        <f>E32/B32%</f>
        <v>0</v>
      </c>
      <c r="G32" s="3">
        <f>_xlfn.IFERROR(E32/C32*100,0)</f>
        <v>0</v>
      </c>
      <c r="H32" s="3">
        <f>H33</f>
        <v>0</v>
      </c>
      <c r="I32" s="3">
        <f aca="true" t="shared" si="17" ref="I32:AE32">I33</f>
        <v>0</v>
      </c>
      <c r="J32" s="3">
        <f t="shared" si="17"/>
        <v>0</v>
      </c>
      <c r="K32" s="3">
        <f t="shared" si="17"/>
        <v>0</v>
      </c>
      <c r="L32" s="3">
        <f t="shared" si="17"/>
        <v>0</v>
      </c>
      <c r="M32" s="3">
        <f t="shared" si="17"/>
        <v>0</v>
      </c>
      <c r="N32" s="3">
        <f t="shared" si="17"/>
        <v>0</v>
      </c>
      <c r="O32" s="3">
        <f t="shared" si="17"/>
        <v>0</v>
      </c>
      <c r="P32" s="3">
        <f t="shared" si="17"/>
        <v>0</v>
      </c>
      <c r="Q32" s="3">
        <f t="shared" si="17"/>
        <v>0</v>
      </c>
      <c r="R32" s="3">
        <f t="shared" si="17"/>
        <v>0</v>
      </c>
      <c r="S32" s="3">
        <f t="shared" si="17"/>
        <v>0</v>
      </c>
      <c r="T32" s="3">
        <f t="shared" si="17"/>
        <v>0.1</v>
      </c>
      <c r="U32" s="3">
        <f t="shared" si="17"/>
        <v>0</v>
      </c>
      <c r="V32" s="3">
        <f t="shared" si="17"/>
        <v>0</v>
      </c>
      <c r="W32" s="3">
        <f t="shared" si="17"/>
        <v>0</v>
      </c>
      <c r="X32" s="3">
        <f t="shared" si="17"/>
        <v>0</v>
      </c>
      <c r="Y32" s="3">
        <f t="shared" si="17"/>
        <v>0</v>
      </c>
      <c r="Z32" s="3">
        <f t="shared" si="17"/>
        <v>0</v>
      </c>
      <c r="AA32" s="3">
        <f t="shared" si="17"/>
        <v>0</v>
      </c>
      <c r="AB32" s="3">
        <f t="shared" si="17"/>
        <v>0</v>
      </c>
      <c r="AC32" s="3">
        <f t="shared" si="17"/>
        <v>0</v>
      </c>
      <c r="AD32" s="3">
        <f t="shared" si="17"/>
        <v>0</v>
      </c>
      <c r="AE32" s="3">
        <f t="shared" si="17"/>
        <v>0</v>
      </c>
      <c r="AF32" s="70" t="s">
        <v>83</v>
      </c>
    </row>
    <row r="33" spans="1:32" s="7" customFormat="1" ht="18.75" customHeight="1">
      <c r="A33" s="5" t="s">
        <v>22</v>
      </c>
      <c r="B33" s="6">
        <f t="shared" si="6"/>
        <v>0.1</v>
      </c>
      <c r="C33" s="6">
        <f>C34+C35+C36+C37</f>
        <v>0</v>
      </c>
      <c r="D33" s="6">
        <f>D34+D35+D36+D37</f>
        <v>0</v>
      </c>
      <c r="E33" s="6">
        <f>E34+E35+E36+E37</f>
        <v>0</v>
      </c>
      <c r="F33" s="6">
        <f>E33/B33%</f>
        <v>0</v>
      </c>
      <c r="G33" s="6">
        <f>_xlfn.IFERROR(E33/C33*100,0)</f>
        <v>0</v>
      </c>
      <c r="H33" s="6">
        <f>H34+H35+H36+H37</f>
        <v>0</v>
      </c>
      <c r="I33" s="6">
        <f aca="true" t="shared" si="18" ref="I33:AD33">I34+I35+I36+I37</f>
        <v>0</v>
      </c>
      <c r="J33" s="6">
        <f t="shared" si="18"/>
        <v>0</v>
      </c>
      <c r="K33" s="6">
        <f t="shared" si="18"/>
        <v>0</v>
      </c>
      <c r="L33" s="6">
        <f t="shared" si="18"/>
        <v>0</v>
      </c>
      <c r="M33" s="6">
        <f t="shared" si="18"/>
        <v>0</v>
      </c>
      <c r="N33" s="6">
        <f t="shared" si="18"/>
        <v>0</v>
      </c>
      <c r="O33" s="6">
        <f t="shared" si="18"/>
        <v>0</v>
      </c>
      <c r="P33" s="6">
        <f t="shared" si="18"/>
        <v>0</v>
      </c>
      <c r="Q33" s="6">
        <f t="shared" si="18"/>
        <v>0</v>
      </c>
      <c r="R33" s="6">
        <f t="shared" si="18"/>
        <v>0</v>
      </c>
      <c r="S33" s="6">
        <f t="shared" si="18"/>
        <v>0</v>
      </c>
      <c r="T33" s="6">
        <f t="shared" si="18"/>
        <v>0.1</v>
      </c>
      <c r="U33" s="6">
        <f t="shared" si="18"/>
        <v>0</v>
      </c>
      <c r="V33" s="6">
        <f t="shared" si="18"/>
        <v>0</v>
      </c>
      <c r="W33" s="6">
        <f t="shared" si="18"/>
        <v>0</v>
      </c>
      <c r="X33" s="6">
        <f t="shared" si="18"/>
        <v>0</v>
      </c>
      <c r="Y33" s="6">
        <f t="shared" si="18"/>
        <v>0</v>
      </c>
      <c r="Z33" s="6">
        <f t="shared" si="18"/>
        <v>0</v>
      </c>
      <c r="AA33" s="6">
        <f t="shared" si="18"/>
        <v>0</v>
      </c>
      <c r="AB33" s="6">
        <f t="shared" si="18"/>
        <v>0</v>
      </c>
      <c r="AC33" s="6">
        <f t="shared" si="18"/>
        <v>0</v>
      </c>
      <c r="AD33" s="6">
        <f t="shared" si="18"/>
        <v>0</v>
      </c>
      <c r="AE33" s="6">
        <f>AE34+AE35+AE36+AE37</f>
        <v>0</v>
      </c>
      <c r="AF33" s="71"/>
    </row>
    <row r="34" spans="1:32" ht="18.75" customHeight="1">
      <c r="A34" s="19" t="s">
        <v>12</v>
      </c>
      <c r="B34" s="3">
        <f t="shared" si="6"/>
        <v>0</v>
      </c>
      <c r="C34" s="3">
        <f>H34+J34+L34</f>
        <v>0</v>
      </c>
      <c r="D34" s="3">
        <f>E34</f>
        <v>0</v>
      </c>
      <c r="E34" s="3">
        <f>I34+K34+M34+O34+Q34+S34+U34+W34+Y34+AA34+AC34+AE34</f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71"/>
    </row>
    <row r="35" spans="1:32" ht="18.75" customHeight="1">
      <c r="A35" s="19" t="s">
        <v>13</v>
      </c>
      <c r="B35" s="3">
        <f>H35+J35+L35+N35+P35+R35+T35+V35+X35+Z35+AB35+AD35</f>
        <v>0.1</v>
      </c>
      <c r="C35" s="3">
        <f>H35+J35+L35</f>
        <v>0</v>
      </c>
      <c r="D35" s="3">
        <f>E35</f>
        <v>0</v>
      </c>
      <c r="E35" s="3">
        <f>I35+K35+M35+O35+Q35+S35+U35+W35+Y35+AA35+AC35+AE35</f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>
        <v>0.1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71"/>
    </row>
    <row r="36" spans="1:32" ht="18.75" customHeight="1">
      <c r="A36" s="19" t="s">
        <v>26</v>
      </c>
      <c r="B36" s="3">
        <f t="shared" si="6"/>
        <v>0</v>
      </c>
      <c r="C36" s="3">
        <f>H36+J36+L36</f>
        <v>0</v>
      </c>
      <c r="D36" s="3">
        <f>E36</f>
        <v>0</v>
      </c>
      <c r="E36" s="3">
        <f>I36+K36+M36+O36+Q36+S36+U36+W36+Y36+AA36+AC36+AE36</f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71"/>
    </row>
    <row r="37" spans="1:32" ht="18" customHeight="1">
      <c r="A37" s="19" t="s">
        <v>27</v>
      </c>
      <c r="B37" s="3">
        <f t="shared" si="6"/>
        <v>0</v>
      </c>
      <c r="C37" s="3">
        <f>H37+J37+L37</f>
        <v>0</v>
      </c>
      <c r="D37" s="3">
        <f>E37</f>
        <v>0</v>
      </c>
      <c r="E37" s="3">
        <f>I37+K37+M37+O37+Q37+S37+U37+W37+Y37+AA37+AC37+AE37</f>
        <v>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72"/>
    </row>
    <row r="38" spans="1:32" ht="56.25" customHeight="1">
      <c r="A38" s="19" t="s">
        <v>71</v>
      </c>
      <c r="B38" s="3">
        <f t="shared" si="6"/>
        <v>315</v>
      </c>
      <c r="C38" s="3">
        <f>C39</f>
        <v>0</v>
      </c>
      <c r="D38" s="3">
        <f>D39</f>
        <v>0</v>
      </c>
      <c r="E38" s="3">
        <f>E39</f>
        <v>0</v>
      </c>
      <c r="F38" s="3">
        <f>E38/B38%</f>
        <v>0</v>
      </c>
      <c r="G38" s="3">
        <f>_xlfn.IFERROR(E38/C38*100,0)</f>
        <v>0</v>
      </c>
      <c r="H38" s="3">
        <f>H39</f>
        <v>0</v>
      </c>
      <c r="I38" s="3">
        <f aca="true" t="shared" si="19" ref="I38:AE38">I39</f>
        <v>0</v>
      </c>
      <c r="J38" s="3">
        <f t="shared" si="19"/>
        <v>0</v>
      </c>
      <c r="K38" s="3">
        <f t="shared" si="19"/>
        <v>0</v>
      </c>
      <c r="L38" s="3">
        <f t="shared" si="19"/>
        <v>0</v>
      </c>
      <c r="M38" s="3">
        <f t="shared" si="19"/>
        <v>0</v>
      </c>
      <c r="N38" s="3">
        <f t="shared" si="19"/>
        <v>0</v>
      </c>
      <c r="O38" s="3">
        <f t="shared" si="19"/>
        <v>0</v>
      </c>
      <c r="P38" s="3">
        <f t="shared" si="19"/>
        <v>0</v>
      </c>
      <c r="Q38" s="3">
        <f t="shared" si="19"/>
        <v>0</v>
      </c>
      <c r="R38" s="3">
        <f t="shared" si="19"/>
        <v>0</v>
      </c>
      <c r="S38" s="3">
        <f t="shared" si="19"/>
        <v>0</v>
      </c>
      <c r="T38" s="3">
        <f t="shared" si="19"/>
        <v>0</v>
      </c>
      <c r="U38" s="3">
        <f t="shared" si="19"/>
        <v>0</v>
      </c>
      <c r="V38" s="3">
        <f t="shared" si="19"/>
        <v>0</v>
      </c>
      <c r="W38" s="3">
        <f t="shared" si="19"/>
        <v>0</v>
      </c>
      <c r="X38" s="3">
        <f t="shared" si="19"/>
        <v>315</v>
      </c>
      <c r="Y38" s="3">
        <f t="shared" si="19"/>
        <v>0</v>
      </c>
      <c r="Z38" s="3">
        <f t="shared" si="19"/>
        <v>0</v>
      </c>
      <c r="AA38" s="3">
        <f t="shared" si="19"/>
        <v>0</v>
      </c>
      <c r="AB38" s="3">
        <f t="shared" si="19"/>
        <v>0</v>
      </c>
      <c r="AC38" s="3">
        <f t="shared" si="19"/>
        <v>0</v>
      </c>
      <c r="AD38" s="3">
        <f t="shared" si="19"/>
        <v>0</v>
      </c>
      <c r="AE38" s="3">
        <f t="shared" si="19"/>
        <v>0</v>
      </c>
      <c r="AF38" s="70" t="s">
        <v>82</v>
      </c>
    </row>
    <row r="39" spans="1:32" s="7" customFormat="1" ht="18.75" customHeight="1">
      <c r="A39" s="5" t="s">
        <v>22</v>
      </c>
      <c r="B39" s="6">
        <f t="shared" si="6"/>
        <v>315</v>
      </c>
      <c r="C39" s="6">
        <f>C40+C41+C42+C43</f>
        <v>0</v>
      </c>
      <c r="D39" s="6">
        <f>D40+D41+D42+D43</f>
        <v>0</v>
      </c>
      <c r="E39" s="6">
        <f>E40+E41+E42+E43</f>
        <v>0</v>
      </c>
      <c r="F39" s="6">
        <f>E39/B39%</f>
        <v>0</v>
      </c>
      <c r="G39" s="6">
        <f>_xlfn.IFERROR(E39/C39*100,0)</f>
        <v>0</v>
      </c>
      <c r="H39" s="6">
        <f>H40+H41+H42+H43</f>
        <v>0</v>
      </c>
      <c r="I39" s="6">
        <f aca="true" t="shared" si="20" ref="I39:AD39">I40+I41+I42+I43</f>
        <v>0</v>
      </c>
      <c r="J39" s="6">
        <f t="shared" si="20"/>
        <v>0</v>
      </c>
      <c r="K39" s="6">
        <f t="shared" si="20"/>
        <v>0</v>
      </c>
      <c r="L39" s="6">
        <f t="shared" si="20"/>
        <v>0</v>
      </c>
      <c r="M39" s="6">
        <f t="shared" si="20"/>
        <v>0</v>
      </c>
      <c r="N39" s="6">
        <f t="shared" si="20"/>
        <v>0</v>
      </c>
      <c r="O39" s="6">
        <f t="shared" si="20"/>
        <v>0</v>
      </c>
      <c r="P39" s="6">
        <f t="shared" si="20"/>
        <v>0</v>
      </c>
      <c r="Q39" s="6">
        <f t="shared" si="20"/>
        <v>0</v>
      </c>
      <c r="R39" s="6">
        <f t="shared" si="20"/>
        <v>0</v>
      </c>
      <c r="S39" s="6">
        <f t="shared" si="20"/>
        <v>0</v>
      </c>
      <c r="T39" s="6">
        <f t="shared" si="20"/>
        <v>0</v>
      </c>
      <c r="U39" s="6">
        <f t="shared" si="20"/>
        <v>0</v>
      </c>
      <c r="V39" s="6">
        <f t="shared" si="20"/>
        <v>0</v>
      </c>
      <c r="W39" s="6">
        <f t="shared" si="20"/>
        <v>0</v>
      </c>
      <c r="X39" s="6">
        <f t="shared" si="20"/>
        <v>315</v>
      </c>
      <c r="Y39" s="6">
        <f t="shared" si="20"/>
        <v>0</v>
      </c>
      <c r="Z39" s="6">
        <f t="shared" si="20"/>
        <v>0</v>
      </c>
      <c r="AA39" s="6">
        <f t="shared" si="20"/>
        <v>0</v>
      </c>
      <c r="AB39" s="6">
        <f t="shared" si="20"/>
        <v>0</v>
      </c>
      <c r="AC39" s="6">
        <f t="shared" si="20"/>
        <v>0</v>
      </c>
      <c r="AD39" s="6">
        <f t="shared" si="20"/>
        <v>0</v>
      </c>
      <c r="AE39" s="6">
        <f>AE40+AE41+AE42+AE43</f>
        <v>0</v>
      </c>
      <c r="AF39" s="71"/>
    </row>
    <row r="40" spans="1:32" ht="18.75" customHeight="1">
      <c r="A40" s="19" t="s">
        <v>12</v>
      </c>
      <c r="B40" s="3">
        <f t="shared" si="6"/>
        <v>0</v>
      </c>
      <c r="C40" s="3">
        <f>H40+J40+L40</f>
        <v>0</v>
      </c>
      <c r="D40" s="3">
        <f>E40</f>
        <v>0</v>
      </c>
      <c r="E40" s="3">
        <f>I40+K40+M40+O40+Q40+S40+U40+W40+Y40+AA40+AC40+AE40</f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71"/>
    </row>
    <row r="41" spans="1:32" ht="18.75" customHeight="1">
      <c r="A41" s="19" t="s">
        <v>13</v>
      </c>
      <c r="B41" s="3">
        <f>H41+J41+L41+N41+P41+R41+T41+V41+X41+Z41+AB41+AD41</f>
        <v>315</v>
      </c>
      <c r="C41" s="3">
        <f>H41+J41+L41</f>
        <v>0</v>
      </c>
      <c r="D41" s="3">
        <f>E41</f>
        <v>0</v>
      </c>
      <c r="E41" s="3">
        <f>I41+K41+M41+O41+Q41+S41+U41+W41+Y41+AA41+AC41+AE41</f>
        <v>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>
        <v>315</v>
      </c>
      <c r="Y41" s="3"/>
      <c r="Z41" s="3"/>
      <c r="AA41" s="3"/>
      <c r="AB41" s="3"/>
      <c r="AC41" s="3"/>
      <c r="AD41" s="3"/>
      <c r="AE41" s="3"/>
      <c r="AF41" s="71"/>
    </row>
    <row r="42" spans="1:32" ht="18.75" customHeight="1">
      <c r="A42" s="19" t="s">
        <v>26</v>
      </c>
      <c r="B42" s="3">
        <f t="shared" si="6"/>
        <v>0</v>
      </c>
      <c r="C42" s="3">
        <f>H42+J42+L42</f>
        <v>0</v>
      </c>
      <c r="D42" s="3">
        <f>E42</f>
        <v>0</v>
      </c>
      <c r="E42" s="3">
        <f>I42+K42+M42+O42+Q42+S42+U42+W42+Y42+AA42+AC42+AE42</f>
        <v>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</row>
    <row r="43" spans="1:32" ht="18" customHeight="1">
      <c r="A43" s="19" t="s">
        <v>27</v>
      </c>
      <c r="B43" s="3">
        <f t="shared" si="6"/>
        <v>0</v>
      </c>
      <c r="C43" s="3">
        <f>H43+J43+L43</f>
        <v>0</v>
      </c>
      <c r="D43" s="3">
        <f>E43</f>
        <v>0</v>
      </c>
      <c r="E43" s="3">
        <f>I43+K43+M43+O43+Q43+S43+U43+W43+Y43+AA43+AC43+AE43</f>
        <v>0</v>
      </c>
      <c r="F43" s="3" t="e">
        <f>E43/B43%</f>
        <v>#DIV/0!</v>
      </c>
      <c r="G43" s="3">
        <f>_xlfn.IFERROR(E43/C43*100,0)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2"/>
    </row>
    <row r="44" spans="1:32" ht="109.5" customHeight="1">
      <c r="A44" s="19" t="s">
        <v>50</v>
      </c>
      <c r="B44" s="3">
        <f t="shared" si="6"/>
        <v>0</v>
      </c>
      <c r="C44" s="3">
        <f>C45</f>
        <v>0</v>
      </c>
      <c r="D44" s="3">
        <f>D45</f>
        <v>0</v>
      </c>
      <c r="E44" s="3">
        <f>E45</f>
        <v>0</v>
      </c>
      <c r="F44" s="3" t="e">
        <f>E44/B44%</f>
        <v>#DIV/0!</v>
      </c>
      <c r="G44" s="3">
        <f>_xlfn.IFERROR(E44/C44*100,0)</f>
        <v>0</v>
      </c>
      <c r="H44" s="3">
        <f>H45</f>
        <v>0</v>
      </c>
      <c r="I44" s="3">
        <f aca="true" t="shared" si="21" ref="I44:AE44">I45</f>
        <v>0</v>
      </c>
      <c r="J44" s="3">
        <f t="shared" si="21"/>
        <v>0</v>
      </c>
      <c r="K44" s="3">
        <f t="shared" si="21"/>
        <v>0</v>
      </c>
      <c r="L44" s="3">
        <f t="shared" si="21"/>
        <v>0</v>
      </c>
      <c r="M44" s="3">
        <f t="shared" si="21"/>
        <v>0</v>
      </c>
      <c r="N44" s="3">
        <f t="shared" si="21"/>
        <v>0</v>
      </c>
      <c r="O44" s="3">
        <f t="shared" si="21"/>
        <v>0</v>
      </c>
      <c r="P44" s="3">
        <f t="shared" si="21"/>
        <v>0</v>
      </c>
      <c r="Q44" s="3">
        <f t="shared" si="21"/>
        <v>0</v>
      </c>
      <c r="R44" s="3">
        <f t="shared" si="21"/>
        <v>0</v>
      </c>
      <c r="S44" s="3">
        <f t="shared" si="21"/>
        <v>0</v>
      </c>
      <c r="T44" s="3">
        <f t="shared" si="21"/>
        <v>0</v>
      </c>
      <c r="U44" s="3">
        <f t="shared" si="21"/>
        <v>0</v>
      </c>
      <c r="V44" s="3">
        <f t="shared" si="21"/>
        <v>0</v>
      </c>
      <c r="W44" s="3">
        <f t="shared" si="21"/>
        <v>0</v>
      </c>
      <c r="X44" s="3">
        <f t="shared" si="21"/>
        <v>0</v>
      </c>
      <c r="Y44" s="3">
        <f t="shared" si="21"/>
        <v>0</v>
      </c>
      <c r="Z44" s="3">
        <f t="shared" si="21"/>
        <v>0</v>
      </c>
      <c r="AA44" s="3">
        <f t="shared" si="21"/>
        <v>0</v>
      </c>
      <c r="AB44" s="3">
        <f t="shared" si="21"/>
        <v>0</v>
      </c>
      <c r="AC44" s="3">
        <f t="shared" si="21"/>
        <v>0</v>
      </c>
      <c r="AD44" s="3">
        <f>AD45</f>
        <v>0</v>
      </c>
      <c r="AE44" s="3">
        <f t="shared" si="21"/>
        <v>0</v>
      </c>
      <c r="AF44" s="42"/>
    </row>
    <row r="45" spans="1:32" s="7" customFormat="1" ht="19.5" customHeight="1" hidden="1">
      <c r="A45" s="5" t="s">
        <v>22</v>
      </c>
      <c r="B45" s="6">
        <f t="shared" si="6"/>
        <v>0</v>
      </c>
      <c r="C45" s="6">
        <f>C46+C47+C48+C49</f>
        <v>0</v>
      </c>
      <c r="D45" s="6">
        <f>D46+D47+D48+D49</f>
        <v>0</v>
      </c>
      <c r="E45" s="6">
        <f>E46+E47+E48+E49</f>
        <v>0</v>
      </c>
      <c r="F45" s="6" t="e">
        <f>E45/B45%</f>
        <v>#DIV/0!</v>
      </c>
      <c r="G45" s="6">
        <f>_xlfn.IFERROR(E45/C45*100,0)</f>
        <v>0</v>
      </c>
      <c r="H45" s="6">
        <f>H46+H47+H48+H49</f>
        <v>0</v>
      </c>
      <c r="I45" s="6">
        <f aca="true" t="shared" si="22" ref="I45:AD45">I46+I47+I48+I49</f>
        <v>0</v>
      </c>
      <c r="J45" s="6">
        <f t="shared" si="22"/>
        <v>0</v>
      </c>
      <c r="K45" s="6">
        <f t="shared" si="22"/>
        <v>0</v>
      </c>
      <c r="L45" s="6">
        <f t="shared" si="22"/>
        <v>0</v>
      </c>
      <c r="M45" s="6">
        <f t="shared" si="22"/>
        <v>0</v>
      </c>
      <c r="N45" s="6">
        <f t="shared" si="22"/>
        <v>0</v>
      </c>
      <c r="O45" s="6">
        <f t="shared" si="22"/>
        <v>0</v>
      </c>
      <c r="P45" s="6">
        <f t="shared" si="22"/>
        <v>0</v>
      </c>
      <c r="Q45" s="6">
        <f t="shared" si="22"/>
        <v>0</v>
      </c>
      <c r="R45" s="6">
        <f t="shared" si="22"/>
        <v>0</v>
      </c>
      <c r="S45" s="6">
        <f t="shared" si="22"/>
        <v>0</v>
      </c>
      <c r="T45" s="6">
        <f t="shared" si="22"/>
        <v>0</v>
      </c>
      <c r="U45" s="6">
        <f t="shared" si="22"/>
        <v>0</v>
      </c>
      <c r="V45" s="6">
        <f t="shared" si="22"/>
        <v>0</v>
      </c>
      <c r="W45" s="6">
        <f t="shared" si="22"/>
        <v>0</v>
      </c>
      <c r="X45" s="6">
        <f t="shared" si="22"/>
        <v>0</v>
      </c>
      <c r="Y45" s="6">
        <f t="shared" si="22"/>
        <v>0</v>
      </c>
      <c r="Z45" s="6">
        <f t="shared" si="22"/>
        <v>0</v>
      </c>
      <c r="AA45" s="6">
        <f t="shared" si="22"/>
        <v>0</v>
      </c>
      <c r="AB45" s="6">
        <f t="shared" si="22"/>
        <v>0</v>
      </c>
      <c r="AC45" s="6">
        <f t="shared" si="22"/>
        <v>0</v>
      </c>
      <c r="AD45" s="6">
        <f t="shared" si="22"/>
        <v>0</v>
      </c>
      <c r="AE45" s="6">
        <f>AE46+AE47+AE48+AE49</f>
        <v>0</v>
      </c>
      <c r="AF45" s="41"/>
    </row>
    <row r="46" spans="1:32" ht="16.5" customHeight="1" hidden="1">
      <c r="A46" s="19" t="s">
        <v>12</v>
      </c>
      <c r="B46" s="3">
        <f t="shared" si="6"/>
        <v>0</v>
      </c>
      <c r="C46" s="3">
        <f>H46</f>
        <v>0</v>
      </c>
      <c r="D46" s="3">
        <f>E46</f>
        <v>0</v>
      </c>
      <c r="E46" s="3">
        <f>I46+K46+M46+O46+Q46+S46+U46+W46+Y46+AA46+AC46+AE46</f>
        <v>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0"/>
    </row>
    <row r="47" spans="1:32" ht="16.5" customHeight="1" hidden="1">
      <c r="A47" s="19" t="s">
        <v>13</v>
      </c>
      <c r="B47" s="3">
        <f t="shared" si="6"/>
        <v>0</v>
      </c>
      <c r="C47" s="3">
        <f>H47</f>
        <v>0</v>
      </c>
      <c r="D47" s="3">
        <f>E47</f>
        <v>0</v>
      </c>
      <c r="E47" s="3">
        <f>I47+K47+M47+O47+Q47+S47+U47+W47+Y47+AA47+AC47+AE47</f>
        <v>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0"/>
    </row>
    <row r="48" spans="1:32" ht="16.5" customHeight="1" hidden="1">
      <c r="A48" s="19" t="s">
        <v>26</v>
      </c>
      <c r="B48" s="3">
        <f t="shared" si="6"/>
        <v>0</v>
      </c>
      <c r="C48" s="3">
        <f>H48</f>
        <v>0</v>
      </c>
      <c r="D48" s="3">
        <f>E48</f>
        <v>0</v>
      </c>
      <c r="E48" s="3">
        <f>I48+K48+M48+O48+Q48+S48+U48+W48+Y48+AA48+AC48+AE48</f>
        <v>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0"/>
    </row>
    <row r="49" spans="1:32" ht="16.5" customHeight="1" hidden="1">
      <c r="A49" s="19" t="s">
        <v>27</v>
      </c>
      <c r="B49" s="3">
        <f t="shared" si="6"/>
        <v>0</v>
      </c>
      <c r="C49" s="3">
        <f>H49</f>
        <v>0</v>
      </c>
      <c r="D49" s="3">
        <f>E49</f>
        <v>0</v>
      </c>
      <c r="E49" s="3">
        <f>I49+K49+M49+O49+Q49+S49+U49+W49+Y49+AA49+AC49+AE49</f>
        <v>0</v>
      </c>
      <c r="F49" s="3" t="e">
        <f>E49/B49%</f>
        <v>#DIV/0!</v>
      </c>
      <c r="G49" s="3">
        <f>_xlfn.IFERROR(E49/C49*100,0)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0"/>
    </row>
    <row r="50" spans="1:32" ht="83.25" customHeight="1">
      <c r="A50" s="19" t="s">
        <v>64</v>
      </c>
      <c r="B50" s="3">
        <f t="shared" si="6"/>
        <v>1828.4</v>
      </c>
      <c r="C50" s="3">
        <f>C51</f>
        <v>0</v>
      </c>
      <c r="D50" s="3">
        <f>D51</f>
        <v>0</v>
      </c>
      <c r="E50" s="3">
        <f>E51</f>
        <v>0</v>
      </c>
      <c r="F50" s="3">
        <f>E50/B50%</f>
        <v>0</v>
      </c>
      <c r="G50" s="3">
        <f>_xlfn.IFERROR(E50/C50*100,0)</f>
        <v>0</v>
      </c>
      <c r="H50" s="3">
        <f>H51</f>
        <v>0</v>
      </c>
      <c r="I50" s="3">
        <f aca="true" t="shared" si="23" ref="I50:AE50">I51</f>
        <v>0</v>
      </c>
      <c r="J50" s="3">
        <f t="shared" si="23"/>
        <v>0</v>
      </c>
      <c r="K50" s="3">
        <f t="shared" si="23"/>
        <v>0</v>
      </c>
      <c r="L50" s="3">
        <f t="shared" si="23"/>
        <v>0</v>
      </c>
      <c r="M50" s="3">
        <f t="shared" si="23"/>
        <v>0</v>
      </c>
      <c r="N50" s="3">
        <f t="shared" si="23"/>
        <v>0</v>
      </c>
      <c r="O50" s="3">
        <f t="shared" si="23"/>
        <v>0</v>
      </c>
      <c r="P50" s="3">
        <f t="shared" si="23"/>
        <v>0</v>
      </c>
      <c r="Q50" s="3">
        <f t="shared" si="23"/>
        <v>0</v>
      </c>
      <c r="R50" s="3">
        <f t="shared" si="23"/>
        <v>0</v>
      </c>
      <c r="S50" s="3">
        <f t="shared" si="23"/>
        <v>0</v>
      </c>
      <c r="T50" s="3">
        <f t="shared" si="23"/>
        <v>0</v>
      </c>
      <c r="U50" s="3">
        <f t="shared" si="23"/>
        <v>0</v>
      </c>
      <c r="V50" s="3">
        <f t="shared" si="23"/>
        <v>0</v>
      </c>
      <c r="W50" s="3">
        <f t="shared" si="23"/>
        <v>0</v>
      </c>
      <c r="X50" s="3">
        <f t="shared" si="23"/>
        <v>1828.4</v>
      </c>
      <c r="Y50" s="3">
        <f t="shared" si="23"/>
        <v>0</v>
      </c>
      <c r="Z50" s="3">
        <f t="shared" si="23"/>
        <v>0</v>
      </c>
      <c r="AA50" s="3">
        <f t="shared" si="23"/>
        <v>0</v>
      </c>
      <c r="AB50" s="3">
        <f t="shared" si="23"/>
        <v>0</v>
      </c>
      <c r="AC50" s="3">
        <f t="shared" si="23"/>
        <v>0</v>
      </c>
      <c r="AD50" s="3">
        <f>AD51</f>
        <v>0</v>
      </c>
      <c r="AE50" s="3">
        <f t="shared" si="23"/>
        <v>0</v>
      </c>
      <c r="AF50" s="59" t="s">
        <v>84</v>
      </c>
    </row>
    <row r="51" spans="1:32" s="7" customFormat="1" ht="19.5" customHeight="1">
      <c r="A51" s="5" t="s">
        <v>22</v>
      </c>
      <c r="B51" s="6">
        <f t="shared" si="6"/>
        <v>1828.4</v>
      </c>
      <c r="C51" s="6">
        <f>C52+C53+C54+C55</f>
        <v>0</v>
      </c>
      <c r="D51" s="6">
        <f>D52+D53+D54+D55</f>
        <v>0</v>
      </c>
      <c r="E51" s="6">
        <f>E52+E53+E54+E55</f>
        <v>0</v>
      </c>
      <c r="F51" s="6">
        <f>E51/B51%</f>
        <v>0</v>
      </c>
      <c r="G51" s="6">
        <f>_xlfn.IFERROR(E51/C51*100,0)</f>
        <v>0</v>
      </c>
      <c r="H51" s="6">
        <f>H52+H53+H54+H55</f>
        <v>0</v>
      </c>
      <c r="I51" s="6">
        <f aca="true" t="shared" si="24" ref="I51:AD51">I52+I53+I54+I55</f>
        <v>0</v>
      </c>
      <c r="J51" s="6">
        <f t="shared" si="24"/>
        <v>0</v>
      </c>
      <c r="K51" s="6">
        <f t="shared" si="24"/>
        <v>0</v>
      </c>
      <c r="L51" s="6">
        <f t="shared" si="24"/>
        <v>0</v>
      </c>
      <c r="M51" s="6">
        <f t="shared" si="24"/>
        <v>0</v>
      </c>
      <c r="N51" s="6">
        <f t="shared" si="24"/>
        <v>0</v>
      </c>
      <c r="O51" s="6">
        <f t="shared" si="24"/>
        <v>0</v>
      </c>
      <c r="P51" s="6">
        <f t="shared" si="24"/>
        <v>0</v>
      </c>
      <c r="Q51" s="6">
        <f t="shared" si="24"/>
        <v>0</v>
      </c>
      <c r="R51" s="6">
        <f t="shared" si="24"/>
        <v>0</v>
      </c>
      <c r="S51" s="6">
        <f t="shared" si="24"/>
        <v>0</v>
      </c>
      <c r="T51" s="6">
        <f t="shared" si="24"/>
        <v>0</v>
      </c>
      <c r="U51" s="6">
        <f t="shared" si="24"/>
        <v>0</v>
      </c>
      <c r="V51" s="6">
        <f t="shared" si="24"/>
        <v>0</v>
      </c>
      <c r="W51" s="6">
        <f t="shared" si="24"/>
        <v>0</v>
      </c>
      <c r="X51" s="6">
        <f t="shared" si="24"/>
        <v>1828.4</v>
      </c>
      <c r="Y51" s="6">
        <f t="shared" si="24"/>
        <v>0</v>
      </c>
      <c r="Z51" s="6">
        <f t="shared" si="24"/>
        <v>0</v>
      </c>
      <c r="AA51" s="6">
        <f t="shared" si="24"/>
        <v>0</v>
      </c>
      <c r="AB51" s="6">
        <f t="shared" si="24"/>
        <v>0</v>
      </c>
      <c r="AC51" s="6">
        <f t="shared" si="24"/>
        <v>0</v>
      </c>
      <c r="AD51" s="6">
        <f t="shared" si="24"/>
        <v>0</v>
      </c>
      <c r="AE51" s="6">
        <f>AE52+AE53+AE54+AE55</f>
        <v>0</v>
      </c>
      <c r="AF51" s="66"/>
    </row>
    <row r="52" spans="1:32" ht="16.5" customHeight="1">
      <c r="A52" s="19" t="s">
        <v>12</v>
      </c>
      <c r="B52" s="3">
        <f t="shared" si="6"/>
        <v>0</v>
      </c>
      <c r="C52" s="3">
        <f>H52+J52+L52</f>
        <v>0</v>
      </c>
      <c r="D52" s="3">
        <f>E52</f>
        <v>0</v>
      </c>
      <c r="E52" s="3">
        <f>I52+K52+M52+O52+Q52+S52+U52+W52+Y52+AA52+AC52+AE52</f>
        <v>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66"/>
    </row>
    <row r="53" spans="1:32" ht="16.5" customHeight="1">
      <c r="A53" s="19" t="s">
        <v>13</v>
      </c>
      <c r="B53" s="3">
        <f>H53+J53+L53+N53+P53+R53+T53+V53+X53+Z53+AB53+AD53+AE53</f>
        <v>1828.4</v>
      </c>
      <c r="C53" s="3">
        <f>H53+J53+L53</f>
        <v>0</v>
      </c>
      <c r="D53" s="3">
        <f>E53</f>
        <v>0</v>
      </c>
      <c r="E53" s="3">
        <f>I53+K53+M53+O53+Q53+S53+U53+W53+Y53+AA53+AC53+AE53</f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>
        <v>1828.4</v>
      </c>
      <c r="Y53" s="3"/>
      <c r="Z53" s="3"/>
      <c r="AA53" s="3"/>
      <c r="AB53" s="3"/>
      <c r="AC53" s="3"/>
      <c r="AD53" s="3"/>
      <c r="AE53" s="3"/>
      <c r="AF53" s="66"/>
    </row>
    <row r="54" spans="1:32" ht="16.5" customHeight="1">
      <c r="A54" s="19" t="s">
        <v>26</v>
      </c>
      <c r="B54" s="3">
        <f t="shared" si="6"/>
        <v>0</v>
      </c>
      <c r="C54" s="3">
        <f>H54+J54+L54</f>
        <v>0</v>
      </c>
      <c r="D54" s="3">
        <f>E54</f>
        <v>0</v>
      </c>
      <c r="E54" s="3">
        <f>I54+K54+M54+O54+Q54+S54+U54+W54+Y54+AA54+AC54+AE54</f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66"/>
    </row>
    <row r="55" spans="1:32" ht="16.5" customHeight="1">
      <c r="A55" s="19" t="s">
        <v>27</v>
      </c>
      <c r="B55" s="3">
        <f t="shared" si="6"/>
        <v>0</v>
      </c>
      <c r="C55" s="3">
        <f>H55+J55+L55</f>
        <v>0</v>
      </c>
      <c r="D55" s="3">
        <f>E55</f>
        <v>0</v>
      </c>
      <c r="E55" s="3">
        <f>I55+K55+M55+O55+Q55+S55+U55+W55+Y55+AA55+AC55+AE55</f>
        <v>0</v>
      </c>
      <c r="F55" s="3" t="e">
        <f>E55/B55%</f>
        <v>#DIV/0!</v>
      </c>
      <c r="G55" s="3">
        <f>_xlfn.IFERROR(E55/C55*100,0)</f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67"/>
    </row>
    <row r="56" spans="1:32" ht="65.25" customHeight="1">
      <c r="A56" s="19" t="s">
        <v>65</v>
      </c>
      <c r="B56" s="3">
        <f t="shared" si="6"/>
        <v>3612.3</v>
      </c>
      <c r="C56" s="3">
        <f>C57</f>
        <v>0</v>
      </c>
      <c r="D56" s="3">
        <f>D57</f>
        <v>0</v>
      </c>
      <c r="E56" s="3">
        <f>E57</f>
        <v>0</v>
      </c>
      <c r="F56" s="3">
        <f>E56/B56%</f>
        <v>0</v>
      </c>
      <c r="G56" s="3">
        <f>_xlfn.IFERROR(E56/C56*100,0)</f>
        <v>0</v>
      </c>
      <c r="H56" s="3">
        <f>H57</f>
        <v>0</v>
      </c>
      <c r="I56" s="3">
        <f aca="true" t="shared" si="25" ref="I56:AE56">I57</f>
        <v>0</v>
      </c>
      <c r="J56" s="3">
        <f t="shared" si="25"/>
        <v>0</v>
      </c>
      <c r="K56" s="3">
        <f t="shared" si="25"/>
        <v>0</v>
      </c>
      <c r="L56" s="3">
        <f t="shared" si="25"/>
        <v>0</v>
      </c>
      <c r="M56" s="3">
        <f t="shared" si="25"/>
        <v>0</v>
      </c>
      <c r="N56" s="3">
        <f t="shared" si="25"/>
        <v>0</v>
      </c>
      <c r="O56" s="3">
        <f t="shared" si="25"/>
        <v>0</v>
      </c>
      <c r="P56" s="3">
        <f t="shared" si="25"/>
        <v>0</v>
      </c>
      <c r="Q56" s="3">
        <f t="shared" si="25"/>
        <v>0</v>
      </c>
      <c r="R56" s="3">
        <f t="shared" si="25"/>
        <v>0</v>
      </c>
      <c r="S56" s="3">
        <f t="shared" si="25"/>
        <v>0</v>
      </c>
      <c r="T56" s="3">
        <f t="shared" si="25"/>
        <v>0</v>
      </c>
      <c r="U56" s="3">
        <f t="shared" si="25"/>
        <v>0</v>
      </c>
      <c r="V56" s="3">
        <f t="shared" si="25"/>
        <v>0</v>
      </c>
      <c r="W56" s="3">
        <f t="shared" si="25"/>
        <v>0</v>
      </c>
      <c r="X56" s="3">
        <f t="shared" si="25"/>
        <v>0</v>
      </c>
      <c r="Y56" s="3">
        <f t="shared" si="25"/>
        <v>0</v>
      </c>
      <c r="Z56" s="3">
        <f t="shared" si="25"/>
        <v>0</v>
      </c>
      <c r="AA56" s="3">
        <f t="shared" si="25"/>
        <v>0</v>
      </c>
      <c r="AB56" s="3">
        <f t="shared" si="25"/>
        <v>3612.3</v>
      </c>
      <c r="AC56" s="3">
        <f t="shared" si="25"/>
        <v>0</v>
      </c>
      <c r="AD56" s="3">
        <f>AD57</f>
        <v>0</v>
      </c>
      <c r="AE56" s="3">
        <f t="shared" si="25"/>
        <v>0</v>
      </c>
      <c r="AF56" s="59" t="s">
        <v>85</v>
      </c>
    </row>
    <row r="57" spans="1:32" s="7" customFormat="1" ht="19.5" customHeight="1">
      <c r="A57" s="5" t="s">
        <v>22</v>
      </c>
      <c r="B57" s="6">
        <f t="shared" si="6"/>
        <v>3612.3</v>
      </c>
      <c r="C57" s="6">
        <f>C58+C59+C60+C61</f>
        <v>0</v>
      </c>
      <c r="D57" s="6">
        <f>D58+D59+D60+D61</f>
        <v>0</v>
      </c>
      <c r="E57" s="6">
        <f>E58+E59+E60+E61</f>
        <v>0</v>
      </c>
      <c r="F57" s="6">
        <f>E57/B57%</f>
        <v>0</v>
      </c>
      <c r="G57" s="6">
        <f>_xlfn.IFERROR(E57/C57*100,0)</f>
        <v>0</v>
      </c>
      <c r="H57" s="6">
        <f>H58+H59+H60+H61</f>
        <v>0</v>
      </c>
      <c r="I57" s="6">
        <f aca="true" t="shared" si="26" ref="I57:AD57">I58+I59+I60+I61</f>
        <v>0</v>
      </c>
      <c r="J57" s="6">
        <f t="shared" si="26"/>
        <v>0</v>
      </c>
      <c r="K57" s="6">
        <f t="shared" si="26"/>
        <v>0</v>
      </c>
      <c r="L57" s="6">
        <f t="shared" si="26"/>
        <v>0</v>
      </c>
      <c r="M57" s="6">
        <f t="shared" si="26"/>
        <v>0</v>
      </c>
      <c r="N57" s="6">
        <f t="shared" si="26"/>
        <v>0</v>
      </c>
      <c r="O57" s="6">
        <f t="shared" si="26"/>
        <v>0</v>
      </c>
      <c r="P57" s="6">
        <f t="shared" si="26"/>
        <v>0</v>
      </c>
      <c r="Q57" s="6">
        <f t="shared" si="26"/>
        <v>0</v>
      </c>
      <c r="R57" s="6">
        <f t="shared" si="26"/>
        <v>0</v>
      </c>
      <c r="S57" s="6">
        <f t="shared" si="26"/>
        <v>0</v>
      </c>
      <c r="T57" s="6">
        <f t="shared" si="26"/>
        <v>0</v>
      </c>
      <c r="U57" s="6">
        <f t="shared" si="26"/>
        <v>0</v>
      </c>
      <c r="V57" s="6">
        <f t="shared" si="26"/>
        <v>0</v>
      </c>
      <c r="W57" s="6">
        <f t="shared" si="26"/>
        <v>0</v>
      </c>
      <c r="X57" s="6">
        <f t="shared" si="26"/>
        <v>0</v>
      </c>
      <c r="Y57" s="6">
        <f t="shared" si="26"/>
        <v>0</v>
      </c>
      <c r="Z57" s="6">
        <f t="shared" si="26"/>
        <v>0</v>
      </c>
      <c r="AA57" s="6">
        <f t="shared" si="26"/>
        <v>0</v>
      </c>
      <c r="AB57" s="6">
        <f t="shared" si="26"/>
        <v>3612.3</v>
      </c>
      <c r="AC57" s="6">
        <f t="shared" si="26"/>
        <v>0</v>
      </c>
      <c r="AD57" s="6">
        <f t="shared" si="26"/>
        <v>0</v>
      </c>
      <c r="AE57" s="6">
        <f>AE58+AE59+AE60+AE61</f>
        <v>0</v>
      </c>
      <c r="AF57" s="66"/>
    </row>
    <row r="58" spans="1:32" ht="16.5" customHeight="1">
      <c r="A58" s="19" t="s">
        <v>12</v>
      </c>
      <c r="B58" s="3">
        <f t="shared" si="6"/>
        <v>0</v>
      </c>
      <c r="C58" s="3">
        <f>H58+J58+L58</f>
        <v>0</v>
      </c>
      <c r="D58" s="3">
        <f>E58</f>
        <v>0</v>
      </c>
      <c r="E58" s="3">
        <f>I58+K58+M58+O58+Q58+S58+U58+W58+Y58+AA58+AC58+AE58</f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66"/>
    </row>
    <row r="59" spans="1:32" ht="16.5" customHeight="1">
      <c r="A59" s="19" t="s">
        <v>13</v>
      </c>
      <c r="B59" s="3">
        <f>H59+J59+L59+N59+P59+R59+T59+V59+X59+Z59+AB59+AD59+AE59</f>
        <v>3612.3</v>
      </c>
      <c r="C59" s="3">
        <f>H59+J59+L59</f>
        <v>0</v>
      </c>
      <c r="D59" s="3">
        <f>E59</f>
        <v>0</v>
      </c>
      <c r="E59" s="3">
        <f>I59+K59+M59+O59+Q59+S59+U59+W59+Y59+AA59+AC59+AE59</f>
        <v>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>
        <v>3612.3</v>
      </c>
      <c r="AC59" s="3"/>
      <c r="AD59" s="3"/>
      <c r="AE59" s="3"/>
      <c r="AF59" s="66"/>
    </row>
    <row r="60" spans="1:32" ht="16.5" customHeight="1">
      <c r="A60" s="19" t="s">
        <v>26</v>
      </c>
      <c r="B60" s="3">
        <f t="shared" si="6"/>
        <v>0</v>
      </c>
      <c r="C60" s="3">
        <f>H60+J60+L60</f>
        <v>0</v>
      </c>
      <c r="D60" s="3">
        <f>E60</f>
        <v>0</v>
      </c>
      <c r="E60" s="3">
        <f>I60+K60+M60+O60+Q60+S60+U60+W60+Y60+AA60+AC60+AE60</f>
        <v>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66"/>
    </row>
    <row r="61" spans="1:32" ht="16.5" customHeight="1">
      <c r="A61" s="19" t="s">
        <v>27</v>
      </c>
      <c r="B61" s="3">
        <f t="shared" si="6"/>
        <v>0</v>
      </c>
      <c r="C61" s="3">
        <f>H61+J61+L61</f>
        <v>0</v>
      </c>
      <c r="D61" s="3">
        <f>E61</f>
        <v>0</v>
      </c>
      <c r="E61" s="3">
        <f>I61+K61+M61+O61+Q61+S61+U61+W61+Y61+AA61+AC61+AE61</f>
        <v>0</v>
      </c>
      <c r="F61" s="3" t="e">
        <f>E61/B61%</f>
        <v>#DIV/0!</v>
      </c>
      <c r="G61" s="3">
        <f>_xlfn.IFERROR(E61/C61*100,0)</f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67"/>
    </row>
    <row r="62" spans="1:32" ht="65.25" customHeight="1">
      <c r="A62" s="19" t="s">
        <v>72</v>
      </c>
      <c r="B62" s="3">
        <f aca="true" t="shared" si="27" ref="B62:B91">H62+J62+L62+N62+P62+R62+T62+V62+X62+Z62+AB62+AD62+AE62</f>
        <v>93319</v>
      </c>
      <c r="C62" s="3">
        <f>C63</f>
        <v>27995.7</v>
      </c>
      <c r="D62" s="3">
        <f>D63</f>
        <v>0</v>
      </c>
      <c r="E62" s="3">
        <f>E63</f>
        <v>0</v>
      </c>
      <c r="F62" s="3">
        <f>E62/B62%</f>
        <v>0</v>
      </c>
      <c r="G62" s="3">
        <f>_xlfn.IFERROR(E62/C62*100,0)</f>
        <v>0</v>
      </c>
      <c r="H62" s="3">
        <f>H63</f>
        <v>0</v>
      </c>
      <c r="I62" s="3">
        <f aca="true" t="shared" si="28" ref="I62:AE62">I63</f>
        <v>0</v>
      </c>
      <c r="J62" s="3">
        <f t="shared" si="28"/>
        <v>0</v>
      </c>
      <c r="K62" s="3">
        <f t="shared" si="28"/>
        <v>0</v>
      </c>
      <c r="L62" s="3">
        <f t="shared" si="28"/>
        <v>27995.7</v>
      </c>
      <c r="M62" s="3">
        <f t="shared" si="28"/>
        <v>0</v>
      </c>
      <c r="N62" s="3">
        <f t="shared" si="28"/>
        <v>0</v>
      </c>
      <c r="O62" s="3">
        <f t="shared" si="28"/>
        <v>0</v>
      </c>
      <c r="P62" s="3">
        <f t="shared" si="28"/>
        <v>0</v>
      </c>
      <c r="Q62" s="3">
        <f t="shared" si="28"/>
        <v>0</v>
      </c>
      <c r="R62" s="3">
        <f t="shared" si="28"/>
        <v>0</v>
      </c>
      <c r="S62" s="3">
        <f t="shared" si="28"/>
        <v>0</v>
      </c>
      <c r="T62" s="3">
        <f t="shared" si="28"/>
        <v>0</v>
      </c>
      <c r="U62" s="3">
        <f t="shared" si="28"/>
        <v>0</v>
      </c>
      <c r="V62" s="3">
        <f t="shared" si="28"/>
        <v>19596.99</v>
      </c>
      <c r="W62" s="3">
        <f t="shared" si="28"/>
        <v>0</v>
      </c>
      <c r="X62" s="3">
        <f t="shared" si="28"/>
        <v>45726.31</v>
      </c>
      <c r="Y62" s="3">
        <f t="shared" si="28"/>
        <v>0</v>
      </c>
      <c r="Z62" s="3">
        <f t="shared" si="28"/>
        <v>0</v>
      </c>
      <c r="AA62" s="3">
        <f t="shared" si="28"/>
        <v>0</v>
      </c>
      <c r="AB62" s="3">
        <f t="shared" si="28"/>
        <v>0</v>
      </c>
      <c r="AC62" s="3">
        <f t="shared" si="28"/>
        <v>0</v>
      </c>
      <c r="AD62" s="3">
        <f>AD63</f>
        <v>0</v>
      </c>
      <c r="AE62" s="3">
        <f t="shared" si="28"/>
        <v>0</v>
      </c>
      <c r="AF62" s="59" t="s">
        <v>87</v>
      </c>
    </row>
    <row r="63" spans="1:32" s="7" customFormat="1" ht="19.5" customHeight="1">
      <c r="A63" s="5" t="s">
        <v>22</v>
      </c>
      <c r="B63" s="6">
        <f t="shared" si="27"/>
        <v>93319</v>
      </c>
      <c r="C63" s="6">
        <f>C64+C65+C66+C67</f>
        <v>27995.7</v>
      </c>
      <c r="D63" s="6">
        <f>D64+D65+D66+D67</f>
        <v>0</v>
      </c>
      <c r="E63" s="6">
        <f>E64+E65+E66+E67</f>
        <v>0</v>
      </c>
      <c r="F63" s="6">
        <f>E63/B63%</f>
        <v>0</v>
      </c>
      <c r="G63" s="6">
        <f>_xlfn.IFERROR(E63/C63*100,0)</f>
        <v>0</v>
      </c>
      <c r="H63" s="6">
        <f>H64+H65+H66+H67</f>
        <v>0</v>
      </c>
      <c r="I63" s="6">
        <f aca="true" t="shared" si="29" ref="I63:AD63">I64+I65+I66+I67</f>
        <v>0</v>
      </c>
      <c r="J63" s="6">
        <f t="shared" si="29"/>
        <v>0</v>
      </c>
      <c r="K63" s="6">
        <f t="shared" si="29"/>
        <v>0</v>
      </c>
      <c r="L63" s="6">
        <f t="shared" si="29"/>
        <v>27995.7</v>
      </c>
      <c r="M63" s="6">
        <f t="shared" si="29"/>
        <v>0</v>
      </c>
      <c r="N63" s="6">
        <f t="shared" si="29"/>
        <v>0</v>
      </c>
      <c r="O63" s="6">
        <f t="shared" si="29"/>
        <v>0</v>
      </c>
      <c r="P63" s="6">
        <f t="shared" si="29"/>
        <v>0</v>
      </c>
      <c r="Q63" s="6">
        <f t="shared" si="29"/>
        <v>0</v>
      </c>
      <c r="R63" s="6">
        <f t="shared" si="29"/>
        <v>0</v>
      </c>
      <c r="S63" s="6">
        <f t="shared" si="29"/>
        <v>0</v>
      </c>
      <c r="T63" s="6">
        <f t="shared" si="29"/>
        <v>0</v>
      </c>
      <c r="U63" s="6">
        <f t="shared" si="29"/>
        <v>0</v>
      </c>
      <c r="V63" s="6">
        <f t="shared" si="29"/>
        <v>19596.99</v>
      </c>
      <c r="W63" s="6">
        <f t="shared" si="29"/>
        <v>0</v>
      </c>
      <c r="X63" s="6">
        <f t="shared" si="29"/>
        <v>45726.31</v>
      </c>
      <c r="Y63" s="6">
        <f t="shared" si="29"/>
        <v>0</v>
      </c>
      <c r="Z63" s="6">
        <f t="shared" si="29"/>
        <v>0</v>
      </c>
      <c r="AA63" s="6">
        <f t="shared" si="29"/>
        <v>0</v>
      </c>
      <c r="AB63" s="6">
        <f t="shared" si="29"/>
        <v>0</v>
      </c>
      <c r="AC63" s="6">
        <f t="shared" si="29"/>
        <v>0</v>
      </c>
      <c r="AD63" s="6">
        <f t="shared" si="29"/>
        <v>0</v>
      </c>
      <c r="AE63" s="6">
        <f>AE64+AE65+AE66+AE67</f>
        <v>0</v>
      </c>
      <c r="AF63" s="66"/>
    </row>
    <row r="64" spans="1:32" ht="16.5" customHeight="1">
      <c r="A64" s="19" t="s">
        <v>12</v>
      </c>
      <c r="B64" s="3">
        <f t="shared" si="27"/>
        <v>0</v>
      </c>
      <c r="C64" s="3">
        <f>H64+J64+L64</f>
        <v>0</v>
      </c>
      <c r="D64" s="3">
        <f>E64</f>
        <v>0</v>
      </c>
      <c r="E64" s="3">
        <f>I64+K64+M64+O64+Q64+S64+U64+W64+Y64+AA64+AC64+AE64</f>
        <v>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66"/>
    </row>
    <row r="65" spans="1:32" ht="16.5" customHeight="1">
      <c r="A65" s="19" t="s">
        <v>13</v>
      </c>
      <c r="B65" s="3">
        <f t="shared" si="27"/>
        <v>0</v>
      </c>
      <c r="C65" s="3">
        <f>H65+J65+L65</f>
        <v>0</v>
      </c>
      <c r="D65" s="3">
        <f>E65</f>
        <v>0</v>
      </c>
      <c r="E65" s="3">
        <f>I65+K65+M65+O65+Q65+S65+U65+W65+Y65+AA65+AC65+AE65</f>
        <v>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66"/>
    </row>
    <row r="66" spans="1:32" ht="16.5" customHeight="1">
      <c r="A66" s="19" t="s">
        <v>26</v>
      </c>
      <c r="B66" s="3">
        <f t="shared" si="27"/>
        <v>0</v>
      </c>
      <c r="C66" s="3">
        <f>H66+J66+L66</f>
        <v>0</v>
      </c>
      <c r="D66" s="3">
        <f>E66</f>
        <v>0</v>
      </c>
      <c r="E66" s="3">
        <f>I66+K66+M66+O66+Q66+S66+U66+W66+Y66+AA66+AC66+AE66</f>
        <v>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66"/>
    </row>
    <row r="67" spans="1:32" ht="16.5" customHeight="1">
      <c r="A67" s="19" t="s">
        <v>27</v>
      </c>
      <c r="B67" s="3">
        <f t="shared" si="27"/>
        <v>93319</v>
      </c>
      <c r="C67" s="3">
        <f>H67+J67+L67</f>
        <v>27995.7</v>
      </c>
      <c r="D67" s="3">
        <f>E67</f>
        <v>0</v>
      </c>
      <c r="E67" s="3">
        <f>I67+K67+M67+O67+Q67+S67+U67+W67+Y67+AA67+AC67+AE67</f>
        <v>0</v>
      </c>
      <c r="F67" s="3">
        <f>E67/B67%</f>
        <v>0</v>
      </c>
      <c r="G67" s="3">
        <f>_xlfn.IFERROR(E67/C67*100,0)</f>
        <v>0</v>
      </c>
      <c r="H67" s="3"/>
      <c r="I67" s="3"/>
      <c r="J67" s="3"/>
      <c r="K67" s="3"/>
      <c r="L67" s="3">
        <v>27995.7</v>
      </c>
      <c r="M67" s="3"/>
      <c r="N67" s="3"/>
      <c r="O67" s="3"/>
      <c r="P67" s="3"/>
      <c r="Q67" s="3"/>
      <c r="R67" s="3"/>
      <c r="S67" s="3"/>
      <c r="T67" s="3"/>
      <c r="U67" s="3"/>
      <c r="V67" s="3">
        <v>19596.99</v>
      </c>
      <c r="W67" s="3"/>
      <c r="X67" s="3">
        <v>45726.31</v>
      </c>
      <c r="Y67" s="3"/>
      <c r="Z67" s="3"/>
      <c r="AA67" s="3"/>
      <c r="AB67" s="3"/>
      <c r="AC67" s="3"/>
      <c r="AD67" s="3"/>
      <c r="AE67" s="3"/>
      <c r="AF67" s="67"/>
    </row>
    <row r="68" spans="1:32" ht="60.75" customHeight="1">
      <c r="A68" s="19" t="s">
        <v>73</v>
      </c>
      <c r="B68" s="3">
        <f t="shared" si="27"/>
        <v>5000</v>
      </c>
      <c r="C68" s="3">
        <f>C69</f>
        <v>1500</v>
      </c>
      <c r="D68" s="3">
        <f>D69</f>
        <v>0</v>
      </c>
      <c r="E68" s="3">
        <f>E69</f>
        <v>0</v>
      </c>
      <c r="F68" s="3">
        <f>E68/B68%</f>
        <v>0</v>
      </c>
      <c r="G68" s="3">
        <f>_xlfn.IFERROR(E68/C68*100,0)</f>
        <v>0</v>
      </c>
      <c r="H68" s="3">
        <f>H69</f>
        <v>0</v>
      </c>
      <c r="I68" s="3">
        <f aca="true" t="shared" si="30" ref="I68:AE68">I69</f>
        <v>0</v>
      </c>
      <c r="J68" s="3">
        <f t="shared" si="30"/>
        <v>0</v>
      </c>
      <c r="K68" s="3">
        <f t="shared" si="30"/>
        <v>0</v>
      </c>
      <c r="L68" s="3">
        <f t="shared" si="30"/>
        <v>1500</v>
      </c>
      <c r="M68" s="3">
        <f t="shared" si="30"/>
        <v>0</v>
      </c>
      <c r="N68" s="3">
        <f t="shared" si="30"/>
        <v>0</v>
      </c>
      <c r="O68" s="3">
        <f t="shared" si="30"/>
        <v>0</v>
      </c>
      <c r="P68" s="3">
        <f t="shared" si="30"/>
        <v>0</v>
      </c>
      <c r="Q68" s="3">
        <f t="shared" si="30"/>
        <v>0</v>
      </c>
      <c r="R68" s="3">
        <f t="shared" si="30"/>
        <v>0</v>
      </c>
      <c r="S68" s="3">
        <f t="shared" si="30"/>
        <v>0</v>
      </c>
      <c r="T68" s="3">
        <f t="shared" si="30"/>
        <v>0</v>
      </c>
      <c r="U68" s="3">
        <f t="shared" si="30"/>
        <v>0</v>
      </c>
      <c r="V68" s="3">
        <f t="shared" si="30"/>
        <v>1050</v>
      </c>
      <c r="W68" s="3">
        <f t="shared" si="30"/>
        <v>0</v>
      </c>
      <c r="X68" s="3">
        <f t="shared" si="30"/>
        <v>2450</v>
      </c>
      <c r="Y68" s="3">
        <f t="shared" si="30"/>
        <v>0</v>
      </c>
      <c r="Z68" s="3">
        <f t="shared" si="30"/>
        <v>0</v>
      </c>
      <c r="AA68" s="3">
        <f t="shared" si="30"/>
        <v>0</v>
      </c>
      <c r="AB68" s="3">
        <f t="shared" si="30"/>
        <v>0</v>
      </c>
      <c r="AC68" s="3">
        <f t="shared" si="30"/>
        <v>0</v>
      </c>
      <c r="AD68" s="3">
        <f>AD69</f>
        <v>0</v>
      </c>
      <c r="AE68" s="3">
        <f t="shared" si="30"/>
        <v>0</v>
      </c>
      <c r="AF68" s="59" t="s">
        <v>88</v>
      </c>
    </row>
    <row r="69" spans="1:32" s="7" customFormat="1" ht="19.5" customHeight="1">
      <c r="A69" s="5" t="s">
        <v>22</v>
      </c>
      <c r="B69" s="6">
        <f t="shared" si="27"/>
        <v>5000</v>
      </c>
      <c r="C69" s="6">
        <f>C70+C71+C72+C73</f>
        <v>1500</v>
      </c>
      <c r="D69" s="6">
        <f>D70+D71+D72+D73</f>
        <v>0</v>
      </c>
      <c r="E69" s="6">
        <f>E70+E71+E72+E73</f>
        <v>0</v>
      </c>
      <c r="F69" s="6">
        <f>E69/B69%</f>
        <v>0</v>
      </c>
      <c r="G69" s="6">
        <f>_xlfn.IFERROR(E69/C69*100,0)</f>
        <v>0</v>
      </c>
      <c r="H69" s="6">
        <f>H70+H71+H72+H73</f>
        <v>0</v>
      </c>
      <c r="I69" s="6">
        <f aca="true" t="shared" si="31" ref="I69:AD69">I70+I71+I72+I73</f>
        <v>0</v>
      </c>
      <c r="J69" s="6">
        <f t="shared" si="31"/>
        <v>0</v>
      </c>
      <c r="K69" s="6">
        <f t="shared" si="31"/>
        <v>0</v>
      </c>
      <c r="L69" s="6">
        <f t="shared" si="31"/>
        <v>1500</v>
      </c>
      <c r="M69" s="6">
        <f t="shared" si="31"/>
        <v>0</v>
      </c>
      <c r="N69" s="6">
        <f t="shared" si="31"/>
        <v>0</v>
      </c>
      <c r="O69" s="6">
        <f t="shared" si="31"/>
        <v>0</v>
      </c>
      <c r="P69" s="6">
        <f t="shared" si="31"/>
        <v>0</v>
      </c>
      <c r="Q69" s="6">
        <f t="shared" si="31"/>
        <v>0</v>
      </c>
      <c r="R69" s="6">
        <f t="shared" si="31"/>
        <v>0</v>
      </c>
      <c r="S69" s="6">
        <f t="shared" si="31"/>
        <v>0</v>
      </c>
      <c r="T69" s="6">
        <f t="shared" si="31"/>
        <v>0</v>
      </c>
      <c r="U69" s="6">
        <f t="shared" si="31"/>
        <v>0</v>
      </c>
      <c r="V69" s="6">
        <f t="shared" si="31"/>
        <v>1050</v>
      </c>
      <c r="W69" s="6">
        <f t="shared" si="31"/>
        <v>0</v>
      </c>
      <c r="X69" s="6">
        <f t="shared" si="31"/>
        <v>2450</v>
      </c>
      <c r="Y69" s="6">
        <f t="shared" si="31"/>
        <v>0</v>
      </c>
      <c r="Z69" s="6">
        <f t="shared" si="31"/>
        <v>0</v>
      </c>
      <c r="AA69" s="6">
        <f t="shared" si="31"/>
        <v>0</v>
      </c>
      <c r="AB69" s="6">
        <f t="shared" si="31"/>
        <v>0</v>
      </c>
      <c r="AC69" s="6">
        <f t="shared" si="31"/>
        <v>0</v>
      </c>
      <c r="AD69" s="6">
        <f t="shared" si="31"/>
        <v>0</v>
      </c>
      <c r="AE69" s="6">
        <f>AE70+AE71+AE72+AE73</f>
        <v>0</v>
      </c>
      <c r="AF69" s="66"/>
    </row>
    <row r="70" spans="1:32" ht="16.5" customHeight="1">
      <c r="A70" s="19" t="s">
        <v>12</v>
      </c>
      <c r="B70" s="3">
        <f t="shared" si="27"/>
        <v>0</v>
      </c>
      <c r="C70" s="3">
        <f>H70+J70+L70</f>
        <v>0</v>
      </c>
      <c r="D70" s="3">
        <f>E70</f>
        <v>0</v>
      </c>
      <c r="E70" s="3">
        <f>I70+K70+M70+O70+Q70+S70+U70+W70+Y70+AA70+AC70+AE70</f>
        <v>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66"/>
    </row>
    <row r="71" spans="1:32" ht="16.5" customHeight="1">
      <c r="A71" s="19" t="s">
        <v>13</v>
      </c>
      <c r="B71" s="3">
        <f t="shared" si="27"/>
        <v>0</v>
      </c>
      <c r="C71" s="3">
        <f>H71+J71+L71</f>
        <v>0</v>
      </c>
      <c r="D71" s="3">
        <f>E71</f>
        <v>0</v>
      </c>
      <c r="E71" s="3">
        <f>I71+K71+M71+O71+Q71+S71+U71+W71+Y71+AA71+AC71+AE71</f>
        <v>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66"/>
    </row>
    <row r="72" spans="1:32" ht="16.5" customHeight="1">
      <c r="A72" s="19" t="s">
        <v>26</v>
      </c>
      <c r="B72" s="3">
        <f t="shared" si="27"/>
        <v>0</v>
      </c>
      <c r="C72" s="3">
        <f>H72+J72+L72</f>
        <v>0</v>
      </c>
      <c r="D72" s="3">
        <f>E72</f>
        <v>0</v>
      </c>
      <c r="E72" s="3">
        <f>I72+K72+M72+O72+Q72+S72+U72+W72+Y72+AA72+AC72+AE72</f>
        <v>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66"/>
    </row>
    <row r="73" spans="1:32" ht="16.5" customHeight="1">
      <c r="A73" s="19" t="s">
        <v>27</v>
      </c>
      <c r="B73" s="3">
        <f t="shared" si="27"/>
        <v>5000</v>
      </c>
      <c r="C73" s="3">
        <f>H73+J73+L73</f>
        <v>1500</v>
      </c>
      <c r="D73" s="3">
        <f>E73</f>
        <v>0</v>
      </c>
      <c r="E73" s="3">
        <f>I73+K73+M73+O73+Q73+S73+U73+W73+Y73+AA73+AC73+AE73</f>
        <v>0</v>
      </c>
      <c r="F73" s="3">
        <f>E73/B73%</f>
        <v>0</v>
      </c>
      <c r="G73" s="3">
        <f>_xlfn.IFERROR(E73/C73*100,0)</f>
        <v>0</v>
      </c>
      <c r="H73" s="3"/>
      <c r="I73" s="3"/>
      <c r="J73" s="3"/>
      <c r="K73" s="3"/>
      <c r="L73" s="3">
        <v>1500</v>
      </c>
      <c r="M73" s="3"/>
      <c r="N73" s="3"/>
      <c r="O73" s="3"/>
      <c r="P73" s="3"/>
      <c r="Q73" s="3"/>
      <c r="R73" s="3"/>
      <c r="S73" s="3"/>
      <c r="T73" s="3"/>
      <c r="U73" s="3"/>
      <c r="V73" s="3">
        <v>1050</v>
      </c>
      <c r="W73" s="3"/>
      <c r="X73" s="3">
        <v>2450</v>
      </c>
      <c r="Y73" s="3"/>
      <c r="Z73" s="3"/>
      <c r="AA73" s="3"/>
      <c r="AB73" s="3"/>
      <c r="AC73" s="3"/>
      <c r="AD73" s="3"/>
      <c r="AE73" s="3"/>
      <c r="AF73" s="67"/>
    </row>
    <row r="74" spans="1:32" ht="76.5" customHeight="1">
      <c r="A74" s="19" t="s">
        <v>74</v>
      </c>
      <c r="B74" s="3">
        <f t="shared" si="27"/>
        <v>1443.1</v>
      </c>
      <c r="C74" s="3">
        <f>C75</f>
        <v>0</v>
      </c>
      <c r="D74" s="3">
        <f>D75</f>
        <v>0</v>
      </c>
      <c r="E74" s="3">
        <f>E75</f>
        <v>0</v>
      </c>
      <c r="F74" s="3">
        <f>E74/B74%</f>
        <v>0</v>
      </c>
      <c r="G74" s="3">
        <f>_xlfn.IFERROR(E74/C74*100,0)</f>
        <v>0</v>
      </c>
      <c r="H74" s="3">
        <f>H75</f>
        <v>0</v>
      </c>
      <c r="I74" s="3">
        <f aca="true" t="shared" si="32" ref="I74:AE74">I75</f>
        <v>0</v>
      </c>
      <c r="J74" s="3">
        <f t="shared" si="32"/>
        <v>0</v>
      </c>
      <c r="K74" s="3">
        <f t="shared" si="32"/>
        <v>0</v>
      </c>
      <c r="L74" s="3">
        <f t="shared" si="32"/>
        <v>0</v>
      </c>
      <c r="M74" s="3">
        <f t="shared" si="32"/>
        <v>0</v>
      </c>
      <c r="N74" s="3">
        <f t="shared" si="32"/>
        <v>0</v>
      </c>
      <c r="O74" s="3">
        <f t="shared" si="32"/>
        <v>0</v>
      </c>
      <c r="P74" s="3">
        <f t="shared" si="32"/>
        <v>0</v>
      </c>
      <c r="Q74" s="3">
        <f t="shared" si="32"/>
        <v>0</v>
      </c>
      <c r="R74" s="3">
        <f t="shared" si="32"/>
        <v>0</v>
      </c>
      <c r="S74" s="3">
        <f t="shared" si="32"/>
        <v>0</v>
      </c>
      <c r="T74" s="3">
        <f t="shared" si="32"/>
        <v>0</v>
      </c>
      <c r="U74" s="3">
        <f t="shared" si="32"/>
        <v>0</v>
      </c>
      <c r="V74" s="3">
        <f t="shared" si="32"/>
        <v>0</v>
      </c>
      <c r="W74" s="3">
        <f t="shared" si="32"/>
        <v>0</v>
      </c>
      <c r="X74" s="3">
        <f t="shared" si="32"/>
        <v>1443.01143</v>
      </c>
      <c r="Y74" s="3">
        <f t="shared" si="32"/>
        <v>0</v>
      </c>
      <c r="Z74" s="3">
        <f t="shared" si="32"/>
        <v>0</v>
      </c>
      <c r="AA74" s="3">
        <f t="shared" si="32"/>
        <v>0</v>
      </c>
      <c r="AB74" s="3">
        <f t="shared" si="32"/>
        <v>0</v>
      </c>
      <c r="AC74" s="3">
        <f t="shared" si="32"/>
        <v>0</v>
      </c>
      <c r="AD74" s="3">
        <f>AD75</f>
        <v>0.08857</v>
      </c>
      <c r="AE74" s="3">
        <f t="shared" si="32"/>
        <v>0</v>
      </c>
      <c r="AF74" s="59" t="s">
        <v>86</v>
      </c>
    </row>
    <row r="75" spans="1:32" s="7" customFormat="1" ht="19.5" customHeight="1">
      <c r="A75" s="5" t="s">
        <v>22</v>
      </c>
      <c r="B75" s="6">
        <f t="shared" si="27"/>
        <v>1443.1</v>
      </c>
      <c r="C75" s="6">
        <f>C76+C77+C78+C79</f>
        <v>0</v>
      </c>
      <c r="D75" s="6">
        <f>D76+D77+D78+D79</f>
        <v>0</v>
      </c>
      <c r="E75" s="6">
        <f>E76+E77+E78+E79</f>
        <v>0</v>
      </c>
      <c r="F75" s="6">
        <f>E75/B75%</f>
        <v>0</v>
      </c>
      <c r="G75" s="6">
        <f>_xlfn.IFERROR(E75/C75*100,0)</f>
        <v>0</v>
      </c>
      <c r="H75" s="6">
        <f>H76+H77+H78+H79</f>
        <v>0</v>
      </c>
      <c r="I75" s="6">
        <f aca="true" t="shared" si="33" ref="I75:AD75">I76+I77+I78+I79</f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1443.01143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0.08857</v>
      </c>
      <c r="AE75" s="6">
        <f>AE76+AE77+AE78+AE79</f>
        <v>0</v>
      </c>
      <c r="AF75" s="66"/>
    </row>
    <row r="76" spans="1:32" ht="16.5" customHeight="1">
      <c r="A76" s="19" t="s">
        <v>12</v>
      </c>
      <c r="B76" s="3">
        <f t="shared" si="27"/>
        <v>0</v>
      </c>
      <c r="C76" s="3">
        <f>H76+J76+L76</f>
        <v>0</v>
      </c>
      <c r="D76" s="3">
        <f>E76</f>
        <v>0</v>
      </c>
      <c r="E76" s="3">
        <f>I76+K76+M76+O76+Q76+S76+U76+W76+Y76+AA76+AC76+AE76</f>
        <v>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66"/>
    </row>
    <row r="77" spans="1:32" ht="16.5" customHeight="1">
      <c r="A77" s="19" t="s">
        <v>13</v>
      </c>
      <c r="B77" s="3">
        <f t="shared" si="27"/>
        <v>1443.1</v>
      </c>
      <c r="C77" s="3">
        <f>H77+J77+L77</f>
        <v>0</v>
      </c>
      <c r="D77" s="3">
        <f>E77</f>
        <v>0</v>
      </c>
      <c r="E77" s="3">
        <f>I77+K77+M77+O77+Q77+S77+U77+W77+Y77+AA77+AC77+AE77</f>
        <v>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>
        <v>1443.01143</v>
      </c>
      <c r="Y77" s="3"/>
      <c r="Z77" s="3"/>
      <c r="AA77" s="3"/>
      <c r="AB77" s="3"/>
      <c r="AC77" s="3"/>
      <c r="AD77" s="3">
        <v>0.08857</v>
      </c>
      <c r="AE77" s="3"/>
      <c r="AF77" s="66"/>
    </row>
    <row r="78" spans="1:32" ht="16.5" customHeight="1">
      <c r="A78" s="19" t="s">
        <v>26</v>
      </c>
      <c r="B78" s="3">
        <f t="shared" si="27"/>
        <v>0</v>
      </c>
      <c r="C78" s="3">
        <f>H78+J78+L78</f>
        <v>0</v>
      </c>
      <c r="D78" s="3">
        <f>E78</f>
        <v>0</v>
      </c>
      <c r="E78" s="3">
        <f>I78+K78+M78+O78+Q78+S78+U78+W78+Y78+AA78+AC78+AE78</f>
        <v>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66"/>
    </row>
    <row r="79" spans="1:32" ht="16.5" customHeight="1">
      <c r="A79" s="19" t="s">
        <v>27</v>
      </c>
      <c r="B79" s="3">
        <f t="shared" si="27"/>
        <v>0</v>
      </c>
      <c r="C79" s="3">
        <f>H79+J79+L79</f>
        <v>0</v>
      </c>
      <c r="D79" s="3">
        <f>E79</f>
        <v>0</v>
      </c>
      <c r="E79" s="3">
        <f>I79+K79+M79+O79+Q79+S79+U79+W79+Y79+AA79+AC79+AE79</f>
        <v>0</v>
      </c>
      <c r="F79" s="3" t="e">
        <f>E79/B79%</f>
        <v>#DIV/0!</v>
      </c>
      <c r="G79" s="3">
        <f>_xlfn.IFERROR(E79/C79*100,0)</f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67"/>
    </row>
    <row r="80" spans="1:32" ht="76.5" customHeight="1">
      <c r="A80" s="19" t="s">
        <v>75</v>
      </c>
      <c r="B80" s="3">
        <f t="shared" si="27"/>
        <v>1218.8</v>
      </c>
      <c r="C80" s="3">
        <f>C81</f>
        <v>0</v>
      </c>
      <c r="D80" s="3">
        <f>D81</f>
        <v>0</v>
      </c>
      <c r="E80" s="3">
        <f>E81</f>
        <v>0</v>
      </c>
      <c r="F80" s="3">
        <f>E80/B80%</f>
        <v>0</v>
      </c>
      <c r="G80" s="3">
        <f>_xlfn.IFERROR(E80/C80*100,0)</f>
        <v>0</v>
      </c>
      <c r="H80" s="3">
        <f>H81</f>
        <v>0</v>
      </c>
      <c r="I80" s="3">
        <f aca="true" t="shared" si="34" ref="I80:AE80">I81</f>
        <v>0</v>
      </c>
      <c r="J80" s="3">
        <f t="shared" si="34"/>
        <v>0</v>
      </c>
      <c r="K80" s="3">
        <f t="shared" si="34"/>
        <v>0</v>
      </c>
      <c r="L80" s="3">
        <f t="shared" si="34"/>
        <v>0</v>
      </c>
      <c r="M80" s="3">
        <f t="shared" si="34"/>
        <v>0</v>
      </c>
      <c r="N80" s="3">
        <f t="shared" si="34"/>
        <v>0</v>
      </c>
      <c r="O80" s="3">
        <f t="shared" si="34"/>
        <v>0</v>
      </c>
      <c r="P80" s="3">
        <f t="shared" si="34"/>
        <v>0</v>
      </c>
      <c r="Q80" s="3">
        <f t="shared" si="34"/>
        <v>0</v>
      </c>
      <c r="R80" s="3">
        <f t="shared" si="34"/>
        <v>0</v>
      </c>
      <c r="S80" s="3">
        <f t="shared" si="34"/>
        <v>0</v>
      </c>
      <c r="T80" s="3">
        <f t="shared" si="34"/>
        <v>0</v>
      </c>
      <c r="U80" s="3">
        <f t="shared" si="34"/>
        <v>0</v>
      </c>
      <c r="V80" s="3">
        <f t="shared" si="34"/>
        <v>0</v>
      </c>
      <c r="W80" s="3">
        <f t="shared" si="34"/>
        <v>0</v>
      </c>
      <c r="X80" s="3">
        <f t="shared" si="34"/>
        <v>1218.72039</v>
      </c>
      <c r="Y80" s="3">
        <f t="shared" si="34"/>
        <v>0</v>
      </c>
      <c r="Z80" s="3">
        <f t="shared" si="34"/>
        <v>0</v>
      </c>
      <c r="AA80" s="3">
        <f t="shared" si="34"/>
        <v>0</v>
      </c>
      <c r="AB80" s="3">
        <f t="shared" si="34"/>
        <v>0</v>
      </c>
      <c r="AC80" s="3">
        <f t="shared" si="34"/>
        <v>0</v>
      </c>
      <c r="AD80" s="3">
        <f>AD81</f>
        <v>0.07961</v>
      </c>
      <c r="AE80" s="3">
        <f t="shared" si="34"/>
        <v>0</v>
      </c>
      <c r="AF80" s="59" t="s">
        <v>86</v>
      </c>
    </row>
    <row r="81" spans="1:32" s="7" customFormat="1" ht="19.5" customHeight="1">
      <c r="A81" s="5" t="s">
        <v>22</v>
      </c>
      <c r="B81" s="6">
        <f t="shared" si="27"/>
        <v>1218.8</v>
      </c>
      <c r="C81" s="6">
        <f>C82+C83+C84+C85</f>
        <v>0</v>
      </c>
      <c r="D81" s="6">
        <f>D82+D83+D84+D85</f>
        <v>0</v>
      </c>
      <c r="E81" s="6">
        <f>E82+E83+E84+E85</f>
        <v>0</v>
      </c>
      <c r="F81" s="6">
        <f>E81/B81%</f>
        <v>0</v>
      </c>
      <c r="G81" s="6">
        <f>_xlfn.IFERROR(E81/C81*100,0)</f>
        <v>0</v>
      </c>
      <c r="H81" s="6">
        <f>H82+H83+H84+H85</f>
        <v>0</v>
      </c>
      <c r="I81" s="6">
        <f aca="true" t="shared" si="35" ref="I81:AD81">I82+I83+I84+I85</f>
        <v>0</v>
      </c>
      <c r="J81" s="6">
        <f t="shared" si="35"/>
        <v>0</v>
      </c>
      <c r="K81" s="6">
        <f t="shared" si="35"/>
        <v>0</v>
      </c>
      <c r="L81" s="6">
        <f t="shared" si="35"/>
        <v>0</v>
      </c>
      <c r="M81" s="6">
        <f t="shared" si="35"/>
        <v>0</v>
      </c>
      <c r="N81" s="6">
        <f t="shared" si="35"/>
        <v>0</v>
      </c>
      <c r="O81" s="6">
        <f t="shared" si="35"/>
        <v>0</v>
      </c>
      <c r="P81" s="6">
        <f t="shared" si="35"/>
        <v>0</v>
      </c>
      <c r="Q81" s="6">
        <f t="shared" si="35"/>
        <v>0</v>
      </c>
      <c r="R81" s="6">
        <f t="shared" si="35"/>
        <v>0</v>
      </c>
      <c r="S81" s="6">
        <f t="shared" si="35"/>
        <v>0</v>
      </c>
      <c r="T81" s="6">
        <f t="shared" si="35"/>
        <v>0</v>
      </c>
      <c r="U81" s="6">
        <f t="shared" si="35"/>
        <v>0</v>
      </c>
      <c r="V81" s="6">
        <f t="shared" si="35"/>
        <v>0</v>
      </c>
      <c r="W81" s="6">
        <f t="shared" si="35"/>
        <v>0</v>
      </c>
      <c r="X81" s="6">
        <f t="shared" si="35"/>
        <v>1218.72039</v>
      </c>
      <c r="Y81" s="6">
        <f t="shared" si="35"/>
        <v>0</v>
      </c>
      <c r="Z81" s="6">
        <f t="shared" si="35"/>
        <v>0</v>
      </c>
      <c r="AA81" s="6">
        <f t="shared" si="35"/>
        <v>0</v>
      </c>
      <c r="AB81" s="6">
        <f t="shared" si="35"/>
        <v>0</v>
      </c>
      <c r="AC81" s="6">
        <f t="shared" si="35"/>
        <v>0</v>
      </c>
      <c r="AD81" s="6">
        <f t="shared" si="35"/>
        <v>0.07961</v>
      </c>
      <c r="AE81" s="6">
        <f>AE82+AE83+AE84+AE85</f>
        <v>0</v>
      </c>
      <c r="AF81" s="66"/>
    </row>
    <row r="82" spans="1:32" ht="16.5" customHeight="1">
      <c r="A82" s="19" t="s">
        <v>12</v>
      </c>
      <c r="B82" s="3">
        <f t="shared" si="27"/>
        <v>0</v>
      </c>
      <c r="C82" s="3">
        <f>H82+J82+L82</f>
        <v>0</v>
      </c>
      <c r="D82" s="3">
        <f>E82</f>
        <v>0</v>
      </c>
      <c r="E82" s="3">
        <f>I82+K82+M82+O82+Q82+S82+U82+W82+Y82+AA82+AC82+AE82</f>
        <v>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66"/>
    </row>
    <row r="83" spans="1:32" ht="16.5" customHeight="1">
      <c r="A83" s="19" t="s">
        <v>13</v>
      </c>
      <c r="B83" s="3">
        <f t="shared" si="27"/>
        <v>1218.8</v>
      </c>
      <c r="C83" s="3">
        <f>H83+J83+L83</f>
        <v>0</v>
      </c>
      <c r="D83" s="3">
        <f>E83</f>
        <v>0</v>
      </c>
      <c r="E83" s="3">
        <f>I83+K83+M83+O83+Q83+S83+U83+W83+Y83+AA83+AC83+AE83</f>
        <v>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>
        <v>1218.72039</v>
      </c>
      <c r="Y83" s="3"/>
      <c r="Z83" s="3"/>
      <c r="AA83" s="3"/>
      <c r="AB83" s="3"/>
      <c r="AC83" s="3"/>
      <c r="AD83" s="3">
        <v>0.07961</v>
      </c>
      <c r="AE83" s="3"/>
      <c r="AF83" s="66"/>
    </row>
    <row r="84" spans="1:32" ht="16.5" customHeight="1">
      <c r="A84" s="19" t="s">
        <v>26</v>
      </c>
      <c r="B84" s="3">
        <f t="shared" si="27"/>
        <v>0</v>
      </c>
      <c r="C84" s="3">
        <f>H84+J84+L84</f>
        <v>0</v>
      </c>
      <c r="D84" s="3">
        <f>E84</f>
        <v>0</v>
      </c>
      <c r="E84" s="3">
        <f>I84+K84+M84+O84+Q84+S84+U84+W84+Y84+AA84+AC84+AE84</f>
        <v>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66"/>
    </row>
    <row r="85" spans="1:32" ht="16.5" customHeight="1">
      <c r="A85" s="19" t="s">
        <v>27</v>
      </c>
      <c r="B85" s="3">
        <f t="shared" si="27"/>
        <v>0</v>
      </c>
      <c r="C85" s="3">
        <f>H85+J85+L85</f>
        <v>0</v>
      </c>
      <c r="D85" s="3">
        <f>E85</f>
        <v>0</v>
      </c>
      <c r="E85" s="3">
        <f>I85+K85+M85+O85+Q85+S85+U85+W85+Y85+AA85+AC85+AE85</f>
        <v>0</v>
      </c>
      <c r="F85" s="3" t="e">
        <f>E85/B85%</f>
        <v>#DIV/0!</v>
      </c>
      <c r="G85" s="3">
        <f>_xlfn.IFERROR(E85/C85*100,0)</f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67"/>
    </row>
    <row r="86" spans="1:32" ht="108.75" customHeight="1">
      <c r="A86" s="19" t="s">
        <v>76</v>
      </c>
      <c r="B86" s="3">
        <f t="shared" si="27"/>
        <v>2106.6</v>
      </c>
      <c r="C86" s="3">
        <f>C87</f>
        <v>0</v>
      </c>
      <c r="D86" s="3">
        <f>D87</f>
        <v>0</v>
      </c>
      <c r="E86" s="3">
        <f>E87</f>
        <v>0</v>
      </c>
      <c r="F86" s="3">
        <f>E86/B86%</f>
        <v>0</v>
      </c>
      <c r="G86" s="3">
        <f>_xlfn.IFERROR(E86/C86*100,0)</f>
        <v>0</v>
      </c>
      <c r="H86" s="3">
        <f>H87</f>
        <v>0</v>
      </c>
      <c r="I86" s="3">
        <f aca="true" t="shared" si="36" ref="I86:AE86">I87</f>
        <v>0</v>
      </c>
      <c r="J86" s="3">
        <f t="shared" si="36"/>
        <v>0</v>
      </c>
      <c r="K86" s="3">
        <f t="shared" si="36"/>
        <v>0</v>
      </c>
      <c r="L86" s="3">
        <f t="shared" si="36"/>
        <v>0</v>
      </c>
      <c r="M86" s="3">
        <f t="shared" si="36"/>
        <v>0</v>
      </c>
      <c r="N86" s="3">
        <f t="shared" si="36"/>
        <v>0</v>
      </c>
      <c r="O86" s="3">
        <f t="shared" si="36"/>
        <v>0</v>
      </c>
      <c r="P86" s="3">
        <f t="shared" si="36"/>
        <v>0</v>
      </c>
      <c r="Q86" s="3">
        <f t="shared" si="36"/>
        <v>0</v>
      </c>
      <c r="R86" s="3">
        <f t="shared" si="36"/>
        <v>0</v>
      </c>
      <c r="S86" s="3">
        <f t="shared" si="36"/>
        <v>0</v>
      </c>
      <c r="T86" s="3">
        <f t="shared" si="36"/>
        <v>0</v>
      </c>
      <c r="U86" s="3">
        <f t="shared" si="36"/>
        <v>0</v>
      </c>
      <c r="V86" s="3">
        <f t="shared" si="36"/>
        <v>0</v>
      </c>
      <c r="W86" s="3">
        <f t="shared" si="36"/>
        <v>0</v>
      </c>
      <c r="X86" s="3">
        <f t="shared" si="36"/>
        <v>0</v>
      </c>
      <c r="Y86" s="3">
        <f t="shared" si="36"/>
        <v>0</v>
      </c>
      <c r="Z86" s="3">
        <f t="shared" si="36"/>
        <v>2106.53523</v>
      </c>
      <c r="AA86" s="3">
        <f t="shared" si="36"/>
        <v>0</v>
      </c>
      <c r="AB86" s="3">
        <f t="shared" si="36"/>
        <v>0</v>
      </c>
      <c r="AC86" s="3">
        <f t="shared" si="36"/>
        <v>0</v>
      </c>
      <c r="AD86" s="3">
        <f>AD87</f>
        <v>0.06477</v>
      </c>
      <c r="AE86" s="3">
        <f t="shared" si="36"/>
        <v>0</v>
      </c>
      <c r="AF86" s="59" t="s">
        <v>86</v>
      </c>
    </row>
    <row r="87" spans="1:32" s="7" customFormat="1" ht="19.5" customHeight="1">
      <c r="A87" s="5" t="s">
        <v>22</v>
      </c>
      <c r="B87" s="6">
        <f t="shared" si="27"/>
        <v>2106.6</v>
      </c>
      <c r="C87" s="6">
        <f>C88+C89+C90+C91</f>
        <v>0</v>
      </c>
      <c r="D87" s="6">
        <f>D88+D89+D90+D91</f>
        <v>0</v>
      </c>
      <c r="E87" s="6">
        <f>E88+E89+E90+E91</f>
        <v>0</v>
      </c>
      <c r="F87" s="6">
        <f>E87/B87%</f>
        <v>0</v>
      </c>
      <c r="G87" s="6">
        <f>_xlfn.IFERROR(E87/C87*100,0)</f>
        <v>0</v>
      </c>
      <c r="H87" s="6">
        <f>H88+H89+H90+H91</f>
        <v>0</v>
      </c>
      <c r="I87" s="6">
        <f aca="true" t="shared" si="37" ref="I87:AD87">I88+I89+I90+I91</f>
        <v>0</v>
      </c>
      <c r="J87" s="6">
        <f t="shared" si="37"/>
        <v>0</v>
      </c>
      <c r="K87" s="6">
        <f t="shared" si="37"/>
        <v>0</v>
      </c>
      <c r="L87" s="6">
        <f t="shared" si="37"/>
        <v>0</v>
      </c>
      <c r="M87" s="6">
        <f t="shared" si="37"/>
        <v>0</v>
      </c>
      <c r="N87" s="6">
        <f t="shared" si="37"/>
        <v>0</v>
      </c>
      <c r="O87" s="6">
        <f t="shared" si="37"/>
        <v>0</v>
      </c>
      <c r="P87" s="6">
        <f t="shared" si="37"/>
        <v>0</v>
      </c>
      <c r="Q87" s="6">
        <f t="shared" si="37"/>
        <v>0</v>
      </c>
      <c r="R87" s="6">
        <f t="shared" si="37"/>
        <v>0</v>
      </c>
      <c r="S87" s="6">
        <f t="shared" si="37"/>
        <v>0</v>
      </c>
      <c r="T87" s="6">
        <f t="shared" si="37"/>
        <v>0</v>
      </c>
      <c r="U87" s="6">
        <f t="shared" si="37"/>
        <v>0</v>
      </c>
      <c r="V87" s="6">
        <f t="shared" si="37"/>
        <v>0</v>
      </c>
      <c r="W87" s="6">
        <f t="shared" si="37"/>
        <v>0</v>
      </c>
      <c r="X87" s="6">
        <f t="shared" si="37"/>
        <v>0</v>
      </c>
      <c r="Y87" s="6">
        <f t="shared" si="37"/>
        <v>0</v>
      </c>
      <c r="Z87" s="6">
        <f t="shared" si="37"/>
        <v>2106.53523</v>
      </c>
      <c r="AA87" s="6">
        <f t="shared" si="37"/>
        <v>0</v>
      </c>
      <c r="AB87" s="6">
        <f t="shared" si="37"/>
        <v>0</v>
      </c>
      <c r="AC87" s="6">
        <f t="shared" si="37"/>
        <v>0</v>
      </c>
      <c r="AD87" s="6">
        <f t="shared" si="37"/>
        <v>0.06477</v>
      </c>
      <c r="AE87" s="6">
        <f>AE88+AE89+AE90+AE91</f>
        <v>0</v>
      </c>
      <c r="AF87" s="66"/>
    </row>
    <row r="88" spans="1:32" ht="16.5" customHeight="1">
      <c r="A88" s="19" t="s">
        <v>12</v>
      </c>
      <c r="B88" s="3">
        <f t="shared" si="27"/>
        <v>0</v>
      </c>
      <c r="C88" s="3">
        <f>H88+J88+L88</f>
        <v>0</v>
      </c>
      <c r="D88" s="3">
        <f>E88</f>
        <v>0</v>
      </c>
      <c r="E88" s="3">
        <f>I88+K88+M88+O88+Q88+S88+U88+W88+Y88+AA88+AC88+AE88</f>
        <v>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66"/>
    </row>
    <row r="89" spans="1:32" ht="16.5" customHeight="1">
      <c r="A89" s="19" t="s">
        <v>13</v>
      </c>
      <c r="B89" s="3">
        <f t="shared" si="27"/>
        <v>2106.6</v>
      </c>
      <c r="C89" s="3">
        <f>H89+J89+L89</f>
        <v>0</v>
      </c>
      <c r="D89" s="3">
        <f>E89</f>
        <v>0</v>
      </c>
      <c r="E89" s="3">
        <f>I89+K89+M89+O89+Q89+S89+U89+W89+Y89+AA89+AC89+AE89</f>
        <v>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>
        <v>2106.53523</v>
      </c>
      <c r="AA89" s="3"/>
      <c r="AB89" s="3"/>
      <c r="AC89" s="3"/>
      <c r="AD89" s="3">
        <v>0.06477</v>
      </c>
      <c r="AE89" s="3"/>
      <c r="AF89" s="66"/>
    </row>
    <row r="90" spans="1:32" ht="16.5" customHeight="1">
      <c r="A90" s="19" t="s">
        <v>26</v>
      </c>
      <c r="B90" s="3">
        <f t="shared" si="27"/>
        <v>0</v>
      </c>
      <c r="C90" s="3">
        <f>H90+J90+L90</f>
        <v>0</v>
      </c>
      <c r="D90" s="3">
        <f>E90</f>
        <v>0</v>
      </c>
      <c r="E90" s="3">
        <f>I90+K90+M90+O90+Q90+S90+U90+W90+Y90+AA90+AC90+AE90</f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66"/>
    </row>
    <row r="91" spans="1:32" ht="16.5" customHeight="1">
      <c r="A91" s="19" t="s">
        <v>27</v>
      </c>
      <c r="B91" s="3">
        <f t="shared" si="27"/>
        <v>0</v>
      </c>
      <c r="C91" s="3">
        <f>H91+J91+L91</f>
        <v>0</v>
      </c>
      <c r="D91" s="3">
        <f>E91</f>
        <v>0</v>
      </c>
      <c r="E91" s="3">
        <f>I91+K91+M91+O91+Q91+S91+U91+W91+Y91+AA91+AC91+AE91</f>
        <v>0</v>
      </c>
      <c r="F91" s="3" t="e">
        <f>E91/B91%</f>
        <v>#DIV/0!</v>
      </c>
      <c r="G91" s="3">
        <f>_xlfn.IFERROR(E91/C91*100,0)</f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67"/>
    </row>
    <row r="92" spans="1:32" ht="92.25" customHeight="1">
      <c r="A92" s="19" t="s">
        <v>37</v>
      </c>
      <c r="B92" s="3">
        <f t="shared" si="6"/>
        <v>111497.60199999998</v>
      </c>
      <c r="C92" s="3">
        <f>C93</f>
        <v>27334.951999999997</v>
      </c>
      <c r="D92" s="3">
        <f>D93</f>
        <v>24472.300000000003</v>
      </c>
      <c r="E92" s="3">
        <f>E93</f>
        <v>24472.300000000003</v>
      </c>
      <c r="F92" s="3">
        <f>E92/B92%</f>
        <v>21.948723166261466</v>
      </c>
      <c r="G92" s="3">
        <f>_xlfn.IFERROR(E92/C92*100,0)</f>
        <v>89.527503102987</v>
      </c>
      <c r="H92" s="3">
        <f>H93</f>
        <v>6370.19</v>
      </c>
      <c r="I92" s="3">
        <f aca="true" t="shared" si="38" ref="I92:AE92">I93</f>
        <v>4229.849999999999</v>
      </c>
      <c r="J92" s="3">
        <f t="shared" si="38"/>
        <v>11318.35</v>
      </c>
      <c r="K92" s="3">
        <f t="shared" si="38"/>
        <v>10042.88</v>
      </c>
      <c r="L92" s="3">
        <f t="shared" si="38"/>
        <v>9646.412</v>
      </c>
      <c r="M92" s="3">
        <f t="shared" si="38"/>
        <v>10199.57</v>
      </c>
      <c r="N92" s="3">
        <f t="shared" si="38"/>
        <v>17194.594</v>
      </c>
      <c r="O92" s="3">
        <f t="shared" si="38"/>
        <v>0</v>
      </c>
      <c r="P92" s="3">
        <f t="shared" si="38"/>
        <v>8945.643</v>
      </c>
      <c r="Q92" s="3">
        <f t="shared" si="38"/>
        <v>0</v>
      </c>
      <c r="R92" s="3">
        <f t="shared" si="38"/>
        <v>8582.466999999999</v>
      </c>
      <c r="S92" s="3">
        <f t="shared" si="38"/>
        <v>0</v>
      </c>
      <c r="T92" s="3">
        <f t="shared" si="38"/>
        <v>9176.046</v>
      </c>
      <c r="U92" s="3">
        <f t="shared" si="38"/>
        <v>0</v>
      </c>
      <c r="V92" s="3">
        <f t="shared" si="38"/>
        <v>5711.067999999999</v>
      </c>
      <c r="W92" s="3">
        <f t="shared" si="38"/>
        <v>0</v>
      </c>
      <c r="X92" s="3">
        <f t="shared" si="38"/>
        <v>6921.370999999999</v>
      </c>
      <c r="Y92" s="3">
        <f t="shared" si="38"/>
        <v>0</v>
      </c>
      <c r="Z92" s="3">
        <f t="shared" si="38"/>
        <v>11170.078000000001</v>
      </c>
      <c r="AA92" s="3">
        <f t="shared" si="38"/>
        <v>0</v>
      </c>
      <c r="AB92" s="3">
        <f t="shared" si="38"/>
        <v>7697.983000000001</v>
      </c>
      <c r="AC92" s="3">
        <f t="shared" si="38"/>
        <v>0</v>
      </c>
      <c r="AD92" s="3">
        <f t="shared" si="38"/>
        <v>8763.4</v>
      </c>
      <c r="AE92" s="3">
        <f t="shared" si="38"/>
        <v>0</v>
      </c>
      <c r="AF92" s="43"/>
    </row>
    <row r="93" spans="1:32" s="7" customFormat="1" ht="23.25" customHeight="1">
      <c r="A93" s="5" t="s">
        <v>22</v>
      </c>
      <c r="B93" s="6">
        <f>B94+B95+B97+B98+B96</f>
        <v>111497.60199999998</v>
      </c>
      <c r="C93" s="6">
        <f>C94+C95+C97+C98+C96</f>
        <v>27334.951999999997</v>
      </c>
      <c r="D93" s="6">
        <f>D94+D95+D97+D98+D96</f>
        <v>24472.300000000003</v>
      </c>
      <c r="E93" s="6">
        <f>E94+E95+E97+E98+E96</f>
        <v>24472.300000000003</v>
      </c>
      <c r="F93" s="6">
        <f>E93/B93%</f>
        <v>21.948723166261466</v>
      </c>
      <c r="G93" s="6">
        <f>_xlfn.IFERROR(E93/C93*100,0)</f>
        <v>89.527503102987</v>
      </c>
      <c r="H93" s="6">
        <f>H94+H95+H97+H98+H96</f>
        <v>6370.19</v>
      </c>
      <c r="I93" s="6">
        <f aca="true" t="shared" si="39" ref="I93:AE93">I94+I95+I97+I98+I96</f>
        <v>4229.849999999999</v>
      </c>
      <c r="J93" s="6">
        <f t="shared" si="39"/>
        <v>11318.35</v>
      </c>
      <c r="K93" s="6">
        <f t="shared" si="39"/>
        <v>10042.88</v>
      </c>
      <c r="L93" s="6">
        <f t="shared" si="39"/>
        <v>9646.412</v>
      </c>
      <c r="M93" s="6">
        <f t="shared" si="39"/>
        <v>10199.57</v>
      </c>
      <c r="N93" s="6">
        <f t="shared" si="39"/>
        <v>17194.594</v>
      </c>
      <c r="O93" s="6">
        <f t="shared" si="39"/>
        <v>0</v>
      </c>
      <c r="P93" s="6">
        <f t="shared" si="39"/>
        <v>8945.643</v>
      </c>
      <c r="Q93" s="6">
        <f t="shared" si="39"/>
        <v>0</v>
      </c>
      <c r="R93" s="6">
        <f t="shared" si="39"/>
        <v>8582.466999999999</v>
      </c>
      <c r="S93" s="6">
        <f t="shared" si="39"/>
        <v>0</v>
      </c>
      <c r="T93" s="6">
        <f t="shared" si="39"/>
        <v>9176.046</v>
      </c>
      <c r="U93" s="6">
        <f t="shared" si="39"/>
        <v>0</v>
      </c>
      <c r="V93" s="6">
        <f t="shared" si="39"/>
        <v>5711.067999999999</v>
      </c>
      <c r="W93" s="6">
        <f t="shared" si="39"/>
        <v>0</v>
      </c>
      <c r="X93" s="6">
        <f t="shared" si="39"/>
        <v>6921.370999999999</v>
      </c>
      <c r="Y93" s="6">
        <f t="shared" si="39"/>
        <v>0</v>
      </c>
      <c r="Z93" s="6">
        <f t="shared" si="39"/>
        <v>11170.078000000001</v>
      </c>
      <c r="AA93" s="6">
        <f t="shared" si="39"/>
        <v>0</v>
      </c>
      <c r="AB93" s="6">
        <f t="shared" si="39"/>
        <v>7697.983000000001</v>
      </c>
      <c r="AC93" s="6">
        <f t="shared" si="39"/>
        <v>0</v>
      </c>
      <c r="AD93" s="6">
        <f t="shared" si="39"/>
        <v>8763.4</v>
      </c>
      <c r="AE93" s="6">
        <f t="shared" si="39"/>
        <v>0</v>
      </c>
      <c r="AF93" s="41"/>
    </row>
    <row r="94" spans="1:32" ht="24.75" customHeight="1">
      <c r="A94" s="19" t="s">
        <v>12</v>
      </c>
      <c r="B94" s="3">
        <f t="shared" si="6"/>
        <v>0</v>
      </c>
      <c r="C94" s="3">
        <f>C101+C108+C114+C120+C132</f>
        <v>0</v>
      </c>
      <c r="D94" s="3">
        <f>D101+D108+D114+D120</f>
        <v>0</v>
      </c>
      <c r="E94" s="3">
        <f>E101+E108+E114+E120+E132</f>
        <v>0</v>
      </c>
      <c r="F94" s="3"/>
      <c r="G94" s="3">
        <f>_xlfn.IFERROR(E94/C94*100,0)</f>
        <v>0</v>
      </c>
      <c r="H94" s="3">
        <f>H101+H108+H114+H120+H132</f>
        <v>0</v>
      </c>
      <c r="I94" s="3">
        <f aca="true" t="shared" si="40" ref="I94:AE94">I101+I108+I114+I120+I132</f>
        <v>0</v>
      </c>
      <c r="J94" s="3">
        <f t="shared" si="40"/>
        <v>0</v>
      </c>
      <c r="K94" s="3">
        <f t="shared" si="40"/>
        <v>0</v>
      </c>
      <c r="L94" s="3">
        <f t="shared" si="40"/>
        <v>0</v>
      </c>
      <c r="M94" s="3">
        <f t="shared" si="40"/>
        <v>0</v>
      </c>
      <c r="N94" s="3">
        <f t="shared" si="40"/>
        <v>0</v>
      </c>
      <c r="O94" s="3">
        <f t="shared" si="40"/>
        <v>0</v>
      </c>
      <c r="P94" s="3">
        <f t="shared" si="40"/>
        <v>0</v>
      </c>
      <c r="Q94" s="3">
        <f t="shared" si="40"/>
        <v>0</v>
      </c>
      <c r="R94" s="3">
        <f t="shared" si="40"/>
        <v>0</v>
      </c>
      <c r="S94" s="3">
        <f t="shared" si="40"/>
        <v>0</v>
      </c>
      <c r="T94" s="3">
        <f t="shared" si="40"/>
        <v>0</v>
      </c>
      <c r="U94" s="3">
        <f t="shared" si="40"/>
        <v>0</v>
      </c>
      <c r="V94" s="3">
        <f t="shared" si="40"/>
        <v>0</v>
      </c>
      <c r="W94" s="3">
        <f t="shared" si="40"/>
        <v>0</v>
      </c>
      <c r="X94" s="3">
        <f t="shared" si="40"/>
        <v>0</v>
      </c>
      <c r="Y94" s="3">
        <f t="shared" si="40"/>
        <v>0</v>
      </c>
      <c r="Z94" s="3">
        <f t="shared" si="40"/>
        <v>0</v>
      </c>
      <c r="AA94" s="3">
        <f t="shared" si="40"/>
        <v>0</v>
      </c>
      <c r="AB94" s="3">
        <f t="shared" si="40"/>
        <v>0</v>
      </c>
      <c r="AC94" s="3">
        <f t="shared" si="40"/>
        <v>0</v>
      </c>
      <c r="AD94" s="3">
        <f t="shared" si="40"/>
        <v>0</v>
      </c>
      <c r="AE94" s="3">
        <f t="shared" si="40"/>
        <v>0</v>
      </c>
      <c r="AF94" s="40"/>
    </row>
    <row r="95" spans="1:32" ht="27.75" customHeight="1">
      <c r="A95" s="19" t="s">
        <v>13</v>
      </c>
      <c r="B95" s="3">
        <f t="shared" si="6"/>
        <v>111497.60199999998</v>
      </c>
      <c r="C95" s="3">
        <f>C102+C109+C115+C121+C133</f>
        <v>27334.951999999997</v>
      </c>
      <c r="D95" s="3">
        <f>D102+D109+D115+D121</f>
        <v>24472.300000000003</v>
      </c>
      <c r="E95" s="3">
        <f>E102+E109+E115+E121+E133</f>
        <v>24472.300000000003</v>
      </c>
      <c r="F95" s="3">
        <f>E95/B95%</f>
        <v>21.948723166261466</v>
      </c>
      <c r="G95" s="3">
        <f>_xlfn.IFERROR(E95/C95*100,0)</f>
        <v>89.527503102987</v>
      </c>
      <c r="H95" s="3">
        <f>H102+H109+H115+H121+H133</f>
        <v>6370.19</v>
      </c>
      <c r="I95" s="3">
        <f aca="true" t="shared" si="41" ref="I95:AE95">I102+I109+I115+I121+I133</f>
        <v>4229.849999999999</v>
      </c>
      <c r="J95" s="3">
        <f t="shared" si="41"/>
        <v>11318.35</v>
      </c>
      <c r="K95" s="3">
        <f t="shared" si="41"/>
        <v>10042.88</v>
      </c>
      <c r="L95" s="3">
        <f t="shared" si="41"/>
        <v>9646.412</v>
      </c>
      <c r="M95" s="3">
        <f t="shared" si="41"/>
        <v>10199.57</v>
      </c>
      <c r="N95" s="3">
        <f t="shared" si="41"/>
        <v>17194.594</v>
      </c>
      <c r="O95" s="3">
        <f t="shared" si="41"/>
        <v>0</v>
      </c>
      <c r="P95" s="3">
        <f t="shared" si="41"/>
        <v>8945.643</v>
      </c>
      <c r="Q95" s="3">
        <f t="shared" si="41"/>
        <v>0</v>
      </c>
      <c r="R95" s="3">
        <f t="shared" si="41"/>
        <v>8582.466999999999</v>
      </c>
      <c r="S95" s="3">
        <f t="shared" si="41"/>
        <v>0</v>
      </c>
      <c r="T95" s="3">
        <f t="shared" si="41"/>
        <v>9176.046</v>
      </c>
      <c r="U95" s="3">
        <f t="shared" si="41"/>
        <v>0</v>
      </c>
      <c r="V95" s="3">
        <f t="shared" si="41"/>
        <v>5711.067999999999</v>
      </c>
      <c r="W95" s="3">
        <f t="shared" si="41"/>
        <v>0</v>
      </c>
      <c r="X95" s="3">
        <f t="shared" si="41"/>
        <v>6921.370999999999</v>
      </c>
      <c r="Y95" s="3">
        <f t="shared" si="41"/>
        <v>0</v>
      </c>
      <c r="Z95" s="3">
        <f t="shared" si="41"/>
        <v>11170.078000000001</v>
      </c>
      <c r="AA95" s="3">
        <f t="shared" si="41"/>
        <v>0</v>
      </c>
      <c r="AB95" s="3">
        <f t="shared" si="41"/>
        <v>7697.983000000001</v>
      </c>
      <c r="AC95" s="3">
        <f t="shared" si="41"/>
        <v>0</v>
      </c>
      <c r="AD95" s="3">
        <f t="shared" si="41"/>
        <v>8763.4</v>
      </c>
      <c r="AE95" s="3">
        <f t="shared" si="41"/>
        <v>0</v>
      </c>
      <c r="AF95" s="40"/>
    </row>
    <row r="96" spans="1:32" ht="17.25" customHeight="1">
      <c r="A96" s="19" t="s">
        <v>51</v>
      </c>
      <c r="B96" s="3">
        <f t="shared" si="6"/>
        <v>0</v>
      </c>
      <c r="C96" s="3">
        <f>H96+J96+L96+N96+P96+R96+T96</f>
        <v>0</v>
      </c>
      <c r="D96" s="3">
        <f>E96</f>
        <v>0</v>
      </c>
      <c r="E96" s="3">
        <f>I96+K96+M96+O96+Q96+S96+U96+W96+Y96+AA96+AC96+AE96</f>
        <v>0</v>
      </c>
      <c r="F96" s="3"/>
      <c r="G96" s="3"/>
      <c r="H96" s="3">
        <f aca="true" t="shared" si="42" ref="H96:AE96">H103</f>
        <v>0</v>
      </c>
      <c r="I96" s="3">
        <f t="shared" si="42"/>
        <v>0</v>
      </c>
      <c r="J96" s="3">
        <f t="shared" si="42"/>
        <v>0</v>
      </c>
      <c r="K96" s="3">
        <f t="shared" si="42"/>
        <v>0</v>
      </c>
      <c r="L96" s="3">
        <f t="shared" si="42"/>
        <v>0</v>
      </c>
      <c r="M96" s="3">
        <f t="shared" si="42"/>
        <v>0</v>
      </c>
      <c r="N96" s="3">
        <f t="shared" si="42"/>
        <v>0</v>
      </c>
      <c r="O96" s="3">
        <f t="shared" si="42"/>
        <v>0</v>
      </c>
      <c r="P96" s="3">
        <f t="shared" si="42"/>
        <v>0</v>
      </c>
      <c r="Q96" s="3">
        <f t="shared" si="42"/>
        <v>0</v>
      </c>
      <c r="R96" s="3">
        <f t="shared" si="42"/>
        <v>0</v>
      </c>
      <c r="S96" s="3">
        <f t="shared" si="42"/>
        <v>0</v>
      </c>
      <c r="T96" s="3">
        <f t="shared" si="42"/>
        <v>0</v>
      </c>
      <c r="U96" s="3">
        <f t="shared" si="42"/>
        <v>0</v>
      </c>
      <c r="V96" s="3">
        <f t="shared" si="42"/>
        <v>0</v>
      </c>
      <c r="W96" s="3">
        <f t="shared" si="42"/>
        <v>0</v>
      </c>
      <c r="X96" s="3">
        <f t="shared" si="42"/>
        <v>0</v>
      </c>
      <c r="Y96" s="3">
        <f t="shared" si="42"/>
        <v>0</v>
      </c>
      <c r="Z96" s="3">
        <f t="shared" si="42"/>
        <v>0</v>
      </c>
      <c r="AA96" s="3">
        <f t="shared" si="42"/>
        <v>0</v>
      </c>
      <c r="AB96" s="3">
        <f t="shared" si="42"/>
        <v>0</v>
      </c>
      <c r="AC96" s="3">
        <f t="shared" si="42"/>
        <v>0</v>
      </c>
      <c r="AD96" s="3">
        <f t="shared" si="42"/>
        <v>0</v>
      </c>
      <c r="AE96" s="3">
        <f t="shared" si="42"/>
        <v>0</v>
      </c>
      <c r="AF96" s="40"/>
    </row>
    <row r="97" spans="1:32" ht="31.5" customHeight="1">
      <c r="A97" s="19" t="s">
        <v>26</v>
      </c>
      <c r="B97" s="3">
        <f t="shared" si="6"/>
        <v>0</v>
      </c>
      <c r="C97" s="3">
        <f>C104+C110+C116+C122+C134</f>
        <v>0</v>
      </c>
      <c r="D97" s="3">
        <f>D104+D110+D116+D122</f>
        <v>0</v>
      </c>
      <c r="E97" s="3">
        <f>E104+E110+E116+E122+E134</f>
        <v>0</v>
      </c>
      <c r="F97" s="3"/>
      <c r="G97" s="3"/>
      <c r="H97" s="3">
        <f>H104+H110+H116+H122+H134</f>
        <v>0</v>
      </c>
      <c r="I97" s="3">
        <f aca="true" t="shared" si="43" ref="I97:AE97">I104+I110+I116+I122+I134</f>
        <v>0</v>
      </c>
      <c r="J97" s="3">
        <f t="shared" si="43"/>
        <v>0</v>
      </c>
      <c r="K97" s="3">
        <f t="shared" si="43"/>
        <v>0</v>
      </c>
      <c r="L97" s="3">
        <f t="shared" si="43"/>
        <v>0</v>
      </c>
      <c r="M97" s="3">
        <f t="shared" si="43"/>
        <v>0</v>
      </c>
      <c r="N97" s="3">
        <f t="shared" si="43"/>
        <v>0</v>
      </c>
      <c r="O97" s="3">
        <f t="shared" si="43"/>
        <v>0</v>
      </c>
      <c r="P97" s="3">
        <f t="shared" si="43"/>
        <v>0</v>
      </c>
      <c r="Q97" s="3">
        <f t="shared" si="43"/>
        <v>0</v>
      </c>
      <c r="R97" s="3">
        <f t="shared" si="43"/>
        <v>0</v>
      </c>
      <c r="S97" s="3">
        <f t="shared" si="43"/>
        <v>0</v>
      </c>
      <c r="T97" s="3">
        <f t="shared" si="43"/>
        <v>0</v>
      </c>
      <c r="U97" s="3">
        <f t="shared" si="43"/>
        <v>0</v>
      </c>
      <c r="V97" s="3">
        <f t="shared" si="43"/>
        <v>0</v>
      </c>
      <c r="W97" s="3">
        <f t="shared" si="43"/>
        <v>0</v>
      </c>
      <c r="X97" s="3">
        <f t="shared" si="43"/>
        <v>0</v>
      </c>
      <c r="Y97" s="3">
        <f t="shared" si="43"/>
        <v>0</v>
      </c>
      <c r="Z97" s="3">
        <f t="shared" si="43"/>
        <v>0</v>
      </c>
      <c r="AA97" s="3">
        <f t="shared" si="43"/>
        <v>0</v>
      </c>
      <c r="AB97" s="3">
        <f t="shared" si="43"/>
        <v>0</v>
      </c>
      <c r="AC97" s="3">
        <f t="shared" si="43"/>
        <v>0</v>
      </c>
      <c r="AD97" s="3">
        <f t="shared" si="43"/>
        <v>0</v>
      </c>
      <c r="AE97" s="3">
        <f t="shared" si="43"/>
        <v>0</v>
      </c>
      <c r="AF97" s="40"/>
    </row>
    <row r="98" spans="1:32" ht="27" customHeight="1">
      <c r="A98" s="19" t="s">
        <v>27</v>
      </c>
      <c r="B98" s="3">
        <f t="shared" si="6"/>
        <v>0</v>
      </c>
      <c r="C98" s="3">
        <f>C105+C111+C117+C123+C135</f>
        <v>0</v>
      </c>
      <c r="D98" s="3">
        <f>D105+D111+D117+D123</f>
        <v>0</v>
      </c>
      <c r="E98" s="3">
        <f>E105+E111+E117+E123+E135</f>
        <v>0</v>
      </c>
      <c r="F98" s="3"/>
      <c r="G98" s="3"/>
      <c r="H98" s="3">
        <f>H105+H111+H117+H123+H135</f>
        <v>0</v>
      </c>
      <c r="I98" s="3">
        <f aca="true" t="shared" si="44" ref="I98:AE98">I105+I111+I117+I123+I135</f>
        <v>0</v>
      </c>
      <c r="J98" s="3">
        <f t="shared" si="44"/>
        <v>0</v>
      </c>
      <c r="K98" s="3">
        <f t="shared" si="44"/>
        <v>0</v>
      </c>
      <c r="L98" s="3">
        <f t="shared" si="44"/>
        <v>0</v>
      </c>
      <c r="M98" s="3">
        <f t="shared" si="44"/>
        <v>0</v>
      </c>
      <c r="N98" s="3">
        <f t="shared" si="44"/>
        <v>0</v>
      </c>
      <c r="O98" s="3">
        <f t="shared" si="44"/>
        <v>0</v>
      </c>
      <c r="P98" s="3">
        <f t="shared" si="44"/>
        <v>0</v>
      </c>
      <c r="Q98" s="3">
        <f t="shared" si="44"/>
        <v>0</v>
      </c>
      <c r="R98" s="3">
        <f t="shared" si="44"/>
        <v>0</v>
      </c>
      <c r="S98" s="3">
        <f t="shared" si="44"/>
        <v>0</v>
      </c>
      <c r="T98" s="3">
        <f t="shared" si="44"/>
        <v>0</v>
      </c>
      <c r="U98" s="3">
        <f t="shared" si="44"/>
        <v>0</v>
      </c>
      <c r="V98" s="3">
        <f t="shared" si="44"/>
        <v>0</v>
      </c>
      <c r="W98" s="3">
        <f t="shared" si="44"/>
        <v>0</v>
      </c>
      <c r="X98" s="3">
        <f t="shared" si="44"/>
        <v>0</v>
      </c>
      <c r="Y98" s="3">
        <f t="shared" si="44"/>
        <v>0</v>
      </c>
      <c r="Z98" s="3">
        <f t="shared" si="44"/>
        <v>0</v>
      </c>
      <c r="AA98" s="3">
        <f t="shared" si="44"/>
        <v>0</v>
      </c>
      <c r="AB98" s="3">
        <f t="shared" si="44"/>
        <v>0</v>
      </c>
      <c r="AC98" s="3">
        <f t="shared" si="44"/>
        <v>0</v>
      </c>
      <c r="AD98" s="3">
        <f t="shared" si="44"/>
        <v>0</v>
      </c>
      <c r="AE98" s="3">
        <f t="shared" si="44"/>
        <v>0</v>
      </c>
      <c r="AF98" s="40"/>
    </row>
    <row r="99" spans="1:32" ht="238.5" customHeight="1">
      <c r="A99" s="19" t="s">
        <v>38</v>
      </c>
      <c r="B99" s="3">
        <f>H99+J99+L99+N99+P99+R99+T99+V99+X99+Z99+AB99+AD99+AE99</f>
        <v>100817.60199999998</v>
      </c>
      <c r="C99" s="3">
        <f>C100</f>
        <v>26266.122</v>
      </c>
      <c r="D99" s="3">
        <f>D100</f>
        <v>23703.83</v>
      </c>
      <c r="E99" s="3">
        <f>E100</f>
        <v>23703.83</v>
      </c>
      <c r="F99" s="3">
        <f>E99/B99%</f>
        <v>23.511598698806587</v>
      </c>
      <c r="G99" s="3">
        <f>E99/C99%</f>
        <v>90.24487893568758</v>
      </c>
      <c r="H99" s="3">
        <f>H100</f>
        <v>6039.37</v>
      </c>
      <c r="I99" s="3">
        <f aca="true" t="shared" si="45" ref="I99:AE99">I100</f>
        <v>4207.65</v>
      </c>
      <c r="J99" s="3">
        <f t="shared" si="45"/>
        <v>10950.36</v>
      </c>
      <c r="K99" s="3">
        <f t="shared" si="45"/>
        <v>9666.68</v>
      </c>
      <c r="L99" s="3">
        <f t="shared" si="45"/>
        <v>9276.392</v>
      </c>
      <c r="M99" s="3">
        <f t="shared" si="45"/>
        <v>9829.5</v>
      </c>
      <c r="N99" s="3">
        <f t="shared" si="45"/>
        <v>16824.304</v>
      </c>
      <c r="O99" s="3">
        <f t="shared" si="45"/>
        <v>0</v>
      </c>
      <c r="P99" s="3">
        <f t="shared" si="45"/>
        <v>8574.893</v>
      </c>
      <c r="Q99" s="3">
        <f t="shared" si="45"/>
        <v>0</v>
      </c>
      <c r="R99" s="3">
        <f t="shared" si="45"/>
        <v>8212.177</v>
      </c>
      <c r="S99" s="3">
        <f t="shared" si="45"/>
        <v>0</v>
      </c>
      <c r="T99" s="3">
        <f t="shared" si="45"/>
        <v>8805.296</v>
      </c>
      <c r="U99" s="3">
        <f t="shared" si="45"/>
        <v>0</v>
      </c>
      <c r="V99" s="3">
        <f t="shared" si="45"/>
        <v>5339.968</v>
      </c>
      <c r="W99" s="3">
        <f t="shared" si="45"/>
        <v>0</v>
      </c>
      <c r="X99" s="3">
        <f t="shared" si="45"/>
        <v>4475.181</v>
      </c>
      <c r="Y99" s="3">
        <f t="shared" si="45"/>
        <v>0</v>
      </c>
      <c r="Z99" s="3">
        <f t="shared" si="45"/>
        <v>6599.338</v>
      </c>
      <c r="AA99" s="3">
        <f t="shared" si="45"/>
        <v>0</v>
      </c>
      <c r="AB99" s="3">
        <f t="shared" si="45"/>
        <v>7327.703</v>
      </c>
      <c r="AC99" s="3">
        <f t="shared" si="45"/>
        <v>0</v>
      </c>
      <c r="AD99" s="3">
        <f t="shared" si="45"/>
        <v>8392.62</v>
      </c>
      <c r="AE99" s="3">
        <f t="shared" si="45"/>
        <v>0</v>
      </c>
      <c r="AF99" s="59" t="s">
        <v>89</v>
      </c>
    </row>
    <row r="100" spans="1:32" s="7" customFormat="1" ht="32.25" customHeight="1">
      <c r="A100" s="5" t="s">
        <v>22</v>
      </c>
      <c r="B100" s="6">
        <f t="shared" si="6"/>
        <v>100817.60199999998</v>
      </c>
      <c r="C100" s="6">
        <f>C101+C102+C104+C105+C103</f>
        <v>26266.122</v>
      </c>
      <c r="D100" s="6">
        <f>D101+D102+D104+D105+D103</f>
        <v>23703.83</v>
      </c>
      <c r="E100" s="6">
        <f>E101+E102+E104+E105+E103</f>
        <v>23703.83</v>
      </c>
      <c r="F100" s="3">
        <f>E100/B100%</f>
        <v>23.511598698806587</v>
      </c>
      <c r="G100" s="3">
        <f>E100/C100%</f>
        <v>90.24487893568758</v>
      </c>
      <c r="H100" s="6">
        <f aca="true" t="shared" si="46" ref="H100:S100">H101+H102+H104+H105</f>
        <v>6039.37</v>
      </c>
      <c r="I100" s="6">
        <f t="shared" si="46"/>
        <v>4207.65</v>
      </c>
      <c r="J100" s="6">
        <f t="shared" si="46"/>
        <v>10950.36</v>
      </c>
      <c r="K100" s="6">
        <f t="shared" si="46"/>
        <v>9666.68</v>
      </c>
      <c r="L100" s="6">
        <f t="shared" si="46"/>
        <v>9276.392</v>
      </c>
      <c r="M100" s="6">
        <f t="shared" si="46"/>
        <v>9829.5</v>
      </c>
      <c r="N100" s="6">
        <f t="shared" si="46"/>
        <v>16824.304</v>
      </c>
      <c r="O100" s="6">
        <f t="shared" si="46"/>
        <v>0</v>
      </c>
      <c r="P100" s="6">
        <f t="shared" si="46"/>
        <v>8574.893</v>
      </c>
      <c r="Q100" s="6">
        <f t="shared" si="46"/>
        <v>0</v>
      </c>
      <c r="R100" s="6">
        <f t="shared" si="46"/>
        <v>8212.177</v>
      </c>
      <c r="S100" s="6">
        <f t="shared" si="46"/>
        <v>0</v>
      </c>
      <c r="T100" s="6">
        <f>T101+T102+T104+T105+T103</f>
        <v>8805.296</v>
      </c>
      <c r="U100" s="6">
        <f>U101+U102+U104+U105+U103</f>
        <v>0</v>
      </c>
      <c r="V100" s="6">
        <f aca="true" t="shared" si="47" ref="V100:AE100">V101+V102+V104+V105</f>
        <v>5339.968</v>
      </c>
      <c r="W100" s="6">
        <f t="shared" si="47"/>
        <v>0</v>
      </c>
      <c r="X100" s="6">
        <f t="shared" si="47"/>
        <v>4475.181</v>
      </c>
      <c r="Y100" s="6">
        <f t="shared" si="47"/>
        <v>0</v>
      </c>
      <c r="Z100" s="6">
        <f t="shared" si="47"/>
        <v>6599.338</v>
      </c>
      <c r="AA100" s="6">
        <f t="shared" si="47"/>
        <v>0</v>
      </c>
      <c r="AB100" s="6">
        <f t="shared" si="47"/>
        <v>7327.703</v>
      </c>
      <c r="AC100" s="6">
        <f t="shared" si="47"/>
        <v>0</v>
      </c>
      <c r="AD100" s="6">
        <f t="shared" si="47"/>
        <v>8392.62</v>
      </c>
      <c r="AE100" s="6">
        <f t="shared" si="47"/>
        <v>0</v>
      </c>
      <c r="AF100" s="68"/>
    </row>
    <row r="101" spans="1:32" ht="36" customHeight="1">
      <c r="A101" s="19" t="s">
        <v>12</v>
      </c>
      <c r="B101" s="3">
        <f t="shared" si="6"/>
        <v>0</v>
      </c>
      <c r="C101" s="3">
        <f>H101+J101+L101</f>
        <v>0</v>
      </c>
      <c r="D101" s="3">
        <f>E101</f>
        <v>0</v>
      </c>
      <c r="E101" s="3">
        <f>I101+K101+M101+O101+Q101+S101+U101+W101+Y101+AA101+AC101+AE101</f>
        <v>0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68"/>
    </row>
    <row r="102" spans="1:32" ht="52.5" customHeight="1">
      <c r="A102" s="19" t="s">
        <v>13</v>
      </c>
      <c r="B102" s="3">
        <f>H102+J102+L102+N102+P102+R102+T102+V102+X102+Z102+AB102+AD102+AE102</f>
        <v>100817.60199999998</v>
      </c>
      <c r="C102" s="3">
        <f>H102+J102+L102</f>
        <v>26266.122</v>
      </c>
      <c r="D102" s="3">
        <f>E102</f>
        <v>23703.83</v>
      </c>
      <c r="E102" s="3">
        <f>I102+K102+M102+O102+Q102+S102+U102+W102+Y102+AA102+AC102+AE102</f>
        <v>23703.83</v>
      </c>
      <c r="F102" s="3">
        <f>E102/B102%</f>
        <v>23.511598698806587</v>
      </c>
      <c r="G102" s="3">
        <f>E102/C102%</f>
        <v>90.24487893568758</v>
      </c>
      <c r="H102" s="3">
        <v>6039.37</v>
      </c>
      <c r="I102" s="3">
        <v>4207.65</v>
      </c>
      <c r="J102" s="3">
        <v>10950.36</v>
      </c>
      <c r="K102" s="3">
        <v>9666.68</v>
      </c>
      <c r="L102" s="3">
        <v>9276.392</v>
      </c>
      <c r="M102" s="3">
        <v>9829.5</v>
      </c>
      <c r="N102" s="3">
        <v>16824.304</v>
      </c>
      <c r="O102" s="3"/>
      <c r="P102" s="3">
        <v>8574.893</v>
      </c>
      <c r="Q102" s="3"/>
      <c r="R102" s="3">
        <v>8212.177</v>
      </c>
      <c r="S102" s="3"/>
      <c r="T102" s="3">
        <v>8805.296</v>
      </c>
      <c r="U102" s="3"/>
      <c r="V102" s="3">
        <v>5339.968</v>
      </c>
      <c r="W102" s="3"/>
      <c r="X102" s="3">
        <v>4475.181</v>
      </c>
      <c r="Y102" s="3"/>
      <c r="Z102" s="3">
        <v>6599.338</v>
      </c>
      <c r="AA102" s="3"/>
      <c r="AB102" s="3">
        <v>7327.703</v>
      </c>
      <c r="AC102" s="3"/>
      <c r="AD102" s="3">
        <v>8392.62</v>
      </c>
      <c r="AE102" s="3"/>
      <c r="AF102" s="68"/>
    </row>
    <row r="103" spans="1:32" s="29" customFormat="1" ht="49.5" customHeight="1" hidden="1">
      <c r="A103" s="14" t="s">
        <v>51</v>
      </c>
      <c r="B103" s="15">
        <f>H103+J103+L103+N103+P103+R103+T103+V103+X103+Z103+AB103+AD103+AE103</f>
        <v>0</v>
      </c>
      <c r="C103" s="15">
        <f>H103+J103+L103</f>
        <v>0</v>
      </c>
      <c r="D103" s="15">
        <f>E103</f>
        <v>0</v>
      </c>
      <c r="E103" s="15">
        <f>I103+K103+M103+O103+Q103+S103+U103+W103+Y103+AA103+AC103+AE103</f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68"/>
    </row>
    <row r="104" spans="1:32" ht="54" customHeight="1">
      <c r="A104" s="19" t="s">
        <v>26</v>
      </c>
      <c r="B104" s="3">
        <f t="shared" si="6"/>
        <v>0</v>
      </c>
      <c r="C104" s="3">
        <f>H104+J104+L104</f>
        <v>0</v>
      </c>
      <c r="D104" s="3">
        <f>E104</f>
        <v>0</v>
      </c>
      <c r="E104" s="3">
        <f>I104+K104+M104+O104+Q104+S104+U104+W104+Y104+AA104+AC104+AE104</f>
        <v>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68"/>
    </row>
    <row r="105" spans="1:32" ht="43.5" customHeight="1">
      <c r="A105" s="19" t="s">
        <v>27</v>
      </c>
      <c r="B105" s="3">
        <f t="shared" si="6"/>
        <v>0</v>
      </c>
      <c r="C105" s="3">
        <f>H105+J105+L105</f>
        <v>0</v>
      </c>
      <c r="D105" s="3">
        <f>E105</f>
        <v>0</v>
      </c>
      <c r="E105" s="3">
        <f>I105+K105+M105+O105+Q105+S105+U105+W105+Y105+AA105+AC105+AE105</f>
        <v>0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69"/>
    </row>
    <row r="106" spans="1:32" ht="61.5" customHeight="1">
      <c r="A106" s="19" t="s">
        <v>39</v>
      </c>
      <c r="B106" s="3">
        <f t="shared" si="6"/>
        <v>3989.6</v>
      </c>
      <c r="C106" s="3">
        <f>C107</f>
        <v>969.4199999999998</v>
      </c>
      <c r="D106" s="3">
        <f>D107</f>
        <v>670.22</v>
      </c>
      <c r="E106" s="3">
        <f>E107</f>
        <v>670.22</v>
      </c>
      <c r="F106" s="3">
        <f>E106/B106%</f>
        <v>16.79917786244235</v>
      </c>
      <c r="G106" s="3">
        <f>E106/C106%</f>
        <v>69.13618452270431</v>
      </c>
      <c r="H106" s="3">
        <f>H107</f>
        <v>298.28</v>
      </c>
      <c r="I106" s="3">
        <f aca="true" t="shared" si="48" ref="I106:AE106">I107</f>
        <v>0</v>
      </c>
      <c r="J106" s="3">
        <f t="shared" si="48"/>
        <v>335.57</v>
      </c>
      <c r="K106" s="3">
        <f t="shared" si="48"/>
        <v>337.89</v>
      </c>
      <c r="L106" s="3">
        <f t="shared" si="48"/>
        <v>335.57</v>
      </c>
      <c r="M106" s="3">
        <f t="shared" si="48"/>
        <v>332.33</v>
      </c>
      <c r="N106" s="3">
        <f t="shared" si="48"/>
        <v>335.57</v>
      </c>
      <c r="O106" s="3">
        <f t="shared" si="48"/>
        <v>0</v>
      </c>
      <c r="P106" s="3">
        <f t="shared" si="48"/>
        <v>335.57</v>
      </c>
      <c r="Q106" s="3">
        <f t="shared" si="48"/>
        <v>0</v>
      </c>
      <c r="R106" s="3">
        <f t="shared" si="48"/>
        <v>335.57</v>
      </c>
      <c r="S106" s="3">
        <f t="shared" si="48"/>
        <v>0</v>
      </c>
      <c r="T106" s="3">
        <f t="shared" si="48"/>
        <v>335.57</v>
      </c>
      <c r="U106" s="3">
        <f t="shared" si="48"/>
        <v>0</v>
      </c>
      <c r="V106" s="3">
        <f t="shared" si="48"/>
        <v>335.57</v>
      </c>
      <c r="W106" s="3">
        <f t="shared" si="48"/>
        <v>0</v>
      </c>
      <c r="X106" s="3">
        <f t="shared" si="48"/>
        <v>335.57</v>
      </c>
      <c r="Y106" s="3">
        <f t="shared" si="48"/>
        <v>0</v>
      </c>
      <c r="Z106" s="3">
        <f t="shared" si="48"/>
        <v>335.56</v>
      </c>
      <c r="AA106" s="3">
        <f t="shared" si="48"/>
        <v>0</v>
      </c>
      <c r="AB106" s="3">
        <f t="shared" si="48"/>
        <v>335.56</v>
      </c>
      <c r="AC106" s="3">
        <f t="shared" si="48"/>
        <v>0</v>
      </c>
      <c r="AD106" s="3">
        <f t="shared" si="48"/>
        <v>335.64</v>
      </c>
      <c r="AE106" s="3">
        <f t="shared" si="48"/>
        <v>0</v>
      </c>
      <c r="AF106" s="59" t="s">
        <v>79</v>
      </c>
    </row>
    <row r="107" spans="1:32" s="7" customFormat="1" ht="18.75" customHeight="1">
      <c r="A107" s="5" t="s">
        <v>22</v>
      </c>
      <c r="B107" s="6">
        <f t="shared" si="6"/>
        <v>3989.6</v>
      </c>
      <c r="C107" s="6">
        <f>C108+C109+C110+C111</f>
        <v>969.4199999999998</v>
      </c>
      <c r="D107" s="6">
        <f>D108+D109+D110+D111</f>
        <v>670.22</v>
      </c>
      <c r="E107" s="6">
        <f>E108+E109+E110+E111</f>
        <v>670.22</v>
      </c>
      <c r="F107" s="3">
        <f>E107/B107%</f>
        <v>16.79917786244235</v>
      </c>
      <c r="G107" s="3">
        <f>E107/C107%</f>
        <v>69.13618452270431</v>
      </c>
      <c r="H107" s="6">
        <f>H108+H109+H110+H111</f>
        <v>298.28</v>
      </c>
      <c r="I107" s="6">
        <f aca="true" t="shared" si="49" ref="I107:AD107">I108+I109+I110+I111</f>
        <v>0</v>
      </c>
      <c r="J107" s="6">
        <f t="shared" si="49"/>
        <v>335.57</v>
      </c>
      <c r="K107" s="6">
        <f t="shared" si="49"/>
        <v>337.89</v>
      </c>
      <c r="L107" s="6">
        <f t="shared" si="49"/>
        <v>335.57</v>
      </c>
      <c r="M107" s="6">
        <f t="shared" si="49"/>
        <v>332.33</v>
      </c>
      <c r="N107" s="6">
        <f t="shared" si="49"/>
        <v>335.57</v>
      </c>
      <c r="O107" s="6">
        <f t="shared" si="49"/>
        <v>0</v>
      </c>
      <c r="P107" s="6">
        <f t="shared" si="49"/>
        <v>335.57</v>
      </c>
      <c r="Q107" s="6">
        <f t="shared" si="49"/>
        <v>0</v>
      </c>
      <c r="R107" s="6">
        <f t="shared" si="49"/>
        <v>335.57</v>
      </c>
      <c r="S107" s="6">
        <f t="shared" si="49"/>
        <v>0</v>
      </c>
      <c r="T107" s="6">
        <f t="shared" si="49"/>
        <v>335.57</v>
      </c>
      <c r="U107" s="6">
        <f t="shared" si="49"/>
        <v>0</v>
      </c>
      <c r="V107" s="6">
        <f t="shared" si="49"/>
        <v>335.57</v>
      </c>
      <c r="W107" s="6">
        <f t="shared" si="49"/>
        <v>0</v>
      </c>
      <c r="X107" s="6">
        <f t="shared" si="49"/>
        <v>335.57</v>
      </c>
      <c r="Y107" s="6">
        <f t="shared" si="49"/>
        <v>0</v>
      </c>
      <c r="Z107" s="6">
        <f t="shared" si="49"/>
        <v>335.56</v>
      </c>
      <c r="AA107" s="6">
        <f t="shared" si="49"/>
        <v>0</v>
      </c>
      <c r="AB107" s="6">
        <f t="shared" si="49"/>
        <v>335.56</v>
      </c>
      <c r="AC107" s="6">
        <f t="shared" si="49"/>
        <v>0</v>
      </c>
      <c r="AD107" s="6">
        <f t="shared" si="49"/>
        <v>335.64</v>
      </c>
      <c r="AE107" s="6">
        <f>AE108+AE109+AE110+AE111</f>
        <v>0</v>
      </c>
      <c r="AF107" s="60"/>
    </row>
    <row r="108" spans="1:32" ht="25.5" customHeight="1">
      <c r="A108" s="19" t="s">
        <v>12</v>
      </c>
      <c r="B108" s="3">
        <f t="shared" si="6"/>
        <v>0</v>
      </c>
      <c r="C108" s="3">
        <f>H108+J108+L108</f>
        <v>0</v>
      </c>
      <c r="D108" s="3">
        <f>E108</f>
        <v>0</v>
      </c>
      <c r="E108" s="3">
        <f>I108+K108+M108+O108+Q108+S108+U108+W108+Y108+AA108+AC108+AE108</f>
        <v>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60"/>
    </row>
    <row r="109" spans="1:32" ht="28.5" customHeight="1">
      <c r="A109" s="19" t="s">
        <v>13</v>
      </c>
      <c r="B109" s="3">
        <f>H109+J109+L109+N109+P109+R109+T109+V109+X109+Z109+AB109+AD109+AE109</f>
        <v>3989.6</v>
      </c>
      <c r="C109" s="3">
        <f>H109+J109+L109</f>
        <v>969.4199999999998</v>
      </c>
      <c r="D109" s="3">
        <f>E109</f>
        <v>670.22</v>
      </c>
      <c r="E109" s="3">
        <f>I109+K109+M109+O109+Q109+S109+U109+W109+Y109+AA109+AC109+AE109</f>
        <v>670.22</v>
      </c>
      <c r="F109" s="3">
        <f>E109/B109%</f>
        <v>16.79917786244235</v>
      </c>
      <c r="G109" s="3">
        <f>E109/C109%</f>
        <v>69.13618452270431</v>
      </c>
      <c r="H109" s="3">
        <v>298.28</v>
      </c>
      <c r="I109" s="3"/>
      <c r="J109" s="3">
        <v>335.57</v>
      </c>
      <c r="K109" s="3">
        <v>337.89</v>
      </c>
      <c r="L109" s="3">
        <v>335.57</v>
      </c>
      <c r="M109" s="3">
        <v>332.33</v>
      </c>
      <c r="N109" s="3">
        <v>335.57</v>
      </c>
      <c r="O109" s="3"/>
      <c r="P109" s="3">
        <v>335.57</v>
      </c>
      <c r="Q109" s="3"/>
      <c r="R109" s="3">
        <v>335.57</v>
      </c>
      <c r="S109" s="3"/>
      <c r="T109" s="3">
        <v>335.57</v>
      </c>
      <c r="U109" s="3"/>
      <c r="V109" s="3">
        <v>335.57</v>
      </c>
      <c r="W109" s="3"/>
      <c r="X109" s="3">
        <v>335.57</v>
      </c>
      <c r="Y109" s="3"/>
      <c r="Z109" s="3">
        <v>335.56</v>
      </c>
      <c r="AA109" s="3"/>
      <c r="AB109" s="3">
        <v>335.56</v>
      </c>
      <c r="AC109" s="3"/>
      <c r="AD109" s="3">
        <v>335.64</v>
      </c>
      <c r="AE109" s="3"/>
      <c r="AF109" s="60"/>
    </row>
    <row r="110" spans="1:32" ht="23.25" customHeight="1">
      <c r="A110" s="19" t="s">
        <v>26</v>
      </c>
      <c r="B110" s="3">
        <f t="shared" si="6"/>
        <v>0</v>
      </c>
      <c r="C110" s="3">
        <f>H110+J110+L110</f>
        <v>0</v>
      </c>
      <c r="D110" s="3">
        <f>E110</f>
        <v>0</v>
      </c>
      <c r="E110" s="3">
        <f>I110+K110+M110+O110+Q110+S110+U110+W110+Y110+AA110+AC110+AE110</f>
        <v>0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60"/>
    </row>
    <row r="111" spans="1:32" ht="23.25" customHeight="1">
      <c r="A111" s="19" t="s">
        <v>27</v>
      </c>
      <c r="B111" s="3">
        <f t="shared" si="6"/>
        <v>0</v>
      </c>
      <c r="C111" s="3">
        <f>H111+J111+L111</f>
        <v>0</v>
      </c>
      <c r="D111" s="3">
        <f>E111</f>
        <v>0</v>
      </c>
      <c r="E111" s="3">
        <f>I111+K111+M111+O111+Q111+S111+U111+W111+Y111+AA111+AC111+AE111</f>
        <v>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61"/>
    </row>
    <row r="112" spans="1:32" ht="52.5" customHeight="1">
      <c r="A112" s="10" t="s">
        <v>40</v>
      </c>
      <c r="B112" s="3">
        <f t="shared" si="6"/>
        <v>414.5</v>
      </c>
      <c r="C112" s="3">
        <f>C113</f>
        <v>99.41000000000001</v>
      </c>
      <c r="D112" s="3">
        <f>D113</f>
        <v>98.25</v>
      </c>
      <c r="E112" s="3">
        <f>E113</f>
        <v>98.25</v>
      </c>
      <c r="F112" s="3">
        <f>E112/B112%</f>
        <v>23.703256936067554</v>
      </c>
      <c r="G112" s="3">
        <f>E112/C112%</f>
        <v>98.83311538074639</v>
      </c>
      <c r="H112" s="3">
        <f>H113</f>
        <v>32.54</v>
      </c>
      <c r="I112" s="3">
        <f aca="true" t="shared" si="50" ref="I112:AE112">I113</f>
        <v>22.2</v>
      </c>
      <c r="J112" s="3">
        <f t="shared" si="50"/>
        <v>32.42</v>
      </c>
      <c r="K112" s="3">
        <f t="shared" si="50"/>
        <v>38.31</v>
      </c>
      <c r="L112" s="3">
        <f t="shared" si="50"/>
        <v>34.45</v>
      </c>
      <c r="M112" s="3">
        <f t="shared" si="50"/>
        <v>37.74</v>
      </c>
      <c r="N112" s="3">
        <f t="shared" si="50"/>
        <v>34.72</v>
      </c>
      <c r="O112" s="3">
        <f t="shared" si="50"/>
        <v>0</v>
      </c>
      <c r="P112" s="3">
        <f t="shared" si="50"/>
        <v>35.18</v>
      </c>
      <c r="Q112" s="3">
        <f t="shared" si="50"/>
        <v>0</v>
      </c>
      <c r="R112" s="3">
        <f t="shared" si="50"/>
        <v>34.72</v>
      </c>
      <c r="S112" s="3">
        <f t="shared" si="50"/>
        <v>0</v>
      </c>
      <c r="T112" s="3">
        <f t="shared" si="50"/>
        <v>35.18</v>
      </c>
      <c r="U112" s="3">
        <f t="shared" si="50"/>
        <v>0</v>
      </c>
      <c r="V112" s="3">
        <f t="shared" si="50"/>
        <v>35.53</v>
      </c>
      <c r="W112" s="3">
        <f t="shared" si="50"/>
        <v>0</v>
      </c>
      <c r="X112" s="3">
        <f t="shared" si="50"/>
        <v>34.72</v>
      </c>
      <c r="Y112" s="3">
        <f t="shared" si="50"/>
        <v>0</v>
      </c>
      <c r="Z112" s="3">
        <f t="shared" si="50"/>
        <v>35.18</v>
      </c>
      <c r="AA112" s="3">
        <f t="shared" si="50"/>
        <v>0</v>
      </c>
      <c r="AB112" s="3">
        <f t="shared" si="50"/>
        <v>34.72</v>
      </c>
      <c r="AC112" s="3">
        <f t="shared" si="50"/>
        <v>0</v>
      </c>
      <c r="AD112" s="3">
        <f t="shared" si="50"/>
        <v>35.14</v>
      </c>
      <c r="AE112" s="3">
        <f t="shared" si="50"/>
        <v>0</v>
      </c>
      <c r="AF112" s="62" t="s">
        <v>80</v>
      </c>
    </row>
    <row r="113" spans="1:32" s="7" customFormat="1" ht="16.5">
      <c r="A113" s="5" t="s">
        <v>22</v>
      </c>
      <c r="B113" s="6">
        <f t="shared" si="6"/>
        <v>414.5</v>
      </c>
      <c r="C113" s="6">
        <f>C114+C115+C116+C117</f>
        <v>99.41000000000001</v>
      </c>
      <c r="D113" s="6">
        <f>D114+D115+D116+D117</f>
        <v>98.25</v>
      </c>
      <c r="E113" s="6">
        <f>E114+E115+E116+E117</f>
        <v>98.25</v>
      </c>
      <c r="F113" s="3">
        <f>E113/B113%</f>
        <v>23.703256936067554</v>
      </c>
      <c r="G113" s="3">
        <f>E113/C113%</f>
        <v>98.83311538074639</v>
      </c>
      <c r="H113" s="6">
        <f>H114+H115+H116+H117</f>
        <v>32.54</v>
      </c>
      <c r="I113" s="6">
        <f aca="true" t="shared" si="51" ref="I113:AD113">I114+I115+I116+I117</f>
        <v>22.2</v>
      </c>
      <c r="J113" s="6">
        <f t="shared" si="51"/>
        <v>32.42</v>
      </c>
      <c r="K113" s="6">
        <f t="shared" si="51"/>
        <v>38.31</v>
      </c>
      <c r="L113" s="6">
        <f t="shared" si="51"/>
        <v>34.45</v>
      </c>
      <c r="M113" s="6">
        <f t="shared" si="51"/>
        <v>37.74</v>
      </c>
      <c r="N113" s="6">
        <f t="shared" si="51"/>
        <v>34.72</v>
      </c>
      <c r="O113" s="6">
        <f t="shared" si="51"/>
        <v>0</v>
      </c>
      <c r="P113" s="6">
        <f t="shared" si="51"/>
        <v>35.18</v>
      </c>
      <c r="Q113" s="6">
        <f t="shared" si="51"/>
        <v>0</v>
      </c>
      <c r="R113" s="6">
        <f t="shared" si="51"/>
        <v>34.72</v>
      </c>
      <c r="S113" s="6">
        <f t="shared" si="51"/>
        <v>0</v>
      </c>
      <c r="T113" s="6">
        <f t="shared" si="51"/>
        <v>35.18</v>
      </c>
      <c r="U113" s="6">
        <f t="shared" si="51"/>
        <v>0</v>
      </c>
      <c r="V113" s="6">
        <f t="shared" si="51"/>
        <v>35.53</v>
      </c>
      <c r="W113" s="6">
        <f t="shared" si="51"/>
        <v>0</v>
      </c>
      <c r="X113" s="6">
        <f t="shared" si="51"/>
        <v>34.72</v>
      </c>
      <c r="Y113" s="6">
        <f t="shared" si="51"/>
        <v>0</v>
      </c>
      <c r="Z113" s="6">
        <f t="shared" si="51"/>
        <v>35.18</v>
      </c>
      <c r="AA113" s="6">
        <f t="shared" si="51"/>
        <v>0</v>
      </c>
      <c r="AB113" s="6">
        <f t="shared" si="51"/>
        <v>34.72</v>
      </c>
      <c r="AC113" s="6">
        <f t="shared" si="51"/>
        <v>0</v>
      </c>
      <c r="AD113" s="6">
        <f t="shared" si="51"/>
        <v>35.14</v>
      </c>
      <c r="AE113" s="6">
        <f>AE114+AE115+AE116+AE117</f>
        <v>0</v>
      </c>
      <c r="AF113" s="63"/>
    </row>
    <row r="114" spans="1:32" ht="16.5">
      <c r="A114" s="19" t="s">
        <v>12</v>
      </c>
      <c r="B114" s="3">
        <f t="shared" si="6"/>
        <v>0</v>
      </c>
      <c r="C114" s="3">
        <f>H114+J114+L114</f>
        <v>0</v>
      </c>
      <c r="D114" s="3">
        <f>E114</f>
        <v>0</v>
      </c>
      <c r="E114" s="3">
        <f>I114+K114+M114+O114+Q114+S114+U114+W114+Y114+AA114+AC114+AE114</f>
        <v>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63"/>
    </row>
    <row r="115" spans="1:32" ht="16.5">
      <c r="A115" s="19" t="s">
        <v>13</v>
      </c>
      <c r="B115" s="3">
        <f>H115+J115+L115+N115+P115+R115+T115+V115+X115+Z115+AB115+AD115+AE115</f>
        <v>414.5</v>
      </c>
      <c r="C115" s="3">
        <f>H115+J115+L115</f>
        <v>99.41000000000001</v>
      </c>
      <c r="D115" s="3">
        <f>E115</f>
        <v>98.25</v>
      </c>
      <c r="E115" s="3">
        <f>I115+K115+M115+O115+Q115+S115+U115+W115+Y115+AA115+AC115+AE115</f>
        <v>98.25</v>
      </c>
      <c r="F115" s="3">
        <f>E115/B115%</f>
        <v>23.703256936067554</v>
      </c>
      <c r="G115" s="3">
        <f>E115/C115%</f>
        <v>98.83311538074639</v>
      </c>
      <c r="H115" s="3">
        <v>32.54</v>
      </c>
      <c r="I115" s="3">
        <v>22.2</v>
      </c>
      <c r="J115" s="3">
        <v>32.42</v>
      </c>
      <c r="K115" s="3">
        <v>38.31</v>
      </c>
      <c r="L115" s="3">
        <v>34.45</v>
      </c>
      <c r="M115" s="3">
        <v>37.74</v>
      </c>
      <c r="N115" s="3">
        <v>34.72</v>
      </c>
      <c r="O115" s="3"/>
      <c r="P115" s="3">
        <v>35.18</v>
      </c>
      <c r="Q115" s="3"/>
      <c r="R115" s="3">
        <v>34.72</v>
      </c>
      <c r="S115" s="3"/>
      <c r="T115" s="3">
        <v>35.18</v>
      </c>
      <c r="U115" s="3"/>
      <c r="V115" s="3">
        <v>35.53</v>
      </c>
      <c r="W115" s="3"/>
      <c r="X115" s="3">
        <v>34.72</v>
      </c>
      <c r="Y115" s="3"/>
      <c r="Z115" s="3">
        <v>35.18</v>
      </c>
      <c r="AA115" s="3"/>
      <c r="AB115" s="3">
        <v>34.72</v>
      </c>
      <c r="AC115" s="3"/>
      <c r="AD115" s="3">
        <v>35.14</v>
      </c>
      <c r="AE115" s="3"/>
      <c r="AF115" s="63"/>
    </row>
    <row r="116" spans="1:32" ht="16.5">
      <c r="A116" s="19" t="s">
        <v>26</v>
      </c>
      <c r="B116" s="3">
        <f t="shared" si="6"/>
        <v>0</v>
      </c>
      <c r="C116" s="3">
        <f>H116+J116+L116</f>
        <v>0</v>
      </c>
      <c r="D116" s="3">
        <f>E116</f>
        <v>0</v>
      </c>
      <c r="E116" s="3">
        <f>I116+K116+M116+O116+Q116+S116+U116+W116+Y116+AA116+AC116+AE116</f>
        <v>0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63"/>
    </row>
    <row r="117" spans="1:32" ht="16.5">
      <c r="A117" s="19" t="s">
        <v>27</v>
      </c>
      <c r="B117" s="3">
        <f t="shared" si="6"/>
        <v>0</v>
      </c>
      <c r="C117" s="3">
        <f>H117+J117+L117</f>
        <v>0</v>
      </c>
      <c r="D117" s="3">
        <f>E117</f>
        <v>0</v>
      </c>
      <c r="E117" s="3">
        <f>I117+K117+M117+O117+Q117+S117+U117+W117+Y117+AA117+AC117+AE117</f>
        <v>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64"/>
    </row>
    <row r="118" spans="1:32" s="7" customFormat="1" ht="31.5" customHeight="1">
      <c r="A118" s="10" t="s">
        <v>41</v>
      </c>
      <c r="B118" s="3">
        <f t="shared" si="6"/>
        <v>2075.9</v>
      </c>
      <c r="C118" s="3">
        <f>C119</f>
        <v>0</v>
      </c>
      <c r="D118" s="3">
        <f>D119</f>
        <v>0</v>
      </c>
      <c r="E118" s="3">
        <f>E119</f>
        <v>0</v>
      </c>
      <c r="F118" s="3">
        <f>E118/B118%</f>
        <v>0</v>
      </c>
      <c r="G118" s="3">
        <f>_xlfn.IFERROR(E118/C118*100,0)</f>
        <v>0</v>
      </c>
      <c r="H118" s="3">
        <f>H119</f>
        <v>0</v>
      </c>
      <c r="I118" s="3">
        <f aca="true" t="shared" si="52" ref="I118:AE118">I119</f>
        <v>0</v>
      </c>
      <c r="J118" s="3">
        <f t="shared" si="52"/>
        <v>0</v>
      </c>
      <c r="K118" s="3">
        <f t="shared" si="52"/>
        <v>0</v>
      </c>
      <c r="L118" s="3">
        <f t="shared" si="52"/>
        <v>0</v>
      </c>
      <c r="M118" s="3">
        <f t="shared" si="52"/>
        <v>0</v>
      </c>
      <c r="N118" s="3">
        <f t="shared" si="52"/>
        <v>0</v>
      </c>
      <c r="O118" s="3">
        <f t="shared" si="52"/>
        <v>0</v>
      </c>
      <c r="P118" s="3">
        <f t="shared" si="52"/>
        <v>0</v>
      </c>
      <c r="Q118" s="3">
        <f t="shared" si="52"/>
        <v>0</v>
      </c>
      <c r="R118" s="3">
        <f t="shared" si="52"/>
        <v>0</v>
      </c>
      <c r="S118" s="3">
        <f t="shared" si="52"/>
        <v>0</v>
      </c>
      <c r="T118" s="3">
        <f t="shared" si="52"/>
        <v>0</v>
      </c>
      <c r="U118" s="3">
        <f t="shared" si="52"/>
        <v>0</v>
      </c>
      <c r="V118" s="3">
        <f t="shared" si="52"/>
        <v>0</v>
      </c>
      <c r="W118" s="3">
        <f t="shared" si="52"/>
        <v>0</v>
      </c>
      <c r="X118" s="3">
        <f t="shared" si="52"/>
        <v>2075.9</v>
      </c>
      <c r="Y118" s="3">
        <f t="shared" si="52"/>
        <v>0</v>
      </c>
      <c r="Z118" s="3">
        <f t="shared" si="52"/>
        <v>0</v>
      </c>
      <c r="AA118" s="3">
        <f t="shared" si="52"/>
        <v>0</v>
      </c>
      <c r="AB118" s="3">
        <f t="shared" si="52"/>
        <v>0</v>
      </c>
      <c r="AC118" s="3">
        <f t="shared" si="52"/>
        <v>0</v>
      </c>
      <c r="AD118" s="3">
        <f t="shared" si="52"/>
        <v>0</v>
      </c>
      <c r="AE118" s="3">
        <f t="shared" si="52"/>
        <v>0</v>
      </c>
      <c r="AF118" s="44"/>
    </row>
    <row r="119" spans="1:32" ht="16.5" customHeight="1">
      <c r="A119" s="5" t="s">
        <v>22</v>
      </c>
      <c r="B119" s="6">
        <f t="shared" si="6"/>
        <v>2075.9</v>
      </c>
      <c r="C119" s="6">
        <f>C120+C121+C122+C123</f>
        <v>0</v>
      </c>
      <c r="D119" s="6">
        <f>D120+D121+D122+D123</f>
        <v>0</v>
      </c>
      <c r="E119" s="6">
        <f>E120+E121+E122+E123</f>
        <v>0</v>
      </c>
      <c r="F119" s="6">
        <f>E119/B119%</f>
        <v>0</v>
      </c>
      <c r="G119" s="6">
        <f>_xlfn.IFERROR(E119/C119*100,0)</f>
        <v>0</v>
      </c>
      <c r="H119" s="6">
        <f>H120+H121+H122+H123</f>
        <v>0</v>
      </c>
      <c r="I119" s="6">
        <f aca="true" t="shared" si="53" ref="I119:AD119">I120+I121+I122+I123</f>
        <v>0</v>
      </c>
      <c r="J119" s="6">
        <f t="shared" si="53"/>
        <v>0</v>
      </c>
      <c r="K119" s="6">
        <f t="shared" si="53"/>
        <v>0</v>
      </c>
      <c r="L119" s="6">
        <f t="shared" si="53"/>
        <v>0</v>
      </c>
      <c r="M119" s="6">
        <f t="shared" si="53"/>
        <v>0</v>
      </c>
      <c r="N119" s="6">
        <f t="shared" si="53"/>
        <v>0</v>
      </c>
      <c r="O119" s="6">
        <f t="shared" si="53"/>
        <v>0</v>
      </c>
      <c r="P119" s="6">
        <f t="shared" si="53"/>
        <v>0</v>
      </c>
      <c r="Q119" s="6">
        <f t="shared" si="53"/>
        <v>0</v>
      </c>
      <c r="R119" s="6">
        <f t="shared" si="53"/>
        <v>0</v>
      </c>
      <c r="S119" s="6">
        <f t="shared" si="53"/>
        <v>0</v>
      </c>
      <c r="T119" s="6">
        <f t="shared" si="53"/>
        <v>0</v>
      </c>
      <c r="U119" s="6">
        <f t="shared" si="53"/>
        <v>0</v>
      </c>
      <c r="V119" s="6">
        <f t="shared" si="53"/>
        <v>0</v>
      </c>
      <c r="W119" s="6">
        <f t="shared" si="53"/>
        <v>0</v>
      </c>
      <c r="X119" s="6">
        <f t="shared" si="53"/>
        <v>2075.9</v>
      </c>
      <c r="Y119" s="6">
        <f t="shared" si="53"/>
        <v>0</v>
      </c>
      <c r="Z119" s="6">
        <f t="shared" si="53"/>
        <v>0</v>
      </c>
      <c r="AA119" s="6">
        <f t="shared" si="53"/>
        <v>0</v>
      </c>
      <c r="AB119" s="6">
        <f t="shared" si="53"/>
        <v>0</v>
      </c>
      <c r="AC119" s="6">
        <f t="shared" si="53"/>
        <v>0</v>
      </c>
      <c r="AD119" s="6">
        <f t="shared" si="53"/>
        <v>0</v>
      </c>
      <c r="AE119" s="6">
        <f>AE120+AE121+AE122+AE123</f>
        <v>0</v>
      </c>
      <c r="AF119" s="40"/>
    </row>
    <row r="120" spans="1:32" ht="19.5" customHeight="1">
      <c r="A120" s="19" t="s">
        <v>12</v>
      </c>
      <c r="B120" s="3">
        <f t="shared" si="6"/>
        <v>0</v>
      </c>
      <c r="C120" s="3">
        <f>H120+J120+L120</f>
        <v>0</v>
      </c>
      <c r="D120" s="3">
        <f>E120</f>
        <v>0</v>
      </c>
      <c r="E120" s="3">
        <f>I120+K120+M120+O120+Q120+S120+U120+W120+Y120+AA120+AC120+AE120</f>
        <v>0</v>
      </c>
      <c r="F120" s="3"/>
      <c r="G120" s="3">
        <f>_xlfn.IFERROR(E120/C120*100,0)</f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40"/>
    </row>
    <row r="121" spans="1:32" ht="19.5" customHeight="1">
      <c r="A121" s="19" t="s">
        <v>13</v>
      </c>
      <c r="B121" s="3">
        <f>H121+J121+L121+N121+P121+R121+T121+V121+X121+Z121+AB121+AD121+AE121</f>
        <v>2075.9</v>
      </c>
      <c r="C121" s="3">
        <f>H121+J121+L121</f>
        <v>0</v>
      </c>
      <c r="D121" s="3">
        <f>E121</f>
        <v>0</v>
      </c>
      <c r="E121" s="3">
        <f>I121+K121+M121+O121+Q121+S121+U121+W121+Y121+AA121+AC121+AE121</f>
        <v>0</v>
      </c>
      <c r="F121" s="3">
        <f>E121/B121%</f>
        <v>0</v>
      </c>
      <c r="G121" s="3">
        <f>_xlfn.IFERROR(E121/C121*100,0)</f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>
        <v>2075.9</v>
      </c>
      <c r="Y121" s="3"/>
      <c r="Z121" s="3"/>
      <c r="AA121" s="3"/>
      <c r="AB121" s="3"/>
      <c r="AC121" s="3"/>
      <c r="AD121" s="3"/>
      <c r="AE121" s="3"/>
      <c r="AF121" s="40"/>
    </row>
    <row r="122" spans="1:32" ht="22.5" customHeight="1">
      <c r="A122" s="19" t="s">
        <v>26</v>
      </c>
      <c r="B122" s="3">
        <f t="shared" si="6"/>
        <v>0</v>
      </c>
      <c r="C122" s="3">
        <f>H122+J122+L122</f>
        <v>0</v>
      </c>
      <c r="D122" s="3">
        <f>E122</f>
        <v>0</v>
      </c>
      <c r="E122" s="3">
        <f>I122+K122+M122+O122+Q122+S122+U122+W122+Y122+AA122+AC122+AE122</f>
        <v>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40"/>
    </row>
    <row r="123" spans="1:32" ht="24.75" customHeight="1">
      <c r="A123" s="19" t="s">
        <v>27</v>
      </c>
      <c r="B123" s="3">
        <f t="shared" si="6"/>
        <v>0</v>
      </c>
      <c r="C123" s="3">
        <f>H123+J123+L123</f>
        <v>0</v>
      </c>
      <c r="D123" s="3">
        <f>E123</f>
        <v>0</v>
      </c>
      <c r="E123" s="3">
        <f>I123+K123+M123+O123+Q123+S123+U123+W123+Y123+AA123+AC123+AE123</f>
        <v>0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40"/>
    </row>
    <row r="124" spans="1:32" s="7" customFormat="1" ht="104.25" customHeight="1">
      <c r="A124" s="10" t="s">
        <v>55</v>
      </c>
      <c r="B124" s="3">
        <f aca="true" t="shared" si="54" ref="B124:B129">H124+J124+L124+N124+P124+R124+T124+V124+X124+Z124+AB124+AD124+AE124</f>
        <v>0</v>
      </c>
      <c r="C124" s="3">
        <f>C125</f>
        <v>0</v>
      </c>
      <c r="D124" s="3">
        <f>D125</f>
        <v>0</v>
      </c>
      <c r="E124" s="3">
        <f>E125</f>
        <v>0</v>
      </c>
      <c r="F124" s="3" t="e">
        <f>E124/B124%</f>
        <v>#DIV/0!</v>
      </c>
      <c r="G124" s="3">
        <f>_xlfn.IFERROR(E124/C124*100,0)</f>
        <v>0</v>
      </c>
      <c r="H124" s="3">
        <f>H125</f>
        <v>0</v>
      </c>
      <c r="I124" s="3">
        <f aca="true" t="shared" si="55" ref="I124:AE124">I125</f>
        <v>0</v>
      </c>
      <c r="J124" s="3">
        <f t="shared" si="55"/>
        <v>0</v>
      </c>
      <c r="K124" s="3">
        <f t="shared" si="55"/>
        <v>0</v>
      </c>
      <c r="L124" s="3">
        <f t="shared" si="55"/>
        <v>0</v>
      </c>
      <c r="M124" s="3">
        <f t="shared" si="55"/>
        <v>0</v>
      </c>
      <c r="N124" s="3">
        <f t="shared" si="55"/>
        <v>0</v>
      </c>
      <c r="O124" s="3">
        <f t="shared" si="55"/>
        <v>0</v>
      </c>
      <c r="P124" s="3">
        <f t="shared" si="55"/>
        <v>0</v>
      </c>
      <c r="Q124" s="3">
        <f t="shared" si="55"/>
        <v>0</v>
      </c>
      <c r="R124" s="3">
        <f t="shared" si="55"/>
        <v>0</v>
      </c>
      <c r="S124" s="3">
        <f t="shared" si="55"/>
        <v>0</v>
      </c>
      <c r="T124" s="3">
        <f t="shared" si="55"/>
        <v>0</v>
      </c>
      <c r="U124" s="3">
        <f t="shared" si="55"/>
        <v>0</v>
      </c>
      <c r="V124" s="3">
        <f t="shared" si="55"/>
        <v>0</v>
      </c>
      <c r="W124" s="3">
        <f t="shared" si="55"/>
        <v>0</v>
      </c>
      <c r="X124" s="3">
        <f t="shared" si="55"/>
        <v>0</v>
      </c>
      <c r="Y124" s="3">
        <f t="shared" si="55"/>
        <v>0</v>
      </c>
      <c r="Z124" s="3">
        <f t="shared" si="55"/>
        <v>0</v>
      </c>
      <c r="AA124" s="3">
        <f t="shared" si="55"/>
        <v>0</v>
      </c>
      <c r="AB124" s="3">
        <f t="shared" si="55"/>
        <v>0</v>
      </c>
      <c r="AC124" s="3">
        <f t="shared" si="55"/>
        <v>0</v>
      </c>
      <c r="AD124" s="3">
        <f t="shared" si="55"/>
        <v>0</v>
      </c>
      <c r="AE124" s="3">
        <f t="shared" si="55"/>
        <v>0</v>
      </c>
      <c r="AF124" s="44"/>
    </row>
    <row r="125" spans="1:32" ht="16.5" customHeight="1">
      <c r="A125" s="5" t="s">
        <v>22</v>
      </c>
      <c r="B125" s="6">
        <f t="shared" si="54"/>
        <v>0</v>
      </c>
      <c r="C125" s="6">
        <f>C126+C127+C128+C129</f>
        <v>0</v>
      </c>
      <c r="D125" s="6">
        <f>D126+D127+D128+D129</f>
        <v>0</v>
      </c>
      <c r="E125" s="6">
        <f>E126+E127+E128+E129</f>
        <v>0</v>
      </c>
      <c r="F125" s="6" t="e">
        <f>E125/B125%</f>
        <v>#DIV/0!</v>
      </c>
      <c r="G125" s="6">
        <f>_xlfn.IFERROR(E125/C125*100,0)</f>
        <v>0</v>
      </c>
      <c r="H125" s="6">
        <f>H126+H127+H128+H129</f>
        <v>0</v>
      </c>
      <c r="I125" s="6">
        <f aca="true" t="shared" si="56" ref="I125:AD125">I126+I127+I128+I129</f>
        <v>0</v>
      </c>
      <c r="J125" s="6">
        <f t="shared" si="56"/>
        <v>0</v>
      </c>
      <c r="K125" s="6">
        <f t="shared" si="56"/>
        <v>0</v>
      </c>
      <c r="L125" s="6">
        <f t="shared" si="56"/>
        <v>0</v>
      </c>
      <c r="M125" s="6">
        <f t="shared" si="56"/>
        <v>0</v>
      </c>
      <c r="N125" s="6">
        <f t="shared" si="56"/>
        <v>0</v>
      </c>
      <c r="O125" s="6">
        <f t="shared" si="56"/>
        <v>0</v>
      </c>
      <c r="P125" s="6">
        <f t="shared" si="56"/>
        <v>0</v>
      </c>
      <c r="Q125" s="6">
        <f t="shared" si="56"/>
        <v>0</v>
      </c>
      <c r="R125" s="6">
        <f t="shared" si="56"/>
        <v>0</v>
      </c>
      <c r="S125" s="6">
        <f t="shared" si="56"/>
        <v>0</v>
      </c>
      <c r="T125" s="6">
        <f t="shared" si="56"/>
        <v>0</v>
      </c>
      <c r="U125" s="6">
        <f t="shared" si="56"/>
        <v>0</v>
      </c>
      <c r="V125" s="6">
        <f t="shared" si="56"/>
        <v>0</v>
      </c>
      <c r="W125" s="6">
        <f t="shared" si="56"/>
        <v>0</v>
      </c>
      <c r="X125" s="6">
        <f t="shared" si="56"/>
        <v>0</v>
      </c>
      <c r="Y125" s="6">
        <f t="shared" si="56"/>
        <v>0</v>
      </c>
      <c r="Z125" s="6">
        <f t="shared" si="56"/>
        <v>0</v>
      </c>
      <c r="AA125" s="6">
        <f t="shared" si="56"/>
        <v>0</v>
      </c>
      <c r="AB125" s="6">
        <f t="shared" si="56"/>
        <v>0</v>
      </c>
      <c r="AC125" s="6">
        <f t="shared" si="56"/>
        <v>0</v>
      </c>
      <c r="AD125" s="6">
        <f t="shared" si="56"/>
        <v>0</v>
      </c>
      <c r="AE125" s="6">
        <f>AE126+AE127+AE128+AE129</f>
        <v>0</v>
      </c>
      <c r="AF125" s="40"/>
    </row>
    <row r="126" spans="1:32" ht="19.5" customHeight="1" hidden="1">
      <c r="A126" s="19" t="s">
        <v>12</v>
      </c>
      <c r="B126" s="3">
        <f t="shared" si="54"/>
        <v>0</v>
      </c>
      <c r="C126" s="3">
        <f>H126</f>
        <v>0</v>
      </c>
      <c r="D126" s="3">
        <f>E126</f>
        <v>0</v>
      </c>
      <c r="E126" s="3">
        <f>I126+K126+M126+O126+Q126+S126+U126+W126+Y126+AA126+AC126+AE126</f>
        <v>0</v>
      </c>
      <c r="F126" s="3"/>
      <c r="G126" s="3">
        <f>_xlfn.IFERROR(E126/C126*100,0)</f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40"/>
    </row>
    <row r="127" spans="1:32" ht="19.5" customHeight="1" hidden="1">
      <c r="A127" s="19" t="s">
        <v>13</v>
      </c>
      <c r="B127" s="3">
        <f t="shared" si="54"/>
        <v>0</v>
      </c>
      <c r="C127" s="3">
        <f>H127</f>
        <v>0</v>
      </c>
      <c r="D127" s="3">
        <f>E127</f>
        <v>0</v>
      </c>
      <c r="E127" s="3">
        <f>I127+K127+M127+O127+Q127+S127+U127+W127+Y127+AA127+AC127+AE127</f>
        <v>0</v>
      </c>
      <c r="F127" s="3" t="e">
        <f>E127/B127%</f>
        <v>#DIV/0!</v>
      </c>
      <c r="G127" s="3">
        <f>_xlfn.IFERROR(E127/C127*100,0)</f>
        <v>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40"/>
    </row>
    <row r="128" spans="1:32" ht="22.5" customHeight="1" hidden="1">
      <c r="A128" s="19" t="s">
        <v>26</v>
      </c>
      <c r="B128" s="3">
        <f t="shared" si="54"/>
        <v>0</v>
      </c>
      <c r="C128" s="3">
        <f>H128</f>
        <v>0</v>
      </c>
      <c r="D128" s="3">
        <f>E128</f>
        <v>0</v>
      </c>
      <c r="E128" s="3">
        <f>I128+K128+M128+O128+Q128+S128+U128+W128+Y128+AA128+AC128+AE128</f>
        <v>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40"/>
    </row>
    <row r="129" spans="1:32" ht="24.75" customHeight="1" hidden="1">
      <c r="A129" s="19" t="s">
        <v>27</v>
      </c>
      <c r="B129" s="3">
        <f t="shared" si="54"/>
        <v>0</v>
      </c>
      <c r="C129" s="3">
        <f>H129</f>
        <v>0</v>
      </c>
      <c r="D129" s="3">
        <f>E129</f>
        <v>0</v>
      </c>
      <c r="E129" s="3">
        <f>I129+K129+M129+O129+Q129+S129+U129+W129+Y129+AA129+AC129+AE129</f>
        <v>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40"/>
    </row>
    <row r="130" spans="1:32" s="7" customFormat="1" ht="71.25" customHeight="1">
      <c r="A130" s="10" t="s">
        <v>77</v>
      </c>
      <c r="B130" s="3">
        <f aca="true" t="shared" si="57" ref="B130:B135">H130+J130+L130+N130+P130+R130+T130+V130+X130+Z130+AB130+AD130+AE130</f>
        <v>4200</v>
      </c>
      <c r="C130" s="3">
        <f>C131</f>
        <v>0</v>
      </c>
      <c r="D130" s="3">
        <f>D131</f>
        <v>0</v>
      </c>
      <c r="E130" s="3">
        <f>E131</f>
        <v>0</v>
      </c>
      <c r="F130" s="3">
        <f>E130/B130%</f>
        <v>0</v>
      </c>
      <c r="G130" s="3">
        <f>_xlfn.IFERROR(E130/C130*100,0)</f>
        <v>0</v>
      </c>
      <c r="H130" s="3">
        <f>H131</f>
        <v>0</v>
      </c>
      <c r="I130" s="3">
        <f aca="true" t="shared" si="58" ref="I130:AE130">I131</f>
        <v>0</v>
      </c>
      <c r="J130" s="3">
        <f t="shared" si="58"/>
        <v>0</v>
      </c>
      <c r="K130" s="3">
        <f t="shared" si="58"/>
        <v>0</v>
      </c>
      <c r="L130" s="3">
        <f t="shared" si="58"/>
        <v>0</v>
      </c>
      <c r="M130" s="3">
        <f t="shared" si="58"/>
        <v>0</v>
      </c>
      <c r="N130" s="3">
        <f t="shared" si="58"/>
        <v>0</v>
      </c>
      <c r="O130" s="3">
        <f t="shared" si="58"/>
        <v>0</v>
      </c>
      <c r="P130" s="3">
        <f t="shared" si="58"/>
        <v>0</v>
      </c>
      <c r="Q130" s="3">
        <f t="shared" si="58"/>
        <v>0</v>
      </c>
      <c r="R130" s="3">
        <f t="shared" si="58"/>
        <v>0</v>
      </c>
      <c r="S130" s="3">
        <f t="shared" si="58"/>
        <v>0</v>
      </c>
      <c r="T130" s="3">
        <f t="shared" si="58"/>
        <v>0</v>
      </c>
      <c r="U130" s="3">
        <f t="shared" si="58"/>
        <v>0</v>
      </c>
      <c r="V130" s="3">
        <f t="shared" si="58"/>
        <v>0</v>
      </c>
      <c r="W130" s="3">
        <f t="shared" si="58"/>
        <v>0</v>
      </c>
      <c r="X130" s="3">
        <f t="shared" si="58"/>
        <v>0</v>
      </c>
      <c r="Y130" s="3">
        <f t="shared" si="58"/>
        <v>0</v>
      </c>
      <c r="Z130" s="3">
        <f t="shared" si="58"/>
        <v>4200</v>
      </c>
      <c r="AA130" s="3">
        <f t="shared" si="58"/>
        <v>0</v>
      </c>
      <c r="AB130" s="3">
        <f t="shared" si="58"/>
        <v>0</v>
      </c>
      <c r="AC130" s="3">
        <f t="shared" si="58"/>
        <v>0</v>
      </c>
      <c r="AD130" s="3">
        <f t="shared" si="58"/>
        <v>0</v>
      </c>
      <c r="AE130" s="3">
        <f t="shared" si="58"/>
        <v>0</v>
      </c>
      <c r="AF130" s="44"/>
    </row>
    <row r="131" spans="1:32" ht="16.5" customHeight="1">
      <c r="A131" s="5" t="s">
        <v>22</v>
      </c>
      <c r="B131" s="6">
        <f t="shared" si="57"/>
        <v>4200</v>
      </c>
      <c r="C131" s="6">
        <f>C132+C133+C134+C135</f>
        <v>0</v>
      </c>
      <c r="D131" s="6">
        <f>D132+D133+D134+D135</f>
        <v>0</v>
      </c>
      <c r="E131" s="6">
        <f>E132+E133+E134+E135</f>
        <v>0</v>
      </c>
      <c r="F131" s="6">
        <f>E131/B131%</f>
        <v>0</v>
      </c>
      <c r="G131" s="6">
        <f>_xlfn.IFERROR(E131/C131*100,0)</f>
        <v>0</v>
      </c>
      <c r="H131" s="6">
        <f>H132+H133+H134+H135</f>
        <v>0</v>
      </c>
      <c r="I131" s="6">
        <f aca="true" t="shared" si="59" ref="I131:AD131">I132+I133+I134+I135</f>
        <v>0</v>
      </c>
      <c r="J131" s="6">
        <f t="shared" si="59"/>
        <v>0</v>
      </c>
      <c r="K131" s="6">
        <f t="shared" si="59"/>
        <v>0</v>
      </c>
      <c r="L131" s="6">
        <f t="shared" si="59"/>
        <v>0</v>
      </c>
      <c r="M131" s="6">
        <f t="shared" si="59"/>
        <v>0</v>
      </c>
      <c r="N131" s="6">
        <f t="shared" si="59"/>
        <v>0</v>
      </c>
      <c r="O131" s="6">
        <f t="shared" si="59"/>
        <v>0</v>
      </c>
      <c r="P131" s="6">
        <f t="shared" si="59"/>
        <v>0</v>
      </c>
      <c r="Q131" s="6">
        <f t="shared" si="59"/>
        <v>0</v>
      </c>
      <c r="R131" s="6">
        <f t="shared" si="59"/>
        <v>0</v>
      </c>
      <c r="S131" s="6">
        <f t="shared" si="59"/>
        <v>0</v>
      </c>
      <c r="T131" s="6">
        <f t="shared" si="59"/>
        <v>0</v>
      </c>
      <c r="U131" s="6">
        <f t="shared" si="59"/>
        <v>0</v>
      </c>
      <c r="V131" s="6">
        <f t="shared" si="59"/>
        <v>0</v>
      </c>
      <c r="W131" s="6">
        <f t="shared" si="59"/>
        <v>0</v>
      </c>
      <c r="X131" s="6">
        <f t="shared" si="59"/>
        <v>0</v>
      </c>
      <c r="Y131" s="6">
        <f t="shared" si="59"/>
        <v>0</v>
      </c>
      <c r="Z131" s="6">
        <f t="shared" si="59"/>
        <v>4200</v>
      </c>
      <c r="AA131" s="6">
        <f t="shared" si="59"/>
        <v>0</v>
      </c>
      <c r="AB131" s="6">
        <f t="shared" si="59"/>
        <v>0</v>
      </c>
      <c r="AC131" s="6">
        <f t="shared" si="59"/>
        <v>0</v>
      </c>
      <c r="AD131" s="6">
        <f t="shared" si="59"/>
        <v>0</v>
      </c>
      <c r="AE131" s="6">
        <f>AE132+AE133+AE134+AE135</f>
        <v>0</v>
      </c>
      <c r="AF131" s="40"/>
    </row>
    <row r="132" spans="1:32" ht="19.5" customHeight="1">
      <c r="A132" s="19" t="s">
        <v>12</v>
      </c>
      <c r="B132" s="3">
        <f t="shared" si="57"/>
        <v>0</v>
      </c>
      <c r="C132" s="3">
        <f>H132</f>
        <v>0</v>
      </c>
      <c r="D132" s="3">
        <f>E132</f>
        <v>0</v>
      </c>
      <c r="E132" s="3">
        <f>I132+K132+M132+O132+Q132+S132+U132+W132+Y132+AA132+AC132+AE132</f>
        <v>0</v>
      </c>
      <c r="F132" s="3"/>
      <c r="G132" s="3">
        <f>_xlfn.IFERROR(E132/C132*100,0)</f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40"/>
    </row>
    <row r="133" spans="1:32" ht="19.5" customHeight="1">
      <c r="A133" s="19" t="s">
        <v>13</v>
      </c>
      <c r="B133" s="3">
        <f t="shared" si="57"/>
        <v>4200</v>
      </c>
      <c r="C133" s="3">
        <f>H133</f>
        <v>0</v>
      </c>
      <c r="D133" s="3">
        <f>E133</f>
        <v>0</v>
      </c>
      <c r="E133" s="3">
        <f>I133+K133+M133+O133+Q133+S133+U133+W133+Y133+AA133+AC133+AE133</f>
        <v>0</v>
      </c>
      <c r="F133" s="3">
        <f>E133/B133%</f>
        <v>0</v>
      </c>
      <c r="G133" s="3">
        <f>_xlfn.IFERROR(E133/C133*100,0)</f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>
        <v>4200</v>
      </c>
      <c r="AA133" s="3"/>
      <c r="AB133" s="3"/>
      <c r="AC133" s="3"/>
      <c r="AD133" s="3"/>
      <c r="AE133" s="3"/>
      <c r="AF133" s="40"/>
    </row>
    <row r="134" spans="1:32" ht="22.5" customHeight="1">
      <c r="A134" s="19" t="s">
        <v>26</v>
      </c>
      <c r="B134" s="3">
        <f t="shared" si="57"/>
        <v>0</v>
      </c>
      <c r="C134" s="3">
        <f>H134</f>
        <v>0</v>
      </c>
      <c r="D134" s="3">
        <f>E134</f>
        <v>0</v>
      </c>
      <c r="E134" s="3">
        <f>I134+K134+M134+O134+Q134+S134+U134+W134+Y134+AA134+AC134+AE134</f>
        <v>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40"/>
    </row>
    <row r="135" spans="1:32" ht="24.75" customHeight="1">
      <c r="A135" s="19" t="s">
        <v>27</v>
      </c>
      <c r="B135" s="3">
        <f t="shared" si="57"/>
        <v>0</v>
      </c>
      <c r="C135" s="3">
        <f>H135</f>
        <v>0</v>
      </c>
      <c r="D135" s="3">
        <f>E135</f>
        <v>0</v>
      </c>
      <c r="E135" s="3">
        <f>I135+K135+M135+O135+Q135+S135+U135+W135+Y135+AA135+AC135+AE135</f>
        <v>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40"/>
    </row>
    <row r="136" spans="1:32" ht="33" customHeight="1">
      <c r="A136" s="30" t="s">
        <v>25</v>
      </c>
      <c r="B136" s="6">
        <f>B13+B6</f>
        <v>314107.802</v>
      </c>
      <c r="C136" s="11">
        <f>C13+C6</f>
        <v>61543.722</v>
      </c>
      <c r="D136" s="11">
        <f>D13+D6</f>
        <v>26339.320000000003</v>
      </c>
      <c r="E136" s="11">
        <f>E13+E6</f>
        <v>26339.320000000003</v>
      </c>
      <c r="F136" s="6">
        <f>E136/B136%</f>
        <v>8.385439595034319</v>
      </c>
      <c r="G136" s="6">
        <f>E136/C136%</f>
        <v>42.797736542486014</v>
      </c>
      <c r="H136" s="6">
        <f aca="true" t="shared" si="60" ref="H136:AE136">H13+H6</f>
        <v>7878.32</v>
      </c>
      <c r="I136" s="6">
        <f t="shared" si="60"/>
        <v>5737.98</v>
      </c>
      <c r="J136" s="6">
        <f t="shared" si="60"/>
        <v>13002.300000000001</v>
      </c>
      <c r="K136" s="6">
        <f t="shared" si="60"/>
        <v>10042.88</v>
      </c>
      <c r="L136" s="6">
        <f t="shared" si="60"/>
        <v>40663.102</v>
      </c>
      <c r="M136" s="6">
        <f t="shared" si="60"/>
        <v>10558.46</v>
      </c>
      <c r="N136" s="6">
        <f t="shared" si="60"/>
        <v>18878.544</v>
      </c>
      <c r="O136" s="6">
        <f t="shared" si="60"/>
        <v>0</v>
      </c>
      <c r="P136" s="6">
        <f t="shared" si="60"/>
        <v>10575.273000000001</v>
      </c>
      <c r="Q136" s="6">
        <f t="shared" si="60"/>
        <v>0</v>
      </c>
      <c r="R136" s="6">
        <f t="shared" si="60"/>
        <v>10073.476999999999</v>
      </c>
      <c r="S136" s="6">
        <f t="shared" si="60"/>
        <v>0</v>
      </c>
      <c r="T136" s="6">
        <f t="shared" si="60"/>
        <v>10637.416000000001</v>
      </c>
      <c r="U136" s="6">
        <f t="shared" si="60"/>
        <v>0</v>
      </c>
      <c r="V136" s="6">
        <f t="shared" si="60"/>
        <v>50397.42800000001</v>
      </c>
      <c r="W136" s="6">
        <f t="shared" si="60"/>
        <v>0</v>
      </c>
      <c r="X136" s="6">
        <f t="shared" si="60"/>
        <v>113982.04282</v>
      </c>
      <c r="Y136" s="6">
        <f t="shared" si="60"/>
        <v>0</v>
      </c>
      <c r="Z136" s="6">
        <f t="shared" si="60"/>
        <v>14719.533230000001</v>
      </c>
      <c r="AA136" s="6">
        <f t="shared" si="60"/>
        <v>0</v>
      </c>
      <c r="AB136" s="6">
        <f t="shared" si="60"/>
        <v>12907.103000000001</v>
      </c>
      <c r="AC136" s="6">
        <f t="shared" si="60"/>
        <v>0</v>
      </c>
      <c r="AD136" s="6">
        <f t="shared" si="60"/>
        <v>10393.26295</v>
      </c>
      <c r="AE136" s="6">
        <f t="shared" si="60"/>
        <v>0</v>
      </c>
      <c r="AF136" s="40"/>
    </row>
    <row r="137" spans="1:33" s="9" customFormat="1" ht="16.5">
      <c r="A137" s="19" t="s">
        <v>12</v>
      </c>
      <c r="B137" s="3">
        <f aca="true" t="shared" si="61" ref="B137:E138">B94+B16+B9</f>
        <v>71346.8</v>
      </c>
      <c r="C137" s="3">
        <f t="shared" si="61"/>
        <v>0</v>
      </c>
      <c r="D137" s="3">
        <f t="shared" si="61"/>
        <v>0</v>
      </c>
      <c r="E137" s="3">
        <f t="shared" si="61"/>
        <v>0</v>
      </c>
      <c r="F137" s="3">
        <f>E137/B137%</f>
        <v>0</v>
      </c>
      <c r="G137" s="3">
        <f>_xlfn.IFERROR(E137/C137*100,0)</f>
        <v>0</v>
      </c>
      <c r="H137" s="3">
        <f aca="true" t="shared" si="62" ref="H137:AE137">H94+H16+H9</f>
        <v>0</v>
      </c>
      <c r="I137" s="3">
        <f t="shared" si="62"/>
        <v>0</v>
      </c>
      <c r="J137" s="3">
        <f t="shared" si="62"/>
        <v>0</v>
      </c>
      <c r="K137" s="3">
        <f t="shared" si="62"/>
        <v>0</v>
      </c>
      <c r="L137" s="3">
        <f t="shared" si="62"/>
        <v>0</v>
      </c>
      <c r="M137" s="3">
        <f t="shared" si="62"/>
        <v>0</v>
      </c>
      <c r="N137" s="3">
        <f t="shared" si="62"/>
        <v>0</v>
      </c>
      <c r="O137" s="3">
        <f t="shared" si="62"/>
        <v>0</v>
      </c>
      <c r="P137" s="3">
        <f t="shared" si="62"/>
        <v>0</v>
      </c>
      <c r="Q137" s="3">
        <f t="shared" si="62"/>
        <v>0</v>
      </c>
      <c r="R137" s="3">
        <f t="shared" si="62"/>
        <v>0</v>
      </c>
      <c r="S137" s="3">
        <f t="shared" si="62"/>
        <v>0</v>
      </c>
      <c r="T137" s="3">
        <f t="shared" si="62"/>
        <v>0</v>
      </c>
      <c r="U137" s="3">
        <f t="shared" si="62"/>
        <v>0</v>
      </c>
      <c r="V137" s="3">
        <f t="shared" si="62"/>
        <v>21403.5</v>
      </c>
      <c r="W137" s="3">
        <f t="shared" si="62"/>
        <v>0</v>
      </c>
      <c r="X137" s="3">
        <f t="shared" si="62"/>
        <v>49943.3</v>
      </c>
      <c r="Y137" s="3">
        <f t="shared" si="62"/>
        <v>0</v>
      </c>
      <c r="Z137" s="3">
        <f t="shared" si="62"/>
        <v>0</v>
      </c>
      <c r="AA137" s="3">
        <f t="shared" si="62"/>
        <v>0</v>
      </c>
      <c r="AB137" s="3">
        <f t="shared" si="62"/>
        <v>0</v>
      </c>
      <c r="AC137" s="3">
        <f t="shared" si="62"/>
        <v>0</v>
      </c>
      <c r="AD137" s="3">
        <f t="shared" si="62"/>
        <v>0</v>
      </c>
      <c r="AE137" s="3">
        <f t="shared" si="62"/>
        <v>0</v>
      </c>
      <c r="AF137" s="45"/>
      <c r="AG137" s="16"/>
    </row>
    <row r="138" spans="1:33" s="9" customFormat="1" ht="16.5">
      <c r="A138" s="19" t="s">
        <v>13</v>
      </c>
      <c r="B138" s="3">
        <f t="shared" si="61"/>
        <v>144442.00199999998</v>
      </c>
      <c r="C138" s="3">
        <f t="shared" si="61"/>
        <v>32048.021999999997</v>
      </c>
      <c r="D138" s="3">
        <f t="shared" si="61"/>
        <v>26339.320000000003</v>
      </c>
      <c r="E138" s="3">
        <f t="shared" si="61"/>
        <v>26339.320000000003</v>
      </c>
      <c r="F138" s="3">
        <f>E138/B138%</f>
        <v>18.235222189733985</v>
      </c>
      <c r="G138" s="3">
        <f>_xlfn.IFERROR(E138/C138*100,0)</f>
        <v>82.18703793950219</v>
      </c>
      <c r="H138" s="3">
        <f aca="true" t="shared" si="63" ref="H138:AE138">H95+H17+H10</f>
        <v>7878.32</v>
      </c>
      <c r="I138" s="3">
        <f t="shared" si="63"/>
        <v>5737.98</v>
      </c>
      <c r="J138" s="3">
        <f t="shared" si="63"/>
        <v>13002.300000000001</v>
      </c>
      <c r="K138" s="3">
        <f t="shared" si="63"/>
        <v>10042.88</v>
      </c>
      <c r="L138" s="3">
        <f t="shared" si="63"/>
        <v>11167.402</v>
      </c>
      <c r="M138" s="3">
        <f t="shared" si="63"/>
        <v>10558.46</v>
      </c>
      <c r="N138" s="3">
        <f t="shared" si="63"/>
        <v>18878.544</v>
      </c>
      <c r="O138" s="3">
        <f t="shared" si="63"/>
        <v>0</v>
      </c>
      <c r="P138" s="3">
        <f t="shared" si="63"/>
        <v>10575.273000000001</v>
      </c>
      <c r="Q138" s="3">
        <f t="shared" si="63"/>
        <v>0</v>
      </c>
      <c r="R138" s="3">
        <f t="shared" si="63"/>
        <v>10073.476999999999</v>
      </c>
      <c r="S138" s="3">
        <f t="shared" si="63"/>
        <v>0</v>
      </c>
      <c r="T138" s="3">
        <f t="shared" si="63"/>
        <v>10637.416000000001</v>
      </c>
      <c r="U138" s="3">
        <f t="shared" si="63"/>
        <v>0</v>
      </c>
      <c r="V138" s="3">
        <f t="shared" si="63"/>
        <v>8346.937999999998</v>
      </c>
      <c r="W138" s="3">
        <f t="shared" si="63"/>
        <v>0</v>
      </c>
      <c r="X138" s="3">
        <f t="shared" si="63"/>
        <v>15862.43282</v>
      </c>
      <c r="Y138" s="3">
        <f t="shared" si="63"/>
        <v>0</v>
      </c>
      <c r="Z138" s="3">
        <f t="shared" si="63"/>
        <v>14719.533230000001</v>
      </c>
      <c r="AA138" s="3">
        <f t="shared" si="63"/>
        <v>0</v>
      </c>
      <c r="AB138" s="3">
        <f t="shared" si="63"/>
        <v>12907.103000000001</v>
      </c>
      <c r="AC138" s="3">
        <f t="shared" si="63"/>
        <v>0</v>
      </c>
      <c r="AD138" s="3">
        <f t="shared" si="63"/>
        <v>10393.26295</v>
      </c>
      <c r="AE138" s="3">
        <f t="shared" si="63"/>
        <v>0</v>
      </c>
      <c r="AF138" s="45"/>
      <c r="AG138" s="16"/>
    </row>
    <row r="139" spans="1:33" s="29" customFormat="1" ht="17.25" customHeight="1" hidden="1">
      <c r="A139" s="14" t="s">
        <v>51</v>
      </c>
      <c r="B139" s="15">
        <f>H139+J139+L139+N139+P139+R139+T139+V139+X139+Z139+AB139+AD139+AE139</f>
        <v>0</v>
      </c>
      <c r="C139" s="15">
        <f>H139+J139+L139+N139+P139+R139+T139</f>
        <v>0</v>
      </c>
      <c r="D139" s="15">
        <f>E139</f>
        <v>0</v>
      </c>
      <c r="E139" s="15">
        <f>I139+K139+M139+O139+Q139+S139+U139+W139+Y139+AA139+AC139+AE139</f>
        <v>0</v>
      </c>
      <c r="F139" s="15"/>
      <c r="G139" s="15"/>
      <c r="H139" s="15">
        <f>H96</f>
        <v>0</v>
      </c>
      <c r="I139" s="15">
        <f aca="true" t="shared" si="64" ref="I139:AE139">I96</f>
        <v>0</v>
      </c>
      <c r="J139" s="15">
        <f t="shared" si="64"/>
        <v>0</v>
      </c>
      <c r="K139" s="15">
        <f t="shared" si="64"/>
        <v>0</v>
      </c>
      <c r="L139" s="15">
        <f t="shared" si="64"/>
        <v>0</v>
      </c>
      <c r="M139" s="15">
        <f t="shared" si="64"/>
        <v>0</v>
      </c>
      <c r="N139" s="15">
        <f t="shared" si="64"/>
        <v>0</v>
      </c>
      <c r="O139" s="15">
        <f t="shared" si="64"/>
        <v>0</v>
      </c>
      <c r="P139" s="15">
        <f t="shared" si="64"/>
        <v>0</v>
      </c>
      <c r="Q139" s="15">
        <f t="shared" si="64"/>
        <v>0</v>
      </c>
      <c r="R139" s="15">
        <f t="shared" si="64"/>
        <v>0</v>
      </c>
      <c r="S139" s="15">
        <f t="shared" si="64"/>
        <v>0</v>
      </c>
      <c r="T139" s="15">
        <f t="shared" si="64"/>
        <v>0</v>
      </c>
      <c r="U139" s="15">
        <f t="shared" si="64"/>
        <v>0</v>
      </c>
      <c r="V139" s="15">
        <f t="shared" si="64"/>
        <v>0</v>
      </c>
      <c r="W139" s="15">
        <f t="shared" si="64"/>
        <v>0</v>
      </c>
      <c r="X139" s="15">
        <f t="shared" si="64"/>
        <v>0</v>
      </c>
      <c r="Y139" s="15">
        <f t="shared" si="64"/>
        <v>0</v>
      </c>
      <c r="Z139" s="15">
        <f t="shared" si="64"/>
        <v>0</v>
      </c>
      <c r="AA139" s="15">
        <f t="shared" si="64"/>
        <v>0</v>
      </c>
      <c r="AB139" s="15">
        <f t="shared" si="64"/>
        <v>0</v>
      </c>
      <c r="AC139" s="15">
        <f t="shared" si="64"/>
        <v>0</v>
      </c>
      <c r="AD139" s="15">
        <f t="shared" si="64"/>
        <v>0</v>
      </c>
      <c r="AE139" s="15">
        <f t="shared" si="64"/>
        <v>0</v>
      </c>
      <c r="AF139" s="45"/>
      <c r="AG139" s="16"/>
    </row>
    <row r="140" spans="1:33" s="9" customFormat="1" ht="16.5">
      <c r="A140" s="19" t="s">
        <v>26</v>
      </c>
      <c r="B140" s="3">
        <v>0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45"/>
      <c r="AG140" s="16"/>
    </row>
    <row r="141" spans="1:33" s="9" customFormat="1" ht="16.5">
      <c r="A141" s="19" t="s">
        <v>27</v>
      </c>
      <c r="B141" s="3">
        <f>B98+B19+B12</f>
        <v>98319</v>
      </c>
      <c r="C141" s="3">
        <f>H141+J141+L141+N141+P141+R141+T141+V141</f>
        <v>50142.69</v>
      </c>
      <c r="D141" s="3">
        <f>E141</f>
        <v>0</v>
      </c>
      <c r="E141" s="3">
        <f>I141+K141+M141+O141+Q141+S141+U141+W141+Y141+AA141+AC141+AE141</f>
        <v>0</v>
      </c>
      <c r="F141" s="3">
        <f>E141/B141%</f>
        <v>0</v>
      </c>
      <c r="G141" s="3">
        <f>_xlfn.IFERROR(E141/C141*100,0)</f>
        <v>0</v>
      </c>
      <c r="H141" s="3">
        <f aca="true" t="shared" si="65" ref="H141:AE141">H98+H19+H12</f>
        <v>0</v>
      </c>
      <c r="I141" s="3">
        <f t="shared" si="65"/>
        <v>0</v>
      </c>
      <c r="J141" s="3">
        <f t="shared" si="65"/>
        <v>0</v>
      </c>
      <c r="K141" s="3">
        <f t="shared" si="65"/>
        <v>0</v>
      </c>
      <c r="L141" s="3">
        <f t="shared" si="65"/>
        <v>29495.7</v>
      </c>
      <c r="M141" s="3">
        <f t="shared" si="65"/>
        <v>0</v>
      </c>
      <c r="N141" s="3">
        <f t="shared" si="65"/>
        <v>0</v>
      </c>
      <c r="O141" s="3">
        <f t="shared" si="65"/>
        <v>0</v>
      </c>
      <c r="P141" s="3">
        <f t="shared" si="65"/>
        <v>0</v>
      </c>
      <c r="Q141" s="3">
        <f t="shared" si="65"/>
        <v>0</v>
      </c>
      <c r="R141" s="3">
        <f t="shared" si="65"/>
        <v>0</v>
      </c>
      <c r="S141" s="3">
        <f t="shared" si="65"/>
        <v>0</v>
      </c>
      <c r="T141" s="3">
        <f t="shared" si="65"/>
        <v>0</v>
      </c>
      <c r="U141" s="3">
        <f t="shared" si="65"/>
        <v>0</v>
      </c>
      <c r="V141" s="3">
        <f t="shared" si="65"/>
        <v>20646.99</v>
      </c>
      <c r="W141" s="3">
        <f t="shared" si="65"/>
        <v>0</v>
      </c>
      <c r="X141" s="3">
        <f t="shared" si="65"/>
        <v>48176.31</v>
      </c>
      <c r="Y141" s="3">
        <f t="shared" si="65"/>
        <v>0</v>
      </c>
      <c r="Z141" s="3">
        <f t="shared" si="65"/>
        <v>0</v>
      </c>
      <c r="AA141" s="3">
        <f t="shared" si="65"/>
        <v>0</v>
      </c>
      <c r="AB141" s="3">
        <f t="shared" si="65"/>
        <v>0</v>
      </c>
      <c r="AC141" s="3">
        <f t="shared" si="65"/>
        <v>0</v>
      </c>
      <c r="AD141" s="3">
        <f t="shared" si="65"/>
        <v>0</v>
      </c>
      <c r="AE141" s="3">
        <f t="shared" si="65"/>
        <v>0</v>
      </c>
      <c r="AF141" s="45"/>
      <c r="AG141" s="16"/>
    </row>
    <row r="142" spans="1:31" ht="16.5">
      <c r="A142" s="32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</row>
    <row r="143" spans="1:31" ht="16.5">
      <c r="A143" s="32"/>
      <c r="B143" s="46"/>
      <c r="C143" s="53"/>
      <c r="D143" s="53"/>
      <c r="E143" s="53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</row>
    <row r="144" spans="2:31" ht="16.5">
      <c r="B144" s="34" t="s">
        <v>30</v>
      </c>
      <c r="C144" s="46"/>
      <c r="D144" s="46"/>
      <c r="E144" s="46"/>
      <c r="F144" s="46"/>
      <c r="G144" s="46"/>
      <c r="H144" s="46"/>
      <c r="I144" s="46"/>
      <c r="M144" s="46"/>
      <c r="N144" s="46"/>
      <c r="O144" s="46"/>
      <c r="P144" s="46"/>
      <c r="Q144" s="46"/>
      <c r="R144" s="46"/>
      <c r="S144" s="46"/>
      <c r="T144" s="54" t="s">
        <v>17</v>
      </c>
      <c r="U144" s="54"/>
      <c r="V144" s="54"/>
      <c r="W144" s="46"/>
      <c r="X144" s="46"/>
      <c r="Y144" s="46"/>
      <c r="Z144" s="46"/>
      <c r="AA144" s="46"/>
      <c r="AB144" s="46"/>
      <c r="AC144" s="46"/>
      <c r="AD144" s="46"/>
      <c r="AE144" s="46"/>
    </row>
    <row r="145" spans="1:31" ht="16.5">
      <c r="A145" s="35"/>
      <c r="B145" s="8"/>
      <c r="C145" s="8"/>
      <c r="D145" s="8"/>
      <c r="E145" s="8"/>
      <c r="F145" s="8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6.5">
      <c r="A146" s="9"/>
      <c r="B146" s="34" t="s">
        <v>31</v>
      </c>
      <c r="C146" s="9"/>
      <c r="D146" s="9"/>
      <c r="E146" s="9"/>
      <c r="F146" s="16"/>
      <c r="G146" s="9"/>
      <c r="H146" s="16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20.25">
      <c r="A147" s="9"/>
      <c r="B147" s="34" t="s">
        <v>32</v>
      </c>
      <c r="C147" s="9"/>
      <c r="D147" s="9"/>
      <c r="E147" s="9"/>
      <c r="F147" s="9"/>
      <c r="G147" s="9"/>
      <c r="H147" s="9"/>
      <c r="I147" s="13"/>
      <c r="J147" s="36"/>
      <c r="K147" s="36"/>
      <c r="L147" s="36"/>
      <c r="M147" s="36"/>
      <c r="N147" s="36"/>
      <c r="O147" s="36"/>
      <c r="P147" s="36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20.25">
      <c r="A148" s="9"/>
      <c r="B148" s="34" t="s">
        <v>49</v>
      </c>
      <c r="C148" s="9"/>
      <c r="D148" s="9"/>
      <c r="E148" s="9"/>
      <c r="F148" s="9"/>
      <c r="G148" s="9"/>
      <c r="H148" s="9"/>
      <c r="I148" s="36"/>
      <c r="J148" s="36"/>
      <c r="K148" s="36"/>
      <c r="L148" s="36"/>
      <c r="M148" s="36"/>
      <c r="N148" s="36"/>
      <c r="O148" s="36"/>
      <c r="P148" s="36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</sheetData>
  <sheetProtection/>
  <mergeCells count="35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7:AF12"/>
    <mergeCell ref="AF20:AF25"/>
    <mergeCell ref="AF50:AF55"/>
    <mergeCell ref="AF112:AF117"/>
    <mergeCell ref="C143:E143"/>
    <mergeCell ref="T144:V144"/>
    <mergeCell ref="AF62:AF67"/>
    <mergeCell ref="AF68:AF73"/>
    <mergeCell ref="AF74:AF79"/>
    <mergeCell ref="AF80:AF85"/>
    <mergeCell ref="AF86:AF91"/>
    <mergeCell ref="AF38:AF43"/>
    <mergeCell ref="AF32:AF37"/>
    <mergeCell ref="AF56:AF61"/>
    <mergeCell ref="AF99:AF105"/>
    <mergeCell ref="AF106:AF111"/>
  </mergeCells>
  <printOptions horizontalCentered="1"/>
  <pageMargins left="0.11811023622047245" right="0.11811023622047245" top="0.15748031496062992" bottom="0.15748031496062992" header="0.11811023622047245" footer="0"/>
  <pageSetup fitToHeight="7" fitToWidth="1" horizontalDpi="600" verticalDpi="600" orientation="landscape" paperSize="9" scale="30" r:id="rId1"/>
  <rowBreaks count="1" manualBreakCount="1">
    <brk id="44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2017-02-14T06:34:02Z</cp:lastPrinted>
  <dcterms:created xsi:type="dcterms:W3CDTF">1996-10-08T23:32:33Z</dcterms:created>
  <dcterms:modified xsi:type="dcterms:W3CDTF">2017-04-06T05:07:52Z</dcterms:modified>
  <cp:category/>
  <cp:version/>
  <cp:contentType/>
  <cp:contentStatus/>
</cp:coreProperties>
</file>