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21840" windowHeight="11952" firstSheet="2" activeTab="3"/>
  </bookViews>
  <sheets>
    <sheet name="Титульный лист" sheetId="1" r:id="rId1"/>
    <sheet name="2016" sheetId="2" r:id="rId2"/>
    <sheet name="2017" sheetId="3" r:id="rId3"/>
    <sheet name="март" sheetId="4" r:id="rId4"/>
  </sheets>
  <externalReferences>
    <externalReference r:id="rId7"/>
  </externalReferences>
  <definedNames>
    <definedName name="_xlfn.IFERROR" hidden="1">#NAME?</definedName>
    <definedName name="_xlnm.Print_Titles" localSheetId="1">'2016'!$7:$9</definedName>
    <definedName name="_xlnm.Print_Titles" localSheetId="2">'2017'!$6:$8</definedName>
    <definedName name="_xlnm.Print_Titles" localSheetId="3">'март'!$6:$8</definedName>
    <definedName name="_xlnm.Print_Area" localSheetId="3">'март'!$A$1:$AF$220</definedName>
  </definedNames>
  <calcPr fullCalcOnLoad="1"/>
</workbook>
</file>

<file path=xl/comments3.xml><?xml version="1.0" encoding="utf-8"?>
<comments xmlns="http://schemas.openxmlformats.org/spreadsheetml/2006/main">
  <authors>
    <author>Логинова Ленара Юлдашевна</author>
  </authors>
  <commentList>
    <comment ref="AD85" authorId="0">
      <text>
        <r>
          <rPr>
            <b/>
            <sz val="14"/>
            <rFont val="Tahoma"/>
            <family val="2"/>
          </rPr>
          <t>Логинова Ленара Юлдашевна:</t>
        </r>
        <r>
          <rPr>
            <sz val="14"/>
            <rFont val="Tahoma"/>
            <family val="2"/>
          </rPr>
          <t xml:space="preserve">
1954,8941
</t>
        </r>
      </text>
    </comment>
  </commentList>
</comments>
</file>

<file path=xl/comments4.xml><?xml version="1.0" encoding="utf-8"?>
<comments xmlns="http://schemas.openxmlformats.org/spreadsheetml/2006/main">
  <authors>
    <author>Логинова Ленара Юлдашевна</author>
  </authors>
  <commentList>
    <comment ref="AD85" authorId="0">
      <text>
        <r>
          <rPr>
            <b/>
            <sz val="14"/>
            <rFont val="Tahoma"/>
            <family val="2"/>
          </rPr>
          <t>Логинова Ленара Юлдашевна:</t>
        </r>
        <r>
          <rPr>
            <sz val="14"/>
            <rFont val="Tahoma"/>
            <family val="2"/>
          </rPr>
          <t xml:space="preserve">
1954,8941
</t>
        </r>
      </text>
    </comment>
  </commentList>
</comments>
</file>

<file path=xl/sharedStrings.xml><?xml version="1.0" encoding="utf-8"?>
<sst xmlns="http://schemas.openxmlformats.org/spreadsheetml/2006/main" count="686" uniqueCount="120">
  <si>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</si>
  <si>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</si>
  <si>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</si>
  <si>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</si>
  <si>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</si>
  <si>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</si>
  <si>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</si>
  <si>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</si>
  <si>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</si>
  <si>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</si>
  <si>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</si>
  <si>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</si>
  <si>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бюджет автономного округа</t>
  </si>
  <si>
    <t>бюджет города Когалыма</t>
  </si>
  <si>
    <t>привлеченные средства</t>
  </si>
  <si>
    <t>Сетевой график</t>
  </si>
  <si>
    <t>по реализации мероприятий муниципальной программы</t>
  </si>
  <si>
    <t>г. Когалым</t>
  </si>
  <si>
    <t>Согласовано</t>
  </si>
  <si>
    <t xml:space="preserve">"Отдел развития жилищно-коммунального хозяйства
 Администрации города Когалыма" </t>
  </si>
  <si>
    <t>2014 год</t>
  </si>
  <si>
    <t>Заместитель главы</t>
  </si>
  <si>
    <t>Л.Г.Низамова</t>
  </si>
  <si>
    <t>всего</t>
  </si>
  <si>
    <t>1.1.</t>
  </si>
  <si>
    <t>1.2.</t>
  </si>
  <si>
    <t>1.2.1.</t>
  </si>
  <si>
    <t>1.2.2.</t>
  </si>
  <si>
    <t>1.3.</t>
  </si>
  <si>
    <t>1.3.1.</t>
  </si>
  <si>
    <t>1.3.2.</t>
  </si>
  <si>
    <t>1.3.3.</t>
  </si>
  <si>
    <t>1.4.</t>
  </si>
  <si>
    <t>Итого по подразделу 1</t>
  </si>
  <si>
    <t>1.5.</t>
  </si>
  <si>
    <t>1.6.</t>
  </si>
  <si>
    <t>1.6.1.</t>
  </si>
  <si>
    <t>1.6.2.</t>
  </si>
  <si>
    <t>1.6.3.</t>
  </si>
  <si>
    <t>1.6.4.</t>
  </si>
  <si>
    <t>*  Отдел развития жилищно-коммунального хозяйства Администрации города Когалыма</t>
  </si>
  <si>
    <t>** Муниципальное бюджетное учреждение «Коммунспецавтотехника»</t>
  </si>
  <si>
    <t>*** Муниципальное казенное учреждение «Управление жилищно-коммунального хозяйства города Когалыма»</t>
  </si>
  <si>
    <t>**** Муниципальное казенное учреждение «Управление капитального строительства города Когалыма»</t>
  </si>
  <si>
    <t xml:space="preserve"> ***** Муниципальное автономное учреждение «Культурно-досуговый комплекс «Метро»</t>
  </si>
  <si>
    <t>План на
2016 год</t>
  </si>
  <si>
    <t>план</t>
  </si>
  <si>
    <t>касса</t>
  </si>
  <si>
    <t>Комплексный план (сетевой график) по реализации муниципальной программы
 "Содержание объектов городского хозяйства и инженерной инфраструктуры в городе Когалыме" 
на 2016 год</t>
  </si>
  <si>
    <t>ответственный исполнитель</t>
  </si>
  <si>
    <t>специалист-эксперт ОРЖКХ Е.Ю.Шмытова</t>
  </si>
  <si>
    <t>тел. 8(34667)93-792</t>
  </si>
  <si>
    <t xml:space="preserve">"Содержание объектов городского хозяйства 
и инженерной инфраструктуры в городе Когалыме" 
</t>
  </si>
  <si>
    <t xml:space="preserve"> города Когалыма</t>
  </si>
  <si>
    <t>СОГЛАСОВАНО</t>
  </si>
  <si>
    <t>Заместитель главы города Когалыма</t>
  </si>
  <si>
    <t>Основные мероприятия программы</t>
  </si>
  <si>
    <t>тыс.рублей</t>
  </si>
  <si>
    <t>Ответственный за составление сетевого графика</t>
  </si>
  <si>
    <t>Шмытова Елена Юрьевна,</t>
  </si>
  <si>
    <t>Начальник ОРЖКХ Администрации города Когалыма</t>
  </si>
  <si>
    <t>Всего по программе, в том числе</t>
  </si>
  <si>
    <t xml:space="preserve">________________________ </t>
  </si>
  <si>
    <t>1.1. Содержание объектов благоустройства территории города Когалыма, включая озеленение территории и содержание малых архитектурных форм (1)</t>
  </si>
  <si>
    <t>1.2. Организация наружного освещения улиц, дворовых территорий города Когалыма (2,3)</t>
  </si>
  <si>
    <t xml:space="preserve">1.2.1. Организация освещения улиц и дворовых территорий </t>
  </si>
  <si>
    <t xml:space="preserve">1.2.2. Техническое обслуживание сетей наружного освещения улиц и дворовых территорий </t>
  </si>
  <si>
    <t>1.3. Организация ритуальных услуг и содержание мест захоронения (4,5,6)</t>
  </si>
  <si>
    <t xml:space="preserve">1.3.1. Содержание территории городского кладбища </t>
  </si>
  <si>
    <t xml:space="preserve">1.3.2. Обеспечение ритуальных услуг </t>
  </si>
  <si>
    <t>1.3.3. Оказание услуг по перевозке умерших с места происшедшего летального исхода</t>
  </si>
  <si>
    <t>1.4. Создание новых мест для отдыха и физического развития горожан (7)</t>
  </si>
  <si>
    <t>1.5. Обеспечение деятельности муниципального казённого учреждения «Управление жилищно-коммунального хозяйства города Когалыма» по реализации полномочий Администрации города Когалыма   (8)</t>
  </si>
  <si>
    <t>1.6. Осуществление иных функций, необходимых для реализации возложенных на муниципальное  казённое учреждение «Управление жилищно-коммунального хозяйства города Когалыма» полномочий Администрации города Когалыма  (9)</t>
  </si>
  <si>
    <t>1.6.1. Организация проведения комплекса организационных, санитарно-противоэпидемических (профилактических) мероприятий в городе Когалыме, направленных на предупреждение возникновения и распространения случаев заболевания туляремией среди людей</t>
  </si>
  <si>
    <t>1.6.2. Обеспечение бесперебойной работы музыкального фонтана, расположенного на площади по улице Мира (ремонт, водоснабжение и водоотведение)</t>
  </si>
  <si>
    <t>1.6.3. Организация выполнения работ по благоустройству города Когалыма, в том числе: ремонт и реконструкция сетей наружного освещения; выполнение работ по устройству дождеприемных колодцев по адресу ул.Мира, дом 18а; установка уличных урн для мусора</t>
  </si>
  <si>
    <t>1.6.4. Организация выполнения работ по пошиву флаговых композиций</t>
  </si>
  <si>
    <t>федеральный бюджет</t>
  </si>
  <si>
    <t>кассовый расход</t>
  </si>
  <si>
    <t>Исполнение, %</t>
  </si>
  <si>
    <t>к текущему году</t>
  </si>
  <si>
    <t>на отчетную дату</t>
  </si>
  <si>
    <t>1.6.5. Обеспечение архитектурного освещения города, Когалыма в том числе подсветка зданий, сооружений, жилых домов</t>
  </si>
  <si>
    <t>1.7. Строительство, ремонт и реконструкция объектов благоустройства на территории города Когалыма</t>
  </si>
  <si>
    <t>1.7.2.  Реконструкция объекта: «Зона отдыха по улице Сибирская»</t>
  </si>
  <si>
    <t>1.6.6.  Организация выполнения работ по техническому обследованию строительных конструкций многоквартирных домов</t>
  </si>
  <si>
    <t>1.7.1. Благоустройство территории, прилегающей к зданию "Крытый ледовый каток" Ул.Дружбы народов,32</t>
  </si>
  <si>
    <t>1.7.3.Устройство основания под обелиск на пересечении улицы Дружбы Народов и проспекта Шмитда</t>
  </si>
  <si>
    <t>1.7.4.  Благоустройство дворовых территорий</t>
  </si>
  <si>
    <t>тел. 8(34667)93-790</t>
  </si>
  <si>
    <t>остатки прошлых лет (2015 год)</t>
  </si>
  <si>
    <t>1.4.1.  Установка информационных щитов на территории 53 детских игровых площадок (7)</t>
  </si>
  <si>
    <t>1.4.2.  Поставка, монтаж и установка стационарного игрового оборудования детских игровых площадок на территории города Когалыма (7)</t>
  </si>
  <si>
    <t>1.6.7.  Установка информационных табличек в Парке Победы</t>
  </si>
  <si>
    <t>План на 30.11.2016</t>
  </si>
  <si>
    <t>Профинансировано на 30.11.2016</t>
  </si>
  <si>
    <t>Кассовый расход на  30.11.2016</t>
  </si>
  <si>
    <t>______________М.А.Рудиков</t>
  </si>
  <si>
    <t>на 2017 год</t>
  </si>
  <si>
    <t xml:space="preserve">Комплексный план (сетевой график) по реализации муниципальной программы
 "Содержание объектов городского хозяйства и инженерной инфраструктуры в городе Когалыме" на 2017 год
</t>
  </si>
  <si>
    <t>План на
2017 год</t>
  </si>
  <si>
    <t xml:space="preserve">1.2.3. Ремонт (замена) светильников наружного освещения на территории города Когалыма. </t>
  </si>
  <si>
    <t>1.6.8.  Организация вывоза незаконно установленных железных гаражей</t>
  </si>
  <si>
    <t>1.6.9.  Прибретение веревки для монтажа флаговых композиций, флагов, растяжек</t>
  </si>
  <si>
    <t>1.7.5.  Обустройство пешеходных дорожек и тротуаров</t>
  </si>
  <si>
    <t>1.7.6.  Монтаж опор и прокладка кабеля на территории городского пляжа</t>
  </si>
  <si>
    <t>Результаты реализации и причины отклонений факта от плана</t>
  </si>
  <si>
    <t>По результатам электронного аукциона заключен МК от 02.01.2017 №0187300013716000214-0070611-01 на выполнение работ по ТО и ремонту эл/оборудования сетей НО и светофорных объектов г.Когалыма с АО "ЮТЭК-Когалым"</t>
  </si>
  <si>
    <t xml:space="preserve">Отчет о ходе реализации муниципальной программы
 "Содержание объектов городского хозяйства и инженерной инфраструктуры в городе Когалыме" за март 2017 года
</t>
  </si>
  <si>
    <t>План на 31.03.2017</t>
  </si>
  <si>
    <t>Профинансировано на 31.03.2017</t>
  </si>
  <si>
    <t>Кассовый расход на  31.03.2017</t>
  </si>
  <si>
    <t>1.7.7. Оборудование площадок для выгула собак</t>
  </si>
  <si>
    <t>1.7.8.  Строительство объекта "Сквер влюбленных в городе Когалыме"</t>
  </si>
  <si>
    <t>1.7.9. Строительство объекта "Зона отдыха Метелица в городе Когалыме"</t>
  </si>
  <si>
    <t>Ведется работа по включению объекта в план закупок, план-график закупок, а также подготовка документации на заключение муниципальных контрактов</t>
  </si>
  <si>
    <t>Оплата за оказанные услуги проводится по фактически предоставленным документам. Фактический показатель количества оказанных услуг ниже планового.</t>
  </si>
  <si>
    <t xml:space="preserve">Неполное освоение денежных средств в сумме 272,26 т.р. обусловлено следующими причинами:                                150,61т.р. по статье "Заработная плата" и "Отчисления от ФЗП" в связи с увольнением работника (единовременная выплата к отпуску не произведена); 22,76т.р. по оплате за услуги связи (договор на оказание услуг сотовой связи находится на подписании МТС); 73,78т.р. - отсутствием предложений по участию в конференции и суммой выставленных счетов Медиа-холдинг за трансляцию новостных сюжетов ниже планируемой),  9,5т.р. - оплата за обучающий семинар в области ЖКК будет произведена в апреле после подписания договора.    </t>
  </si>
  <si>
    <t>Отклонение от плана составляет  3538,31 тыс.руб. в том числе:
 1. 1114, 81 тыс. руб. - неисполнение субсидии возникло по статье оплата труда гражданского персонала,  по выплате материальной помощи к отпуску. При формировании помесячной разбивки ФЗП и материальной помощи, ввиду отсутствия графиков отпусков (несовпадение сроков составления), плановые ассигнования разбиваются пропорционально ФЗП+10% мат.помощь                                                                                                                                                                      2. 3,37 тыс. руб.  - Неиспользование субсидий возникло в связи с непредоставлением авансовых отчетов
 3.  497,81 тыс. руб. - Неиспользование субсидий возникло по статье начисления на оплату труда в связи с уплатой страховых взносов за март 2017 в апреле 2017
      4. 27,88 тыс. руб. - Неисполнение субсидии возникло т.к. счет по услугам связи выставлен на меньшую       сумму,чем планировалось, согласно использованных минут связи.
5. 39,98 тыс. руб. - Неисполнение субсидий возникло в связи с оплатой за фактические объемы потребления коммунальных услуг на основании показаний приборов учета.
6.  111,46 тыс. руб. - Неиспользование субсидий возникло в связи с уплатой налогов в апреле 2017 г.
7. 254,19 тыс. руб.  - Неиспользование субсидий возникло в связи оплатой в апреле месяце
 8. 89,59 тыс. руб.  - неисполнение субсидии возникло по статье расходов прочие услуги: 1. по страхованию автотранспорта, т.к. техника находится на ремонте; 2. по сопровождению программного обеспечения, т.к. по результатам мониторинга рынка, стоимость услуг экспертно-информационной базы данных для участников контрактной системы закупок увеличилась. Данные средства будут использованы в случае соразмерного уменьшения стоимости услуги; 3. по прохождению планового медицинского осмотра рабочих в связи с корректировкой платежных документов.  
9.  1 399,22 тыс. руб. - неисполнение субсидии возникло по статье расходов приобретение топлива, оплата произведена по фактическому потреблению, согласно выставленного счета.  По статье расходов приобретение запасных частей и смазочных материалов -  документация находится в стадии разработки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</si>
</sst>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* #,##0.00_);_(* \(#,##0.00\);_(* &quot;-&quot;??_);_(@_)"/>
    <numFmt numFmtId="181" formatCode="#,##0.0_ ;[Red]\-#,##0.0\ "/>
    <numFmt numFmtId="182" formatCode="#,##0_ ;[Red]\-#,##0\ "/>
    <numFmt numFmtId="183" formatCode="#,##0.0"/>
    <numFmt numFmtId="184" formatCode="#,##0.00_ ;[Red]\-#,##0.00\ "/>
    <numFmt numFmtId="185" formatCode="0.0%"/>
    <numFmt numFmtId="186" formatCode="0.0"/>
    <numFmt numFmtId="187" formatCode="#,##0_р_."/>
    <numFmt numFmtId="188" formatCode="#,##0.0_р_."/>
    <numFmt numFmtId="189" formatCode="#,##0.00_р_."/>
    <numFmt numFmtId="190" formatCode="_(* #,##0.000_);_(* \(#,##0.000\);_(* &quot;-&quot;??_);_(@_)"/>
    <numFmt numFmtId="191" formatCode="_(* #,##0.0_);_(* \(#,##0.0\);_(* &quot;-&quot;??_);_(@_)"/>
    <numFmt numFmtId="192" formatCode="#,##0.000_ ;[Red]\-#,##0.000\ "/>
    <numFmt numFmtId="193" formatCode="#,##0.0000_ ;[Red]\-#,##0.0000\ "/>
    <numFmt numFmtId="194" formatCode="0.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.000"/>
    <numFmt numFmtId="200" formatCode="#,##0.0000"/>
    <numFmt numFmtId="201" formatCode="#,##0.00000"/>
    <numFmt numFmtId="202" formatCode="#,##0.000000"/>
    <numFmt numFmtId="203" formatCode="#,##0.0000000"/>
    <numFmt numFmtId="204" formatCode="#,##0.00000000"/>
    <numFmt numFmtId="205" formatCode="#,##0.000000000"/>
    <numFmt numFmtId="206" formatCode="#,##0.0000000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8"/>
      <name val="Arial"/>
      <family val="2"/>
    </font>
    <font>
      <sz val="16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ahoma"/>
      <family val="2"/>
    </font>
    <font>
      <sz val="14"/>
      <name val="Tahoma"/>
      <family val="2"/>
    </font>
    <font>
      <b/>
      <sz val="13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10"/>
      <name val="Times New Roman"/>
      <family val="1"/>
    </font>
    <font>
      <b/>
      <sz val="13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C0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0" xfId="0" applyFont="1" applyBorder="1" applyAlignment="1">
      <alignment wrapText="1"/>
    </xf>
    <xf numFmtId="0" fontId="8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58" fillId="0" borderId="0" xfId="0" applyFont="1" applyBorder="1" applyAlignment="1">
      <alignment horizontal="center" vertical="center"/>
    </xf>
    <xf numFmtId="4" fontId="58" fillId="0" borderId="0" xfId="0" applyNumberFormat="1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8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left" vertical="center"/>
    </xf>
    <xf numFmtId="14" fontId="10" fillId="0" borderId="0" xfId="0" applyNumberFormat="1" applyFont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" fontId="8" fillId="0" borderId="0" xfId="0" applyNumberFormat="1" applyFont="1" applyFill="1" applyAlignment="1">
      <alignment/>
    </xf>
    <xf numFmtId="4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4" fontId="9" fillId="0" borderId="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4" fontId="59" fillId="0" borderId="10" xfId="0" applyNumberFormat="1" applyFont="1" applyFill="1" applyBorder="1" applyAlignment="1">
      <alignment horizontal="center" vertical="center" wrapText="1"/>
    </xf>
    <xf numFmtId="0" fontId="59" fillId="0" borderId="0" xfId="0" applyFont="1" applyFill="1" applyAlignment="1">
      <alignment/>
    </xf>
    <xf numFmtId="0" fontId="60" fillId="0" borderId="10" xfId="0" applyFont="1" applyFill="1" applyBorder="1" applyAlignment="1">
      <alignment horizontal="left" vertical="center" wrapText="1"/>
    </xf>
    <xf numFmtId="4" fontId="60" fillId="0" borderId="10" xfId="0" applyNumberFormat="1" applyFont="1" applyFill="1" applyBorder="1" applyAlignment="1">
      <alignment horizontal="center" vertical="center" wrapText="1"/>
    </xf>
    <xf numFmtId="4" fontId="58" fillId="0" borderId="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4" fontId="58" fillId="0" borderId="0" xfId="0" applyNumberFormat="1" applyFont="1" applyFill="1" applyBorder="1" applyAlignment="1">
      <alignment horizontal="center" vertical="center" wrapText="1"/>
    </xf>
    <xf numFmtId="200" fontId="58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60" fillId="0" borderId="10" xfId="0" applyFont="1" applyFill="1" applyBorder="1" applyAlignment="1">
      <alignment/>
    </xf>
    <xf numFmtId="0" fontId="60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 horizontal="left" vertical="center"/>
    </xf>
    <xf numFmtId="4" fontId="9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0" fontId="58" fillId="0" borderId="0" xfId="0" applyFont="1" applyFill="1" applyAlignment="1">
      <alignment/>
    </xf>
    <xf numFmtId="0" fontId="58" fillId="0" borderId="0" xfId="0" applyFont="1" applyFill="1" applyBorder="1" applyAlignment="1">
      <alignment horizontal="left" vertical="center"/>
    </xf>
    <xf numFmtId="0" fontId="8" fillId="0" borderId="0" xfId="0" applyNumberFormat="1" applyFont="1" applyFill="1" applyAlignment="1">
      <alignment/>
    </xf>
    <xf numFmtId="14" fontId="10" fillId="0" borderId="0" xfId="0" applyNumberFormat="1" applyFont="1" applyFill="1" applyAlignment="1">
      <alignment horizontal="left"/>
    </xf>
    <xf numFmtId="4" fontId="58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58" fillId="0" borderId="0" xfId="0" applyFont="1" applyAlignment="1">
      <alignment horizontal="left" wrapText="1"/>
    </xf>
    <xf numFmtId="4" fontId="58" fillId="0" borderId="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1" fillId="0" borderId="17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" fontId="58" fillId="0" borderId="0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left" vertical="center" wrapText="1"/>
    </xf>
    <xf numFmtId="4" fontId="17" fillId="0" borderId="11" xfId="0" applyNumberFormat="1" applyFont="1" applyFill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vertical="center" wrapText="1"/>
    </xf>
    <xf numFmtId="4" fontId="11" fillId="0" borderId="11" xfId="0" applyNumberFormat="1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9;&#1046;&#1050;&#1061;\&#1064;&#1084;&#1099;&#1090;&#1086;&#1074;&#1072;%20&#1045;.&#1070;\&#1055;&#1088;&#1086;&#1075;&#1088;&#1072;&#1084;&#1084;&#1099;%20&#1082;%20&#1073;&#1102;&#1076;&#1078;&#1077;&#1090;&#1091;%202015\&#1055;&#1088;&#1086;&#1077;&#1082;&#1090;%20&#1087;&#1086;&#1089;&#1090;&#1072;&#1085;&#1086;&#1074;&#1083;&#1077;&#1085;&#1080;&#1103;%20&#1086;%20&#1074;&#1085;&#1077;&#1089;&#1077;&#1085;&#1080;&#1080;%20&#1080;&#1079;&#1084;&#1077;&#1085;&#1077;&#1085;&#1080;&#1081;%20&#1074;%20&#1087;&#1086;&#1089;&#1090;&#1072;&#1085;&#1086;&#1074;&#1083;&#1077;&#1085;&#1080;&#1077;%20&#1086;&#1090;%2011.10.2013%20&#8470;2908\&#1055;&#1088;&#1086;&#1077;&#1082;&#1090;%20&#1087;&#1088;&#1080;&#1083;&#1086;&#1078;&#1077;&#1085;&#1080;&#1077;%201,2%20&#1082;%202908%20-%202014-2018&#1075;&#1075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(уточнённое)"/>
      <sheetName val="приложение 1   печат"/>
      <sheetName val="прил 2 печатаем"/>
    </sheetNames>
    <sheetDataSet>
      <sheetData sheetId="2">
        <row r="5">
          <cell r="A5" t="str">
            <v>Номер основного
мероприятия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4">
      <selection activeCell="A17" sqref="A17:I17"/>
    </sheetView>
  </sheetViews>
  <sheetFormatPr defaultColWidth="9.140625" defaultRowHeight="12.75"/>
  <cols>
    <col min="1" max="5" width="9.140625" style="1" customWidth="1"/>
    <col min="6" max="6" width="8.8515625" style="1" customWidth="1"/>
    <col min="7" max="8" width="9.140625" style="1" customWidth="1"/>
    <col min="9" max="9" width="18.421875" style="1" customWidth="1"/>
    <col min="10" max="16384" width="9.140625" style="1" customWidth="1"/>
  </cols>
  <sheetData>
    <row r="1" spans="1:9" ht="18">
      <c r="A1" s="2"/>
      <c r="B1" s="2"/>
      <c r="G1" s="76" t="s">
        <v>18</v>
      </c>
      <c r="H1" s="76"/>
      <c r="I1" s="76"/>
    </row>
    <row r="2" spans="7:9" ht="16.5">
      <c r="G2" s="77" t="s">
        <v>21</v>
      </c>
      <c r="H2" s="77"/>
      <c r="I2" s="77"/>
    </row>
    <row r="3" spans="7:9" ht="16.5">
      <c r="G3" s="77" t="s">
        <v>53</v>
      </c>
      <c r="H3" s="77"/>
      <c r="I3" s="77"/>
    </row>
    <row r="4" spans="7:9" ht="25.5" customHeight="1">
      <c r="G4" s="77" t="s">
        <v>98</v>
      </c>
      <c r="H4" s="77"/>
      <c r="I4" s="77"/>
    </row>
    <row r="5" ht="14.25" customHeight="1"/>
    <row r="12" spans="1:9" ht="21">
      <c r="A12" s="80"/>
      <c r="B12" s="80"/>
      <c r="C12" s="80"/>
      <c r="D12" s="80"/>
      <c r="E12" s="80"/>
      <c r="F12" s="80"/>
      <c r="G12" s="80"/>
      <c r="H12" s="80"/>
      <c r="I12" s="80"/>
    </row>
    <row r="13" spans="1:9" ht="51.75" customHeight="1">
      <c r="A13" s="79" t="s">
        <v>19</v>
      </c>
      <c r="B13" s="79"/>
      <c r="C13" s="79"/>
      <c r="D13" s="79"/>
      <c r="E13" s="79"/>
      <c r="F13" s="79"/>
      <c r="G13" s="79"/>
      <c r="H13" s="79"/>
      <c r="I13" s="79"/>
    </row>
    <row r="14" ht="22.5" customHeight="1"/>
    <row r="15" spans="1:9" ht="27" customHeight="1">
      <c r="A15" s="80" t="s">
        <v>15</v>
      </c>
      <c r="B15" s="80"/>
      <c r="C15" s="80"/>
      <c r="D15" s="80"/>
      <c r="E15" s="80"/>
      <c r="F15" s="80"/>
      <c r="G15" s="80"/>
      <c r="H15" s="80"/>
      <c r="I15" s="80"/>
    </row>
    <row r="16" spans="1:9" ht="27" customHeight="1">
      <c r="A16" s="80" t="s">
        <v>16</v>
      </c>
      <c r="B16" s="80"/>
      <c r="C16" s="80"/>
      <c r="D16" s="80"/>
      <c r="E16" s="80"/>
      <c r="F16" s="80"/>
      <c r="G16" s="80"/>
      <c r="H16" s="80"/>
      <c r="I16" s="80"/>
    </row>
    <row r="17" spans="1:9" ht="87.75" customHeight="1">
      <c r="A17" s="78" t="s">
        <v>52</v>
      </c>
      <c r="B17" s="78"/>
      <c r="C17" s="78"/>
      <c r="D17" s="78"/>
      <c r="E17" s="78"/>
      <c r="F17" s="78"/>
      <c r="G17" s="78"/>
      <c r="H17" s="78"/>
      <c r="I17" s="78"/>
    </row>
    <row r="20" spans="1:9" ht="21">
      <c r="A20" s="80" t="s">
        <v>99</v>
      </c>
      <c r="B20" s="80"/>
      <c r="C20" s="80"/>
      <c r="D20" s="80"/>
      <c r="E20" s="80"/>
      <c r="F20" s="80"/>
      <c r="G20" s="80"/>
      <c r="H20" s="80"/>
      <c r="I20" s="80"/>
    </row>
    <row r="44" spans="1:9" ht="16.5">
      <c r="A44" s="76" t="s">
        <v>17</v>
      </c>
      <c r="B44" s="76"/>
      <c r="C44" s="76"/>
      <c r="D44" s="76"/>
      <c r="E44" s="76"/>
      <c r="F44" s="76"/>
      <c r="G44" s="76"/>
      <c r="H44" s="76"/>
      <c r="I44" s="76"/>
    </row>
    <row r="45" spans="1:9" ht="16.5">
      <c r="A45" s="76" t="s">
        <v>20</v>
      </c>
      <c r="B45" s="76"/>
      <c r="C45" s="76"/>
      <c r="D45" s="76"/>
      <c r="E45" s="76"/>
      <c r="F45" s="76"/>
      <c r="G45" s="76"/>
      <c r="H45" s="76"/>
      <c r="I45" s="76"/>
    </row>
  </sheetData>
  <sheetProtection/>
  <mergeCells count="12">
    <mergeCell ref="A45:I45"/>
    <mergeCell ref="A13:I13"/>
    <mergeCell ref="A15:I15"/>
    <mergeCell ref="A12:I12"/>
    <mergeCell ref="A16:I16"/>
    <mergeCell ref="A20:I20"/>
    <mergeCell ref="G1:I1"/>
    <mergeCell ref="G2:I2"/>
    <mergeCell ref="G3:I3"/>
    <mergeCell ref="G4:I4"/>
    <mergeCell ref="A17:I17"/>
    <mergeCell ref="A44:I44"/>
  </mergeCells>
  <printOptions/>
  <pageMargins left="0.7" right="0.54" top="0.75" bottom="0.46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9"/>
  <sheetViews>
    <sheetView zoomScalePageLayoutView="0" workbookViewId="0" topLeftCell="A1">
      <pane xSplit="3" ySplit="9" topLeftCell="D104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5" sqref="A5:Z5"/>
    </sheetView>
  </sheetViews>
  <sheetFormatPr defaultColWidth="9.140625" defaultRowHeight="12.75"/>
  <cols>
    <col min="1" max="1" width="17.00390625" style="3" hidden="1" customWidth="1"/>
    <col min="2" max="2" width="58.140625" style="3" customWidth="1"/>
    <col min="3" max="3" width="14.28125" style="4" customWidth="1"/>
    <col min="4" max="4" width="14.00390625" style="3" customWidth="1"/>
    <col min="5" max="5" width="14.00390625" style="3" hidden="1" customWidth="1"/>
    <col min="6" max="6" width="11.140625" style="3" customWidth="1"/>
    <col min="7" max="7" width="0" style="3" hidden="1" customWidth="1"/>
    <col min="8" max="8" width="11.421875" style="3" customWidth="1"/>
    <col min="9" max="9" width="0" style="3" hidden="1" customWidth="1"/>
    <col min="10" max="10" width="11.421875" style="3" customWidth="1"/>
    <col min="11" max="11" width="0" style="3" hidden="1" customWidth="1"/>
    <col min="12" max="12" width="11.421875" style="3" customWidth="1"/>
    <col min="13" max="13" width="0" style="3" hidden="1" customWidth="1"/>
    <col min="14" max="14" width="11.421875" style="3" customWidth="1"/>
    <col min="15" max="15" width="0" style="3" hidden="1" customWidth="1"/>
    <col min="16" max="16" width="11.140625" style="3" customWidth="1"/>
    <col min="17" max="17" width="0" style="3" hidden="1" customWidth="1"/>
    <col min="18" max="18" width="11.421875" style="3" customWidth="1"/>
    <col min="19" max="19" width="0" style="3" hidden="1" customWidth="1"/>
    <col min="20" max="20" width="12.421875" style="3" customWidth="1"/>
    <col min="21" max="21" width="0" style="3" hidden="1" customWidth="1"/>
    <col min="22" max="22" width="12.00390625" style="3" customWidth="1"/>
    <col min="23" max="23" width="0" style="3" hidden="1" customWidth="1"/>
    <col min="24" max="24" width="10.7109375" style="3" customWidth="1"/>
    <col min="25" max="25" width="0" style="3" hidden="1" customWidth="1"/>
    <col min="26" max="26" width="12.140625" style="3" customWidth="1"/>
    <col min="27" max="27" width="0" style="3" hidden="1" customWidth="1"/>
    <col min="28" max="16384" width="9.140625" style="3" customWidth="1"/>
  </cols>
  <sheetData>
    <row r="1" spans="20:26" ht="16.5" customHeight="1">
      <c r="T1" s="82" t="s">
        <v>54</v>
      </c>
      <c r="U1" s="82"/>
      <c r="V1" s="82"/>
      <c r="W1" s="82"/>
      <c r="X1" s="82"/>
      <c r="Y1" s="82"/>
      <c r="Z1" s="82"/>
    </row>
    <row r="2" spans="20:26" ht="21" customHeight="1">
      <c r="T2" s="82" t="s">
        <v>55</v>
      </c>
      <c r="U2" s="82"/>
      <c r="V2" s="82"/>
      <c r="W2" s="82"/>
      <c r="X2" s="82"/>
      <c r="Y2" s="82"/>
      <c r="Z2" s="82"/>
    </row>
    <row r="3" spans="20:26" ht="31.5" customHeight="1">
      <c r="T3" s="82" t="s">
        <v>62</v>
      </c>
      <c r="U3" s="82"/>
      <c r="V3" s="82"/>
      <c r="W3" s="82"/>
      <c r="X3" s="82"/>
      <c r="Y3" s="82"/>
      <c r="Z3" s="82"/>
    </row>
    <row r="5" spans="1:26" ht="61.5" customHeight="1">
      <c r="A5" s="89" t="s">
        <v>48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</row>
    <row r="6" spans="24:26" ht="24" customHeight="1">
      <c r="X6" s="81" t="s">
        <v>57</v>
      </c>
      <c r="Y6" s="81"/>
      <c r="Z6" s="81"/>
    </row>
    <row r="7" spans="1:27" ht="45" customHeight="1">
      <c r="A7" s="87" t="str">
        <f>'[1]прил 2 печатаем'!$A$5</f>
        <v>Номер основного
мероприятия</v>
      </c>
      <c r="B7" s="87" t="s">
        <v>56</v>
      </c>
      <c r="C7" s="94" t="s">
        <v>45</v>
      </c>
      <c r="D7" s="91" t="s">
        <v>0</v>
      </c>
      <c r="E7" s="92"/>
      <c r="F7" s="87" t="s">
        <v>1</v>
      </c>
      <c r="G7" s="87"/>
      <c r="H7" s="87" t="s">
        <v>2</v>
      </c>
      <c r="I7" s="87"/>
      <c r="J7" s="87" t="s">
        <v>3</v>
      </c>
      <c r="K7" s="87"/>
      <c r="L7" s="87" t="s">
        <v>4</v>
      </c>
      <c r="M7" s="87"/>
      <c r="N7" s="87" t="s">
        <v>5</v>
      </c>
      <c r="O7" s="87"/>
      <c r="P7" s="87" t="s">
        <v>6</v>
      </c>
      <c r="Q7" s="87"/>
      <c r="R7" s="87" t="s">
        <v>7</v>
      </c>
      <c r="S7" s="87"/>
      <c r="T7" s="87" t="s">
        <v>8</v>
      </c>
      <c r="U7" s="87"/>
      <c r="V7" s="87" t="s">
        <v>9</v>
      </c>
      <c r="W7" s="87"/>
      <c r="X7" s="87" t="s">
        <v>10</v>
      </c>
      <c r="Y7" s="87"/>
      <c r="Z7" s="5" t="s">
        <v>11</v>
      </c>
      <c r="AA7" s="5"/>
    </row>
    <row r="8" spans="1:27" ht="25.5" customHeight="1">
      <c r="A8" s="88"/>
      <c r="B8" s="87"/>
      <c r="C8" s="94"/>
      <c r="D8" s="22" t="s">
        <v>46</v>
      </c>
      <c r="E8" s="5" t="s">
        <v>47</v>
      </c>
      <c r="F8" s="5" t="s">
        <v>46</v>
      </c>
      <c r="G8" s="5" t="s">
        <v>47</v>
      </c>
      <c r="H8" s="5" t="s">
        <v>46</v>
      </c>
      <c r="I8" s="5" t="s">
        <v>47</v>
      </c>
      <c r="J8" s="5" t="s">
        <v>46</v>
      </c>
      <c r="K8" s="5" t="s">
        <v>47</v>
      </c>
      <c r="L8" s="5" t="s">
        <v>46</v>
      </c>
      <c r="M8" s="5" t="s">
        <v>47</v>
      </c>
      <c r="N8" s="5" t="s">
        <v>46</v>
      </c>
      <c r="O8" s="5" t="s">
        <v>47</v>
      </c>
      <c r="P8" s="5" t="s">
        <v>46</v>
      </c>
      <c r="Q8" s="5" t="s">
        <v>47</v>
      </c>
      <c r="R8" s="5" t="s">
        <v>46</v>
      </c>
      <c r="S8" s="5" t="s">
        <v>47</v>
      </c>
      <c r="T8" s="5" t="s">
        <v>46</v>
      </c>
      <c r="U8" s="5" t="s">
        <v>47</v>
      </c>
      <c r="V8" s="5" t="s">
        <v>46</v>
      </c>
      <c r="W8" s="5" t="s">
        <v>47</v>
      </c>
      <c r="X8" s="5" t="s">
        <v>46</v>
      </c>
      <c r="Y8" s="5" t="s">
        <v>47</v>
      </c>
      <c r="Z8" s="5" t="s">
        <v>46</v>
      </c>
      <c r="AA8" s="5" t="s">
        <v>47</v>
      </c>
    </row>
    <row r="9" spans="1:27" ht="16.5">
      <c r="A9" s="6">
        <v>1</v>
      </c>
      <c r="B9" s="6">
        <v>1</v>
      </c>
      <c r="C9" s="7">
        <v>2</v>
      </c>
      <c r="D9" s="6">
        <v>3</v>
      </c>
      <c r="E9" s="6">
        <v>5</v>
      </c>
      <c r="F9" s="7">
        <v>4</v>
      </c>
      <c r="G9" s="6">
        <v>7</v>
      </c>
      <c r="H9" s="6">
        <v>5</v>
      </c>
      <c r="I9" s="7">
        <v>9</v>
      </c>
      <c r="J9" s="6">
        <v>6</v>
      </c>
      <c r="K9" s="6">
        <v>11</v>
      </c>
      <c r="L9" s="7">
        <v>7</v>
      </c>
      <c r="M9" s="6">
        <v>13</v>
      </c>
      <c r="N9" s="6">
        <v>8</v>
      </c>
      <c r="O9" s="7">
        <v>15</v>
      </c>
      <c r="P9" s="6">
        <v>9</v>
      </c>
      <c r="Q9" s="6">
        <v>17</v>
      </c>
      <c r="R9" s="7">
        <v>10</v>
      </c>
      <c r="S9" s="6">
        <v>19</v>
      </c>
      <c r="T9" s="6">
        <v>11</v>
      </c>
      <c r="U9" s="7">
        <v>21</v>
      </c>
      <c r="V9" s="6">
        <v>12</v>
      </c>
      <c r="W9" s="6">
        <v>23</v>
      </c>
      <c r="X9" s="7">
        <v>13</v>
      </c>
      <c r="Y9" s="6">
        <v>25</v>
      </c>
      <c r="Z9" s="6">
        <v>14</v>
      </c>
      <c r="AA9" s="17"/>
    </row>
    <row r="10" spans="1:27" ht="63" customHeight="1">
      <c r="A10" s="84" t="s">
        <v>24</v>
      </c>
      <c r="B10" s="8" t="s">
        <v>63</v>
      </c>
      <c r="C10" s="10">
        <f>D10+F10+H10+J10+L10+N10+P10+R10+T10+V10+X10+Z10</f>
        <v>61837.600000000006</v>
      </c>
      <c r="D10" s="9">
        <f>D11</f>
        <v>4365.42</v>
      </c>
      <c r="E10" s="9">
        <f aca="true" t="shared" si="0" ref="E10:Z10">E11</f>
        <v>0</v>
      </c>
      <c r="F10" s="9">
        <f t="shared" si="0"/>
        <v>9831.85</v>
      </c>
      <c r="G10" s="9">
        <f t="shared" si="0"/>
        <v>0</v>
      </c>
      <c r="H10" s="9">
        <f t="shared" si="0"/>
        <v>6352.77</v>
      </c>
      <c r="I10" s="9">
        <f t="shared" si="0"/>
        <v>0</v>
      </c>
      <c r="J10" s="9">
        <f t="shared" si="0"/>
        <v>4792.41</v>
      </c>
      <c r="K10" s="9">
        <f t="shared" si="0"/>
        <v>0</v>
      </c>
      <c r="L10" s="9">
        <f t="shared" si="0"/>
        <v>6861.08</v>
      </c>
      <c r="M10" s="9">
        <f t="shared" si="0"/>
        <v>0</v>
      </c>
      <c r="N10" s="9">
        <f t="shared" si="0"/>
        <v>7493.79</v>
      </c>
      <c r="O10" s="9">
        <f t="shared" si="0"/>
        <v>0</v>
      </c>
      <c r="P10" s="9">
        <f t="shared" si="0"/>
        <v>5523.93</v>
      </c>
      <c r="Q10" s="9">
        <f t="shared" si="0"/>
        <v>0</v>
      </c>
      <c r="R10" s="9">
        <f t="shared" si="0"/>
        <v>3179.58</v>
      </c>
      <c r="S10" s="9">
        <f t="shared" si="0"/>
        <v>0</v>
      </c>
      <c r="T10" s="9">
        <f t="shared" si="0"/>
        <v>2603.01</v>
      </c>
      <c r="U10" s="9">
        <f t="shared" si="0"/>
        <v>0</v>
      </c>
      <c r="V10" s="9">
        <f t="shared" si="0"/>
        <v>2876.07</v>
      </c>
      <c r="W10" s="9">
        <f t="shared" si="0"/>
        <v>0</v>
      </c>
      <c r="X10" s="9">
        <f t="shared" si="0"/>
        <v>3505.3</v>
      </c>
      <c r="Y10" s="9">
        <f t="shared" si="0"/>
        <v>0</v>
      </c>
      <c r="Z10" s="9">
        <f t="shared" si="0"/>
        <v>4452.39</v>
      </c>
      <c r="AA10" s="17"/>
    </row>
    <row r="11" spans="1:27" s="27" customFormat="1" ht="23.25" customHeight="1">
      <c r="A11" s="85"/>
      <c r="B11" s="23" t="s">
        <v>23</v>
      </c>
      <c r="C11" s="24">
        <f aca="true" t="shared" si="1" ref="C11:C73">D11+F11+H11+J11+L11+N11+P11+R11+T11+V11+X11+Z11</f>
        <v>61837.600000000006</v>
      </c>
      <c r="D11" s="25">
        <f>D12+D13+D14+D15</f>
        <v>4365.42</v>
      </c>
      <c r="E11" s="25">
        <f aca="true" t="shared" si="2" ref="E11:Z11">E12+E13+E14+E15</f>
        <v>0</v>
      </c>
      <c r="F11" s="25">
        <f t="shared" si="2"/>
        <v>9831.85</v>
      </c>
      <c r="G11" s="25">
        <f t="shared" si="2"/>
        <v>0</v>
      </c>
      <c r="H11" s="25">
        <f t="shared" si="2"/>
        <v>6352.77</v>
      </c>
      <c r="I11" s="25">
        <f t="shared" si="2"/>
        <v>0</v>
      </c>
      <c r="J11" s="25">
        <f t="shared" si="2"/>
        <v>4792.41</v>
      </c>
      <c r="K11" s="25">
        <f t="shared" si="2"/>
        <v>0</v>
      </c>
      <c r="L11" s="25">
        <f t="shared" si="2"/>
        <v>6861.08</v>
      </c>
      <c r="M11" s="25">
        <f t="shared" si="2"/>
        <v>0</v>
      </c>
      <c r="N11" s="25">
        <f t="shared" si="2"/>
        <v>7493.79</v>
      </c>
      <c r="O11" s="25">
        <f t="shared" si="2"/>
        <v>0</v>
      </c>
      <c r="P11" s="25">
        <f t="shared" si="2"/>
        <v>5523.93</v>
      </c>
      <c r="Q11" s="25">
        <f t="shared" si="2"/>
        <v>0</v>
      </c>
      <c r="R11" s="25">
        <f t="shared" si="2"/>
        <v>3179.58</v>
      </c>
      <c r="S11" s="25">
        <f t="shared" si="2"/>
        <v>0</v>
      </c>
      <c r="T11" s="25">
        <f t="shared" si="2"/>
        <v>2603.01</v>
      </c>
      <c r="U11" s="25">
        <f t="shared" si="2"/>
        <v>0</v>
      </c>
      <c r="V11" s="25">
        <f t="shared" si="2"/>
        <v>2876.07</v>
      </c>
      <c r="W11" s="25">
        <f t="shared" si="2"/>
        <v>0</v>
      </c>
      <c r="X11" s="25">
        <f t="shared" si="2"/>
        <v>3505.3</v>
      </c>
      <c r="Y11" s="25">
        <f t="shared" si="2"/>
        <v>0</v>
      </c>
      <c r="Z11" s="25">
        <f t="shared" si="2"/>
        <v>4452.39</v>
      </c>
      <c r="AA11" s="26"/>
    </row>
    <row r="12" spans="1:27" ht="20.25" customHeight="1">
      <c r="A12" s="85"/>
      <c r="B12" s="8" t="s">
        <v>12</v>
      </c>
      <c r="C12" s="10">
        <f t="shared" si="1"/>
        <v>0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17"/>
    </row>
    <row r="13" spans="1:27" ht="20.25" customHeight="1">
      <c r="A13" s="85"/>
      <c r="B13" s="8" t="s">
        <v>13</v>
      </c>
      <c r="C13" s="10">
        <f t="shared" si="1"/>
        <v>61837.600000000006</v>
      </c>
      <c r="D13" s="9">
        <v>4365.42</v>
      </c>
      <c r="E13" s="9"/>
      <c r="F13" s="9">
        <v>9831.85</v>
      </c>
      <c r="G13" s="9"/>
      <c r="H13" s="9">
        <v>6352.77</v>
      </c>
      <c r="I13" s="9"/>
      <c r="J13" s="9">
        <v>4792.41</v>
      </c>
      <c r="K13" s="9"/>
      <c r="L13" s="9">
        <v>6861.08</v>
      </c>
      <c r="M13" s="9"/>
      <c r="N13" s="9">
        <v>7493.79</v>
      </c>
      <c r="O13" s="9"/>
      <c r="P13" s="9">
        <v>5523.93</v>
      </c>
      <c r="Q13" s="9"/>
      <c r="R13" s="9">
        <v>3179.58</v>
      </c>
      <c r="S13" s="9"/>
      <c r="T13" s="9">
        <v>2603.01</v>
      </c>
      <c r="U13" s="9"/>
      <c r="V13" s="9">
        <v>2876.07</v>
      </c>
      <c r="W13" s="9"/>
      <c r="X13" s="9">
        <v>3505.3</v>
      </c>
      <c r="Y13" s="9"/>
      <c r="Z13" s="9">
        <v>4452.39</v>
      </c>
      <c r="AA13" s="17"/>
    </row>
    <row r="14" spans="1:27" ht="24" customHeight="1">
      <c r="A14" s="85"/>
      <c r="B14" s="8" t="s">
        <v>78</v>
      </c>
      <c r="C14" s="10">
        <f t="shared" si="1"/>
        <v>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17"/>
    </row>
    <row r="15" spans="1:27" ht="24" customHeight="1">
      <c r="A15" s="86"/>
      <c r="B15" s="8" t="s">
        <v>14</v>
      </c>
      <c r="C15" s="10">
        <f t="shared" si="1"/>
        <v>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17"/>
    </row>
    <row r="16" spans="1:27" ht="44.25" customHeight="1">
      <c r="A16" s="84" t="s">
        <v>25</v>
      </c>
      <c r="B16" s="8" t="s">
        <v>64</v>
      </c>
      <c r="C16" s="10">
        <f t="shared" si="1"/>
        <v>33944.5</v>
      </c>
      <c r="D16" s="9">
        <f>D17</f>
        <v>3511.29</v>
      </c>
      <c r="E16" s="9">
        <f aca="true" t="shared" si="3" ref="E16:Z16">E17</f>
        <v>0</v>
      </c>
      <c r="F16" s="9">
        <f t="shared" si="3"/>
        <v>3391.23</v>
      </c>
      <c r="G16" s="9">
        <f t="shared" si="3"/>
        <v>0</v>
      </c>
      <c r="H16" s="9">
        <f t="shared" si="3"/>
        <v>2992.6</v>
      </c>
      <c r="I16" s="9">
        <f t="shared" si="3"/>
        <v>0</v>
      </c>
      <c r="J16" s="9">
        <f t="shared" si="3"/>
        <v>2591.98</v>
      </c>
      <c r="K16" s="9">
        <f t="shared" si="3"/>
        <v>0</v>
      </c>
      <c r="L16" s="9">
        <f t="shared" si="3"/>
        <v>2363.67</v>
      </c>
      <c r="M16" s="9">
        <f t="shared" si="3"/>
        <v>0</v>
      </c>
      <c r="N16" s="9">
        <f t="shared" si="3"/>
        <v>1916.6999999999998</v>
      </c>
      <c r="O16" s="9">
        <f t="shared" si="3"/>
        <v>0</v>
      </c>
      <c r="P16" s="9">
        <f t="shared" si="3"/>
        <v>1785.57</v>
      </c>
      <c r="Q16" s="9">
        <f t="shared" si="3"/>
        <v>0</v>
      </c>
      <c r="R16" s="9">
        <f t="shared" si="3"/>
        <v>2437.97</v>
      </c>
      <c r="S16" s="9">
        <f t="shared" si="3"/>
        <v>0</v>
      </c>
      <c r="T16" s="9">
        <f t="shared" si="3"/>
        <v>2916.14</v>
      </c>
      <c r="U16" s="9">
        <f t="shared" si="3"/>
        <v>0</v>
      </c>
      <c r="V16" s="9">
        <f t="shared" si="3"/>
        <v>3208.59</v>
      </c>
      <c r="W16" s="9">
        <f t="shared" si="3"/>
        <v>0</v>
      </c>
      <c r="X16" s="9">
        <f t="shared" si="3"/>
        <v>3317.99</v>
      </c>
      <c r="Y16" s="9">
        <f t="shared" si="3"/>
        <v>0</v>
      </c>
      <c r="Z16" s="9">
        <f t="shared" si="3"/>
        <v>3510.77</v>
      </c>
      <c r="AA16" s="17"/>
    </row>
    <row r="17" spans="1:27" s="27" customFormat="1" ht="21" customHeight="1">
      <c r="A17" s="85"/>
      <c r="B17" s="23" t="s">
        <v>23</v>
      </c>
      <c r="C17" s="24">
        <f t="shared" si="1"/>
        <v>33944.5</v>
      </c>
      <c r="D17" s="25">
        <f>D18+D19+D20+D21</f>
        <v>3511.29</v>
      </c>
      <c r="E17" s="25">
        <f aca="true" t="shared" si="4" ref="E17:Z17">E18+E19+E20+E21</f>
        <v>0</v>
      </c>
      <c r="F17" s="25">
        <f t="shared" si="4"/>
        <v>3391.23</v>
      </c>
      <c r="G17" s="25">
        <f t="shared" si="4"/>
        <v>0</v>
      </c>
      <c r="H17" s="25">
        <f t="shared" si="4"/>
        <v>2992.6</v>
      </c>
      <c r="I17" s="25">
        <f t="shared" si="4"/>
        <v>0</v>
      </c>
      <c r="J17" s="25">
        <f t="shared" si="4"/>
        <v>2591.98</v>
      </c>
      <c r="K17" s="25">
        <f t="shared" si="4"/>
        <v>0</v>
      </c>
      <c r="L17" s="25">
        <f t="shared" si="4"/>
        <v>2363.67</v>
      </c>
      <c r="M17" s="25">
        <f t="shared" si="4"/>
        <v>0</v>
      </c>
      <c r="N17" s="25">
        <f t="shared" si="4"/>
        <v>1916.6999999999998</v>
      </c>
      <c r="O17" s="25">
        <f t="shared" si="4"/>
        <v>0</v>
      </c>
      <c r="P17" s="25">
        <f t="shared" si="4"/>
        <v>1785.57</v>
      </c>
      <c r="Q17" s="25">
        <f t="shared" si="4"/>
        <v>0</v>
      </c>
      <c r="R17" s="25">
        <f t="shared" si="4"/>
        <v>2437.97</v>
      </c>
      <c r="S17" s="25">
        <f t="shared" si="4"/>
        <v>0</v>
      </c>
      <c r="T17" s="25">
        <f t="shared" si="4"/>
        <v>2916.14</v>
      </c>
      <c r="U17" s="25">
        <f t="shared" si="4"/>
        <v>0</v>
      </c>
      <c r="V17" s="25">
        <f t="shared" si="4"/>
        <v>3208.59</v>
      </c>
      <c r="W17" s="25">
        <f t="shared" si="4"/>
        <v>0</v>
      </c>
      <c r="X17" s="25">
        <f t="shared" si="4"/>
        <v>3317.99</v>
      </c>
      <c r="Y17" s="25">
        <f t="shared" si="4"/>
        <v>0</v>
      </c>
      <c r="Z17" s="25">
        <f t="shared" si="4"/>
        <v>3510.77</v>
      </c>
      <c r="AA17" s="26"/>
    </row>
    <row r="18" spans="1:27" ht="21" customHeight="1">
      <c r="A18" s="85"/>
      <c r="B18" s="8" t="s">
        <v>12</v>
      </c>
      <c r="C18" s="10">
        <f t="shared" si="1"/>
        <v>0</v>
      </c>
      <c r="D18" s="9">
        <f>D24+D30</f>
        <v>0</v>
      </c>
      <c r="E18" s="9">
        <f aca="true" t="shared" si="5" ref="E18:Z18">E24+E30</f>
        <v>0</v>
      </c>
      <c r="F18" s="9">
        <f t="shared" si="5"/>
        <v>0</v>
      </c>
      <c r="G18" s="9">
        <f t="shared" si="5"/>
        <v>0</v>
      </c>
      <c r="H18" s="9">
        <f t="shared" si="5"/>
        <v>0</v>
      </c>
      <c r="I18" s="9">
        <f t="shared" si="5"/>
        <v>0</v>
      </c>
      <c r="J18" s="9">
        <f t="shared" si="5"/>
        <v>0</v>
      </c>
      <c r="K18" s="9">
        <f t="shared" si="5"/>
        <v>0</v>
      </c>
      <c r="L18" s="9">
        <f t="shared" si="5"/>
        <v>0</v>
      </c>
      <c r="M18" s="9">
        <f t="shared" si="5"/>
        <v>0</v>
      </c>
      <c r="N18" s="9">
        <f t="shared" si="5"/>
        <v>0</v>
      </c>
      <c r="O18" s="9">
        <f t="shared" si="5"/>
        <v>0</v>
      </c>
      <c r="P18" s="9">
        <f t="shared" si="5"/>
        <v>0</v>
      </c>
      <c r="Q18" s="9">
        <f t="shared" si="5"/>
        <v>0</v>
      </c>
      <c r="R18" s="9">
        <f t="shared" si="5"/>
        <v>0</v>
      </c>
      <c r="S18" s="9">
        <f t="shared" si="5"/>
        <v>0</v>
      </c>
      <c r="T18" s="9">
        <f t="shared" si="5"/>
        <v>0</v>
      </c>
      <c r="U18" s="9">
        <f t="shared" si="5"/>
        <v>0</v>
      </c>
      <c r="V18" s="9">
        <f t="shared" si="5"/>
        <v>0</v>
      </c>
      <c r="W18" s="9">
        <f t="shared" si="5"/>
        <v>0</v>
      </c>
      <c r="X18" s="9">
        <f t="shared" si="5"/>
        <v>0</v>
      </c>
      <c r="Y18" s="9">
        <f t="shared" si="5"/>
        <v>0</v>
      </c>
      <c r="Z18" s="9">
        <f t="shared" si="5"/>
        <v>0</v>
      </c>
      <c r="AA18" s="17"/>
    </row>
    <row r="19" spans="1:27" ht="21" customHeight="1">
      <c r="A19" s="85"/>
      <c r="B19" s="8" t="s">
        <v>13</v>
      </c>
      <c r="C19" s="10">
        <f t="shared" si="1"/>
        <v>33944.5</v>
      </c>
      <c r="D19" s="9">
        <f>D25+D31</f>
        <v>3511.29</v>
      </c>
      <c r="E19" s="9">
        <f aca="true" t="shared" si="6" ref="E19:Z19">E25+E31</f>
        <v>0</v>
      </c>
      <c r="F19" s="9">
        <f t="shared" si="6"/>
        <v>3391.23</v>
      </c>
      <c r="G19" s="9">
        <f t="shared" si="6"/>
        <v>0</v>
      </c>
      <c r="H19" s="9">
        <f t="shared" si="6"/>
        <v>2992.6</v>
      </c>
      <c r="I19" s="9">
        <f t="shared" si="6"/>
        <v>0</v>
      </c>
      <c r="J19" s="9">
        <f t="shared" si="6"/>
        <v>2591.98</v>
      </c>
      <c r="K19" s="9">
        <f t="shared" si="6"/>
        <v>0</v>
      </c>
      <c r="L19" s="9">
        <f t="shared" si="6"/>
        <v>2363.67</v>
      </c>
      <c r="M19" s="9">
        <f t="shared" si="6"/>
        <v>0</v>
      </c>
      <c r="N19" s="9">
        <f t="shared" si="6"/>
        <v>1916.6999999999998</v>
      </c>
      <c r="O19" s="9">
        <f t="shared" si="6"/>
        <v>0</v>
      </c>
      <c r="P19" s="9">
        <f t="shared" si="6"/>
        <v>1785.57</v>
      </c>
      <c r="Q19" s="9">
        <f t="shared" si="6"/>
        <v>0</v>
      </c>
      <c r="R19" s="9">
        <f t="shared" si="6"/>
        <v>2437.97</v>
      </c>
      <c r="S19" s="9">
        <f t="shared" si="6"/>
        <v>0</v>
      </c>
      <c r="T19" s="9">
        <f t="shared" si="6"/>
        <v>2916.14</v>
      </c>
      <c r="U19" s="9">
        <f t="shared" si="6"/>
        <v>0</v>
      </c>
      <c r="V19" s="9">
        <f t="shared" si="6"/>
        <v>3208.59</v>
      </c>
      <c r="W19" s="9">
        <f t="shared" si="6"/>
        <v>0</v>
      </c>
      <c r="X19" s="9">
        <f t="shared" si="6"/>
        <v>3317.99</v>
      </c>
      <c r="Y19" s="9">
        <f t="shared" si="6"/>
        <v>0</v>
      </c>
      <c r="Z19" s="9">
        <f t="shared" si="6"/>
        <v>3510.77</v>
      </c>
      <c r="AA19" s="17"/>
    </row>
    <row r="20" spans="1:27" ht="21" customHeight="1">
      <c r="A20" s="85"/>
      <c r="B20" s="8" t="s">
        <v>78</v>
      </c>
      <c r="C20" s="10">
        <f t="shared" si="1"/>
        <v>0</v>
      </c>
      <c r="D20" s="9">
        <f>D26+D32</f>
        <v>0</v>
      </c>
      <c r="E20" s="9">
        <f aca="true" t="shared" si="7" ref="E20:Z20">E26+E32</f>
        <v>0</v>
      </c>
      <c r="F20" s="9">
        <f t="shared" si="7"/>
        <v>0</v>
      </c>
      <c r="G20" s="9">
        <f t="shared" si="7"/>
        <v>0</v>
      </c>
      <c r="H20" s="9">
        <f t="shared" si="7"/>
        <v>0</v>
      </c>
      <c r="I20" s="9">
        <f t="shared" si="7"/>
        <v>0</v>
      </c>
      <c r="J20" s="9">
        <f t="shared" si="7"/>
        <v>0</v>
      </c>
      <c r="K20" s="9">
        <f t="shared" si="7"/>
        <v>0</v>
      </c>
      <c r="L20" s="9">
        <f t="shared" si="7"/>
        <v>0</v>
      </c>
      <c r="M20" s="9">
        <f t="shared" si="7"/>
        <v>0</v>
      </c>
      <c r="N20" s="9">
        <f t="shared" si="7"/>
        <v>0</v>
      </c>
      <c r="O20" s="9">
        <f t="shared" si="7"/>
        <v>0</v>
      </c>
      <c r="P20" s="9">
        <f t="shared" si="7"/>
        <v>0</v>
      </c>
      <c r="Q20" s="9">
        <f t="shared" si="7"/>
        <v>0</v>
      </c>
      <c r="R20" s="9">
        <f t="shared" si="7"/>
        <v>0</v>
      </c>
      <c r="S20" s="9">
        <f t="shared" si="7"/>
        <v>0</v>
      </c>
      <c r="T20" s="9">
        <f t="shared" si="7"/>
        <v>0</v>
      </c>
      <c r="U20" s="9">
        <f t="shared" si="7"/>
        <v>0</v>
      </c>
      <c r="V20" s="9">
        <f t="shared" si="7"/>
        <v>0</v>
      </c>
      <c r="W20" s="9">
        <f t="shared" si="7"/>
        <v>0</v>
      </c>
      <c r="X20" s="9">
        <f t="shared" si="7"/>
        <v>0</v>
      </c>
      <c r="Y20" s="9">
        <f t="shared" si="7"/>
        <v>0</v>
      </c>
      <c r="Z20" s="9">
        <f t="shared" si="7"/>
        <v>0</v>
      </c>
      <c r="AA20" s="17"/>
    </row>
    <row r="21" spans="1:27" ht="21" customHeight="1">
      <c r="A21" s="86"/>
      <c r="B21" s="8" t="s">
        <v>14</v>
      </c>
      <c r="C21" s="10">
        <f t="shared" si="1"/>
        <v>0</v>
      </c>
      <c r="D21" s="9">
        <f>D27+D33</f>
        <v>0</v>
      </c>
      <c r="E21" s="9">
        <f aca="true" t="shared" si="8" ref="E21:Z21">E27+E33</f>
        <v>0</v>
      </c>
      <c r="F21" s="9">
        <f t="shared" si="8"/>
        <v>0</v>
      </c>
      <c r="G21" s="9">
        <f t="shared" si="8"/>
        <v>0</v>
      </c>
      <c r="H21" s="9">
        <f t="shared" si="8"/>
        <v>0</v>
      </c>
      <c r="I21" s="9">
        <f t="shared" si="8"/>
        <v>0</v>
      </c>
      <c r="J21" s="9">
        <f t="shared" si="8"/>
        <v>0</v>
      </c>
      <c r="K21" s="9">
        <f t="shared" si="8"/>
        <v>0</v>
      </c>
      <c r="L21" s="9">
        <f t="shared" si="8"/>
        <v>0</v>
      </c>
      <c r="M21" s="9">
        <f t="shared" si="8"/>
        <v>0</v>
      </c>
      <c r="N21" s="9">
        <f t="shared" si="8"/>
        <v>0</v>
      </c>
      <c r="O21" s="9">
        <f t="shared" si="8"/>
        <v>0</v>
      </c>
      <c r="P21" s="9">
        <f t="shared" si="8"/>
        <v>0</v>
      </c>
      <c r="Q21" s="9">
        <f t="shared" si="8"/>
        <v>0</v>
      </c>
      <c r="R21" s="9">
        <f t="shared" si="8"/>
        <v>0</v>
      </c>
      <c r="S21" s="9">
        <f t="shared" si="8"/>
        <v>0</v>
      </c>
      <c r="T21" s="9">
        <f t="shared" si="8"/>
        <v>0</v>
      </c>
      <c r="U21" s="9">
        <f t="shared" si="8"/>
        <v>0</v>
      </c>
      <c r="V21" s="9">
        <f t="shared" si="8"/>
        <v>0</v>
      </c>
      <c r="W21" s="9">
        <f t="shared" si="8"/>
        <v>0</v>
      </c>
      <c r="X21" s="9">
        <f t="shared" si="8"/>
        <v>0</v>
      </c>
      <c r="Y21" s="9">
        <f t="shared" si="8"/>
        <v>0</v>
      </c>
      <c r="Z21" s="9">
        <f t="shared" si="8"/>
        <v>0</v>
      </c>
      <c r="AA21" s="17"/>
    </row>
    <row r="22" spans="1:27" ht="34.5" customHeight="1">
      <c r="A22" s="84" t="s">
        <v>26</v>
      </c>
      <c r="B22" s="8" t="s">
        <v>65</v>
      </c>
      <c r="C22" s="10">
        <f t="shared" si="1"/>
        <v>17059.399999999998</v>
      </c>
      <c r="D22" s="9">
        <f>D23</f>
        <v>2296.72</v>
      </c>
      <c r="E22" s="9">
        <f aca="true" t="shared" si="9" ref="E22:Z22">E23</f>
        <v>0</v>
      </c>
      <c r="F22" s="9">
        <f t="shared" si="9"/>
        <v>1966.64</v>
      </c>
      <c r="G22" s="9">
        <f t="shared" si="9"/>
        <v>0</v>
      </c>
      <c r="H22" s="9">
        <f t="shared" si="9"/>
        <v>1568.02</v>
      </c>
      <c r="I22" s="9">
        <f t="shared" si="9"/>
        <v>0</v>
      </c>
      <c r="J22" s="9">
        <f t="shared" si="9"/>
        <v>1167.39</v>
      </c>
      <c r="K22" s="9">
        <f t="shared" si="9"/>
        <v>0</v>
      </c>
      <c r="L22" s="9">
        <f t="shared" si="9"/>
        <v>939.09</v>
      </c>
      <c r="M22" s="9">
        <f t="shared" si="9"/>
        <v>0</v>
      </c>
      <c r="N22" s="9">
        <f t="shared" si="9"/>
        <v>492.11</v>
      </c>
      <c r="O22" s="9">
        <f t="shared" si="9"/>
        <v>0</v>
      </c>
      <c r="P22" s="9">
        <f t="shared" si="9"/>
        <v>360.99</v>
      </c>
      <c r="Q22" s="9">
        <f t="shared" si="9"/>
        <v>0</v>
      </c>
      <c r="R22" s="9">
        <f t="shared" si="9"/>
        <v>1013.38</v>
      </c>
      <c r="S22" s="9">
        <f t="shared" si="9"/>
        <v>0</v>
      </c>
      <c r="T22" s="9">
        <f t="shared" si="9"/>
        <v>1491.56</v>
      </c>
      <c r="U22" s="9">
        <f t="shared" si="9"/>
        <v>0</v>
      </c>
      <c r="V22" s="9">
        <f t="shared" si="9"/>
        <v>1784</v>
      </c>
      <c r="W22" s="9">
        <f t="shared" si="9"/>
        <v>0</v>
      </c>
      <c r="X22" s="9">
        <f t="shared" si="9"/>
        <v>1893.4</v>
      </c>
      <c r="Y22" s="9">
        <f t="shared" si="9"/>
        <v>0</v>
      </c>
      <c r="Z22" s="9">
        <f t="shared" si="9"/>
        <v>2086.1</v>
      </c>
      <c r="AA22" s="17"/>
    </row>
    <row r="23" spans="1:27" s="27" customFormat="1" ht="22.5" customHeight="1">
      <c r="A23" s="85"/>
      <c r="B23" s="23" t="s">
        <v>23</v>
      </c>
      <c r="C23" s="24">
        <f t="shared" si="1"/>
        <v>17059.399999999998</v>
      </c>
      <c r="D23" s="25">
        <f>D24+D25+D26+D27</f>
        <v>2296.72</v>
      </c>
      <c r="E23" s="25">
        <f aca="true" t="shared" si="10" ref="E23:Z23">E24+E25+E26+E27</f>
        <v>0</v>
      </c>
      <c r="F23" s="25">
        <f t="shared" si="10"/>
        <v>1966.64</v>
      </c>
      <c r="G23" s="25">
        <f t="shared" si="10"/>
        <v>0</v>
      </c>
      <c r="H23" s="25">
        <f t="shared" si="10"/>
        <v>1568.02</v>
      </c>
      <c r="I23" s="25">
        <f t="shared" si="10"/>
        <v>0</v>
      </c>
      <c r="J23" s="25">
        <f t="shared" si="10"/>
        <v>1167.39</v>
      </c>
      <c r="K23" s="25">
        <f t="shared" si="10"/>
        <v>0</v>
      </c>
      <c r="L23" s="25">
        <f t="shared" si="10"/>
        <v>939.09</v>
      </c>
      <c r="M23" s="25">
        <f t="shared" si="10"/>
        <v>0</v>
      </c>
      <c r="N23" s="25">
        <f t="shared" si="10"/>
        <v>492.11</v>
      </c>
      <c r="O23" s="25">
        <f t="shared" si="10"/>
        <v>0</v>
      </c>
      <c r="P23" s="25">
        <f t="shared" si="10"/>
        <v>360.99</v>
      </c>
      <c r="Q23" s="25">
        <f t="shared" si="10"/>
        <v>0</v>
      </c>
      <c r="R23" s="25">
        <f t="shared" si="10"/>
        <v>1013.38</v>
      </c>
      <c r="S23" s="25">
        <f t="shared" si="10"/>
        <v>0</v>
      </c>
      <c r="T23" s="25">
        <f t="shared" si="10"/>
        <v>1491.56</v>
      </c>
      <c r="U23" s="25">
        <f t="shared" si="10"/>
        <v>0</v>
      </c>
      <c r="V23" s="25">
        <f t="shared" si="10"/>
        <v>1784</v>
      </c>
      <c r="W23" s="25">
        <f t="shared" si="10"/>
        <v>0</v>
      </c>
      <c r="X23" s="25">
        <f t="shared" si="10"/>
        <v>1893.4</v>
      </c>
      <c r="Y23" s="25">
        <f t="shared" si="10"/>
        <v>0</v>
      </c>
      <c r="Z23" s="25">
        <f t="shared" si="10"/>
        <v>2086.1</v>
      </c>
      <c r="AA23" s="26"/>
    </row>
    <row r="24" spans="1:27" ht="22.5" customHeight="1">
      <c r="A24" s="85"/>
      <c r="B24" s="8" t="s">
        <v>12</v>
      </c>
      <c r="C24" s="10">
        <f t="shared" si="1"/>
        <v>0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17"/>
    </row>
    <row r="25" spans="1:27" ht="22.5" customHeight="1">
      <c r="A25" s="85"/>
      <c r="B25" s="8" t="s">
        <v>13</v>
      </c>
      <c r="C25" s="10">
        <f t="shared" si="1"/>
        <v>17059.399999999998</v>
      </c>
      <c r="D25" s="9">
        <v>2296.72</v>
      </c>
      <c r="E25" s="9"/>
      <c r="F25" s="9">
        <v>1966.64</v>
      </c>
      <c r="G25" s="9"/>
      <c r="H25" s="9">
        <v>1568.02</v>
      </c>
      <c r="I25" s="9"/>
      <c r="J25" s="9">
        <v>1167.39</v>
      </c>
      <c r="K25" s="9"/>
      <c r="L25" s="9">
        <v>939.09</v>
      </c>
      <c r="M25" s="9"/>
      <c r="N25" s="9">
        <v>492.11</v>
      </c>
      <c r="O25" s="9"/>
      <c r="P25" s="9">
        <v>360.99</v>
      </c>
      <c r="Q25" s="9"/>
      <c r="R25" s="9">
        <v>1013.38</v>
      </c>
      <c r="S25" s="9"/>
      <c r="T25" s="9">
        <v>1491.56</v>
      </c>
      <c r="U25" s="9"/>
      <c r="V25" s="9">
        <v>1784</v>
      </c>
      <c r="W25" s="9"/>
      <c r="X25" s="9">
        <v>1893.4</v>
      </c>
      <c r="Y25" s="9"/>
      <c r="Z25" s="9">
        <v>2086.1</v>
      </c>
      <c r="AA25" s="17"/>
    </row>
    <row r="26" spans="1:27" ht="22.5" customHeight="1">
      <c r="A26" s="85"/>
      <c r="B26" s="8" t="s">
        <v>78</v>
      </c>
      <c r="C26" s="10">
        <f t="shared" si="1"/>
        <v>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17"/>
    </row>
    <row r="27" spans="1:27" ht="22.5" customHeight="1">
      <c r="A27" s="86"/>
      <c r="B27" s="8" t="s">
        <v>14</v>
      </c>
      <c r="C27" s="10">
        <f t="shared" si="1"/>
        <v>0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17"/>
    </row>
    <row r="28" spans="1:27" ht="45.75" customHeight="1">
      <c r="A28" s="84" t="s">
        <v>27</v>
      </c>
      <c r="B28" s="8" t="s">
        <v>66</v>
      </c>
      <c r="C28" s="10">
        <f t="shared" si="1"/>
        <v>16885.1</v>
      </c>
      <c r="D28" s="9">
        <f>D29</f>
        <v>1214.57</v>
      </c>
      <c r="E28" s="9">
        <f aca="true" t="shared" si="11" ref="E28:Z28">E29</f>
        <v>0</v>
      </c>
      <c r="F28" s="9">
        <f t="shared" si="11"/>
        <v>1424.59</v>
      </c>
      <c r="G28" s="9">
        <f t="shared" si="11"/>
        <v>0</v>
      </c>
      <c r="H28" s="9">
        <f t="shared" si="11"/>
        <v>1424.58</v>
      </c>
      <c r="I28" s="9">
        <f t="shared" si="11"/>
        <v>0</v>
      </c>
      <c r="J28" s="9">
        <f t="shared" si="11"/>
        <v>1424.59</v>
      </c>
      <c r="K28" s="9">
        <f t="shared" si="11"/>
        <v>0</v>
      </c>
      <c r="L28" s="9">
        <f t="shared" si="11"/>
        <v>1424.58</v>
      </c>
      <c r="M28" s="9">
        <f t="shared" si="11"/>
        <v>0</v>
      </c>
      <c r="N28" s="9">
        <f t="shared" si="11"/>
        <v>1424.59</v>
      </c>
      <c r="O28" s="9">
        <f t="shared" si="11"/>
        <v>0</v>
      </c>
      <c r="P28" s="9">
        <f t="shared" si="11"/>
        <v>1424.58</v>
      </c>
      <c r="Q28" s="9">
        <f t="shared" si="11"/>
        <v>0</v>
      </c>
      <c r="R28" s="9">
        <f t="shared" si="11"/>
        <v>1424.59</v>
      </c>
      <c r="S28" s="9">
        <f t="shared" si="11"/>
        <v>0</v>
      </c>
      <c r="T28" s="9">
        <f t="shared" si="11"/>
        <v>1424.58</v>
      </c>
      <c r="U28" s="9">
        <f t="shared" si="11"/>
        <v>0</v>
      </c>
      <c r="V28" s="9">
        <f t="shared" si="11"/>
        <v>1424.59</v>
      </c>
      <c r="W28" s="9">
        <f t="shared" si="11"/>
        <v>0</v>
      </c>
      <c r="X28" s="9">
        <f t="shared" si="11"/>
        <v>1424.59</v>
      </c>
      <c r="Y28" s="9">
        <f t="shared" si="11"/>
        <v>0</v>
      </c>
      <c r="Z28" s="9">
        <f t="shared" si="11"/>
        <v>1424.67</v>
      </c>
      <c r="AA28" s="17"/>
    </row>
    <row r="29" spans="1:27" s="27" customFormat="1" ht="24.75" customHeight="1">
      <c r="A29" s="85"/>
      <c r="B29" s="23" t="s">
        <v>23</v>
      </c>
      <c r="C29" s="24">
        <f t="shared" si="1"/>
        <v>16885.1</v>
      </c>
      <c r="D29" s="25">
        <f>D30+D31+D32+D33</f>
        <v>1214.57</v>
      </c>
      <c r="E29" s="25">
        <f aca="true" t="shared" si="12" ref="E29:Z29">E30+E31+E32+E33</f>
        <v>0</v>
      </c>
      <c r="F29" s="25">
        <f t="shared" si="12"/>
        <v>1424.59</v>
      </c>
      <c r="G29" s="25">
        <f t="shared" si="12"/>
        <v>0</v>
      </c>
      <c r="H29" s="25">
        <f t="shared" si="12"/>
        <v>1424.58</v>
      </c>
      <c r="I29" s="25">
        <f t="shared" si="12"/>
        <v>0</v>
      </c>
      <c r="J29" s="25">
        <f t="shared" si="12"/>
        <v>1424.59</v>
      </c>
      <c r="K29" s="25">
        <f t="shared" si="12"/>
        <v>0</v>
      </c>
      <c r="L29" s="25">
        <f t="shared" si="12"/>
        <v>1424.58</v>
      </c>
      <c r="M29" s="25">
        <f t="shared" si="12"/>
        <v>0</v>
      </c>
      <c r="N29" s="25">
        <f t="shared" si="12"/>
        <v>1424.59</v>
      </c>
      <c r="O29" s="25">
        <f t="shared" si="12"/>
        <v>0</v>
      </c>
      <c r="P29" s="25">
        <f t="shared" si="12"/>
        <v>1424.58</v>
      </c>
      <c r="Q29" s="25">
        <f t="shared" si="12"/>
        <v>0</v>
      </c>
      <c r="R29" s="25">
        <f t="shared" si="12"/>
        <v>1424.59</v>
      </c>
      <c r="S29" s="25">
        <f t="shared" si="12"/>
        <v>0</v>
      </c>
      <c r="T29" s="25">
        <f t="shared" si="12"/>
        <v>1424.58</v>
      </c>
      <c r="U29" s="25">
        <f t="shared" si="12"/>
        <v>0</v>
      </c>
      <c r="V29" s="25">
        <f t="shared" si="12"/>
        <v>1424.59</v>
      </c>
      <c r="W29" s="25">
        <f t="shared" si="12"/>
        <v>0</v>
      </c>
      <c r="X29" s="25">
        <f t="shared" si="12"/>
        <v>1424.59</v>
      </c>
      <c r="Y29" s="25">
        <f t="shared" si="12"/>
        <v>0</v>
      </c>
      <c r="Z29" s="25">
        <f t="shared" si="12"/>
        <v>1424.67</v>
      </c>
      <c r="AA29" s="26"/>
    </row>
    <row r="30" spans="1:27" ht="24.75" customHeight="1">
      <c r="A30" s="85"/>
      <c r="B30" s="8" t="s">
        <v>12</v>
      </c>
      <c r="C30" s="10">
        <f t="shared" si="1"/>
        <v>0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17"/>
    </row>
    <row r="31" spans="1:27" ht="24.75" customHeight="1">
      <c r="A31" s="85"/>
      <c r="B31" s="8" t="s">
        <v>13</v>
      </c>
      <c r="C31" s="10">
        <f t="shared" si="1"/>
        <v>16885.1</v>
      </c>
      <c r="D31" s="9">
        <v>1214.57</v>
      </c>
      <c r="E31" s="9"/>
      <c r="F31" s="9">
        <v>1424.59</v>
      </c>
      <c r="G31" s="9"/>
      <c r="H31" s="9">
        <v>1424.58</v>
      </c>
      <c r="I31" s="9"/>
      <c r="J31" s="9">
        <v>1424.59</v>
      </c>
      <c r="K31" s="9"/>
      <c r="L31" s="9">
        <v>1424.58</v>
      </c>
      <c r="M31" s="9"/>
      <c r="N31" s="9">
        <v>1424.59</v>
      </c>
      <c r="O31" s="9"/>
      <c r="P31" s="9">
        <v>1424.58</v>
      </c>
      <c r="Q31" s="9"/>
      <c r="R31" s="9">
        <v>1424.59</v>
      </c>
      <c r="S31" s="9"/>
      <c r="T31" s="9">
        <v>1424.58</v>
      </c>
      <c r="U31" s="9"/>
      <c r="V31" s="9">
        <v>1424.59</v>
      </c>
      <c r="W31" s="9"/>
      <c r="X31" s="9">
        <v>1424.59</v>
      </c>
      <c r="Y31" s="9"/>
      <c r="Z31" s="9">
        <v>1424.67</v>
      </c>
      <c r="AA31" s="17"/>
    </row>
    <row r="32" spans="1:27" ht="24.75" customHeight="1">
      <c r="A32" s="85"/>
      <c r="B32" s="8" t="s">
        <v>78</v>
      </c>
      <c r="C32" s="10">
        <f t="shared" si="1"/>
        <v>0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17"/>
    </row>
    <row r="33" spans="1:27" ht="24.75" customHeight="1">
      <c r="A33" s="86"/>
      <c r="B33" s="8" t="s">
        <v>14</v>
      </c>
      <c r="C33" s="10">
        <f t="shared" si="1"/>
        <v>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17"/>
    </row>
    <row r="34" spans="1:27" ht="40.5" customHeight="1">
      <c r="A34" s="84" t="s">
        <v>28</v>
      </c>
      <c r="B34" s="8" t="s">
        <v>67</v>
      </c>
      <c r="C34" s="10">
        <f t="shared" si="1"/>
        <v>4289.799999999999</v>
      </c>
      <c r="D34" s="9">
        <f>D35</f>
        <v>358.28999999999996</v>
      </c>
      <c r="E34" s="9">
        <f aca="true" t="shared" si="13" ref="E34:Z34">E35</f>
        <v>0</v>
      </c>
      <c r="F34" s="9">
        <f t="shared" si="13"/>
        <v>354.06</v>
      </c>
      <c r="G34" s="9">
        <f t="shared" si="13"/>
        <v>0</v>
      </c>
      <c r="H34" s="9">
        <f t="shared" si="13"/>
        <v>354.03999999999996</v>
      </c>
      <c r="I34" s="9">
        <f t="shared" si="13"/>
        <v>185.85</v>
      </c>
      <c r="J34" s="9">
        <f t="shared" si="13"/>
        <v>354.06</v>
      </c>
      <c r="K34" s="9">
        <f t="shared" si="13"/>
        <v>185.85</v>
      </c>
      <c r="L34" s="9">
        <f t="shared" si="13"/>
        <v>354.04999999999995</v>
      </c>
      <c r="M34" s="9">
        <f t="shared" si="13"/>
        <v>185.85</v>
      </c>
      <c r="N34" s="9">
        <f t="shared" si="13"/>
        <v>354.05</v>
      </c>
      <c r="O34" s="9">
        <f t="shared" si="13"/>
        <v>185.85</v>
      </c>
      <c r="P34" s="9">
        <f t="shared" si="13"/>
        <v>354.04999999999995</v>
      </c>
      <c r="Q34" s="9">
        <f t="shared" si="13"/>
        <v>185.85</v>
      </c>
      <c r="R34" s="9">
        <f t="shared" si="13"/>
        <v>354.06</v>
      </c>
      <c r="S34" s="9">
        <f t="shared" si="13"/>
        <v>185.85</v>
      </c>
      <c r="T34" s="9">
        <f t="shared" si="13"/>
        <v>354.03999999999996</v>
      </c>
      <c r="U34" s="9">
        <f t="shared" si="13"/>
        <v>185.85</v>
      </c>
      <c r="V34" s="9">
        <f t="shared" si="13"/>
        <v>354.06</v>
      </c>
      <c r="W34" s="9">
        <f t="shared" si="13"/>
        <v>185.85</v>
      </c>
      <c r="X34" s="9">
        <f t="shared" si="13"/>
        <v>354.06</v>
      </c>
      <c r="Y34" s="9">
        <f t="shared" si="13"/>
        <v>0</v>
      </c>
      <c r="Z34" s="9">
        <f t="shared" si="13"/>
        <v>390.98</v>
      </c>
      <c r="AA34" s="17"/>
    </row>
    <row r="35" spans="1:27" s="27" customFormat="1" ht="27.75" customHeight="1">
      <c r="A35" s="85"/>
      <c r="B35" s="23" t="s">
        <v>23</v>
      </c>
      <c r="C35" s="24">
        <f t="shared" si="1"/>
        <v>4289.799999999999</v>
      </c>
      <c r="D35" s="25">
        <f>D36+D37+D38+D39</f>
        <v>358.28999999999996</v>
      </c>
      <c r="E35" s="25">
        <f aca="true" t="shared" si="14" ref="E35:Z35">E36+E37+E38+E39</f>
        <v>0</v>
      </c>
      <c r="F35" s="25">
        <f t="shared" si="14"/>
        <v>354.06</v>
      </c>
      <c r="G35" s="25">
        <f t="shared" si="14"/>
        <v>0</v>
      </c>
      <c r="H35" s="25">
        <f t="shared" si="14"/>
        <v>354.03999999999996</v>
      </c>
      <c r="I35" s="25">
        <f t="shared" si="14"/>
        <v>185.85</v>
      </c>
      <c r="J35" s="25">
        <f t="shared" si="14"/>
        <v>354.06</v>
      </c>
      <c r="K35" s="25">
        <f t="shared" si="14"/>
        <v>185.85</v>
      </c>
      <c r="L35" s="25">
        <f t="shared" si="14"/>
        <v>354.04999999999995</v>
      </c>
      <c r="M35" s="25">
        <f t="shared" si="14"/>
        <v>185.85</v>
      </c>
      <c r="N35" s="25">
        <f t="shared" si="14"/>
        <v>354.05</v>
      </c>
      <c r="O35" s="25">
        <f t="shared" si="14"/>
        <v>185.85</v>
      </c>
      <c r="P35" s="25">
        <f t="shared" si="14"/>
        <v>354.04999999999995</v>
      </c>
      <c r="Q35" s="25">
        <f t="shared" si="14"/>
        <v>185.85</v>
      </c>
      <c r="R35" s="25">
        <f t="shared" si="14"/>
        <v>354.06</v>
      </c>
      <c r="S35" s="25">
        <f t="shared" si="14"/>
        <v>185.85</v>
      </c>
      <c r="T35" s="25">
        <f t="shared" si="14"/>
        <v>354.03999999999996</v>
      </c>
      <c r="U35" s="25">
        <f t="shared" si="14"/>
        <v>185.85</v>
      </c>
      <c r="V35" s="25">
        <f t="shared" si="14"/>
        <v>354.06</v>
      </c>
      <c r="W35" s="25">
        <f t="shared" si="14"/>
        <v>185.85</v>
      </c>
      <c r="X35" s="25">
        <f t="shared" si="14"/>
        <v>354.06</v>
      </c>
      <c r="Y35" s="25">
        <f t="shared" si="14"/>
        <v>0</v>
      </c>
      <c r="Z35" s="25">
        <f t="shared" si="14"/>
        <v>390.98</v>
      </c>
      <c r="AA35" s="26"/>
    </row>
    <row r="36" spans="1:27" ht="24.75" customHeight="1">
      <c r="A36" s="85"/>
      <c r="B36" s="8" t="s">
        <v>12</v>
      </c>
      <c r="C36" s="10">
        <f t="shared" si="1"/>
        <v>0</v>
      </c>
      <c r="D36" s="9">
        <f>D42+D48+D54</f>
        <v>0</v>
      </c>
      <c r="E36" s="9">
        <f aca="true" t="shared" si="15" ref="E36:Z36">E42+E48+E54</f>
        <v>0</v>
      </c>
      <c r="F36" s="9">
        <f t="shared" si="15"/>
        <v>0</v>
      </c>
      <c r="G36" s="9">
        <f t="shared" si="15"/>
        <v>0</v>
      </c>
      <c r="H36" s="9">
        <f t="shared" si="15"/>
        <v>0</v>
      </c>
      <c r="I36" s="9">
        <f t="shared" si="15"/>
        <v>0</v>
      </c>
      <c r="J36" s="9">
        <f t="shared" si="15"/>
        <v>0</v>
      </c>
      <c r="K36" s="9">
        <f t="shared" si="15"/>
        <v>0</v>
      </c>
      <c r="L36" s="9">
        <f t="shared" si="15"/>
        <v>0</v>
      </c>
      <c r="M36" s="9">
        <f t="shared" si="15"/>
        <v>0</v>
      </c>
      <c r="N36" s="9">
        <f t="shared" si="15"/>
        <v>0</v>
      </c>
      <c r="O36" s="9">
        <f t="shared" si="15"/>
        <v>0</v>
      </c>
      <c r="P36" s="9">
        <f t="shared" si="15"/>
        <v>0</v>
      </c>
      <c r="Q36" s="9">
        <f t="shared" si="15"/>
        <v>0</v>
      </c>
      <c r="R36" s="9">
        <f t="shared" si="15"/>
        <v>0</v>
      </c>
      <c r="S36" s="9">
        <f t="shared" si="15"/>
        <v>0</v>
      </c>
      <c r="T36" s="9">
        <f t="shared" si="15"/>
        <v>0</v>
      </c>
      <c r="U36" s="9">
        <f t="shared" si="15"/>
        <v>0</v>
      </c>
      <c r="V36" s="9">
        <f t="shared" si="15"/>
        <v>0</v>
      </c>
      <c r="W36" s="9">
        <f t="shared" si="15"/>
        <v>0</v>
      </c>
      <c r="X36" s="9">
        <f t="shared" si="15"/>
        <v>0</v>
      </c>
      <c r="Y36" s="9">
        <f t="shared" si="15"/>
        <v>0</v>
      </c>
      <c r="Z36" s="9">
        <f t="shared" si="15"/>
        <v>0</v>
      </c>
      <c r="AA36" s="17"/>
    </row>
    <row r="37" spans="1:27" ht="24.75" customHeight="1">
      <c r="A37" s="85"/>
      <c r="B37" s="8" t="s">
        <v>13</v>
      </c>
      <c r="C37" s="10">
        <f t="shared" si="1"/>
        <v>4289.799999999999</v>
      </c>
      <c r="D37" s="9">
        <f>D43+D49+D55</f>
        <v>358.28999999999996</v>
      </c>
      <c r="E37" s="9">
        <f aca="true" t="shared" si="16" ref="E37:Z37">E43+E49+E55</f>
        <v>0</v>
      </c>
      <c r="F37" s="9">
        <f t="shared" si="16"/>
        <v>354.06</v>
      </c>
      <c r="G37" s="9">
        <f t="shared" si="16"/>
        <v>0</v>
      </c>
      <c r="H37" s="9">
        <f t="shared" si="16"/>
        <v>354.03999999999996</v>
      </c>
      <c r="I37" s="9">
        <f t="shared" si="16"/>
        <v>185.85</v>
      </c>
      <c r="J37" s="9">
        <f t="shared" si="16"/>
        <v>354.06</v>
      </c>
      <c r="K37" s="9">
        <f t="shared" si="16"/>
        <v>185.85</v>
      </c>
      <c r="L37" s="9">
        <f t="shared" si="16"/>
        <v>354.04999999999995</v>
      </c>
      <c r="M37" s="9">
        <f t="shared" si="16"/>
        <v>185.85</v>
      </c>
      <c r="N37" s="9">
        <f t="shared" si="16"/>
        <v>354.05</v>
      </c>
      <c r="O37" s="9">
        <f t="shared" si="16"/>
        <v>185.85</v>
      </c>
      <c r="P37" s="9">
        <f t="shared" si="16"/>
        <v>354.04999999999995</v>
      </c>
      <c r="Q37" s="9">
        <f t="shared" si="16"/>
        <v>185.85</v>
      </c>
      <c r="R37" s="9">
        <f t="shared" si="16"/>
        <v>354.06</v>
      </c>
      <c r="S37" s="9">
        <f t="shared" si="16"/>
        <v>185.85</v>
      </c>
      <c r="T37" s="9">
        <f t="shared" si="16"/>
        <v>354.03999999999996</v>
      </c>
      <c r="U37" s="9">
        <f t="shared" si="16"/>
        <v>185.85</v>
      </c>
      <c r="V37" s="9">
        <f t="shared" si="16"/>
        <v>354.06</v>
      </c>
      <c r="W37" s="9">
        <f t="shared" si="16"/>
        <v>185.85</v>
      </c>
      <c r="X37" s="9">
        <f t="shared" si="16"/>
        <v>354.06</v>
      </c>
      <c r="Y37" s="9">
        <f t="shared" si="16"/>
        <v>0</v>
      </c>
      <c r="Z37" s="9">
        <f t="shared" si="16"/>
        <v>390.98</v>
      </c>
      <c r="AA37" s="17"/>
    </row>
    <row r="38" spans="1:27" ht="24.75" customHeight="1">
      <c r="A38" s="85"/>
      <c r="B38" s="8" t="s">
        <v>78</v>
      </c>
      <c r="C38" s="10">
        <f t="shared" si="1"/>
        <v>0</v>
      </c>
      <c r="D38" s="9">
        <f>D44+D50+D56</f>
        <v>0</v>
      </c>
      <c r="E38" s="9">
        <f aca="true" t="shared" si="17" ref="E38:Z38">E44+E50+E56</f>
        <v>0</v>
      </c>
      <c r="F38" s="9">
        <f t="shared" si="17"/>
        <v>0</v>
      </c>
      <c r="G38" s="9">
        <f t="shared" si="17"/>
        <v>0</v>
      </c>
      <c r="H38" s="9">
        <f t="shared" si="17"/>
        <v>0</v>
      </c>
      <c r="I38" s="9">
        <f t="shared" si="17"/>
        <v>0</v>
      </c>
      <c r="J38" s="9">
        <f t="shared" si="17"/>
        <v>0</v>
      </c>
      <c r="K38" s="9">
        <f t="shared" si="17"/>
        <v>0</v>
      </c>
      <c r="L38" s="9">
        <f t="shared" si="17"/>
        <v>0</v>
      </c>
      <c r="M38" s="9">
        <f t="shared" si="17"/>
        <v>0</v>
      </c>
      <c r="N38" s="9">
        <f t="shared" si="17"/>
        <v>0</v>
      </c>
      <c r="O38" s="9">
        <f t="shared" si="17"/>
        <v>0</v>
      </c>
      <c r="P38" s="9">
        <f t="shared" si="17"/>
        <v>0</v>
      </c>
      <c r="Q38" s="9">
        <f t="shared" si="17"/>
        <v>0</v>
      </c>
      <c r="R38" s="9">
        <f t="shared" si="17"/>
        <v>0</v>
      </c>
      <c r="S38" s="9">
        <f t="shared" si="17"/>
        <v>0</v>
      </c>
      <c r="T38" s="9">
        <f t="shared" si="17"/>
        <v>0</v>
      </c>
      <c r="U38" s="9">
        <f t="shared" si="17"/>
        <v>0</v>
      </c>
      <c r="V38" s="9">
        <f t="shared" si="17"/>
        <v>0</v>
      </c>
      <c r="W38" s="9">
        <f t="shared" si="17"/>
        <v>0</v>
      </c>
      <c r="X38" s="9">
        <f t="shared" si="17"/>
        <v>0</v>
      </c>
      <c r="Y38" s="9">
        <f t="shared" si="17"/>
        <v>0</v>
      </c>
      <c r="Z38" s="9">
        <f t="shared" si="17"/>
        <v>0</v>
      </c>
      <c r="AA38" s="17"/>
    </row>
    <row r="39" spans="1:27" ht="24.75" customHeight="1">
      <c r="A39" s="86"/>
      <c r="B39" s="8" t="s">
        <v>14</v>
      </c>
      <c r="C39" s="10">
        <f t="shared" si="1"/>
        <v>0</v>
      </c>
      <c r="D39" s="9">
        <f>D45+D51+D57</f>
        <v>0</v>
      </c>
      <c r="E39" s="9">
        <f aca="true" t="shared" si="18" ref="E39:Z39">E45+E51+E57</f>
        <v>0</v>
      </c>
      <c r="F39" s="9">
        <f t="shared" si="18"/>
        <v>0</v>
      </c>
      <c r="G39" s="9">
        <f t="shared" si="18"/>
        <v>0</v>
      </c>
      <c r="H39" s="9">
        <f t="shared" si="18"/>
        <v>0</v>
      </c>
      <c r="I39" s="9">
        <f t="shared" si="18"/>
        <v>0</v>
      </c>
      <c r="J39" s="9">
        <f t="shared" si="18"/>
        <v>0</v>
      </c>
      <c r="K39" s="9">
        <f t="shared" si="18"/>
        <v>0</v>
      </c>
      <c r="L39" s="9">
        <f t="shared" si="18"/>
        <v>0</v>
      </c>
      <c r="M39" s="9">
        <f t="shared" si="18"/>
        <v>0</v>
      </c>
      <c r="N39" s="9">
        <f t="shared" si="18"/>
        <v>0</v>
      </c>
      <c r="O39" s="9">
        <f t="shared" si="18"/>
        <v>0</v>
      </c>
      <c r="P39" s="9">
        <f t="shared" si="18"/>
        <v>0</v>
      </c>
      <c r="Q39" s="9">
        <f t="shared" si="18"/>
        <v>0</v>
      </c>
      <c r="R39" s="9">
        <f t="shared" si="18"/>
        <v>0</v>
      </c>
      <c r="S39" s="9">
        <f t="shared" si="18"/>
        <v>0</v>
      </c>
      <c r="T39" s="9">
        <f t="shared" si="18"/>
        <v>0</v>
      </c>
      <c r="U39" s="9">
        <f t="shared" si="18"/>
        <v>0</v>
      </c>
      <c r="V39" s="9">
        <f t="shared" si="18"/>
        <v>0</v>
      </c>
      <c r="W39" s="9">
        <f t="shared" si="18"/>
        <v>0</v>
      </c>
      <c r="X39" s="9">
        <f t="shared" si="18"/>
        <v>0</v>
      </c>
      <c r="Y39" s="9">
        <f t="shared" si="18"/>
        <v>0</v>
      </c>
      <c r="Z39" s="9">
        <f t="shared" si="18"/>
        <v>0</v>
      </c>
      <c r="AA39" s="17"/>
    </row>
    <row r="40" spans="1:27" ht="29.25" customHeight="1">
      <c r="A40" s="84" t="s">
        <v>29</v>
      </c>
      <c r="B40" s="8" t="s">
        <v>68</v>
      </c>
      <c r="C40" s="10">
        <f t="shared" si="1"/>
        <v>2229.2999999999997</v>
      </c>
      <c r="D40" s="9">
        <f>D41</f>
        <v>184.92</v>
      </c>
      <c r="E40" s="9">
        <f aca="true" t="shared" si="19" ref="E40:Z40">E41</f>
        <v>0</v>
      </c>
      <c r="F40" s="9">
        <f t="shared" si="19"/>
        <v>185.85</v>
      </c>
      <c r="G40" s="9">
        <f t="shared" si="19"/>
        <v>0</v>
      </c>
      <c r="H40" s="9">
        <f t="shared" si="19"/>
        <v>185.85</v>
      </c>
      <c r="I40" s="9">
        <f t="shared" si="19"/>
        <v>185.85</v>
      </c>
      <c r="J40" s="9">
        <f t="shared" si="19"/>
        <v>185.85</v>
      </c>
      <c r="K40" s="9">
        <f t="shared" si="19"/>
        <v>185.85</v>
      </c>
      <c r="L40" s="9">
        <f t="shared" si="19"/>
        <v>185.85</v>
      </c>
      <c r="M40" s="9">
        <f t="shared" si="19"/>
        <v>185.85</v>
      </c>
      <c r="N40" s="9">
        <f t="shared" si="19"/>
        <v>185.85</v>
      </c>
      <c r="O40" s="9">
        <f t="shared" si="19"/>
        <v>185.85</v>
      </c>
      <c r="P40" s="9">
        <f t="shared" si="19"/>
        <v>185.85</v>
      </c>
      <c r="Q40" s="9">
        <f t="shared" si="19"/>
        <v>185.85</v>
      </c>
      <c r="R40" s="9">
        <f t="shared" si="19"/>
        <v>185.85</v>
      </c>
      <c r="S40" s="9">
        <f t="shared" si="19"/>
        <v>185.85</v>
      </c>
      <c r="T40" s="9">
        <f t="shared" si="19"/>
        <v>185.85</v>
      </c>
      <c r="U40" s="9">
        <f t="shared" si="19"/>
        <v>185.85</v>
      </c>
      <c r="V40" s="9">
        <f t="shared" si="19"/>
        <v>185.85</v>
      </c>
      <c r="W40" s="9">
        <f t="shared" si="19"/>
        <v>185.85</v>
      </c>
      <c r="X40" s="9">
        <f t="shared" si="19"/>
        <v>185.85</v>
      </c>
      <c r="Y40" s="9">
        <f t="shared" si="19"/>
        <v>0</v>
      </c>
      <c r="Z40" s="9">
        <f t="shared" si="19"/>
        <v>185.88</v>
      </c>
      <c r="AA40" s="17"/>
    </row>
    <row r="41" spans="1:27" s="27" customFormat="1" ht="25.5" customHeight="1">
      <c r="A41" s="85"/>
      <c r="B41" s="23" t="s">
        <v>23</v>
      </c>
      <c r="C41" s="24">
        <f t="shared" si="1"/>
        <v>2229.2999999999997</v>
      </c>
      <c r="D41" s="25">
        <f>D42+D43+D44+D45</f>
        <v>184.92</v>
      </c>
      <c r="E41" s="25">
        <f aca="true" t="shared" si="20" ref="E41:Z41">E42+E43+E44+E45</f>
        <v>0</v>
      </c>
      <c r="F41" s="25">
        <f t="shared" si="20"/>
        <v>185.85</v>
      </c>
      <c r="G41" s="25">
        <f t="shared" si="20"/>
        <v>0</v>
      </c>
      <c r="H41" s="25">
        <f t="shared" si="20"/>
        <v>185.85</v>
      </c>
      <c r="I41" s="25">
        <f t="shared" si="20"/>
        <v>185.85</v>
      </c>
      <c r="J41" s="25">
        <f t="shared" si="20"/>
        <v>185.85</v>
      </c>
      <c r="K41" s="25">
        <f t="shared" si="20"/>
        <v>185.85</v>
      </c>
      <c r="L41" s="25">
        <f t="shared" si="20"/>
        <v>185.85</v>
      </c>
      <c r="M41" s="25">
        <f t="shared" si="20"/>
        <v>185.85</v>
      </c>
      <c r="N41" s="25">
        <f t="shared" si="20"/>
        <v>185.85</v>
      </c>
      <c r="O41" s="25">
        <f t="shared" si="20"/>
        <v>185.85</v>
      </c>
      <c r="P41" s="25">
        <f t="shared" si="20"/>
        <v>185.85</v>
      </c>
      <c r="Q41" s="25">
        <f t="shared" si="20"/>
        <v>185.85</v>
      </c>
      <c r="R41" s="25">
        <f t="shared" si="20"/>
        <v>185.85</v>
      </c>
      <c r="S41" s="25">
        <f t="shared" si="20"/>
        <v>185.85</v>
      </c>
      <c r="T41" s="25">
        <f t="shared" si="20"/>
        <v>185.85</v>
      </c>
      <c r="U41" s="25">
        <f t="shared" si="20"/>
        <v>185.85</v>
      </c>
      <c r="V41" s="25">
        <f t="shared" si="20"/>
        <v>185.85</v>
      </c>
      <c r="W41" s="25">
        <f t="shared" si="20"/>
        <v>185.85</v>
      </c>
      <c r="X41" s="25">
        <f t="shared" si="20"/>
        <v>185.85</v>
      </c>
      <c r="Y41" s="25">
        <f t="shared" si="20"/>
        <v>0</v>
      </c>
      <c r="Z41" s="25">
        <f t="shared" si="20"/>
        <v>185.88</v>
      </c>
      <c r="AA41" s="26"/>
    </row>
    <row r="42" spans="1:27" ht="25.5" customHeight="1">
      <c r="A42" s="85"/>
      <c r="B42" s="8" t="s">
        <v>12</v>
      </c>
      <c r="C42" s="10">
        <f t="shared" si="1"/>
        <v>0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17"/>
    </row>
    <row r="43" spans="1:27" ht="24.75" customHeight="1">
      <c r="A43" s="85"/>
      <c r="B43" s="8" t="s">
        <v>13</v>
      </c>
      <c r="C43" s="10">
        <f t="shared" si="1"/>
        <v>2229.2999999999997</v>
      </c>
      <c r="D43" s="9">
        <v>184.92</v>
      </c>
      <c r="E43" s="9"/>
      <c r="F43" s="9">
        <v>185.85</v>
      </c>
      <c r="G43" s="9"/>
      <c r="H43" s="9">
        <v>185.85</v>
      </c>
      <c r="I43" s="9">
        <v>185.85</v>
      </c>
      <c r="J43" s="9">
        <v>185.85</v>
      </c>
      <c r="K43" s="9">
        <v>185.85</v>
      </c>
      <c r="L43" s="9">
        <v>185.85</v>
      </c>
      <c r="M43" s="9">
        <v>185.85</v>
      </c>
      <c r="N43" s="9">
        <v>185.85</v>
      </c>
      <c r="O43" s="9">
        <v>185.85</v>
      </c>
      <c r="P43" s="9">
        <v>185.85</v>
      </c>
      <c r="Q43" s="9">
        <v>185.85</v>
      </c>
      <c r="R43" s="9">
        <v>185.85</v>
      </c>
      <c r="S43" s="9">
        <v>185.85</v>
      </c>
      <c r="T43" s="9">
        <v>185.85</v>
      </c>
      <c r="U43" s="9">
        <v>185.85</v>
      </c>
      <c r="V43" s="9">
        <v>185.85</v>
      </c>
      <c r="W43" s="9">
        <v>185.85</v>
      </c>
      <c r="X43" s="9">
        <v>185.85</v>
      </c>
      <c r="Y43" s="9"/>
      <c r="Z43" s="9">
        <v>185.88</v>
      </c>
      <c r="AA43" s="17"/>
    </row>
    <row r="44" spans="1:27" ht="26.25" customHeight="1">
      <c r="A44" s="85"/>
      <c r="B44" s="8" t="s">
        <v>78</v>
      </c>
      <c r="C44" s="10">
        <f t="shared" si="1"/>
        <v>0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17"/>
    </row>
    <row r="45" spans="1:27" ht="26.25" customHeight="1">
      <c r="A45" s="86"/>
      <c r="B45" s="8" t="s">
        <v>14</v>
      </c>
      <c r="C45" s="10">
        <f t="shared" si="1"/>
        <v>0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17"/>
    </row>
    <row r="46" spans="1:27" ht="24.75" customHeight="1">
      <c r="A46" s="84" t="s">
        <v>30</v>
      </c>
      <c r="B46" s="8" t="s">
        <v>69</v>
      </c>
      <c r="C46" s="10">
        <f t="shared" si="1"/>
        <v>1138.5000000000002</v>
      </c>
      <c r="D46" s="9">
        <f>D47</f>
        <v>99.61</v>
      </c>
      <c r="E46" s="9">
        <f aca="true" t="shared" si="21" ref="E46:Z46">E47</f>
        <v>0</v>
      </c>
      <c r="F46" s="9">
        <f t="shared" si="21"/>
        <v>94.45</v>
      </c>
      <c r="G46" s="9">
        <f t="shared" si="21"/>
        <v>0</v>
      </c>
      <c r="H46" s="9">
        <f t="shared" si="21"/>
        <v>94.44</v>
      </c>
      <c r="I46" s="9">
        <f t="shared" si="21"/>
        <v>0</v>
      </c>
      <c r="J46" s="9">
        <f t="shared" si="21"/>
        <v>94.45</v>
      </c>
      <c r="K46" s="9">
        <f t="shared" si="21"/>
        <v>0</v>
      </c>
      <c r="L46" s="9">
        <f t="shared" si="21"/>
        <v>94.44</v>
      </c>
      <c r="M46" s="9">
        <f t="shared" si="21"/>
        <v>0</v>
      </c>
      <c r="N46" s="9">
        <f t="shared" si="21"/>
        <v>94.45</v>
      </c>
      <c r="O46" s="9">
        <f t="shared" si="21"/>
        <v>0</v>
      </c>
      <c r="P46" s="9">
        <f t="shared" si="21"/>
        <v>94.44</v>
      </c>
      <c r="Q46" s="9">
        <f t="shared" si="21"/>
        <v>0</v>
      </c>
      <c r="R46" s="9">
        <f t="shared" si="21"/>
        <v>94.45</v>
      </c>
      <c r="S46" s="9">
        <f t="shared" si="21"/>
        <v>0</v>
      </c>
      <c r="T46" s="9">
        <f t="shared" si="21"/>
        <v>94.44</v>
      </c>
      <c r="U46" s="9">
        <f t="shared" si="21"/>
        <v>0</v>
      </c>
      <c r="V46" s="9">
        <f t="shared" si="21"/>
        <v>94.45</v>
      </c>
      <c r="W46" s="9">
        <f t="shared" si="21"/>
        <v>0</v>
      </c>
      <c r="X46" s="9">
        <f t="shared" si="21"/>
        <v>94.45</v>
      </c>
      <c r="Y46" s="9">
        <f t="shared" si="21"/>
        <v>0</v>
      </c>
      <c r="Z46" s="9">
        <f t="shared" si="21"/>
        <v>94.43</v>
      </c>
      <c r="AA46" s="17"/>
    </row>
    <row r="47" spans="1:27" s="27" customFormat="1" ht="27" customHeight="1">
      <c r="A47" s="85"/>
      <c r="B47" s="23" t="s">
        <v>23</v>
      </c>
      <c r="C47" s="24">
        <f t="shared" si="1"/>
        <v>1138.5000000000002</v>
      </c>
      <c r="D47" s="25">
        <f>D48+D49+D50+D51</f>
        <v>99.61</v>
      </c>
      <c r="E47" s="25">
        <f aca="true" t="shared" si="22" ref="E47:Z47">E48+E49+E50+E51</f>
        <v>0</v>
      </c>
      <c r="F47" s="25">
        <f t="shared" si="22"/>
        <v>94.45</v>
      </c>
      <c r="G47" s="25">
        <f t="shared" si="22"/>
        <v>0</v>
      </c>
      <c r="H47" s="25">
        <f t="shared" si="22"/>
        <v>94.44</v>
      </c>
      <c r="I47" s="25">
        <f t="shared" si="22"/>
        <v>0</v>
      </c>
      <c r="J47" s="25">
        <f t="shared" si="22"/>
        <v>94.45</v>
      </c>
      <c r="K47" s="25">
        <f t="shared" si="22"/>
        <v>0</v>
      </c>
      <c r="L47" s="25">
        <f t="shared" si="22"/>
        <v>94.44</v>
      </c>
      <c r="M47" s="25">
        <f t="shared" si="22"/>
        <v>0</v>
      </c>
      <c r="N47" s="25">
        <f t="shared" si="22"/>
        <v>94.45</v>
      </c>
      <c r="O47" s="25">
        <f t="shared" si="22"/>
        <v>0</v>
      </c>
      <c r="P47" s="25">
        <f t="shared" si="22"/>
        <v>94.44</v>
      </c>
      <c r="Q47" s="25">
        <f t="shared" si="22"/>
        <v>0</v>
      </c>
      <c r="R47" s="25">
        <f t="shared" si="22"/>
        <v>94.45</v>
      </c>
      <c r="S47" s="25">
        <f t="shared" si="22"/>
        <v>0</v>
      </c>
      <c r="T47" s="25">
        <f t="shared" si="22"/>
        <v>94.44</v>
      </c>
      <c r="U47" s="25">
        <f t="shared" si="22"/>
        <v>0</v>
      </c>
      <c r="V47" s="25">
        <f t="shared" si="22"/>
        <v>94.45</v>
      </c>
      <c r="W47" s="25">
        <f t="shared" si="22"/>
        <v>0</v>
      </c>
      <c r="X47" s="25">
        <f t="shared" si="22"/>
        <v>94.45</v>
      </c>
      <c r="Y47" s="25">
        <f t="shared" si="22"/>
        <v>0</v>
      </c>
      <c r="Z47" s="25">
        <f t="shared" si="22"/>
        <v>94.43</v>
      </c>
      <c r="AA47" s="26"/>
    </row>
    <row r="48" spans="1:27" ht="27" customHeight="1">
      <c r="A48" s="85"/>
      <c r="B48" s="8" t="s">
        <v>12</v>
      </c>
      <c r="C48" s="10">
        <f t="shared" si="1"/>
        <v>0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17"/>
    </row>
    <row r="49" spans="1:27" ht="27" customHeight="1">
      <c r="A49" s="85"/>
      <c r="B49" s="8" t="s">
        <v>13</v>
      </c>
      <c r="C49" s="10">
        <f t="shared" si="1"/>
        <v>1138.5000000000002</v>
      </c>
      <c r="D49" s="9">
        <v>99.61</v>
      </c>
      <c r="E49" s="9"/>
      <c r="F49" s="9">
        <v>94.45</v>
      </c>
      <c r="G49" s="9"/>
      <c r="H49" s="9">
        <v>94.44</v>
      </c>
      <c r="I49" s="9"/>
      <c r="J49" s="9">
        <v>94.45</v>
      </c>
      <c r="K49" s="9"/>
      <c r="L49" s="9">
        <v>94.44</v>
      </c>
      <c r="M49" s="9"/>
      <c r="N49" s="9">
        <v>94.45</v>
      </c>
      <c r="O49" s="9"/>
      <c r="P49" s="9">
        <v>94.44</v>
      </c>
      <c r="Q49" s="9"/>
      <c r="R49" s="9">
        <v>94.45</v>
      </c>
      <c r="S49" s="9"/>
      <c r="T49" s="9">
        <v>94.44</v>
      </c>
      <c r="U49" s="9"/>
      <c r="V49" s="9">
        <v>94.45</v>
      </c>
      <c r="W49" s="9"/>
      <c r="X49" s="9">
        <v>94.45</v>
      </c>
      <c r="Y49" s="9"/>
      <c r="Z49" s="9">
        <v>94.43</v>
      </c>
      <c r="AA49" s="17"/>
    </row>
    <row r="50" spans="1:27" ht="27" customHeight="1">
      <c r="A50" s="85"/>
      <c r="B50" s="8" t="s">
        <v>78</v>
      </c>
      <c r="C50" s="10">
        <f t="shared" si="1"/>
        <v>0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17"/>
    </row>
    <row r="51" spans="1:27" ht="27" customHeight="1">
      <c r="A51" s="86"/>
      <c r="B51" s="8" t="s">
        <v>14</v>
      </c>
      <c r="C51" s="10">
        <f t="shared" si="1"/>
        <v>0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17"/>
    </row>
    <row r="52" spans="1:27" ht="56.25" customHeight="1">
      <c r="A52" s="84" t="s">
        <v>31</v>
      </c>
      <c r="B52" s="8" t="s">
        <v>70</v>
      </c>
      <c r="C52" s="10">
        <f t="shared" si="1"/>
        <v>922</v>
      </c>
      <c r="D52" s="9">
        <f>D53</f>
        <v>73.76</v>
      </c>
      <c r="E52" s="9">
        <f aca="true" t="shared" si="23" ref="E52:Z52">E53</f>
        <v>0</v>
      </c>
      <c r="F52" s="9">
        <f t="shared" si="23"/>
        <v>73.76</v>
      </c>
      <c r="G52" s="9">
        <f t="shared" si="23"/>
        <v>0</v>
      </c>
      <c r="H52" s="9">
        <f t="shared" si="23"/>
        <v>73.75</v>
      </c>
      <c r="I52" s="9">
        <f t="shared" si="23"/>
        <v>0</v>
      </c>
      <c r="J52" s="9">
        <f t="shared" si="23"/>
        <v>73.76</v>
      </c>
      <c r="K52" s="9">
        <f t="shared" si="23"/>
        <v>0</v>
      </c>
      <c r="L52" s="9">
        <f t="shared" si="23"/>
        <v>73.76</v>
      </c>
      <c r="M52" s="9">
        <f t="shared" si="23"/>
        <v>0</v>
      </c>
      <c r="N52" s="9">
        <f t="shared" si="23"/>
        <v>73.75</v>
      </c>
      <c r="O52" s="9">
        <f t="shared" si="23"/>
        <v>0</v>
      </c>
      <c r="P52" s="9">
        <f t="shared" si="23"/>
        <v>73.76</v>
      </c>
      <c r="Q52" s="9">
        <f t="shared" si="23"/>
        <v>0</v>
      </c>
      <c r="R52" s="9">
        <f t="shared" si="23"/>
        <v>73.76</v>
      </c>
      <c r="S52" s="9">
        <f t="shared" si="23"/>
        <v>0</v>
      </c>
      <c r="T52" s="9">
        <f t="shared" si="23"/>
        <v>73.75</v>
      </c>
      <c r="U52" s="9">
        <f t="shared" si="23"/>
        <v>0</v>
      </c>
      <c r="V52" s="9">
        <f t="shared" si="23"/>
        <v>73.76</v>
      </c>
      <c r="W52" s="9">
        <f t="shared" si="23"/>
        <v>0</v>
      </c>
      <c r="X52" s="9">
        <f t="shared" si="23"/>
        <v>73.76</v>
      </c>
      <c r="Y52" s="9">
        <f t="shared" si="23"/>
        <v>0</v>
      </c>
      <c r="Z52" s="9">
        <f t="shared" si="23"/>
        <v>110.67</v>
      </c>
      <c r="AA52" s="17"/>
    </row>
    <row r="53" spans="1:27" s="27" customFormat="1" ht="29.25" customHeight="1">
      <c r="A53" s="85"/>
      <c r="B53" s="23" t="s">
        <v>23</v>
      </c>
      <c r="C53" s="24">
        <f t="shared" si="1"/>
        <v>922</v>
      </c>
      <c r="D53" s="25">
        <f>D54+D55+D56+D57</f>
        <v>73.76</v>
      </c>
      <c r="E53" s="25">
        <f aca="true" t="shared" si="24" ref="E53:Z53">E54+E55+E56+E57</f>
        <v>0</v>
      </c>
      <c r="F53" s="25">
        <f t="shared" si="24"/>
        <v>73.76</v>
      </c>
      <c r="G53" s="25">
        <f t="shared" si="24"/>
        <v>0</v>
      </c>
      <c r="H53" s="25">
        <f t="shared" si="24"/>
        <v>73.75</v>
      </c>
      <c r="I53" s="25">
        <f t="shared" si="24"/>
        <v>0</v>
      </c>
      <c r="J53" s="25">
        <f t="shared" si="24"/>
        <v>73.76</v>
      </c>
      <c r="K53" s="25">
        <f t="shared" si="24"/>
        <v>0</v>
      </c>
      <c r="L53" s="25">
        <f t="shared" si="24"/>
        <v>73.76</v>
      </c>
      <c r="M53" s="25">
        <f t="shared" si="24"/>
        <v>0</v>
      </c>
      <c r="N53" s="25">
        <f t="shared" si="24"/>
        <v>73.75</v>
      </c>
      <c r="O53" s="25">
        <f t="shared" si="24"/>
        <v>0</v>
      </c>
      <c r="P53" s="25">
        <f t="shared" si="24"/>
        <v>73.76</v>
      </c>
      <c r="Q53" s="25">
        <f t="shared" si="24"/>
        <v>0</v>
      </c>
      <c r="R53" s="25">
        <f t="shared" si="24"/>
        <v>73.76</v>
      </c>
      <c r="S53" s="25">
        <f t="shared" si="24"/>
        <v>0</v>
      </c>
      <c r="T53" s="25">
        <f t="shared" si="24"/>
        <v>73.75</v>
      </c>
      <c r="U53" s="25">
        <f t="shared" si="24"/>
        <v>0</v>
      </c>
      <c r="V53" s="25">
        <f t="shared" si="24"/>
        <v>73.76</v>
      </c>
      <c r="W53" s="25">
        <f t="shared" si="24"/>
        <v>0</v>
      </c>
      <c r="X53" s="25">
        <f t="shared" si="24"/>
        <v>73.76</v>
      </c>
      <c r="Y53" s="25">
        <f t="shared" si="24"/>
        <v>0</v>
      </c>
      <c r="Z53" s="25">
        <f t="shared" si="24"/>
        <v>110.67</v>
      </c>
      <c r="AA53" s="26"/>
    </row>
    <row r="54" spans="1:27" ht="29.25" customHeight="1">
      <c r="A54" s="85"/>
      <c r="B54" s="8" t="s">
        <v>12</v>
      </c>
      <c r="C54" s="10">
        <f t="shared" si="1"/>
        <v>0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17"/>
    </row>
    <row r="55" spans="1:27" ht="29.25" customHeight="1">
      <c r="A55" s="85"/>
      <c r="B55" s="8" t="s">
        <v>13</v>
      </c>
      <c r="C55" s="10">
        <f t="shared" si="1"/>
        <v>922</v>
      </c>
      <c r="D55" s="9">
        <v>73.76</v>
      </c>
      <c r="E55" s="9"/>
      <c r="F55" s="9">
        <v>73.76</v>
      </c>
      <c r="G55" s="9"/>
      <c r="H55" s="9">
        <v>73.75</v>
      </c>
      <c r="I55" s="9"/>
      <c r="J55" s="9">
        <v>73.76</v>
      </c>
      <c r="K55" s="9"/>
      <c r="L55" s="9">
        <v>73.76</v>
      </c>
      <c r="M55" s="9"/>
      <c r="N55" s="9">
        <v>73.75</v>
      </c>
      <c r="O55" s="9"/>
      <c r="P55" s="9">
        <v>73.76</v>
      </c>
      <c r="Q55" s="9"/>
      <c r="R55" s="9">
        <v>73.76</v>
      </c>
      <c r="S55" s="9"/>
      <c r="T55" s="9">
        <v>73.75</v>
      </c>
      <c r="U55" s="9"/>
      <c r="V55" s="9">
        <v>73.76</v>
      </c>
      <c r="W55" s="9"/>
      <c r="X55" s="9">
        <v>73.76</v>
      </c>
      <c r="Y55" s="9"/>
      <c r="Z55" s="9">
        <v>110.67</v>
      </c>
      <c r="AA55" s="17"/>
    </row>
    <row r="56" spans="1:27" ht="29.25" customHeight="1">
      <c r="A56" s="85"/>
      <c r="B56" s="8" t="s">
        <v>78</v>
      </c>
      <c r="C56" s="10">
        <f t="shared" si="1"/>
        <v>0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17"/>
    </row>
    <row r="57" spans="1:27" ht="29.25" customHeight="1">
      <c r="A57" s="86"/>
      <c r="B57" s="8" t="s">
        <v>14</v>
      </c>
      <c r="C57" s="10">
        <f t="shared" si="1"/>
        <v>0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17"/>
    </row>
    <row r="58" spans="1:27" ht="50.25" customHeight="1">
      <c r="A58" s="84" t="s">
        <v>32</v>
      </c>
      <c r="B58" s="11" t="s">
        <v>71</v>
      </c>
      <c r="C58" s="10">
        <f t="shared" si="1"/>
        <v>6302.9</v>
      </c>
      <c r="D58" s="9">
        <f>D62</f>
        <v>0</v>
      </c>
      <c r="E58" s="9">
        <f aca="true" t="shared" si="25" ref="E58:Z58">E62</f>
        <v>0</v>
      </c>
      <c r="F58" s="9">
        <f t="shared" si="25"/>
        <v>0</v>
      </c>
      <c r="G58" s="9">
        <f t="shared" si="25"/>
        <v>0</v>
      </c>
      <c r="H58" s="9">
        <f t="shared" si="25"/>
        <v>0</v>
      </c>
      <c r="I58" s="9">
        <f t="shared" si="25"/>
        <v>0</v>
      </c>
      <c r="J58" s="9">
        <f t="shared" si="25"/>
        <v>0</v>
      </c>
      <c r="K58" s="9">
        <f t="shared" si="25"/>
        <v>0</v>
      </c>
      <c r="L58" s="9">
        <f t="shared" si="25"/>
        <v>0</v>
      </c>
      <c r="M58" s="9">
        <f t="shared" si="25"/>
        <v>0</v>
      </c>
      <c r="N58" s="9">
        <f t="shared" si="25"/>
        <v>0</v>
      </c>
      <c r="O58" s="9">
        <f t="shared" si="25"/>
        <v>0</v>
      </c>
      <c r="P58" s="9">
        <f t="shared" si="25"/>
        <v>0</v>
      </c>
      <c r="Q58" s="9">
        <f t="shared" si="25"/>
        <v>0</v>
      </c>
      <c r="R58" s="9">
        <f t="shared" si="25"/>
        <v>6302.9</v>
      </c>
      <c r="S58" s="9">
        <f t="shared" si="25"/>
        <v>0</v>
      </c>
      <c r="T58" s="9">
        <f t="shared" si="25"/>
        <v>0</v>
      </c>
      <c r="U58" s="9">
        <f t="shared" si="25"/>
        <v>0</v>
      </c>
      <c r="V58" s="9">
        <f t="shared" si="25"/>
        <v>0</v>
      </c>
      <c r="W58" s="9">
        <f t="shared" si="25"/>
        <v>0</v>
      </c>
      <c r="X58" s="9">
        <f t="shared" si="25"/>
        <v>0</v>
      </c>
      <c r="Y58" s="9">
        <f t="shared" si="25"/>
        <v>0</v>
      </c>
      <c r="Z58" s="9">
        <f t="shared" si="25"/>
        <v>0</v>
      </c>
      <c r="AA58" s="17"/>
    </row>
    <row r="59" spans="1:27" ht="25.5" customHeight="1" hidden="1">
      <c r="A59" s="85"/>
      <c r="B59" s="84" t="s">
        <v>33</v>
      </c>
      <c r="C59" s="10">
        <f t="shared" si="1"/>
        <v>0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17"/>
    </row>
    <row r="60" spans="1:27" ht="25.5" customHeight="1" hidden="1">
      <c r="A60" s="85"/>
      <c r="B60" s="85"/>
      <c r="C60" s="10">
        <f t="shared" si="1"/>
        <v>0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17"/>
    </row>
    <row r="61" spans="1:27" ht="20.25" customHeight="1" hidden="1">
      <c r="A61" s="85"/>
      <c r="B61" s="86"/>
      <c r="C61" s="10">
        <f t="shared" si="1"/>
        <v>0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17"/>
    </row>
    <row r="62" spans="1:27" s="27" customFormat="1" ht="20.25" customHeight="1">
      <c r="A62" s="85"/>
      <c r="B62" s="23" t="s">
        <v>23</v>
      </c>
      <c r="C62" s="24">
        <f t="shared" si="1"/>
        <v>6302.9</v>
      </c>
      <c r="D62" s="25">
        <f>D63+D64+D65+D66</f>
        <v>0</v>
      </c>
      <c r="E62" s="25">
        <f aca="true" t="shared" si="26" ref="E62:Z62">E63+E64+E65+E66</f>
        <v>0</v>
      </c>
      <c r="F62" s="25">
        <f t="shared" si="26"/>
        <v>0</v>
      </c>
      <c r="G62" s="25">
        <f t="shared" si="26"/>
        <v>0</v>
      </c>
      <c r="H62" s="25">
        <f t="shared" si="26"/>
        <v>0</v>
      </c>
      <c r="I62" s="25">
        <f t="shared" si="26"/>
        <v>0</v>
      </c>
      <c r="J62" s="25">
        <f t="shared" si="26"/>
        <v>0</v>
      </c>
      <c r="K62" s="25">
        <f t="shared" si="26"/>
        <v>0</v>
      </c>
      <c r="L62" s="25">
        <f t="shared" si="26"/>
        <v>0</v>
      </c>
      <c r="M62" s="25">
        <f t="shared" si="26"/>
        <v>0</v>
      </c>
      <c r="N62" s="25">
        <f t="shared" si="26"/>
        <v>0</v>
      </c>
      <c r="O62" s="25">
        <f t="shared" si="26"/>
        <v>0</v>
      </c>
      <c r="P62" s="25">
        <f t="shared" si="26"/>
        <v>0</v>
      </c>
      <c r="Q62" s="25">
        <f t="shared" si="26"/>
        <v>0</v>
      </c>
      <c r="R62" s="25">
        <f t="shared" si="26"/>
        <v>6302.9</v>
      </c>
      <c r="S62" s="25">
        <f t="shared" si="26"/>
        <v>0</v>
      </c>
      <c r="T62" s="25">
        <f t="shared" si="26"/>
        <v>0</v>
      </c>
      <c r="U62" s="25">
        <f t="shared" si="26"/>
        <v>0</v>
      </c>
      <c r="V62" s="25">
        <f t="shared" si="26"/>
        <v>0</v>
      </c>
      <c r="W62" s="25">
        <f t="shared" si="26"/>
        <v>0</v>
      </c>
      <c r="X62" s="25">
        <f t="shared" si="26"/>
        <v>0</v>
      </c>
      <c r="Y62" s="25">
        <f t="shared" si="26"/>
        <v>0</v>
      </c>
      <c r="Z62" s="25">
        <f t="shared" si="26"/>
        <v>0</v>
      </c>
      <c r="AA62" s="26"/>
    </row>
    <row r="63" spans="1:27" ht="20.25" customHeight="1">
      <c r="A63" s="85"/>
      <c r="B63" s="8" t="s">
        <v>12</v>
      </c>
      <c r="C63" s="10">
        <f t="shared" si="1"/>
        <v>0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17"/>
    </row>
    <row r="64" spans="1:27" ht="20.25" customHeight="1">
      <c r="A64" s="85"/>
      <c r="B64" s="8" t="s">
        <v>13</v>
      </c>
      <c r="C64" s="10">
        <f t="shared" si="1"/>
        <v>6302.9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>
        <v>6302.9</v>
      </c>
      <c r="S64" s="9"/>
      <c r="T64" s="9"/>
      <c r="U64" s="9"/>
      <c r="V64" s="9"/>
      <c r="W64" s="9"/>
      <c r="X64" s="9"/>
      <c r="Y64" s="9"/>
      <c r="Z64" s="9"/>
      <c r="AA64" s="17"/>
    </row>
    <row r="65" spans="1:27" ht="20.25" customHeight="1">
      <c r="A65" s="85"/>
      <c r="B65" s="8" t="s">
        <v>78</v>
      </c>
      <c r="C65" s="10">
        <f t="shared" si="1"/>
        <v>0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17"/>
    </row>
    <row r="66" spans="1:27" ht="20.25" customHeight="1">
      <c r="A66" s="86"/>
      <c r="B66" s="8" t="s">
        <v>14</v>
      </c>
      <c r="C66" s="10">
        <f t="shared" si="1"/>
        <v>0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17"/>
    </row>
    <row r="67" spans="1:27" ht="87" customHeight="1">
      <c r="A67" s="84" t="s">
        <v>34</v>
      </c>
      <c r="B67" s="8" t="s">
        <v>72</v>
      </c>
      <c r="C67" s="10">
        <f t="shared" si="1"/>
        <v>24818.200000000004</v>
      </c>
      <c r="D67" s="9">
        <f>D68</f>
        <v>4099.93</v>
      </c>
      <c r="E67" s="9">
        <f aca="true" t="shared" si="27" ref="E67:Z67">E68</f>
        <v>0</v>
      </c>
      <c r="F67" s="9">
        <f t="shared" si="27"/>
        <v>2355.94</v>
      </c>
      <c r="G67" s="9">
        <f t="shared" si="27"/>
        <v>0</v>
      </c>
      <c r="H67" s="9">
        <f t="shared" si="27"/>
        <v>1566.59</v>
      </c>
      <c r="I67" s="9">
        <f t="shared" si="27"/>
        <v>0</v>
      </c>
      <c r="J67" s="9">
        <f t="shared" si="27"/>
        <v>2489.87</v>
      </c>
      <c r="K67" s="9">
        <f t="shared" si="27"/>
        <v>0</v>
      </c>
      <c r="L67" s="9">
        <f t="shared" si="27"/>
        <v>1890.59</v>
      </c>
      <c r="M67" s="9">
        <f t="shared" si="27"/>
        <v>0</v>
      </c>
      <c r="N67" s="9">
        <f t="shared" si="27"/>
        <v>1978.95</v>
      </c>
      <c r="O67" s="9">
        <f t="shared" si="27"/>
        <v>0</v>
      </c>
      <c r="P67" s="9">
        <f t="shared" si="27"/>
        <v>3133.89</v>
      </c>
      <c r="Q67" s="9">
        <f t="shared" si="27"/>
        <v>0</v>
      </c>
      <c r="R67" s="9">
        <f t="shared" si="27"/>
        <v>1496.86</v>
      </c>
      <c r="S67" s="9">
        <f t="shared" si="27"/>
        <v>0</v>
      </c>
      <c r="T67" s="9">
        <f t="shared" si="27"/>
        <v>996.39</v>
      </c>
      <c r="U67" s="9">
        <f t="shared" si="27"/>
        <v>0</v>
      </c>
      <c r="V67" s="9">
        <f t="shared" si="27"/>
        <v>1881.08</v>
      </c>
      <c r="W67" s="9">
        <f t="shared" si="27"/>
        <v>0</v>
      </c>
      <c r="X67" s="9">
        <f t="shared" si="27"/>
        <v>842.06</v>
      </c>
      <c r="Y67" s="9">
        <f t="shared" si="27"/>
        <v>0</v>
      </c>
      <c r="Z67" s="9">
        <f t="shared" si="27"/>
        <v>2086.05</v>
      </c>
      <c r="AA67" s="17"/>
    </row>
    <row r="68" spans="1:27" s="27" customFormat="1" ht="30" customHeight="1">
      <c r="A68" s="85"/>
      <c r="B68" s="23" t="s">
        <v>23</v>
      </c>
      <c r="C68" s="24">
        <f t="shared" si="1"/>
        <v>24818.200000000004</v>
      </c>
      <c r="D68" s="25">
        <f>D69+D70+D71+D72</f>
        <v>4099.93</v>
      </c>
      <c r="E68" s="25">
        <f aca="true" t="shared" si="28" ref="E68:Z68">E69+E70+E71+E72</f>
        <v>0</v>
      </c>
      <c r="F68" s="25">
        <f t="shared" si="28"/>
        <v>2355.94</v>
      </c>
      <c r="G68" s="25">
        <f t="shared" si="28"/>
        <v>0</v>
      </c>
      <c r="H68" s="25">
        <f t="shared" si="28"/>
        <v>1566.59</v>
      </c>
      <c r="I68" s="25">
        <f t="shared" si="28"/>
        <v>0</v>
      </c>
      <c r="J68" s="25">
        <f t="shared" si="28"/>
        <v>2489.87</v>
      </c>
      <c r="K68" s="25">
        <f t="shared" si="28"/>
        <v>0</v>
      </c>
      <c r="L68" s="25">
        <f t="shared" si="28"/>
        <v>1890.59</v>
      </c>
      <c r="M68" s="25">
        <f t="shared" si="28"/>
        <v>0</v>
      </c>
      <c r="N68" s="25">
        <f t="shared" si="28"/>
        <v>1978.95</v>
      </c>
      <c r="O68" s="25">
        <f t="shared" si="28"/>
        <v>0</v>
      </c>
      <c r="P68" s="25">
        <f t="shared" si="28"/>
        <v>3133.89</v>
      </c>
      <c r="Q68" s="25">
        <f t="shared" si="28"/>
        <v>0</v>
      </c>
      <c r="R68" s="25">
        <f t="shared" si="28"/>
        <v>1496.86</v>
      </c>
      <c r="S68" s="25">
        <f t="shared" si="28"/>
        <v>0</v>
      </c>
      <c r="T68" s="25">
        <f t="shared" si="28"/>
        <v>996.39</v>
      </c>
      <c r="U68" s="25">
        <f t="shared" si="28"/>
        <v>0</v>
      </c>
      <c r="V68" s="25">
        <f t="shared" si="28"/>
        <v>1881.08</v>
      </c>
      <c r="W68" s="25">
        <f t="shared" si="28"/>
        <v>0</v>
      </c>
      <c r="X68" s="25">
        <f t="shared" si="28"/>
        <v>842.06</v>
      </c>
      <c r="Y68" s="25">
        <f t="shared" si="28"/>
        <v>0</v>
      </c>
      <c r="Z68" s="25">
        <f t="shared" si="28"/>
        <v>2086.05</v>
      </c>
      <c r="AA68" s="26"/>
    </row>
    <row r="69" spans="1:27" ht="30" customHeight="1">
      <c r="A69" s="85"/>
      <c r="B69" s="8" t="s">
        <v>12</v>
      </c>
      <c r="C69" s="10">
        <f t="shared" si="1"/>
        <v>0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17"/>
    </row>
    <row r="70" spans="1:27" ht="30" customHeight="1">
      <c r="A70" s="85"/>
      <c r="B70" s="8" t="s">
        <v>13</v>
      </c>
      <c r="C70" s="10">
        <f t="shared" si="1"/>
        <v>24818.200000000004</v>
      </c>
      <c r="D70" s="9">
        <v>4099.93</v>
      </c>
      <c r="E70" s="9"/>
      <c r="F70" s="9">
        <v>2355.94</v>
      </c>
      <c r="G70" s="9"/>
      <c r="H70" s="9">
        <v>1566.59</v>
      </c>
      <c r="I70" s="9"/>
      <c r="J70" s="9">
        <v>2489.87</v>
      </c>
      <c r="K70" s="9"/>
      <c r="L70" s="9">
        <v>1890.59</v>
      </c>
      <c r="M70" s="9"/>
      <c r="N70" s="9">
        <v>1978.95</v>
      </c>
      <c r="O70" s="9"/>
      <c r="P70" s="9">
        <v>3133.89</v>
      </c>
      <c r="Q70" s="9"/>
      <c r="R70" s="9">
        <v>1496.86</v>
      </c>
      <c r="S70" s="9"/>
      <c r="T70" s="9">
        <v>996.39</v>
      </c>
      <c r="U70" s="9"/>
      <c r="V70" s="9">
        <v>1881.08</v>
      </c>
      <c r="W70" s="9"/>
      <c r="X70" s="9">
        <v>842.06</v>
      </c>
      <c r="Y70" s="9"/>
      <c r="Z70" s="9">
        <v>2086.05</v>
      </c>
      <c r="AA70" s="17"/>
    </row>
    <row r="71" spans="1:27" ht="30" customHeight="1">
      <c r="A71" s="85"/>
      <c r="B71" s="8" t="s">
        <v>78</v>
      </c>
      <c r="C71" s="10">
        <f t="shared" si="1"/>
        <v>0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17"/>
    </row>
    <row r="72" spans="1:27" ht="30" customHeight="1">
      <c r="A72" s="86"/>
      <c r="B72" s="8" t="s">
        <v>14</v>
      </c>
      <c r="C72" s="10">
        <f t="shared" si="1"/>
        <v>0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17"/>
    </row>
    <row r="73" spans="1:27" s="27" customFormat="1" ht="87.75" customHeight="1">
      <c r="A73" s="84" t="s">
        <v>35</v>
      </c>
      <c r="B73" s="13" t="s">
        <v>73</v>
      </c>
      <c r="C73" s="24">
        <f t="shared" si="1"/>
        <v>2266.2</v>
      </c>
      <c r="D73" s="25">
        <f>D74</f>
        <v>0</v>
      </c>
      <c r="E73" s="25">
        <f aca="true" t="shared" si="29" ref="E73:Z73">E74</f>
        <v>0</v>
      </c>
      <c r="F73" s="25">
        <f t="shared" si="29"/>
        <v>0</v>
      </c>
      <c r="G73" s="25">
        <f t="shared" si="29"/>
        <v>0</v>
      </c>
      <c r="H73" s="25">
        <f t="shared" si="29"/>
        <v>0</v>
      </c>
      <c r="I73" s="25">
        <f t="shared" si="29"/>
        <v>0</v>
      </c>
      <c r="J73" s="25">
        <f t="shared" si="29"/>
        <v>0</v>
      </c>
      <c r="K73" s="25">
        <f t="shared" si="29"/>
        <v>0</v>
      </c>
      <c r="L73" s="25">
        <f t="shared" si="29"/>
        <v>0</v>
      </c>
      <c r="M73" s="25">
        <f t="shared" si="29"/>
        <v>0</v>
      </c>
      <c r="N73" s="25">
        <f t="shared" si="29"/>
        <v>0</v>
      </c>
      <c r="O73" s="25">
        <f t="shared" si="29"/>
        <v>0</v>
      </c>
      <c r="P73" s="25">
        <f t="shared" si="29"/>
        <v>35</v>
      </c>
      <c r="Q73" s="25">
        <f t="shared" si="29"/>
        <v>0</v>
      </c>
      <c r="R73" s="25">
        <f t="shared" si="29"/>
        <v>2197.2</v>
      </c>
      <c r="S73" s="25">
        <f t="shared" si="29"/>
        <v>0</v>
      </c>
      <c r="T73" s="25">
        <f t="shared" si="29"/>
        <v>31</v>
      </c>
      <c r="U73" s="25">
        <f t="shared" si="29"/>
        <v>0</v>
      </c>
      <c r="V73" s="25">
        <f t="shared" si="29"/>
        <v>3</v>
      </c>
      <c r="W73" s="25">
        <f t="shared" si="29"/>
        <v>0</v>
      </c>
      <c r="X73" s="25">
        <f t="shared" si="29"/>
        <v>0</v>
      </c>
      <c r="Y73" s="25">
        <f t="shared" si="29"/>
        <v>0</v>
      </c>
      <c r="Z73" s="25">
        <f t="shared" si="29"/>
        <v>0</v>
      </c>
      <c r="AA73" s="26"/>
    </row>
    <row r="74" spans="1:27" ht="25.5" customHeight="1">
      <c r="A74" s="85"/>
      <c r="B74" s="8" t="s">
        <v>23</v>
      </c>
      <c r="C74" s="10">
        <f aca="true" t="shared" si="30" ref="C74:C107">D74+F74+H74+J74+L74+N74+P74+R74+T74+V74+X74+Z74</f>
        <v>2266.2</v>
      </c>
      <c r="D74" s="9">
        <f>D75+D76+D77+D78</f>
        <v>0</v>
      </c>
      <c r="E74" s="9">
        <f aca="true" t="shared" si="31" ref="E74:Z74">E75+E76+E77+E78</f>
        <v>0</v>
      </c>
      <c r="F74" s="9">
        <f t="shared" si="31"/>
        <v>0</v>
      </c>
      <c r="G74" s="9">
        <f t="shared" si="31"/>
        <v>0</v>
      </c>
      <c r="H74" s="9">
        <f t="shared" si="31"/>
        <v>0</v>
      </c>
      <c r="I74" s="9">
        <f t="shared" si="31"/>
        <v>0</v>
      </c>
      <c r="J74" s="9">
        <f t="shared" si="31"/>
        <v>0</v>
      </c>
      <c r="K74" s="9">
        <f t="shared" si="31"/>
        <v>0</v>
      </c>
      <c r="L74" s="9">
        <f t="shared" si="31"/>
        <v>0</v>
      </c>
      <c r="M74" s="9">
        <f t="shared" si="31"/>
        <v>0</v>
      </c>
      <c r="N74" s="9">
        <f t="shared" si="31"/>
        <v>0</v>
      </c>
      <c r="O74" s="9">
        <f t="shared" si="31"/>
        <v>0</v>
      </c>
      <c r="P74" s="9">
        <f t="shared" si="31"/>
        <v>35</v>
      </c>
      <c r="Q74" s="9">
        <f t="shared" si="31"/>
        <v>0</v>
      </c>
      <c r="R74" s="9">
        <f t="shared" si="31"/>
        <v>2197.2</v>
      </c>
      <c r="S74" s="9">
        <f t="shared" si="31"/>
        <v>0</v>
      </c>
      <c r="T74" s="9">
        <f t="shared" si="31"/>
        <v>31</v>
      </c>
      <c r="U74" s="9">
        <f t="shared" si="31"/>
        <v>0</v>
      </c>
      <c r="V74" s="9">
        <f t="shared" si="31"/>
        <v>3</v>
      </c>
      <c r="W74" s="9">
        <f t="shared" si="31"/>
        <v>0</v>
      </c>
      <c r="X74" s="9">
        <f t="shared" si="31"/>
        <v>0</v>
      </c>
      <c r="Y74" s="9">
        <f t="shared" si="31"/>
        <v>0</v>
      </c>
      <c r="Z74" s="9">
        <f t="shared" si="31"/>
        <v>0</v>
      </c>
      <c r="AA74" s="17"/>
    </row>
    <row r="75" spans="1:27" ht="27" customHeight="1">
      <c r="A75" s="85"/>
      <c r="B75" s="8" t="s">
        <v>12</v>
      </c>
      <c r="C75" s="10">
        <f t="shared" si="30"/>
        <v>594</v>
      </c>
      <c r="D75" s="9">
        <f>D81+D87+D93+D99</f>
        <v>0</v>
      </c>
      <c r="E75" s="9">
        <f aca="true" t="shared" si="32" ref="E75:Z75">E81+E87+E93+E99</f>
        <v>0</v>
      </c>
      <c r="F75" s="9">
        <f t="shared" si="32"/>
        <v>0</v>
      </c>
      <c r="G75" s="9">
        <f t="shared" si="32"/>
        <v>0</v>
      </c>
      <c r="H75" s="9">
        <f t="shared" si="32"/>
        <v>0</v>
      </c>
      <c r="I75" s="9">
        <f t="shared" si="32"/>
        <v>0</v>
      </c>
      <c r="J75" s="9">
        <f t="shared" si="32"/>
        <v>0</v>
      </c>
      <c r="K75" s="9">
        <f t="shared" si="32"/>
        <v>0</v>
      </c>
      <c r="L75" s="9">
        <f t="shared" si="32"/>
        <v>0</v>
      </c>
      <c r="M75" s="9">
        <f t="shared" si="32"/>
        <v>0</v>
      </c>
      <c r="N75" s="9">
        <f t="shared" si="32"/>
        <v>0</v>
      </c>
      <c r="O75" s="9">
        <f t="shared" si="32"/>
        <v>0</v>
      </c>
      <c r="P75" s="9">
        <f t="shared" si="32"/>
        <v>0</v>
      </c>
      <c r="Q75" s="9">
        <f t="shared" si="32"/>
        <v>0</v>
      </c>
      <c r="R75" s="9">
        <f t="shared" si="32"/>
        <v>594</v>
      </c>
      <c r="S75" s="9">
        <f t="shared" si="32"/>
        <v>0</v>
      </c>
      <c r="T75" s="9">
        <f t="shared" si="32"/>
        <v>0</v>
      </c>
      <c r="U75" s="9">
        <f t="shared" si="32"/>
        <v>0</v>
      </c>
      <c r="V75" s="9">
        <f t="shared" si="32"/>
        <v>0</v>
      </c>
      <c r="W75" s="9">
        <f t="shared" si="32"/>
        <v>0</v>
      </c>
      <c r="X75" s="9">
        <f t="shared" si="32"/>
        <v>0</v>
      </c>
      <c r="Y75" s="9">
        <f t="shared" si="32"/>
        <v>0</v>
      </c>
      <c r="Z75" s="9">
        <f t="shared" si="32"/>
        <v>0</v>
      </c>
      <c r="AA75" s="17"/>
    </row>
    <row r="76" spans="1:27" ht="27" customHeight="1">
      <c r="A76" s="85"/>
      <c r="B76" s="8" t="s">
        <v>13</v>
      </c>
      <c r="C76" s="10">
        <f t="shared" si="30"/>
        <v>1672.2</v>
      </c>
      <c r="D76" s="9">
        <f>D82+D88+D94+D100</f>
        <v>0</v>
      </c>
      <c r="E76" s="9">
        <f aca="true" t="shared" si="33" ref="E76:Z76">E82+E88+E94+E100</f>
        <v>0</v>
      </c>
      <c r="F76" s="9">
        <f t="shared" si="33"/>
        <v>0</v>
      </c>
      <c r="G76" s="9">
        <f t="shared" si="33"/>
        <v>0</v>
      </c>
      <c r="H76" s="9">
        <f t="shared" si="33"/>
        <v>0</v>
      </c>
      <c r="I76" s="9">
        <f t="shared" si="33"/>
        <v>0</v>
      </c>
      <c r="J76" s="9">
        <f t="shared" si="33"/>
        <v>0</v>
      </c>
      <c r="K76" s="9">
        <f t="shared" si="33"/>
        <v>0</v>
      </c>
      <c r="L76" s="9">
        <f t="shared" si="33"/>
        <v>0</v>
      </c>
      <c r="M76" s="9">
        <f t="shared" si="33"/>
        <v>0</v>
      </c>
      <c r="N76" s="9">
        <f t="shared" si="33"/>
        <v>0</v>
      </c>
      <c r="O76" s="9">
        <f t="shared" si="33"/>
        <v>0</v>
      </c>
      <c r="P76" s="9">
        <f t="shared" si="33"/>
        <v>35</v>
      </c>
      <c r="Q76" s="9">
        <f t="shared" si="33"/>
        <v>0</v>
      </c>
      <c r="R76" s="9">
        <f t="shared" si="33"/>
        <v>1603.2</v>
      </c>
      <c r="S76" s="9">
        <f t="shared" si="33"/>
        <v>0</v>
      </c>
      <c r="T76" s="9">
        <f t="shared" si="33"/>
        <v>31</v>
      </c>
      <c r="U76" s="9">
        <f t="shared" si="33"/>
        <v>0</v>
      </c>
      <c r="V76" s="9">
        <f t="shared" si="33"/>
        <v>3</v>
      </c>
      <c r="W76" s="9">
        <f t="shared" si="33"/>
        <v>0</v>
      </c>
      <c r="X76" s="9">
        <f t="shared" si="33"/>
        <v>0</v>
      </c>
      <c r="Y76" s="9">
        <f t="shared" si="33"/>
        <v>0</v>
      </c>
      <c r="Z76" s="9">
        <f t="shared" si="33"/>
        <v>0</v>
      </c>
      <c r="AA76" s="17"/>
    </row>
    <row r="77" spans="1:27" ht="27" customHeight="1">
      <c r="A77" s="85"/>
      <c r="B77" s="8" t="s">
        <v>78</v>
      </c>
      <c r="C77" s="10">
        <f t="shared" si="30"/>
        <v>0</v>
      </c>
      <c r="D77" s="9">
        <f>D83+D89+D95+D101</f>
        <v>0</v>
      </c>
      <c r="E77" s="9">
        <f aca="true" t="shared" si="34" ref="E77:Z77">E83+E89+E95+E101</f>
        <v>0</v>
      </c>
      <c r="F77" s="9">
        <f t="shared" si="34"/>
        <v>0</v>
      </c>
      <c r="G77" s="9">
        <f t="shared" si="34"/>
        <v>0</v>
      </c>
      <c r="H77" s="9">
        <f t="shared" si="34"/>
        <v>0</v>
      </c>
      <c r="I77" s="9">
        <f t="shared" si="34"/>
        <v>0</v>
      </c>
      <c r="J77" s="9">
        <f t="shared" si="34"/>
        <v>0</v>
      </c>
      <c r="K77" s="9">
        <f t="shared" si="34"/>
        <v>0</v>
      </c>
      <c r="L77" s="9">
        <f t="shared" si="34"/>
        <v>0</v>
      </c>
      <c r="M77" s="9">
        <f t="shared" si="34"/>
        <v>0</v>
      </c>
      <c r="N77" s="9">
        <f t="shared" si="34"/>
        <v>0</v>
      </c>
      <c r="O77" s="9">
        <f t="shared" si="34"/>
        <v>0</v>
      </c>
      <c r="P77" s="9">
        <f t="shared" si="34"/>
        <v>0</v>
      </c>
      <c r="Q77" s="9">
        <f t="shared" si="34"/>
        <v>0</v>
      </c>
      <c r="R77" s="9">
        <f t="shared" si="34"/>
        <v>0</v>
      </c>
      <c r="S77" s="9">
        <f t="shared" si="34"/>
        <v>0</v>
      </c>
      <c r="T77" s="9">
        <f t="shared" si="34"/>
        <v>0</v>
      </c>
      <c r="U77" s="9">
        <f t="shared" si="34"/>
        <v>0</v>
      </c>
      <c r="V77" s="9">
        <f t="shared" si="34"/>
        <v>0</v>
      </c>
      <c r="W77" s="9">
        <f t="shared" si="34"/>
        <v>0</v>
      </c>
      <c r="X77" s="9">
        <f t="shared" si="34"/>
        <v>0</v>
      </c>
      <c r="Y77" s="9">
        <f t="shared" si="34"/>
        <v>0</v>
      </c>
      <c r="Z77" s="9">
        <f t="shared" si="34"/>
        <v>0</v>
      </c>
      <c r="AA77" s="17"/>
    </row>
    <row r="78" spans="1:27" ht="27" customHeight="1">
      <c r="A78" s="86"/>
      <c r="B78" s="8" t="s">
        <v>14</v>
      </c>
      <c r="C78" s="10">
        <f t="shared" si="30"/>
        <v>0</v>
      </c>
      <c r="D78" s="9">
        <f>D84+D90+D96+D102</f>
        <v>0</v>
      </c>
      <c r="E78" s="9">
        <f aca="true" t="shared" si="35" ref="E78:Z78">E84+E90+E96+E102</f>
        <v>0</v>
      </c>
      <c r="F78" s="9">
        <f t="shared" si="35"/>
        <v>0</v>
      </c>
      <c r="G78" s="9">
        <f t="shared" si="35"/>
        <v>0</v>
      </c>
      <c r="H78" s="9">
        <f t="shared" si="35"/>
        <v>0</v>
      </c>
      <c r="I78" s="9">
        <f t="shared" si="35"/>
        <v>0</v>
      </c>
      <c r="J78" s="9">
        <f t="shared" si="35"/>
        <v>0</v>
      </c>
      <c r="K78" s="9">
        <f t="shared" si="35"/>
        <v>0</v>
      </c>
      <c r="L78" s="9">
        <f t="shared" si="35"/>
        <v>0</v>
      </c>
      <c r="M78" s="9">
        <f t="shared" si="35"/>
        <v>0</v>
      </c>
      <c r="N78" s="9">
        <f t="shared" si="35"/>
        <v>0</v>
      </c>
      <c r="O78" s="9">
        <f t="shared" si="35"/>
        <v>0</v>
      </c>
      <c r="P78" s="9">
        <f t="shared" si="35"/>
        <v>0</v>
      </c>
      <c r="Q78" s="9">
        <f t="shared" si="35"/>
        <v>0</v>
      </c>
      <c r="R78" s="9">
        <f t="shared" si="35"/>
        <v>0</v>
      </c>
      <c r="S78" s="9">
        <f t="shared" si="35"/>
        <v>0</v>
      </c>
      <c r="T78" s="9">
        <f t="shared" si="35"/>
        <v>0</v>
      </c>
      <c r="U78" s="9">
        <f t="shared" si="35"/>
        <v>0</v>
      </c>
      <c r="V78" s="9">
        <f t="shared" si="35"/>
        <v>0</v>
      </c>
      <c r="W78" s="9">
        <f t="shared" si="35"/>
        <v>0</v>
      </c>
      <c r="X78" s="9">
        <f t="shared" si="35"/>
        <v>0</v>
      </c>
      <c r="Y78" s="9">
        <f t="shared" si="35"/>
        <v>0</v>
      </c>
      <c r="Z78" s="9">
        <f t="shared" si="35"/>
        <v>0</v>
      </c>
      <c r="AA78" s="17"/>
    </row>
    <row r="79" spans="1:27" ht="83.25" customHeight="1">
      <c r="A79" s="84" t="s">
        <v>36</v>
      </c>
      <c r="B79" s="12" t="s">
        <v>74</v>
      </c>
      <c r="C79" s="10">
        <f t="shared" si="30"/>
        <v>370.8</v>
      </c>
      <c r="D79" s="9">
        <f>D80</f>
        <v>0</v>
      </c>
      <c r="E79" s="9">
        <f aca="true" t="shared" si="36" ref="E79:Z79">E80</f>
        <v>0</v>
      </c>
      <c r="F79" s="9">
        <f t="shared" si="36"/>
        <v>0</v>
      </c>
      <c r="G79" s="9">
        <f t="shared" si="36"/>
        <v>0</v>
      </c>
      <c r="H79" s="9">
        <f t="shared" si="36"/>
        <v>0</v>
      </c>
      <c r="I79" s="9">
        <f t="shared" si="36"/>
        <v>0</v>
      </c>
      <c r="J79" s="9">
        <f t="shared" si="36"/>
        <v>0</v>
      </c>
      <c r="K79" s="9">
        <f t="shared" si="36"/>
        <v>0</v>
      </c>
      <c r="L79" s="9">
        <f t="shared" si="36"/>
        <v>0</v>
      </c>
      <c r="M79" s="9">
        <f t="shared" si="36"/>
        <v>0</v>
      </c>
      <c r="N79" s="9">
        <f t="shared" si="36"/>
        <v>0</v>
      </c>
      <c r="O79" s="9">
        <f t="shared" si="36"/>
        <v>0</v>
      </c>
      <c r="P79" s="9">
        <f t="shared" si="36"/>
        <v>0</v>
      </c>
      <c r="Q79" s="9">
        <f t="shared" si="36"/>
        <v>0</v>
      </c>
      <c r="R79" s="9">
        <f t="shared" si="36"/>
        <v>370.8</v>
      </c>
      <c r="S79" s="9">
        <f t="shared" si="36"/>
        <v>0</v>
      </c>
      <c r="T79" s="9">
        <f t="shared" si="36"/>
        <v>0</v>
      </c>
      <c r="U79" s="9">
        <f t="shared" si="36"/>
        <v>0</v>
      </c>
      <c r="V79" s="9">
        <f t="shared" si="36"/>
        <v>0</v>
      </c>
      <c r="W79" s="9">
        <f t="shared" si="36"/>
        <v>0</v>
      </c>
      <c r="X79" s="9">
        <f t="shared" si="36"/>
        <v>0</v>
      </c>
      <c r="Y79" s="9">
        <f t="shared" si="36"/>
        <v>0</v>
      </c>
      <c r="Z79" s="9">
        <f t="shared" si="36"/>
        <v>0</v>
      </c>
      <c r="AA79" s="17"/>
    </row>
    <row r="80" spans="1:27" s="27" customFormat="1" ht="25.5" customHeight="1">
      <c r="A80" s="85"/>
      <c r="B80" s="23" t="s">
        <v>23</v>
      </c>
      <c r="C80" s="24">
        <f t="shared" si="30"/>
        <v>370.8</v>
      </c>
      <c r="D80" s="25">
        <f>D81+D82+D83+D84</f>
        <v>0</v>
      </c>
      <c r="E80" s="25">
        <f aca="true" t="shared" si="37" ref="E80:Z80">E81+E82+E83+E84</f>
        <v>0</v>
      </c>
      <c r="F80" s="25">
        <f t="shared" si="37"/>
        <v>0</v>
      </c>
      <c r="G80" s="25">
        <f t="shared" si="37"/>
        <v>0</v>
      </c>
      <c r="H80" s="25">
        <f t="shared" si="37"/>
        <v>0</v>
      </c>
      <c r="I80" s="25">
        <f t="shared" si="37"/>
        <v>0</v>
      </c>
      <c r="J80" s="25">
        <f t="shared" si="37"/>
        <v>0</v>
      </c>
      <c r="K80" s="25">
        <f t="shared" si="37"/>
        <v>0</v>
      </c>
      <c r="L80" s="25">
        <f t="shared" si="37"/>
        <v>0</v>
      </c>
      <c r="M80" s="25">
        <f t="shared" si="37"/>
        <v>0</v>
      </c>
      <c r="N80" s="25">
        <f t="shared" si="37"/>
        <v>0</v>
      </c>
      <c r="O80" s="25">
        <f t="shared" si="37"/>
        <v>0</v>
      </c>
      <c r="P80" s="25">
        <f t="shared" si="37"/>
        <v>0</v>
      </c>
      <c r="Q80" s="25">
        <f t="shared" si="37"/>
        <v>0</v>
      </c>
      <c r="R80" s="25">
        <f t="shared" si="37"/>
        <v>370.8</v>
      </c>
      <c r="S80" s="25">
        <f t="shared" si="37"/>
        <v>0</v>
      </c>
      <c r="T80" s="25">
        <f t="shared" si="37"/>
        <v>0</v>
      </c>
      <c r="U80" s="25">
        <f t="shared" si="37"/>
        <v>0</v>
      </c>
      <c r="V80" s="25">
        <f t="shared" si="37"/>
        <v>0</v>
      </c>
      <c r="W80" s="25">
        <f t="shared" si="37"/>
        <v>0</v>
      </c>
      <c r="X80" s="25">
        <f t="shared" si="37"/>
        <v>0</v>
      </c>
      <c r="Y80" s="25">
        <f t="shared" si="37"/>
        <v>0</v>
      </c>
      <c r="Z80" s="25">
        <f t="shared" si="37"/>
        <v>0</v>
      </c>
      <c r="AA80" s="26"/>
    </row>
    <row r="81" spans="1:27" ht="25.5" customHeight="1">
      <c r="A81" s="85"/>
      <c r="B81" s="8" t="s">
        <v>12</v>
      </c>
      <c r="C81" s="10">
        <f t="shared" si="30"/>
        <v>0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7"/>
    </row>
    <row r="82" spans="1:27" ht="25.5" customHeight="1">
      <c r="A82" s="85"/>
      <c r="B82" s="8" t="s">
        <v>13</v>
      </c>
      <c r="C82" s="10">
        <f t="shared" si="30"/>
        <v>370.8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>
        <v>370.8</v>
      </c>
      <c r="S82" s="10"/>
      <c r="T82" s="10"/>
      <c r="U82" s="10"/>
      <c r="V82" s="10"/>
      <c r="W82" s="10"/>
      <c r="X82" s="10"/>
      <c r="Y82" s="10"/>
      <c r="Z82" s="10"/>
      <c r="AA82" s="17"/>
    </row>
    <row r="83" spans="1:27" ht="25.5" customHeight="1">
      <c r="A83" s="85"/>
      <c r="B83" s="8" t="s">
        <v>78</v>
      </c>
      <c r="C83" s="10">
        <f t="shared" si="30"/>
        <v>0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7"/>
    </row>
    <row r="84" spans="1:27" ht="25.5" customHeight="1">
      <c r="A84" s="86"/>
      <c r="B84" s="8" t="s">
        <v>14</v>
      </c>
      <c r="C84" s="10">
        <f t="shared" si="30"/>
        <v>0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7"/>
    </row>
    <row r="85" spans="1:27" ht="54.75" customHeight="1">
      <c r="A85" s="84" t="s">
        <v>37</v>
      </c>
      <c r="B85" s="13" t="s">
        <v>75</v>
      </c>
      <c r="C85" s="10">
        <f t="shared" si="30"/>
        <v>100</v>
      </c>
      <c r="D85" s="10">
        <f>D86</f>
        <v>0</v>
      </c>
      <c r="E85" s="10">
        <f aca="true" t="shared" si="38" ref="E85:Z85">E86</f>
        <v>0</v>
      </c>
      <c r="F85" s="10">
        <f t="shared" si="38"/>
        <v>0</v>
      </c>
      <c r="G85" s="10">
        <f t="shared" si="38"/>
        <v>0</v>
      </c>
      <c r="H85" s="10">
        <f t="shared" si="38"/>
        <v>0</v>
      </c>
      <c r="I85" s="10">
        <f t="shared" si="38"/>
        <v>0</v>
      </c>
      <c r="J85" s="10">
        <f t="shared" si="38"/>
        <v>0</v>
      </c>
      <c r="K85" s="10">
        <f t="shared" si="38"/>
        <v>0</v>
      </c>
      <c r="L85" s="10">
        <f t="shared" si="38"/>
        <v>0</v>
      </c>
      <c r="M85" s="10">
        <f t="shared" si="38"/>
        <v>0</v>
      </c>
      <c r="N85" s="10">
        <f t="shared" si="38"/>
        <v>0</v>
      </c>
      <c r="O85" s="10">
        <f t="shared" si="38"/>
        <v>0</v>
      </c>
      <c r="P85" s="10">
        <f t="shared" si="38"/>
        <v>35</v>
      </c>
      <c r="Q85" s="10">
        <f t="shared" si="38"/>
        <v>0</v>
      </c>
      <c r="R85" s="10">
        <f t="shared" si="38"/>
        <v>31</v>
      </c>
      <c r="S85" s="10">
        <f t="shared" si="38"/>
        <v>0</v>
      </c>
      <c r="T85" s="10">
        <f t="shared" si="38"/>
        <v>31</v>
      </c>
      <c r="U85" s="10">
        <f t="shared" si="38"/>
        <v>0</v>
      </c>
      <c r="V85" s="10">
        <f t="shared" si="38"/>
        <v>3</v>
      </c>
      <c r="W85" s="10">
        <f t="shared" si="38"/>
        <v>0</v>
      </c>
      <c r="X85" s="10">
        <f t="shared" si="38"/>
        <v>0</v>
      </c>
      <c r="Y85" s="10">
        <f t="shared" si="38"/>
        <v>0</v>
      </c>
      <c r="Z85" s="10">
        <f t="shared" si="38"/>
        <v>0</v>
      </c>
      <c r="AA85" s="17"/>
    </row>
    <row r="86" spans="1:27" s="27" customFormat="1" ht="28.5" customHeight="1">
      <c r="A86" s="85"/>
      <c r="B86" s="23" t="s">
        <v>23</v>
      </c>
      <c r="C86" s="24">
        <f t="shared" si="30"/>
        <v>100</v>
      </c>
      <c r="D86" s="25">
        <f>D87+D88+D89+D90</f>
        <v>0</v>
      </c>
      <c r="E86" s="25">
        <f aca="true" t="shared" si="39" ref="E86:Z86">E87+E88+E89+E90</f>
        <v>0</v>
      </c>
      <c r="F86" s="25">
        <f t="shared" si="39"/>
        <v>0</v>
      </c>
      <c r="G86" s="25">
        <f t="shared" si="39"/>
        <v>0</v>
      </c>
      <c r="H86" s="25">
        <f t="shared" si="39"/>
        <v>0</v>
      </c>
      <c r="I86" s="25">
        <f t="shared" si="39"/>
        <v>0</v>
      </c>
      <c r="J86" s="25">
        <f t="shared" si="39"/>
        <v>0</v>
      </c>
      <c r="K86" s="25">
        <f t="shared" si="39"/>
        <v>0</v>
      </c>
      <c r="L86" s="25">
        <f t="shared" si="39"/>
        <v>0</v>
      </c>
      <c r="M86" s="25">
        <f t="shared" si="39"/>
        <v>0</v>
      </c>
      <c r="N86" s="25">
        <f t="shared" si="39"/>
        <v>0</v>
      </c>
      <c r="O86" s="25">
        <f t="shared" si="39"/>
        <v>0</v>
      </c>
      <c r="P86" s="25">
        <f t="shared" si="39"/>
        <v>35</v>
      </c>
      <c r="Q86" s="25">
        <f t="shared" si="39"/>
        <v>0</v>
      </c>
      <c r="R86" s="25">
        <f t="shared" si="39"/>
        <v>31</v>
      </c>
      <c r="S86" s="25">
        <f t="shared" si="39"/>
        <v>0</v>
      </c>
      <c r="T86" s="25">
        <f t="shared" si="39"/>
        <v>31</v>
      </c>
      <c r="U86" s="25">
        <f t="shared" si="39"/>
        <v>0</v>
      </c>
      <c r="V86" s="25">
        <f t="shared" si="39"/>
        <v>3</v>
      </c>
      <c r="W86" s="25">
        <f t="shared" si="39"/>
        <v>0</v>
      </c>
      <c r="X86" s="25">
        <f t="shared" si="39"/>
        <v>0</v>
      </c>
      <c r="Y86" s="25">
        <f t="shared" si="39"/>
        <v>0</v>
      </c>
      <c r="Z86" s="25">
        <f t="shared" si="39"/>
        <v>0</v>
      </c>
      <c r="AA86" s="26"/>
    </row>
    <row r="87" spans="1:27" ht="28.5" customHeight="1">
      <c r="A87" s="85"/>
      <c r="B87" s="8" t="s">
        <v>12</v>
      </c>
      <c r="C87" s="10">
        <f t="shared" si="30"/>
        <v>0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7"/>
    </row>
    <row r="88" spans="1:27" ht="28.5" customHeight="1">
      <c r="A88" s="85"/>
      <c r="B88" s="8" t="s">
        <v>13</v>
      </c>
      <c r="C88" s="10">
        <f t="shared" si="30"/>
        <v>100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>
        <v>35</v>
      </c>
      <c r="Q88" s="10"/>
      <c r="R88" s="10">
        <v>31</v>
      </c>
      <c r="S88" s="10"/>
      <c r="T88" s="10">
        <v>31</v>
      </c>
      <c r="U88" s="10"/>
      <c r="V88" s="10">
        <v>3</v>
      </c>
      <c r="W88" s="10"/>
      <c r="X88" s="10"/>
      <c r="Y88" s="10"/>
      <c r="Z88" s="10"/>
      <c r="AA88" s="17"/>
    </row>
    <row r="89" spans="1:27" ht="28.5" customHeight="1">
      <c r="A89" s="85"/>
      <c r="B89" s="8" t="s">
        <v>78</v>
      </c>
      <c r="C89" s="10">
        <f t="shared" si="30"/>
        <v>0</v>
      </c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7"/>
    </row>
    <row r="90" spans="1:27" ht="28.5" customHeight="1">
      <c r="A90" s="86"/>
      <c r="B90" s="8" t="s">
        <v>14</v>
      </c>
      <c r="C90" s="10">
        <f t="shared" si="30"/>
        <v>0</v>
      </c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7"/>
    </row>
    <row r="91" spans="1:27" ht="100.5" customHeight="1">
      <c r="A91" s="84" t="s">
        <v>38</v>
      </c>
      <c r="B91" s="13" t="s">
        <v>76</v>
      </c>
      <c r="C91" s="10">
        <f t="shared" si="30"/>
        <v>1436.6</v>
      </c>
      <c r="D91" s="9">
        <f>D92</f>
        <v>0</v>
      </c>
      <c r="E91" s="9">
        <f aca="true" t="shared" si="40" ref="E91:Z91">E92</f>
        <v>0</v>
      </c>
      <c r="F91" s="9">
        <f t="shared" si="40"/>
        <v>0</v>
      </c>
      <c r="G91" s="9">
        <f t="shared" si="40"/>
        <v>0</v>
      </c>
      <c r="H91" s="9">
        <f t="shared" si="40"/>
        <v>0</v>
      </c>
      <c r="I91" s="9">
        <f t="shared" si="40"/>
        <v>0</v>
      </c>
      <c r="J91" s="9">
        <f t="shared" si="40"/>
        <v>0</v>
      </c>
      <c r="K91" s="9">
        <f t="shared" si="40"/>
        <v>0</v>
      </c>
      <c r="L91" s="9">
        <f t="shared" si="40"/>
        <v>0</v>
      </c>
      <c r="M91" s="9">
        <f t="shared" si="40"/>
        <v>0</v>
      </c>
      <c r="N91" s="9">
        <f t="shared" si="40"/>
        <v>0</v>
      </c>
      <c r="O91" s="9">
        <f t="shared" si="40"/>
        <v>0</v>
      </c>
      <c r="P91" s="9">
        <f t="shared" si="40"/>
        <v>0</v>
      </c>
      <c r="Q91" s="9">
        <f t="shared" si="40"/>
        <v>0</v>
      </c>
      <c r="R91" s="9">
        <f t="shared" si="40"/>
        <v>1436.6</v>
      </c>
      <c r="S91" s="9">
        <f t="shared" si="40"/>
        <v>0</v>
      </c>
      <c r="T91" s="9">
        <f t="shared" si="40"/>
        <v>0</v>
      </c>
      <c r="U91" s="9">
        <f t="shared" si="40"/>
        <v>0</v>
      </c>
      <c r="V91" s="9">
        <f t="shared" si="40"/>
        <v>0</v>
      </c>
      <c r="W91" s="9">
        <f t="shared" si="40"/>
        <v>0</v>
      </c>
      <c r="X91" s="9">
        <f t="shared" si="40"/>
        <v>0</v>
      </c>
      <c r="Y91" s="9">
        <f t="shared" si="40"/>
        <v>0</v>
      </c>
      <c r="Z91" s="9">
        <f t="shared" si="40"/>
        <v>0</v>
      </c>
      <c r="AA91" s="17"/>
    </row>
    <row r="92" spans="1:27" s="27" customFormat="1" ht="24.75" customHeight="1">
      <c r="A92" s="85"/>
      <c r="B92" s="23" t="s">
        <v>23</v>
      </c>
      <c r="C92" s="24">
        <f t="shared" si="30"/>
        <v>1436.6</v>
      </c>
      <c r="D92" s="25">
        <f>D93+D94+D95+D96</f>
        <v>0</v>
      </c>
      <c r="E92" s="25">
        <f aca="true" t="shared" si="41" ref="E92:Z92">E93+E94+E95+E96</f>
        <v>0</v>
      </c>
      <c r="F92" s="25">
        <f t="shared" si="41"/>
        <v>0</v>
      </c>
      <c r="G92" s="25">
        <f t="shared" si="41"/>
        <v>0</v>
      </c>
      <c r="H92" s="25">
        <f t="shared" si="41"/>
        <v>0</v>
      </c>
      <c r="I92" s="25">
        <f t="shared" si="41"/>
        <v>0</v>
      </c>
      <c r="J92" s="25">
        <f t="shared" si="41"/>
        <v>0</v>
      </c>
      <c r="K92" s="25">
        <f t="shared" si="41"/>
        <v>0</v>
      </c>
      <c r="L92" s="25">
        <f t="shared" si="41"/>
        <v>0</v>
      </c>
      <c r="M92" s="25">
        <f t="shared" si="41"/>
        <v>0</v>
      </c>
      <c r="N92" s="25">
        <f t="shared" si="41"/>
        <v>0</v>
      </c>
      <c r="O92" s="25">
        <f t="shared" si="41"/>
        <v>0</v>
      </c>
      <c r="P92" s="25">
        <f t="shared" si="41"/>
        <v>0</v>
      </c>
      <c r="Q92" s="25">
        <f t="shared" si="41"/>
        <v>0</v>
      </c>
      <c r="R92" s="25">
        <f t="shared" si="41"/>
        <v>1436.6</v>
      </c>
      <c r="S92" s="25">
        <f t="shared" si="41"/>
        <v>0</v>
      </c>
      <c r="T92" s="25">
        <f t="shared" si="41"/>
        <v>0</v>
      </c>
      <c r="U92" s="25">
        <f t="shared" si="41"/>
        <v>0</v>
      </c>
      <c r="V92" s="25">
        <f t="shared" si="41"/>
        <v>0</v>
      </c>
      <c r="W92" s="25">
        <f t="shared" si="41"/>
        <v>0</v>
      </c>
      <c r="X92" s="25">
        <f t="shared" si="41"/>
        <v>0</v>
      </c>
      <c r="Y92" s="25">
        <f t="shared" si="41"/>
        <v>0</v>
      </c>
      <c r="Z92" s="25">
        <f t="shared" si="41"/>
        <v>0</v>
      </c>
      <c r="AA92" s="26"/>
    </row>
    <row r="93" spans="1:27" ht="24.75" customHeight="1">
      <c r="A93" s="85"/>
      <c r="B93" s="8" t="s">
        <v>12</v>
      </c>
      <c r="C93" s="10">
        <f t="shared" si="30"/>
        <v>594</v>
      </c>
      <c r="D93" s="9"/>
      <c r="E93" s="9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0">
        <v>594</v>
      </c>
      <c r="S93" s="17"/>
      <c r="T93" s="17"/>
      <c r="U93" s="17"/>
      <c r="V93" s="17"/>
      <c r="W93" s="17"/>
      <c r="X93" s="17"/>
      <c r="Y93" s="17"/>
      <c r="Z93" s="17"/>
      <c r="AA93" s="17"/>
    </row>
    <row r="94" spans="1:27" ht="24.75" customHeight="1">
      <c r="A94" s="85"/>
      <c r="B94" s="8" t="s">
        <v>13</v>
      </c>
      <c r="C94" s="10">
        <f t="shared" si="30"/>
        <v>842.6</v>
      </c>
      <c r="D94" s="9"/>
      <c r="E94" s="9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0">
        <v>842.6</v>
      </c>
      <c r="S94" s="17"/>
      <c r="T94" s="17"/>
      <c r="U94" s="17"/>
      <c r="V94" s="17"/>
      <c r="W94" s="17"/>
      <c r="X94" s="17"/>
      <c r="Y94" s="17"/>
      <c r="Z94" s="17"/>
      <c r="AA94" s="17"/>
    </row>
    <row r="95" spans="1:27" ht="24.75" customHeight="1">
      <c r="A95" s="85"/>
      <c r="B95" s="8" t="s">
        <v>78</v>
      </c>
      <c r="C95" s="10">
        <f t="shared" si="30"/>
        <v>0</v>
      </c>
      <c r="D95" s="9"/>
      <c r="E95" s="9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</row>
    <row r="96" spans="1:27" ht="24.75" customHeight="1">
      <c r="A96" s="86"/>
      <c r="B96" s="8" t="s">
        <v>14</v>
      </c>
      <c r="C96" s="10">
        <f t="shared" si="30"/>
        <v>0</v>
      </c>
      <c r="D96" s="9"/>
      <c r="E96" s="9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</row>
    <row r="97" spans="1:27" ht="45" customHeight="1">
      <c r="A97" s="84" t="s">
        <v>39</v>
      </c>
      <c r="B97" s="13" t="s">
        <v>77</v>
      </c>
      <c r="C97" s="10">
        <f t="shared" si="30"/>
        <v>358.8</v>
      </c>
      <c r="D97" s="9">
        <f>D98</f>
        <v>0</v>
      </c>
      <c r="E97" s="9">
        <f aca="true" t="shared" si="42" ref="E97:Z97">E98</f>
        <v>0</v>
      </c>
      <c r="F97" s="9">
        <f t="shared" si="42"/>
        <v>0</v>
      </c>
      <c r="G97" s="9">
        <f t="shared" si="42"/>
        <v>0</v>
      </c>
      <c r="H97" s="9">
        <f t="shared" si="42"/>
        <v>0</v>
      </c>
      <c r="I97" s="9">
        <f t="shared" si="42"/>
        <v>0</v>
      </c>
      <c r="J97" s="9">
        <f t="shared" si="42"/>
        <v>0</v>
      </c>
      <c r="K97" s="9">
        <f t="shared" si="42"/>
        <v>0</v>
      </c>
      <c r="L97" s="9">
        <f t="shared" si="42"/>
        <v>0</v>
      </c>
      <c r="M97" s="9">
        <f t="shared" si="42"/>
        <v>0</v>
      </c>
      <c r="N97" s="9">
        <f t="shared" si="42"/>
        <v>0</v>
      </c>
      <c r="O97" s="9">
        <f t="shared" si="42"/>
        <v>0</v>
      </c>
      <c r="P97" s="9">
        <f t="shared" si="42"/>
        <v>0</v>
      </c>
      <c r="Q97" s="9">
        <f t="shared" si="42"/>
        <v>0</v>
      </c>
      <c r="R97" s="9">
        <f t="shared" si="42"/>
        <v>358.8</v>
      </c>
      <c r="S97" s="9">
        <f t="shared" si="42"/>
        <v>0</v>
      </c>
      <c r="T97" s="9">
        <f t="shared" si="42"/>
        <v>0</v>
      </c>
      <c r="U97" s="9">
        <f t="shared" si="42"/>
        <v>0</v>
      </c>
      <c r="V97" s="9">
        <f t="shared" si="42"/>
        <v>0</v>
      </c>
      <c r="W97" s="9">
        <f t="shared" si="42"/>
        <v>0</v>
      </c>
      <c r="X97" s="9">
        <f t="shared" si="42"/>
        <v>0</v>
      </c>
      <c r="Y97" s="9">
        <f t="shared" si="42"/>
        <v>0</v>
      </c>
      <c r="Z97" s="9">
        <f t="shared" si="42"/>
        <v>0</v>
      </c>
      <c r="AA97" s="17"/>
    </row>
    <row r="98" spans="1:27" s="27" customFormat="1" ht="24" customHeight="1">
      <c r="A98" s="85"/>
      <c r="B98" s="23" t="s">
        <v>23</v>
      </c>
      <c r="C98" s="24">
        <f t="shared" si="30"/>
        <v>358.8</v>
      </c>
      <c r="D98" s="25">
        <f>D99+D100+D101+D102</f>
        <v>0</v>
      </c>
      <c r="E98" s="25">
        <f aca="true" t="shared" si="43" ref="E98:Z98">E99+E100+E101+E102</f>
        <v>0</v>
      </c>
      <c r="F98" s="25">
        <f t="shared" si="43"/>
        <v>0</v>
      </c>
      <c r="G98" s="25">
        <f t="shared" si="43"/>
        <v>0</v>
      </c>
      <c r="H98" s="25">
        <f t="shared" si="43"/>
        <v>0</v>
      </c>
      <c r="I98" s="25">
        <f t="shared" si="43"/>
        <v>0</v>
      </c>
      <c r="J98" s="25">
        <f t="shared" si="43"/>
        <v>0</v>
      </c>
      <c r="K98" s="25">
        <f t="shared" si="43"/>
        <v>0</v>
      </c>
      <c r="L98" s="25">
        <f t="shared" si="43"/>
        <v>0</v>
      </c>
      <c r="M98" s="25">
        <f t="shared" si="43"/>
        <v>0</v>
      </c>
      <c r="N98" s="25">
        <f t="shared" si="43"/>
        <v>0</v>
      </c>
      <c r="O98" s="25">
        <f t="shared" si="43"/>
        <v>0</v>
      </c>
      <c r="P98" s="25">
        <f t="shared" si="43"/>
        <v>0</v>
      </c>
      <c r="Q98" s="25">
        <f t="shared" si="43"/>
        <v>0</v>
      </c>
      <c r="R98" s="25">
        <f t="shared" si="43"/>
        <v>358.8</v>
      </c>
      <c r="S98" s="25">
        <f t="shared" si="43"/>
        <v>0</v>
      </c>
      <c r="T98" s="25">
        <f t="shared" si="43"/>
        <v>0</v>
      </c>
      <c r="U98" s="25">
        <f t="shared" si="43"/>
        <v>0</v>
      </c>
      <c r="V98" s="25">
        <f t="shared" si="43"/>
        <v>0</v>
      </c>
      <c r="W98" s="25">
        <f t="shared" si="43"/>
        <v>0</v>
      </c>
      <c r="X98" s="25">
        <f t="shared" si="43"/>
        <v>0</v>
      </c>
      <c r="Y98" s="25">
        <f t="shared" si="43"/>
        <v>0</v>
      </c>
      <c r="Z98" s="25">
        <f t="shared" si="43"/>
        <v>0</v>
      </c>
      <c r="AA98" s="26"/>
    </row>
    <row r="99" spans="1:27" ht="30" customHeight="1">
      <c r="A99" s="85"/>
      <c r="B99" s="8" t="s">
        <v>12</v>
      </c>
      <c r="C99" s="10">
        <f t="shared" si="30"/>
        <v>0</v>
      </c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7"/>
    </row>
    <row r="100" spans="1:27" ht="30" customHeight="1">
      <c r="A100" s="85"/>
      <c r="B100" s="8" t="s">
        <v>13</v>
      </c>
      <c r="C100" s="10">
        <f t="shared" si="30"/>
        <v>358.8</v>
      </c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>
        <v>358.8</v>
      </c>
      <c r="S100" s="10"/>
      <c r="T100" s="10"/>
      <c r="U100" s="10"/>
      <c r="V100" s="10"/>
      <c r="W100" s="10"/>
      <c r="X100" s="10"/>
      <c r="Y100" s="10"/>
      <c r="Z100" s="10"/>
      <c r="AA100" s="17"/>
    </row>
    <row r="101" spans="1:27" ht="30" customHeight="1">
      <c r="A101" s="85"/>
      <c r="B101" s="8" t="s">
        <v>78</v>
      </c>
      <c r="C101" s="10">
        <f t="shared" si="30"/>
        <v>0</v>
      </c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7"/>
    </row>
    <row r="102" spans="1:27" ht="30" customHeight="1">
      <c r="A102" s="86"/>
      <c r="B102" s="8" t="s">
        <v>14</v>
      </c>
      <c r="C102" s="10">
        <f t="shared" si="30"/>
        <v>0</v>
      </c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7"/>
    </row>
    <row r="103" spans="1:27" s="27" customFormat="1" ht="27" customHeight="1">
      <c r="A103" s="93"/>
      <c r="B103" s="28" t="s">
        <v>61</v>
      </c>
      <c r="C103" s="24">
        <f t="shared" si="30"/>
        <v>133459.2</v>
      </c>
      <c r="D103" s="25">
        <f>D104+D105+D106+D107</f>
        <v>12334.93</v>
      </c>
      <c r="E103" s="25">
        <f aca="true" t="shared" si="44" ref="E103:Z103">E104+E105+E106+E107</f>
        <v>0</v>
      </c>
      <c r="F103" s="25">
        <f t="shared" si="44"/>
        <v>15933.08</v>
      </c>
      <c r="G103" s="25">
        <f t="shared" si="44"/>
        <v>0</v>
      </c>
      <c r="H103" s="25">
        <f t="shared" si="44"/>
        <v>11266</v>
      </c>
      <c r="I103" s="25">
        <f t="shared" si="44"/>
        <v>185.85</v>
      </c>
      <c r="J103" s="25">
        <f t="shared" si="44"/>
        <v>10228.32</v>
      </c>
      <c r="K103" s="25">
        <f t="shared" si="44"/>
        <v>185.85</v>
      </c>
      <c r="L103" s="25">
        <f t="shared" si="44"/>
        <v>11469.39</v>
      </c>
      <c r="M103" s="25">
        <f t="shared" si="44"/>
        <v>185.85</v>
      </c>
      <c r="N103" s="25">
        <f t="shared" si="44"/>
        <v>11743.49</v>
      </c>
      <c r="O103" s="25">
        <f t="shared" si="44"/>
        <v>185.85</v>
      </c>
      <c r="P103" s="25">
        <f t="shared" si="44"/>
        <v>10832.439999999999</v>
      </c>
      <c r="Q103" s="25">
        <f t="shared" si="44"/>
        <v>185.85</v>
      </c>
      <c r="R103" s="25">
        <f t="shared" si="44"/>
        <v>15968.569999999998</v>
      </c>
      <c r="S103" s="25">
        <f t="shared" si="44"/>
        <v>185.85</v>
      </c>
      <c r="T103" s="25">
        <f t="shared" si="44"/>
        <v>6900.58</v>
      </c>
      <c r="U103" s="25">
        <f t="shared" si="44"/>
        <v>185.85</v>
      </c>
      <c r="V103" s="25">
        <f t="shared" si="44"/>
        <v>8322.8</v>
      </c>
      <c r="W103" s="25">
        <f t="shared" si="44"/>
        <v>185.85</v>
      </c>
      <c r="X103" s="25">
        <f t="shared" si="44"/>
        <v>8019.41</v>
      </c>
      <c r="Y103" s="25">
        <f t="shared" si="44"/>
        <v>0</v>
      </c>
      <c r="Z103" s="25">
        <f t="shared" si="44"/>
        <v>10440.19</v>
      </c>
      <c r="AA103" s="26"/>
    </row>
    <row r="104" spans="1:27" ht="25.5" customHeight="1">
      <c r="A104" s="93"/>
      <c r="B104" s="8" t="s">
        <v>12</v>
      </c>
      <c r="C104" s="10">
        <f t="shared" si="30"/>
        <v>594</v>
      </c>
      <c r="D104" s="10">
        <f>D75+D69+D63+D36+D18+D12</f>
        <v>0</v>
      </c>
      <c r="E104" s="10">
        <f aca="true" t="shared" si="45" ref="E104:Z104">E75+E69+E63+E36+E18+E12</f>
        <v>0</v>
      </c>
      <c r="F104" s="10">
        <f t="shared" si="45"/>
        <v>0</v>
      </c>
      <c r="G104" s="10">
        <f t="shared" si="45"/>
        <v>0</v>
      </c>
      <c r="H104" s="10">
        <f t="shared" si="45"/>
        <v>0</v>
      </c>
      <c r="I104" s="10">
        <f t="shared" si="45"/>
        <v>0</v>
      </c>
      <c r="J104" s="10">
        <f t="shared" si="45"/>
        <v>0</v>
      </c>
      <c r="K104" s="10">
        <f t="shared" si="45"/>
        <v>0</v>
      </c>
      <c r="L104" s="10">
        <f t="shared" si="45"/>
        <v>0</v>
      </c>
      <c r="M104" s="10">
        <f t="shared" si="45"/>
        <v>0</v>
      </c>
      <c r="N104" s="10">
        <f t="shared" si="45"/>
        <v>0</v>
      </c>
      <c r="O104" s="10">
        <f t="shared" si="45"/>
        <v>0</v>
      </c>
      <c r="P104" s="10">
        <f t="shared" si="45"/>
        <v>0</v>
      </c>
      <c r="Q104" s="10">
        <f t="shared" si="45"/>
        <v>0</v>
      </c>
      <c r="R104" s="10">
        <f t="shared" si="45"/>
        <v>594</v>
      </c>
      <c r="S104" s="10">
        <f t="shared" si="45"/>
        <v>0</v>
      </c>
      <c r="T104" s="10">
        <f t="shared" si="45"/>
        <v>0</v>
      </c>
      <c r="U104" s="10">
        <f t="shared" si="45"/>
        <v>0</v>
      </c>
      <c r="V104" s="10">
        <f t="shared" si="45"/>
        <v>0</v>
      </c>
      <c r="W104" s="10">
        <f t="shared" si="45"/>
        <v>0</v>
      </c>
      <c r="X104" s="10">
        <f t="shared" si="45"/>
        <v>0</v>
      </c>
      <c r="Y104" s="10">
        <f t="shared" si="45"/>
        <v>0</v>
      </c>
      <c r="Z104" s="10">
        <f t="shared" si="45"/>
        <v>0</v>
      </c>
      <c r="AA104" s="17"/>
    </row>
    <row r="105" spans="1:27" ht="25.5" customHeight="1">
      <c r="A105" s="93"/>
      <c r="B105" s="8" t="s">
        <v>13</v>
      </c>
      <c r="C105" s="10">
        <f t="shared" si="30"/>
        <v>132865.2</v>
      </c>
      <c r="D105" s="10">
        <f>D76+D70+D64+D37+D19+D13</f>
        <v>12334.93</v>
      </c>
      <c r="E105" s="10">
        <f aca="true" t="shared" si="46" ref="E105:Z105">E76+E70+E64+E37+E19+E13</f>
        <v>0</v>
      </c>
      <c r="F105" s="10">
        <f t="shared" si="46"/>
        <v>15933.08</v>
      </c>
      <c r="G105" s="10">
        <f t="shared" si="46"/>
        <v>0</v>
      </c>
      <c r="H105" s="10">
        <f t="shared" si="46"/>
        <v>11266</v>
      </c>
      <c r="I105" s="10">
        <f t="shared" si="46"/>
        <v>185.85</v>
      </c>
      <c r="J105" s="10">
        <f t="shared" si="46"/>
        <v>10228.32</v>
      </c>
      <c r="K105" s="10">
        <f t="shared" si="46"/>
        <v>185.85</v>
      </c>
      <c r="L105" s="10">
        <f t="shared" si="46"/>
        <v>11469.39</v>
      </c>
      <c r="M105" s="10">
        <f t="shared" si="46"/>
        <v>185.85</v>
      </c>
      <c r="N105" s="10">
        <f t="shared" si="46"/>
        <v>11743.49</v>
      </c>
      <c r="O105" s="10">
        <f t="shared" si="46"/>
        <v>185.85</v>
      </c>
      <c r="P105" s="10">
        <f t="shared" si="46"/>
        <v>10832.439999999999</v>
      </c>
      <c r="Q105" s="10">
        <f t="shared" si="46"/>
        <v>185.85</v>
      </c>
      <c r="R105" s="10">
        <f t="shared" si="46"/>
        <v>15374.569999999998</v>
      </c>
      <c r="S105" s="10">
        <f t="shared" si="46"/>
        <v>185.85</v>
      </c>
      <c r="T105" s="10">
        <f t="shared" si="46"/>
        <v>6900.58</v>
      </c>
      <c r="U105" s="10">
        <f t="shared" si="46"/>
        <v>185.85</v>
      </c>
      <c r="V105" s="10">
        <f t="shared" si="46"/>
        <v>8322.8</v>
      </c>
      <c r="W105" s="10">
        <f t="shared" si="46"/>
        <v>185.85</v>
      </c>
      <c r="X105" s="10">
        <f t="shared" si="46"/>
        <v>8019.41</v>
      </c>
      <c r="Y105" s="10">
        <f t="shared" si="46"/>
        <v>0</v>
      </c>
      <c r="Z105" s="10">
        <f t="shared" si="46"/>
        <v>10440.19</v>
      </c>
      <c r="AA105" s="17"/>
    </row>
    <row r="106" spans="1:27" ht="25.5" customHeight="1">
      <c r="A106" s="93"/>
      <c r="B106" s="8" t="s">
        <v>78</v>
      </c>
      <c r="C106" s="10">
        <f t="shared" si="30"/>
        <v>0</v>
      </c>
      <c r="D106" s="10">
        <f>D77+D71+D65+D38+D20+D14</f>
        <v>0</v>
      </c>
      <c r="E106" s="10">
        <f aca="true" t="shared" si="47" ref="E106:Z106">E77+E71+E65+E38+E20+E14</f>
        <v>0</v>
      </c>
      <c r="F106" s="10">
        <f t="shared" si="47"/>
        <v>0</v>
      </c>
      <c r="G106" s="10">
        <f t="shared" si="47"/>
        <v>0</v>
      </c>
      <c r="H106" s="10">
        <f t="shared" si="47"/>
        <v>0</v>
      </c>
      <c r="I106" s="10">
        <f t="shared" si="47"/>
        <v>0</v>
      </c>
      <c r="J106" s="10">
        <f t="shared" si="47"/>
        <v>0</v>
      </c>
      <c r="K106" s="10">
        <f t="shared" si="47"/>
        <v>0</v>
      </c>
      <c r="L106" s="10">
        <f t="shared" si="47"/>
        <v>0</v>
      </c>
      <c r="M106" s="10">
        <f t="shared" si="47"/>
        <v>0</v>
      </c>
      <c r="N106" s="10">
        <f t="shared" si="47"/>
        <v>0</v>
      </c>
      <c r="O106" s="10">
        <f t="shared" si="47"/>
        <v>0</v>
      </c>
      <c r="P106" s="10">
        <f t="shared" si="47"/>
        <v>0</v>
      </c>
      <c r="Q106" s="10">
        <f t="shared" si="47"/>
        <v>0</v>
      </c>
      <c r="R106" s="10">
        <f t="shared" si="47"/>
        <v>0</v>
      </c>
      <c r="S106" s="10">
        <f t="shared" si="47"/>
        <v>0</v>
      </c>
      <c r="T106" s="10">
        <f t="shared" si="47"/>
        <v>0</v>
      </c>
      <c r="U106" s="10">
        <f t="shared" si="47"/>
        <v>0</v>
      </c>
      <c r="V106" s="10">
        <f t="shared" si="47"/>
        <v>0</v>
      </c>
      <c r="W106" s="10">
        <f t="shared" si="47"/>
        <v>0</v>
      </c>
      <c r="X106" s="10">
        <f t="shared" si="47"/>
        <v>0</v>
      </c>
      <c r="Y106" s="10">
        <f t="shared" si="47"/>
        <v>0</v>
      </c>
      <c r="Z106" s="10">
        <f t="shared" si="47"/>
        <v>0</v>
      </c>
      <c r="AA106" s="17"/>
    </row>
    <row r="107" spans="1:27" ht="25.5" customHeight="1">
      <c r="A107" s="93"/>
      <c r="B107" s="8" t="s">
        <v>14</v>
      </c>
      <c r="C107" s="10">
        <f t="shared" si="30"/>
        <v>0</v>
      </c>
      <c r="D107" s="10">
        <f>D78+D72+D66+D39+D21+D15</f>
        <v>0</v>
      </c>
      <c r="E107" s="10">
        <f aca="true" t="shared" si="48" ref="E107:Z107">E78+E72+E66+E39+E21+E15</f>
        <v>0</v>
      </c>
      <c r="F107" s="10">
        <f t="shared" si="48"/>
        <v>0</v>
      </c>
      <c r="G107" s="10">
        <f t="shared" si="48"/>
        <v>0</v>
      </c>
      <c r="H107" s="10">
        <f t="shared" si="48"/>
        <v>0</v>
      </c>
      <c r="I107" s="10">
        <f t="shared" si="48"/>
        <v>0</v>
      </c>
      <c r="J107" s="10">
        <f t="shared" si="48"/>
        <v>0</v>
      </c>
      <c r="K107" s="10">
        <f t="shared" si="48"/>
        <v>0</v>
      </c>
      <c r="L107" s="10">
        <f t="shared" si="48"/>
        <v>0</v>
      </c>
      <c r="M107" s="10">
        <f t="shared" si="48"/>
        <v>0</v>
      </c>
      <c r="N107" s="10">
        <f t="shared" si="48"/>
        <v>0</v>
      </c>
      <c r="O107" s="10">
        <f t="shared" si="48"/>
        <v>0</v>
      </c>
      <c r="P107" s="10">
        <f t="shared" si="48"/>
        <v>0</v>
      </c>
      <c r="Q107" s="10">
        <f t="shared" si="48"/>
        <v>0</v>
      </c>
      <c r="R107" s="10">
        <f t="shared" si="48"/>
        <v>0</v>
      </c>
      <c r="S107" s="10">
        <f t="shared" si="48"/>
        <v>0</v>
      </c>
      <c r="T107" s="10">
        <f t="shared" si="48"/>
        <v>0</v>
      </c>
      <c r="U107" s="10">
        <f t="shared" si="48"/>
        <v>0</v>
      </c>
      <c r="V107" s="10">
        <f t="shared" si="48"/>
        <v>0</v>
      </c>
      <c r="W107" s="10">
        <f t="shared" si="48"/>
        <v>0</v>
      </c>
      <c r="X107" s="10">
        <f t="shared" si="48"/>
        <v>0</v>
      </c>
      <c r="Y107" s="10">
        <f t="shared" si="48"/>
        <v>0</v>
      </c>
      <c r="Z107" s="10">
        <f t="shared" si="48"/>
        <v>0</v>
      </c>
      <c r="AA107" s="17"/>
    </row>
    <row r="108" spans="1:5" ht="16.5">
      <c r="A108" s="14"/>
      <c r="B108" s="14"/>
      <c r="C108" s="16"/>
      <c r="D108" s="15"/>
      <c r="E108" s="15"/>
    </row>
    <row r="109" spans="1:27" s="20" customFormat="1" ht="33" customHeight="1">
      <c r="A109" s="18"/>
      <c r="B109" s="21" t="s">
        <v>60</v>
      </c>
      <c r="C109" s="19"/>
      <c r="D109" s="19"/>
      <c r="E109" s="19"/>
      <c r="F109" s="83" t="s">
        <v>22</v>
      </c>
      <c r="G109" s="83"/>
      <c r="H109" s="83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</row>
    <row r="110" spans="1:27" s="20" customFormat="1" ht="16.5" hidden="1">
      <c r="A110" s="18"/>
      <c r="B110" s="18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</row>
    <row r="111" spans="1:27" s="20" customFormat="1" ht="16.5" hidden="1">
      <c r="A111" s="21" t="s">
        <v>49</v>
      </c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</row>
    <row r="112" spans="1:27" s="20" customFormat="1" ht="16.5" hidden="1">
      <c r="A112" s="21" t="s">
        <v>50</v>
      </c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</row>
    <row r="113" spans="1:27" s="20" customFormat="1" ht="16.5" hidden="1">
      <c r="A113" s="21" t="s">
        <v>51</v>
      </c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</row>
    <row r="114" spans="1:5" ht="16.5">
      <c r="A114" s="14"/>
      <c r="B114" s="14"/>
      <c r="C114" s="16"/>
      <c r="D114" s="15"/>
      <c r="E114" s="15"/>
    </row>
    <row r="115" spans="1:2" ht="16.5">
      <c r="A115" s="3" t="s">
        <v>40</v>
      </c>
      <c r="B115" s="21" t="s">
        <v>58</v>
      </c>
    </row>
    <row r="116" spans="1:2" ht="16.5">
      <c r="A116" s="3" t="s">
        <v>41</v>
      </c>
      <c r="B116" s="21" t="s">
        <v>59</v>
      </c>
    </row>
    <row r="117" spans="1:2" ht="16.5">
      <c r="A117" s="3" t="s">
        <v>42</v>
      </c>
      <c r="B117" s="21" t="s">
        <v>51</v>
      </c>
    </row>
    <row r="118" spans="1:2" ht="16.5">
      <c r="A118" s="3" t="s">
        <v>43</v>
      </c>
      <c r="B118" s="29">
        <v>42380</v>
      </c>
    </row>
    <row r="119" ht="16.5">
      <c r="A119" s="3" t="s">
        <v>44</v>
      </c>
    </row>
  </sheetData>
  <sheetProtection/>
  <mergeCells count="37">
    <mergeCell ref="X7:Y7"/>
    <mergeCell ref="A103:A107"/>
    <mergeCell ref="L7:M7"/>
    <mergeCell ref="N7:O7"/>
    <mergeCell ref="P7:Q7"/>
    <mergeCell ref="R7:S7"/>
    <mergeCell ref="T7:U7"/>
    <mergeCell ref="V7:W7"/>
    <mergeCell ref="A10:A15"/>
    <mergeCell ref="C7:C8"/>
    <mergeCell ref="J7:K7"/>
    <mergeCell ref="A46:A51"/>
    <mergeCell ref="A40:A45"/>
    <mergeCell ref="A34:A39"/>
    <mergeCell ref="A28:A33"/>
    <mergeCell ref="A22:A27"/>
    <mergeCell ref="A16:A21"/>
    <mergeCell ref="A5:Z5"/>
    <mergeCell ref="A85:A90"/>
    <mergeCell ref="A79:A84"/>
    <mergeCell ref="A73:A78"/>
    <mergeCell ref="A67:A72"/>
    <mergeCell ref="A58:A66"/>
    <mergeCell ref="A52:A57"/>
    <mergeCell ref="D7:E7"/>
    <mergeCell ref="F7:G7"/>
    <mergeCell ref="H7:I7"/>
    <mergeCell ref="X6:Z6"/>
    <mergeCell ref="T1:Z1"/>
    <mergeCell ref="T2:Z2"/>
    <mergeCell ref="T3:Z3"/>
    <mergeCell ref="F109:H109"/>
    <mergeCell ref="A97:A102"/>
    <mergeCell ref="A91:A96"/>
    <mergeCell ref="B59:B61"/>
    <mergeCell ref="A7:A8"/>
    <mergeCell ref="B7:B8"/>
  </mergeCells>
  <printOptions/>
  <pageMargins left="0.5118110236220472" right="0.5118110236220472" top="0.7480314960629921" bottom="0.7480314960629921" header="0.31496062992125984" footer="0.31496062992125984"/>
  <pageSetup fitToHeight="2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2"/>
  <sheetViews>
    <sheetView view="pageBreakPreview" zoomScale="82" zoomScaleNormal="82" zoomScaleSheetLayoutView="82" zoomScalePageLayoutView="0" workbookViewId="0" topLeftCell="A4">
      <pane xSplit="7" ySplit="5" topLeftCell="H9" activePane="bottomRight" state="frozen"/>
      <selection pane="topLeft" activeCell="A4" sqref="A4"/>
      <selection pane="topRight" activeCell="H4" sqref="H4"/>
      <selection pane="bottomLeft" activeCell="A9" sqref="A9"/>
      <selection pane="bottomRight" activeCell="H17" sqref="H17"/>
    </sheetView>
  </sheetViews>
  <sheetFormatPr defaultColWidth="9.140625" defaultRowHeight="12.75"/>
  <cols>
    <col min="1" max="1" width="42.140625" style="3" customWidth="1"/>
    <col min="2" max="2" width="14.28125" style="4" customWidth="1"/>
    <col min="3" max="7" width="14.28125" style="4" hidden="1" customWidth="1"/>
    <col min="8" max="8" width="12.140625" style="3" customWidth="1"/>
    <col min="9" max="9" width="11.8515625" style="3" hidden="1" customWidth="1"/>
    <col min="10" max="10" width="11.140625" style="3" customWidth="1"/>
    <col min="11" max="11" width="11.8515625" style="3" hidden="1" customWidth="1"/>
    <col min="12" max="12" width="12.421875" style="3" customWidth="1"/>
    <col min="13" max="13" width="11.00390625" style="3" hidden="1" customWidth="1"/>
    <col min="14" max="14" width="11.421875" style="3" customWidth="1"/>
    <col min="15" max="15" width="12.00390625" style="3" hidden="1" customWidth="1"/>
    <col min="16" max="16" width="15.00390625" style="3" customWidth="1"/>
    <col min="17" max="17" width="11.140625" style="3" hidden="1" customWidth="1"/>
    <col min="18" max="18" width="11.421875" style="3" customWidth="1"/>
    <col min="19" max="19" width="10.8515625" style="3" hidden="1" customWidth="1"/>
    <col min="20" max="20" width="11.140625" style="3" customWidth="1"/>
    <col min="21" max="21" width="12.00390625" style="3" hidden="1" customWidth="1"/>
    <col min="22" max="22" width="16.00390625" style="3" customWidth="1"/>
    <col min="23" max="23" width="10.8515625" style="3" hidden="1" customWidth="1"/>
    <col min="24" max="24" width="12.421875" style="3" customWidth="1"/>
    <col min="25" max="25" width="11.57421875" style="3" hidden="1" customWidth="1"/>
    <col min="26" max="26" width="12.00390625" style="3" customWidth="1"/>
    <col min="27" max="27" width="13.57421875" style="3" hidden="1" customWidth="1"/>
    <col min="28" max="28" width="11.57421875" style="3" customWidth="1"/>
    <col min="29" max="29" width="11.00390625" style="3" hidden="1" customWidth="1"/>
    <col min="30" max="30" width="12.140625" style="3" customWidth="1"/>
    <col min="31" max="31" width="10.8515625" style="3" hidden="1" customWidth="1"/>
    <col min="32" max="32" width="14.140625" style="3" customWidth="1"/>
    <col min="33" max="34" width="12.7109375" style="3" bestFit="1" customWidth="1"/>
    <col min="35" max="16384" width="9.140625" style="3" customWidth="1"/>
  </cols>
  <sheetData>
    <row r="1" spans="24:30" ht="16.5" customHeight="1" hidden="1">
      <c r="X1" s="82" t="s">
        <v>54</v>
      </c>
      <c r="Y1" s="82"/>
      <c r="Z1" s="82"/>
      <c r="AA1" s="82"/>
      <c r="AB1" s="82"/>
      <c r="AC1" s="82"/>
      <c r="AD1" s="82"/>
    </row>
    <row r="2" spans="24:30" ht="21" customHeight="1" hidden="1">
      <c r="X2" s="82" t="s">
        <v>55</v>
      </c>
      <c r="Y2" s="82"/>
      <c r="Z2" s="82"/>
      <c r="AA2" s="82"/>
      <c r="AB2" s="82"/>
      <c r="AC2" s="82"/>
      <c r="AD2" s="82"/>
    </row>
    <row r="3" spans="24:30" ht="31.5" customHeight="1" hidden="1">
      <c r="X3" s="82" t="s">
        <v>62</v>
      </c>
      <c r="Y3" s="82"/>
      <c r="Z3" s="82"/>
      <c r="AA3" s="82"/>
      <c r="AB3" s="82"/>
      <c r="AC3" s="82"/>
      <c r="AD3" s="82"/>
    </row>
    <row r="4" spans="1:30" ht="64.5" customHeight="1">
      <c r="A4" s="99" t="s">
        <v>100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</row>
    <row r="5" spans="28:30" ht="18" customHeight="1">
      <c r="AB5" s="81" t="s">
        <v>57</v>
      </c>
      <c r="AC5" s="81"/>
      <c r="AD5" s="81"/>
    </row>
    <row r="6" spans="1:31" s="32" customFormat="1" ht="33.75" customHeight="1">
      <c r="A6" s="95" t="s">
        <v>56</v>
      </c>
      <c r="B6" s="96" t="s">
        <v>101</v>
      </c>
      <c r="C6" s="96" t="s">
        <v>95</v>
      </c>
      <c r="D6" s="96" t="s">
        <v>96</v>
      </c>
      <c r="E6" s="96" t="s">
        <v>97</v>
      </c>
      <c r="F6" s="96" t="s">
        <v>80</v>
      </c>
      <c r="G6" s="96"/>
      <c r="H6" s="97" t="s">
        <v>0</v>
      </c>
      <c r="I6" s="98"/>
      <c r="J6" s="95" t="s">
        <v>1</v>
      </c>
      <c r="K6" s="95"/>
      <c r="L6" s="95" t="s">
        <v>2</v>
      </c>
      <c r="M6" s="95"/>
      <c r="N6" s="95" t="s">
        <v>3</v>
      </c>
      <c r="O6" s="95"/>
      <c r="P6" s="95" t="s">
        <v>4</v>
      </c>
      <c r="Q6" s="95"/>
      <c r="R6" s="95" t="s">
        <v>5</v>
      </c>
      <c r="S6" s="95"/>
      <c r="T6" s="95" t="s">
        <v>6</v>
      </c>
      <c r="U6" s="95"/>
      <c r="V6" s="95" t="s">
        <v>7</v>
      </c>
      <c r="W6" s="95"/>
      <c r="X6" s="95" t="s">
        <v>8</v>
      </c>
      <c r="Y6" s="95"/>
      <c r="Z6" s="95" t="s">
        <v>9</v>
      </c>
      <c r="AA6" s="95"/>
      <c r="AB6" s="95" t="s">
        <v>10</v>
      </c>
      <c r="AC6" s="95"/>
      <c r="AD6" s="30" t="s">
        <v>11</v>
      </c>
      <c r="AE6" s="31"/>
    </row>
    <row r="7" spans="1:31" s="32" customFormat="1" ht="31.5" customHeight="1" hidden="1">
      <c r="A7" s="95"/>
      <c r="B7" s="96"/>
      <c r="C7" s="96"/>
      <c r="D7" s="96"/>
      <c r="E7" s="96"/>
      <c r="F7" s="31" t="s">
        <v>81</v>
      </c>
      <c r="G7" s="31" t="s">
        <v>82</v>
      </c>
      <c r="H7" s="31" t="s">
        <v>46</v>
      </c>
      <c r="I7" s="30" t="s">
        <v>79</v>
      </c>
      <c r="J7" s="30" t="s">
        <v>46</v>
      </c>
      <c r="K7" s="30" t="s">
        <v>79</v>
      </c>
      <c r="L7" s="30" t="s">
        <v>46</v>
      </c>
      <c r="M7" s="30" t="s">
        <v>79</v>
      </c>
      <c r="N7" s="30" t="s">
        <v>46</v>
      </c>
      <c r="O7" s="30" t="s">
        <v>79</v>
      </c>
      <c r="P7" s="30" t="s">
        <v>46</v>
      </c>
      <c r="Q7" s="30" t="s">
        <v>79</v>
      </c>
      <c r="R7" s="30" t="s">
        <v>46</v>
      </c>
      <c r="S7" s="30" t="s">
        <v>79</v>
      </c>
      <c r="T7" s="30" t="s">
        <v>46</v>
      </c>
      <c r="U7" s="30" t="s">
        <v>79</v>
      </c>
      <c r="V7" s="30" t="s">
        <v>46</v>
      </c>
      <c r="W7" s="30" t="s">
        <v>79</v>
      </c>
      <c r="X7" s="30" t="s">
        <v>46</v>
      </c>
      <c r="Y7" s="30" t="s">
        <v>79</v>
      </c>
      <c r="Z7" s="30" t="s">
        <v>46</v>
      </c>
      <c r="AA7" s="30" t="s">
        <v>79</v>
      </c>
      <c r="AB7" s="30" t="s">
        <v>46</v>
      </c>
      <c r="AC7" s="30" t="s">
        <v>79</v>
      </c>
      <c r="AD7" s="30" t="s">
        <v>46</v>
      </c>
      <c r="AE7" s="30" t="s">
        <v>79</v>
      </c>
    </row>
    <row r="8" spans="1:31" ht="17.25" customHeight="1">
      <c r="A8" s="6">
        <v>1</v>
      </c>
      <c r="B8" s="7">
        <v>2</v>
      </c>
      <c r="C8" s="6">
        <v>3</v>
      </c>
      <c r="D8" s="7">
        <v>4</v>
      </c>
      <c r="E8" s="6">
        <v>5</v>
      </c>
      <c r="F8" s="7">
        <v>6</v>
      </c>
      <c r="G8" s="6">
        <v>7</v>
      </c>
      <c r="H8" s="7">
        <v>3</v>
      </c>
      <c r="I8" s="6">
        <v>9</v>
      </c>
      <c r="J8" s="7">
        <v>4</v>
      </c>
      <c r="K8" s="6">
        <v>11</v>
      </c>
      <c r="L8" s="7">
        <v>5</v>
      </c>
      <c r="M8" s="6">
        <v>13</v>
      </c>
      <c r="N8" s="7">
        <v>6</v>
      </c>
      <c r="O8" s="6">
        <v>15</v>
      </c>
      <c r="P8" s="7">
        <v>7</v>
      </c>
      <c r="Q8" s="6">
        <v>17</v>
      </c>
      <c r="R8" s="7">
        <v>8</v>
      </c>
      <c r="S8" s="6">
        <v>19</v>
      </c>
      <c r="T8" s="7">
        <v>9</v>
      </c>
      <c r="U8" s="6">
        <v>21</v>
      </c>
      <c r="V8" s="7">
        <v>10</v>
      </c>
      <c r="W8" s="6">
        <v>23</v>
      </c>
      <c r="X8" s="7">
        <v>11</v>
      </c>
      <c r="Y8" s="6">
        <v>25</v>
      </c>
      <c r="Z8" s="7">
        <v>12</v>
      </c>
      <c r="AA8" s="6">
        <v>27</v>
      </c>
      <c r="AB8" s="7">
        <v>13</v>
      </c>
      <c r="AC8" s="6">
        <v>29</v>
      </c>
      <c r="AD8" s="7">
        <v>14</v>
      </c>
      <c r="AE8" s="6">
        <v>31</v>
      </c>
    </row>
    <row r="9" spans="1:32" s="4" customFormat="1" ht="99.75" customHeight="1">
      <c r="A9" s="40" t="s">
        <v>63</v>
      </c>
      <c r="B9" s="10">
        <f>H9+J9+L9+N9+P9+R9+T9+V9+X9+Z9+AB9+AD9</f>
        <v>53889.70000000001</v>
      </c>
      <c r="C9" s="10">
        <f>C10</f>
        <v>49592.51000000001</v>
      </c>
      <c r="D9" s="10">
        <f>D10</f>
        <v>0</v>
      </c>
      <c r="E9" s="10">
        <f>E10</f>
        <v>0</v>
      </c>
      <c r="F9" s="10">
        <f>E9/B9%</f>
        <v>0</v>
      </c>
      <c r="G9" s="10">
        <f>E9/C9%</f>
        <v>0</v>
      </c>
      <c r="H9" s="10">
        <f>H10</f>
        <v>3484.24</v>
      </c>
      <c r="I9" s="10">
        <f aca="true" t="shared" si="0" ref="I9:AE9">I10</f>
        <v>0</v>
      </c>
      <c r="J9" s="10">
        <f t="shared" si="0"/>
        <v>5728.78</v>
      </c>
      <c r="K9" s="10">
        <f t="shared" si="0"/>
        <v>0</v>
      </c>
      <c r="L9" s="10">
        <f t="shared" si="0"/>
        <v>4514.25</v>
      </c>
      <c r="M9" s="10">
        <f t="shared" si="0"/>
        <v>0</v>
      </c>
      <c r="N9" s="10">
        <f t="shared" si="0"/>
        <v>5441</v>
      </c>
      <c r="O9" s="10">
        <f t="shared" si="0"/>
        <v>0</v>
      </c>
      <c r="P9" s="10">
        <f t="shared" si="0"/>
        <v>8481.35</v>
      </c>
      <c r="Q9" s="10">
        <f t="shared" si="0"/>
        <v>0</v>
      </c>
      <c r="R9" s="10">
        <f t="shared" si="0"/>
        <v>4878.76</v>
      </c>
      <c r="S9" s="10">
        <f t="shared" si="0"/>
        <v>0</v>
      </c>
      <c r="T9" s="10">
        <f t="shared" si="0"/>
        <v>5389.21</v>
      </c>
      <c r="U9" s="10">
        <f t="shared" si="0"/>
        <v>0</v>
      </c>
      <c r="V9" s="10">
        <f t="shared" si="0"/>
        <v>2854.55</v>
      </c>
      <c r="W9" s="10">
        <f t="shared" si="0"/>
        <v>0</v>
      </c>
      <c r="X9" s="10">
        <f t="shared" si="0"/>
        <v>2540.69</v>
      </c>
      <c r="Y9" s="10">
        <f t="shared" si="0"/>
        <v>0</v>
      </c>
      <c r="Z9" s="10">
        <f t="shared" si="0"/>
        <v>2908.53</v>
      </c>
      <c r="AA9" s="10">
        <f t="shared" si="0"/>
        <v>0</v>
      </c>
      <c r="AB9" s="10">
        <f t="shared" si="0"/>
        <v>3371.15</v>
      </c>
      <c r="AC9" s="10">
        <f t="shared" si="0"/>
        <v>0</v>
      </c>
      <c r="AD9" s="10">
        <f t="shared" si="0"/>
        <v>4297.19</v>
      </c>
      <c r="AE9" s="10">
        <f t="shared" si="0"/>
        <v>0</v>
      </c>
      <c r="AF9" s="33"/>
    </row>
    <row r="10" spans="1:31" s="37" customFormat="1" ht="33.75" customHeight="1">
      <c r="A10" s="36" t="s">
        <v>23</v>
      </c>
      <c r="B10" s="24">
        <f aca="true" t="shared" si="1" ref="B10:B89">H10+J10+L10+N10+P10+R10+T10+V10+X10+Z10+AB10+AD10</f>
        <v>53889.70000000001</v>
      </c>
      <c r="C10" s="24">
        <f>C11+C12+C14+C15+C13</f>
        <v>49592.51000000001</v>
      </c>
      <c r="D10" s="24">
        <f>D11+D12+D14+D15+D13</f>
        <v>0</v>
      </c>
      <c r="E10" s="24">
        <f>E11+E12+E14+E15+E13</f>
        <v>0</v>
      </c>
      <c r="F10" s="24">
        <f>E10/B10%</f>
        <v>0</v>
      </c>
      <c r="G10" s="24">
        <f>E10/C10%</f>
        <v>0</v>
      </c>
      <c r="H10" s="24">
        <f>H11+H12+H14+H15+H13</f>
        <v>3484.24</v>
      </c>
      <c r="I10" s="24">
        <f aca="true" t="shared" si="2" ref="I10:AE10">I11+I12+I14+I15+I13</f>
        <v>0</v>
      </c>
      <c r="J10" s="24">
        <f t="shared" si="2"/>
        <v>5728.78</v>
      </c>
      <c r="K10" s="24">
        <f t="shared" si="2"/>
        <v>0</v>
      </c>
      <c r="L10" s="24">
        <f t="shared" si="2"/>
        <v>4514.25</v>
      </c>
      <c r="M10" s="24">
        <f t="shared" si="2"/>
        <v>0</v>
      </c>
      <c r="N10" s="24">
        <f t="shared" si="2"/>
        <v>5441</v>
      </c>
      <c r="O10" s="24">
        <f t="shared" si="2"/>
        <v>0</v>
      </c>
      <c r="P10" s="24">
        <f t="shared" si="2"/>
        <v>8481.35</v>
      </c>
      <c r="Q10" s="24">
        <f t="shared" si="2"/>
        <v>0</v>
      </c>
      <c r="R10" s="24">
        <f t="shared" si="2"/>
        <v>4878.76</v>
      </c>
      <c r="S10" s="24">
        <f t="shared" si="2"/>
        <v>0</v>
      </c>
      <c r="T10" s="24">
        <f t="shared" si="2"/>
        <v>5389.21</v>
      </c>
      <c r="U10" s="24">
        <f t="shared" si="2"/>
        <v>0</v>
      </c>
      <c r="V10" s="24">
        <f>V11+V12+V14+V15+V13</f>
        <v>2854.55</v>
      </c>
      <c r="W10" s="24">
        <f t="shared" si="2"/>
        <v>0</v>
      </c>
      <c r="X10" s="24">
        <f t="shared" si="2"/>
        <v>2540.69</v>
      </c>
      <c r="Y10" s="24">
        <f t="shared" si="2"/>
        <v>0</v>
      </c>
      <c r="Z10" s="24">
        <f t="shared" si="2"/>
        <v>2908.53</v>
      </c>
      <c r="AA10" s="24">
        <f t="shared" si="2"/>
        <v>0</v>
      </c>
      <c r="AB10" s="24">
        <f t="shared" si="2"/>
        <v>3371.15</v>
      </c>
      <c r="AC10" s="24">
        <f t="shared" si="2"/>
        <v>0</v>
      </c>
      <c r="AD10" s="24">
        <f t="shared" si="2"/>
        <v>4297.19</v>
      </c>
      <c r="AE10" s="24">
        <f t="shared" si="2"/>
        <v>0</v>
      </c>
    </row>
    <row r="11" spans="1:31" s="4" customFormat="1" ht="34.5" customHeight="1">
      <c r="A11" s="39" t="s">
        <v>12</v>
      </c>
      <c r="B11" s="10">
        <f t="shared" si="1"/>
        <v>0</v>
      </c>
      <c r="C11" s="10">
        <f>H11+J11+L11+N11+P11+R11+T11+V11+X11+Z11+AB11</f>
        <v>0</v>
      </c>
      <c r="D11" s="10">
        <f>E11</f>
        <v>0</v>
      </c>
      <c r="E11" s="10">
        <f>I11+K11+M11+O11+Q11+S11+U11+W11+Y11+AA11+AC11+AE11</f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53"/>
    </row>
    <row r="12" spans="1:31" s="4" customFormat="1" ht="28.5" customHeight="1">
      <c r="A12" s="39" t="s">
        <v>13</v>
      </c>
      <c r="B12" s="10">
        <f>H12+J12+L12+N12+P12+R12+T12+V12+X12+Z12+AB12+AD12</f>
        <v>53889.70000000001</v>
      </c>
      <c r="C12" s="10">
        <f>H12+J12+L12+N12+P12+R12+T12+V12+X12+Z12+AB12</f>
        <v>49592.51000000001</v>
      </c>
      <c r="D12" s="10">
        <f>E12</f>
        <v>0</v>
      </c>
      <c r="E12" s="10">
        <f>I12+K12+M12+O12+Q12+S12+U12+W12+Y12+AA12+AC12+AE12</f>
        <v>0</v>
      </c>
      <c r="F12" s="10">
        <f>E12/B12%</f>
        <v>0</v>
      </c>
      <c r="G12" s="10">
        <f>E12/C12%</f>
        <v>0</v>
      </c>
      <c r="H12" s="10">
        <v>3484.24</v>
      </c>
      <c r="I12" s="10"/>
      <c r="J12" s="10">
        <v>5728.78</v>
      </c>
      <c r="K12" s="10"/>
      <c r="L12" s="10">
        <v>4514.25</v>
      </c>
      <c r="M12" s="10"/>
      <c r="N12" s="10">
        <v>5441</v>
      </c>
      <c r="O12" s="10"/>
      <c r="P12" s="10">
        <v>8481.35</v>
      </c>
      <c r="Q12" s="10"/>
      <c r="R12" s="10">
        <v>4878.76</v>
      </c>
      <c r="S12" s="10"/>
      <c r="T12" s="10">
        <v>5389.21</v>
      </c>
      <c r="U12" s="10"/>
      <c r="V12" s="10">
        <v>2854.55</v>
      </c>
      <c r="W12" s="10"/>
      <c r="X12" s="10">
        <v>2540.69</v>
      </c>
      <c r="Y12" s="10"/>
      <c r="Z12" s="10">
        <v>2908.53</v>
      </c>
      <c r="AA12" s="10"/>
      <c r="AB12" s="10">
        <v>3371.15</v>
      </c>
      <c r="AC12" s="10"/>
      <c r="AD12" s="10">
        <v>4297.19</v>
      </c>
      <c r="AE12" s="53"/>
    </row>
    <row r="13" spans="1:31" s="55" customFormat="1" ht="77.25" customHeight="1" hidden="1">
      <c r="A13" s="46" t="s">
        <v>91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54"/>
    </row>
    <row r="14" spans="1:31" s="4" customFormat="1" ht="30" customHeight="1">
      <c r="A14" s="39" t="s">
        <v>78</v>
      </c>
      <c r="B14" s="10">
        <f t="shared" si="1"/>
        <v>0</v>
      </c>
      <c r="C14" s="10">
        <f>H14+J14+L14+N14+P14+R14+T14+V14+X14+Z14+AB14</f>
        <v>0</v>
      </c>
      <c r="D14" s="10">
        <f>E14</f>
        <v>0</v>
      </c>
      <c r="E14" s="10">
        <f>I14+K14+M14+O14+Q14+S14+U14+W14+Y14+AA14+AC14+AE14</f>
        <v>0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53"/>
    </row>
    <row r="15" spans="1:31" s="4" customFormat="1" ht="29.25" customHeight="1">
      <c r="A15" s="39" t="s">
        <v>14</v>
      </c>
      <c r="B15" s="10">
        <f t="shared" si="1"/>
        <v>0</v>
      </c>
      <c r="C15" s="10">
        <f>H15+J15+L15+N15+P15+R15+T15+V15+X15+Z15+AB15</f>
        <v>0</v>
      </c>
      <c r="D15" s="10">
        <f>E15</f>
        <v>0</v>
      </c>
      <c r="E15" s="10">
        <f>I15+K15+M15+O15+Q15+S15+U15+W15+Y15+AA15+AC15+AE15</f>
        <v>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53"/>
    </row>
    <row r="16" spans="1:32" s="4" customFormat="1" ht="55.5" customHeight="1">
      <c r="A16" s="40" t="s">
        <v>64</v>
      </c>
      <c r="B16" s="10">
        <f t="shared" si="1"/>
        <v>35705.6</v>
      </c>
      <c r="C16" s="10">
        <f>C17</f>
        <v>30258.15000000001</v>
      </c>
      <c r="D16" s="10">
        <f>D17</f>
        <v>11863.04</v>
      </c>
      <c r="E16" s="10">
        <f>E17</f>
        <v>13345.92</v>
      </c>
      <c r="F16" s="10">
        <f>E16/B16%</f>
        <v>37.37766624843162</v>
      </c>
      <c r="G16" s="10">
        <f>E16/C16%</f>
        <v>44.106860465692705</v>
      </c>
      <c r="H16" s="10">
        <f>H17</f>
        <v>3536.8199999999997</v>
      </c>
      <c r="I16" s="10">
        <f aca="true" t="shared" si="3" ref="I16:AE16">I17</f>
        <v>0</v>
      </c>
      <c r="J16" s="10">
        <f t="shared" si="3"/>
        <v>3295.6400000000003</v>
      </c>
      <c r="K16" s="10">
        <f t="shared" si="3"/>
        <v>0</v>
      </c>
      <c r="L16" s="10">
        <f t="shared" si="3"/>
        <v>2957.8500000000004</v>
      </c>
      <c r="M16" s="10">
        <f t="shared" si="3"/>
        <v>1482.88</v>
      </c>
      <c r="N16" s="10">
        <f t="shared" si="3"/>
        <v>2581</v>
      </c>
      <c r="O16" s="10">
        <f t="shared" si="3"/>
        <v>1482.88</v>
      </c>
      <c r="P16" s="10">
        <f t="shared" si="3"/>
        <v>2366.2400000000002</v>
      </c>
      <c r="Q16" s="10">
        <f t="shared" si="3"/>
        <v>1482.88</v>
      </c>
      <c r="R16" s="10">
        <f t="shared" si="3"/>
        <v>1946.02</v>
      </c>
      <c r="S16" s="10">
        <f t="shared" si="3"/>
        <v>1482.88</v>
      </c>
      <c r="T16" s="10">
        <f t="shared" si="3"/>
        <v>1822.5500000000002</v>
      </c>
      <c r="U16" s="10">
        <f t="shared" si="3"/>
        <v>1482.88</v>
      </c>
      <c r="V16" s="10">
        <f t="shared" si="3"/>
        <v>2436.12</v>
      </c>
      <c r="W16" s="10">
        <f t="shared" si="3"/>
        <v>2965.76</v>
      </c>
      <c r="X16" s="10">
        <f t="shared" si="3"/>
        <v>4887.09</v>
      </c>
      <c r="Y16" s="10">
        <f t="shared" si="3"/>
        <v>2965.76</v>
      </c>
      <c r="Z16" s="10">
        <f t="shared" si="3"/>
        <v>3162.9</v>
      </c>
      <c r="AA16" s="10">
        <f t="shared" si="3"/>
        <v>1482.88</v>
      </c>
      <c r="AB16" s="10">
        <f t="shared" si="3"/>
        <v>3265.92</v>
      </c>
      <c r="AC16" s="10">
        <f t="shared" si="3"/>
        <v>0</v>
      </c>
      <c r="AD16" s="10">
        <f t="shared" si="3"/>
        <v>3447.45</v>
      </c>
      <c r="AE16" s="10">
        <f t="shared" si="3"/>
        <v>0</v>
      </c>
      <c r="AF16" s="33"/>
    </row>
    <row r="17" spans="1:32" s="37" customFormat="1" ht="21" customHeight="1">
      <c r="A17" s="36" t="s">
        <v>23</v>
      </c>
      <c r="B17" s="24">
        <f t="shared" si="1"/>
        <v>35705.6</v>
      </c>
      <c r="C17" s="24">
        <f>C18+C19+C20+C21</f>
        <v>30258.15000000001</v>
      </c>
      <c r="D17" s="24">
        <f>D18+D19+D20+D21</f>
        <v>11863.04</v>
      </c>
      <c r="E17" s="24">
        <f>E18+E19+E20+E21</f>
        <v>13345.92</v>
      </c>
      <c r="F17" s="24">
        <f>E17/B17%</f>
        <v>37.37766624843162</v>
      </c>
      <c r="G17" s="24">
        <f>E17/C17%</f>
        <v>44.106860465692705</v>
      </c>
      <c r="H17" s="24">
        <f>H18+H19+H20+H21</f>
        <v>3536.8199999999997</v>
      </c>
      <c r="I17" s="24">
        <f aca="true" t="shared" si="4" ref="I17:AD17">I18+I19+I20+I21</f>
        <v>0</v>
      </c>
      <c r="J17" s="24">
        <f t="shared" si="4"/>
        <v>3295.6400000000003</v>
      </c>
      <c r="K17" s="24">
        <f t="shared" si="4"/>
        <v>0</v>
      </c>
      <c r="L17" s="24">
        <f t="shared" si="4"/>
        <v>2957.8500000000004</v>
      </c>
      <c r="M17" s="24">
        <f t="shared" si="4"/>
        <v>1482.88</v>
      </c>
      <c r="N17" s="24">
        <f t="shared" si="4"/>
        <v>2581</v>
      </c>
      <c r="O17" s="24">
        <f t="shared" si="4"/>
        <v>1482.88</v>
      </c>
      <c r="P17" s="24">
        <f t="shared" si="4"/>
        <v>2366.2400000000002</v>
      </c>
      <c r="Q17" s="24">
        <f t="shared" si="4"/>
        <v>1482.88</v>
      </c>
      <c r="R17" s="24">
        <f t="shared" si="4"/>
        <v>1946.02</v>
      </c>
      <c r="S17" s="24">
        <f t="shared" si="4"/>
        <v>1482.88</v>
      </c>
      <c r="T17" s="24">
        <f t="shared" si="4"/>
        <v>1822.5500000000002</v>
      </c>
      <c r="U17" s="24">
        <f t="shared" si="4"/>
        <v>1482.88</v>
      </c>
      <c r="V17" s="24">
        <f>V18+V19+V20+V21</f>
        <v>2436.12</v>
      </c>
      <c r="W17" s="24">
        <f t="shared" si="4"/>
        <v>2965.76</v>
      </c>
      <c r="X17" s="24">
        <f t="shared" si="4"/>
        <v>4887.09</v>
      </c>
      <c r="Y17" s="24">
        <f t="shared" si="4"/>
        <v>2965.76</v>
      </c>
      <c r="Z17" s="24">
        <f t="shared" si="4"/>
        <v>3162.9</v>
      </c>
      <c r="AA17" s="24">
        <f t="shared" si="4"/>
        <v>1482.88</v>
      </c>
      <c r="AB17" s="24">
        <f t="shared" si="4"/>
        <v>3265.92</v>
      </c>
      <c r="AC17" s="24">
        <f t="shared" si="4"/>
        <v>0</v>
      </c>
      <c r="AD17" s="24">
        <f t="shared" si="4"/>
        <v>3447.45</v>
      </c>
      <c r="AE17" s="24">
        <f>AE18+AE19+AE20+AE21</f>
        <v>0</v>
      </c>
      <c r="AF17" s="56"/>
    </row>
    <row r="18" spans="1:32" s="4" customFormat="1" ht="21.75" customHeight="1">
      <c r="A18" s="39" t="s">
        <v>12</v>
      </c>
      <c r="B18" s="10">
        <f t="shared" si="1"/>
        <v>0</v>
      </c>
      <c r="C18" s="10">
        <f aca="true" t="shared" si="5" ref="C18:E21">C24+C30</f>
        <v>0</v>
      </c>
      <c r="D18" s="10">
        <f t="shared" si="5"/>
        <v>0</v>
      </c>
      <c r="E18" s="10">
        <f t="shared" si="5"/>
        <v>0</v>
      </c>
      <c r="F18" s="10"/>
      <c r="G18" s="10"/>
      <c r="H18" s="10">
        <f>H24+H30+H36</f>
        <v>0</v>
      </c>
      <c r="I18" s="10">
        <f aca="true" t="shared" si="6" ref="I18:AD18">I24+I30+I36</f>
        <v>0</v>
      </c>
      <c r="J18" s="10">
        <f t="shared" si="6"/>
        <v>0</v>
      </c>
      <c r="K18" s="10">
        <f t="shared" si="6"/>
        <v>0</v>
      </c>
      <c r="L18" s="10">
        <f t="shared" si="6"/>
        <v>0</v>
      </c>
      <c r="M18" s="10">
        <f t="shared" si="6"/>
        <v>0</v>
      </c>
      <c r="N18" s="10">
        <f t="shared" si="6"/>
        <v>0</v>
      </c>
      <c r="O18" s="10">
        <f t="shared" si="6"/>
        <v>0</v>
      </c>
      <c r="P18" s="10">
        <f t="shared" si="6"/>
        <v>0</v>
      </c>
      <c r="Q18" s="10">
        <f t="shared" si="6"/>
        <v>0</v>
      </c>
      <c r="R18" s="10">
        <f t="shared" si="6"/>
        <v>0</v>
      </c>
      <c r="S18" s="10">
        <f t="shared" si="6"/>
        <v>0</v>
      </c>
      <c r="T18" s="10">
        <f t="shared" si="6"/>
        <v>0</v>
      </c>
      <c r="U18" s="10">
        <f t="shared" si="6"/>
        <v>0</v>
      </c>
      <c r="V18" s="10">
        <f t="shared" si="6"/>
        <v>0</v>
      </c>
      <c r="W18" s="10">
        <f t="shared" si="6"/>
        <v>0</v>
      </c>
      <c r="X18" s="10">
        <f t="shared" si="6"/>
        <v>0</v>
      </c>
      <c r="Y18" s="10">
        <f t="shared" si="6"/>
        <v>0</v>
      </c>
      <c r="Z18" s="10">
        <f t="shared" si="6"/>
        <v>0</v>
      </c>
      <c r="AA18" s="10">
        <f t="shared" si="6"/>
        <v>0</v>
      </c>
      <c r="AB18" s="10">
        <f t="shared" si="6"/>
        <v>0</v>
      </c>
      <c r="AC18" s="10">
        <f t="shared" si="6"/>
        <v>0</v>
      </c>
      <c r="AD18" s="10">
        <f t="shared" si="6"/>
        <v>0</v>
      </c>
      <c r="AE18" s="53"/>
      <c r="AF18" s="56"/>
    </row>
    <row r="19" spans="1:32" s="4" customFormat="1" ht="16.5" customHeight="1">
      <c r="A19" s="39" t="s">
        <v>13</v>
      </c>
      <c r="B19" s="10">
        <f>B25+B31</f>
        <v>33705.600000000006</v>
      </c>
      <c r="C19" s="10">
        <f>C25+C31</f>
        <v>30258.15000000001</v>
      </c>
      <c r="D19" s="10">
        <f>D25+D31</f>
        <v>11863.04</v>
      </c>
      <c r="E19" s="10">
        <f>I19+K19+M19+O19+Q19+S19+U19+W19+Y19</f>
        <v>13345.92</v>
      </c>
      <c r="F19" s="10">
        <f>E19/B19%</f>
        <v>39.5955568214184</v>
      </c>
      <c r="G19" s="10">
        <f>E19/C19%</f>
        <v>44.106860465692705</v>
      </c>
      <c r="H19" s="10">
        <f>H25+H31+H37</f>
        <v>3536.8199999999997</v>
      </c>
      <c r="I19" s="10">
        <f aca="true" t="shared" si="7" ref="I19:AD19">I25+I31+I37</f>
        <v>0</v>
      </c>
      <c r="J19" s="10">
        <f t="shared" si="7"/>
        <v>3295.6400000000003</v>
      </c>
      <c r="K19" s="10">
        <f t="shared" si="7"/>
        <v>0</v>
      </c>
      <c r="L19" s="10">
        <f t="shared" si="7"/>
        <v>2957.8500000000004</v>
      </c>
      <c r="M19" s="10">
        <f t="shared" si="7"/>
        <v>1482.88</v>
      </c>
      <c r="N19" s="10">
        <f t="shared" si="7"/>
        <v>2581</v>
      </c>
      <c r="O19" s="10">
        <f t="shared" si="7"/>
        <v>1482.88</v>
      </c>
      <c r="P19" s="10">
        <f t="shared" si="7"/>
        <v>2366.2400000000002</v>
      </c>
      <c r="Q19" s="10">
        <f t="shared" si="7"/>
        <v>1482.88</v>
      </c>
      <c r="R19" s="10">
        <f t="shared" si="7"/>
        <v>1946.02</v>
      </c>
      <c r="S19" s="10">
        <f t="shared" si="7"/>
        <v>1482.88</v>
      </c>
      <c r="T19" s="10">
        <f t="shared" si="7"/>
        <v>1822.5500000000002</v>
      </c>
      <c r="U19" s="10">
        <f t="shared" si="7"/>
        <v>1482.88</v>
      </c>
      <c r="V19" s="10">
        <f t="shared" si="7"/>
        <v>2436.12</v>
      </c>
      <c r="W19" s="10">
        <f t="shared" si="7"/>
        <v>2965.76</v>
      </c>
      <c r="X19" s="10">
        <f t="shared" si="7"/>
        <v>4887.09</v>
      </c>
      <c r="Y19" s="10">
        <f t="shared" si="7"/>
        <v>2965.76</v>
      </c>
      <c r="Z19" s="10">
        <f t="shared" si="7"/>
        <v>3162.9</v>
      </c>
      <c r="AA19" s="10">
        <f t="shared" si="7"/>
        <v>1482.88</v>
      </c>
      <c r="AB19" s="10">
        <f t="shared" si="7"/>
        <v>3265.92</v>
      </c>
      <c r="AC19" s="10">
        <f t="shared" si="7"/>
        <v>0</v>
      </c>
      <c r="AD19" s="10">
        <f t="shared" si="7"/>
        <v>3447.45</v>
      </c>
      <c r="AE19" s="53"/>
      <c r="AF19" s="56"/>
    </row>
    <row r="20" spans="1:32" s="4" customFormat="1" ht="16.5" customHeight="1">
      <c r="A20" s="39" t="s">
        <v>78</v>
      </c>
      <c r="B20" s="10">
        <f t="shared" si="1"/>
        <v>0</v>
      </c>
      <c r="C20" s="10">
        <f t="shared" si="5"/>
        <v>0</v>
      </c>
      <c r="D20" s="10">
        <f t="shared" si="5"/>
        <v>0</v>
      </c>
      <c r="E20" s="10">
        <f t="shared" si="5"/>
        <v>0</v>
      </c>
      <c r="F20" s="10"/>
      <c r="G20" s="10"/>
      <c r="H20" s="10">
        <f>H26+H32+H38</f>
        <v>0</v>
      </c>
      <c r="I20" s="10">
        <f aca="true" t="shared" si="8" ref="I20:AD20">I26+I32+I38</f>
        <v>0</v>
      </c>
      <c r="J20" s="10">
        <f t="shared" si="8"/>
        <v>0</v>
      </c>
      <c r="K20" s="10">
        <f t="shared" si="8"/>
        <v>0</v>
      </c>
      <c r="L20" s="10">
        <f t="shared" si="8"/>
        <v>0</v>
      </c>
      <c r="M20" s="10">
        <f t="shared" si="8"/>
        <v>0</v>
      </c>
      <c r="N20" s="10">
        <f t="shared" si="8"/>
        <v>0</v>
      </c>
      <c r="O20" s="10">
        <f t="shared" si="8"/>
        <v>0</v>
      </c>
      <c r="P20" s="10">
        <f t="shared" si="8"/>
        <v>0</v>
      </c>
      <c r="Q20" s="10">
        <f t="shared" si="8"/>
        <v>0</v>
      </c>
      <c r="R20" s="10">
        <f t="shared" si="8"/>
        <v>0</v>
      </c>
      <c r="S20" s="10">
        <f t="shared" si="8"/>
        <v>0</v>
      </c>
      <c r="T20" s="10">
        <f t="shared" si="8"/>
        <v>0</v>
      </c>
      <c r="U20" s="10">
        <f t="shared" si="8"/>
        <v>0</v>
      </c>
      <c r="V20" s="10">
        <f t="shared" si="8"/>
        <v>0</v>
      </c>
      <c r="W20" s="10">
        <f t="shared" si="8"/>
        <v>0</v>
      </c>
      <c r="X20" s="10">
        <f t="shared" si="8"/>
        <v>0</v>
      </c>
      <c r="Y20" s="10">
        <f t="shared" si="8"/>
        <v>0</v>
      </c>
      <c r="Z20" s="10">
        <f t="shared" si="8"/>
        <v>0</v>
      </c>
      <c r="AA20" s="10">
        <f t="shared" si="8"/>
        <v>0</v>
      </c>
      <c r="AB20" s="10">
        <f t="shared" si="8"/>
        <v>0</v>
      </c>
      <c r="AC20" s="10">
        <f t="shared" si="8"/>
        <v>0</v>
      </c>
      <c r="AD20" s="10">
        <f t="shared" si="8"/>
        <v>0</v>
      </c>
      <c r="AE20" s="53"/>
      <c r="AF20" s="56"/>
    </row>
    <row r="21" spans="1:32" s="4" customFormat="1" ht="16.5" customHeight="1">
      <c r="A21" s="39" t="s">
        <v>14</v>
      </c>
      <c r="B21" s="10">
        <f t="shared" si="1"/>
        <v>0</v>
      </c>
      <c r="C21" s="10">
        <f t="shared" si="5"/>
        <v>0</v>
      </c>
      <c r="D21" s="10">
        <f t="shared" si="5"/>
        <v>0</v>
      </c>
      <c r="E21" s="10">
        <f t="shared" si="5"/>
        <v>0</v>
      </c>
      <c r="F21" s="10"/>
      <c r="G21" s="10"/>
      <c r="H21" s="10">
        <f>H27+H33+H39</f>
        <v>0</v>
      </c>
      <c r="I21" s="10">
        <f aca="true" t="shared" si="9" ref="I21:AD21">I27+I33+I39</f>
        <v>0</v>
      </c>
      <c r="J21" s="10">
        <f t="shared" si="9"/>
        <v>0</v>
      </c>
      <c r="K21" s="10">
        <f t="shared" si="9"/>
        <v>0</v>
      </c>
      <c r="L21" s="10">
        <f t="shared" si="9"/>
        <v>0</v>
      </c>
      <c r="M21" s="10">
        <f t="shared" si="9"/>
        <v>0</v>
      </c>
      <c r="N21" s="10">
        <f t="shared" si="9"/>
        <v>0</v>
      </c>
      <c r="O21" s="10">
        <f t="shared" si="9"/>
        <v>0</v>
      </c>
      <c r="P21" s="10">
        <f t="shared" si="9"/>
        <v>0</v>
      </c>
      <c r="Q21" s="10">
        <f t="shared" si="9"/>
        <v>0</v>
      </c>
      <c r="R21" s="10">
        <f t="shared" si="9"/>
        <v>0</v>
      </c>
      <c r="S21" s="10">
        <f t="shared" si="9"/>
        <v>0</v>
      </c>
      <c r="T21" s="10">
        <f t="shared" si="9"/>
        <v>0</v>
      </c>
      <c r="U21" s="10">
        <f t="shared" si="9"/>
        <v>0</v>
      </c>
      <c r="V21" s="10">
        <f t="shared" si="9"/>
        <v>0</v>
      </c>
      <c r="W21" s="10">
        <f t="shared" si="9"/>
        <v>0</v>
      </c>
      <c r="X21" s="10">
        <f t="shared" si="9"/>
        <v>0</v>
      </c>
      <c r="Y21" s="10">
        <f t="shared" si="9"/>
        <v>0</v>
      </c>
      <c r="Z21" s="10">
        <f t="shared" si="9"/>
        <v>0</v>
      </c>
      <c r="AA21" s="10">
        <f t="shared" si="9"/>
        <v>0</v>
      </c>
      <c r="AB21" s="10">
        <f t="shared" si="9"/>
        <v>0</v>
      </c>
      <c r="AC21" s="10">
        <f t="shared" si="9"/>
        <v>0</v>
      </c>
      <c r="AD21" s="10">
        <f t="shared" si="9"/>
        <v>0</v>
      </c>
      <c r="AE21" s="53"/>
      <c r="AF21" s="56"/>
    </row>
    <row r="22" spans="1:32" s="4" customFormat="1" ht="34.5" customHeight="1">
      <c r="A22" s="40" t="s">
        <v>65</v>
      </c>
      <c r="B22" s="10">
        <f t="shared" si="1"/>
        <v>15969.300000000003</v>
      </c>
      <c r="C22" s="10">
        <f>C23</f>
        <v>14004.760000000002</v>
      </c>
      <c r="D22" s="10">
        <f>D23</f>
        <v>0</v>
      </c>
      <c r="E22" s="10">
        <f>E23</f>
        <v>0</v>
      </c>
      <c r="F22" s="10">
        <f>E22/B22%</f>
        <v>0</v>
      </c>
      <c r="G22" s="10">
        <f>E22/C22%</f>
        <v>0</v>
      </c>
      <c r="H22" s="10">
        <f>H23</f>
        <v>2112.23</v>
      </c>
      <c r="I22" s="10">
        <f aca="true" t="shared" si="10" ref="I22:AE22">I23</f>
        <v>0</v>
      </c>
      <c r="J22" s="10">
        <f t="shared" si="10"/>
        <v>1812.76</v>
      </c>
      <c r="K22" s="10">
        <f t="shared" si="10"/>
        <v>0</v>
      </c>
      <c r="L22" s="10">
        <f t="shared" si="10"/>
        <v>1474.97</v>
      </c>
      <c r="M22" s="10">
        <f t="shared" si="10"/>
        <v>0</v>
      </c>
      <c r="N22" s="10">
        <f t="shared" si="10"/>
        <v>1098.12</v>
      </c>
      <c r="O22" s="10">
        <f t="shared" si="10"/>
        <v>0</v>
      </c>
      <c r="P22" s="10">
        <f t="shared" si="10"/>
        <v>883.36</v>
      </c>
      <c r="Q22" s="10">
        <f t="shared" si="10"/>
        <v>0</v>
      </c>
      <c r="R22" s="10">
        <f t="shared" si="10"/>
        <v>463.14</v>
      </c>
      <c r="S22" s="10">
        <f t="shared" si="10"/>
        <v>0</v>
      </c>
      <c r="T22" s="10">
        <f t="shared" si="10"/>
        <v>339.67</v>
      </c>
      <c r="U22" s="10">
        <f t="shared" si="10"/>
        <v>0</v>
      </c>
      <c r="V22" s="10">
        <f t="shared" si="10"/>
        <v>953.24</v>
      </c>
      <c r="W22" s="10">
        <f t="shared" si="10"/>
        <v>0</v>
      </c>
      <c r="X22" s="10">
        <f t="shared" si="10"/>
        <v>1404.21</v>
      </c>
      <c r="Y22" s="10">
        <f t="shared" si="10"/>
        <v>0</v>
      </c>
      <c r="Z22" s="10">
        <f t="shared" si="10"/>
        <v>1680.02</v>
      </c>
      <c r="AA22" s="10">
        <f t="shared" si="10"/>
        <v>0</v>
      </c>
      <c r="AB22" s="10">
        <f t="shared" si="10"/>
        <v>1783.04</v>
      </c>
      <c r="AC22" s="10">
        <f t="shared" si="10"/>
        <v>0</v>
      </c>
      <c r="AD22" s="10">
        <f t="shared" si="10"/>
        <v>1964.54</v>
      </c>
      <c r="AE22" s="10">
        <f t="shared" si="10"/>
        <v>0</v>
      </c>
      <c r="AF22" s="56"/>
    </row>
    <row r="23" spans="1:32" s="37" customFormat="1" ht="19.5" customHeight="1">
      <c r="A23" s="36" t="s">
        <v>23</v>
      </c>
      <c r="B23" s="24">
        <f t="shared" si="1"/>
        <v>15969.300000000003</v>
      </c>
      <c r="C23" s="24">
        <f>C24+C25+C26+C27</f>
        <v>14004.760000000002</v>
      </c>
      <c r="D23" s="24">
        <f>D24+D25+D26+D27</f>
        <v>0</v>
      </c>
      <c r="E23" s="24">
        <f>E24+E25+E26+E27</f>
        <v>0</v>
      </c>
      <c r="F23" s="24">
        <f>E23/B23%</f>
        <v>0</v>
      </c>
      <c r="G23" s="24">
        <f>E23/C23%</f>
        <v>0</v>
      </c>
      <c r="H23" s="24">
        <f>H24+H25+H26+H27</f>
        <v>2112.23</v>
      </c>
      <c r="I23" s="24">
        <f aca="true" t="shared" si="11" ref="I23:AD23">I24+I25+I26+I27</f>
        <v>0</v>
      </c>
      <c r="J23" s="24">
        <f t="shared" si="11"/>
        <v>1812.76</v>
      </c>
      <c r="K23" s="24">
        <f t="shared" si="11"/>
        <v>0</v>
      </c>
      <c r="L23" s="24">
        <f t="shared" si="11"/>
        <v>1474.97</v>
      </c>
      <c r="M23" s="24">
        <f t="shared" si="11"/>
        <v>0</v>
      </c>
      <c r="N23" s="24">
        <f t="shared" si="11"/>
        <v>1098.12</v>
      </c>
      <c r="O23" s="24">
        <f t="shared" si="11"/>
        <v>0</v>
      </c>
      <c r="P23" s="24">
        <f t="shared" si="11"/>
        <v>883.36</v>
      </c>
      <c r="Q23" s="24">
        <f t="shared" si="11"/>
        <v>0</v>
      </c>
      <c r="R23" s="24">
        <f t="shared" si="11"/>
        <v>463.14</v>
      </c>
      <c r="S23" s="24">
        <f t="shared" si="11"/>
        <v>0</v>
      </c>
      <c r="T23" s="24">
        <f t="shared" si="11"/>
        <v>339.67</v>
      </c>
      <c r="U23" s="24">
        <f t="shared" si="11"/>
        <v>0</v>
      </c>
      <c r="V23" s="24">
        <f>V24+V25+V26+V27</f>
        <v>953.24</v>
      </c>
      <c r="W23" s="24">
        <f t="shared" si="11"/>
        <v>0</v>
      </c>
      <c r="X23" s="24">
        <f t="shared" si="11"/>
        <v>1404.21</v>
      </c>
      <c r="Y23" s="24">
        <f t="shared" si="11"/>
        <v>0</v>
      </c>
      <c r="Z23" s="24">
        <f t="shared" si="11"/>
        <v>1680.02</v>
      </c>
      <c r="AA23" s="24">
        <f t="shared" si="11"/>
        <v>0</v>
      </c>
      <c r="AB23" s="24">
        <f t="shared" si="11"/>
        <v>1783.04</v>
      </c>
      <c r="AC23" s="24">
        <f t="shared" si="11"/>
        <v>0</v>
      </c>
      <c r="AD23" s="24">
        <f t="shared" si="11"/>
        <v>1964.54</v>
      </c>
      <c r="AE23" s="24">
        <f>AE24+AE25+AE26+AE27</f>
        <v>0</v>
      </c>
      <c r="AF23" s="56"/>
    </row>
    <row r="24" spans="1:32" s="4" customFormat="1" ht="15.75" customHeight="1">
      <c r="A24" s="39" t="s">
        <v>12</v>
      </c>
      <c r="B24" s="10">
        <f t="shared" si="1"/>
        <v>0</v>
      </c>
      <c r="C24" s="10">
        <f>H24+J24+L24+N24+P24+R24+T24+V24+X24+Z24+AB24</f>
        <v>0</v>
      </c>
      <c r="D24" s="10">
        <f>E24</f>
        <v>0</v>
      </c>
      <c r="E24" s="10">
        <f>I24+K24+M24+O24+Q24+S24+U24+W24+Y24+AA24+AC24+AE24</f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53"/>
      <c r="AF24" s="56"/>
    </row>
    <row r="25" spans="1:32" s="4" customFormat="1" ht="15.75" customHeight="1">
      <c r="A25" s="39" t="s">
        <v>13</v>
      </c>
      <c r="B25" s="10">
        <f>H25+J25+L25+N25+P25+R25+T25+V25+X25+Z25+AB25+AD25</f>
        <v>15969.300000000003</v>
      </c>
      <c r="C25" s="10">
        <f>H25+J25+L25+N25+P25+R25+T25+V25+X25+Z25+AB25</f>
        <v>14004.760000000002</v>
      </c>
      <c r="D25" s="10">
        <f>E25</f>
        <v>0</v>
      </c>
      <c r="E25" s="10">
        <f>I25+K25+M25+O25+Q25+S25+U25+W25+Y25+AA25+AC25+AE25</f>
        <v>0</v>
      </c>
      <c r="F25" s="10">
        <f>E25/B25%</f>
        <v>0</v>
      </c>
      <c r="G25" s="10">
        <f>E25/C25%</f>
        <v>0</v>
      </c>
      <c r="H25" s="10">
        <v>2112.23</v>
      </c>
      <c r="I25" s="10"/>
      <c r="J25" s="10">
        <v>1812.76</v>
      </c>
      <c r="K25" s="10"/>
      <c r="L25" s="10">
        <v>1474.97</v>
      </c>
      <c r="M25" s="10"/>
      <c r="N25" s="10">
        <v>1098.12</v>
      </c>
      <c r="O25" s="10"/>
      <c r="P25" s="10">
        <v>883.36</v>
      </c>
      <c r="Q25" s="10"/>
      <c r="R25" s="41">
        <v>463.14</v>
      </c>
      <c r="S25" s="41"/>
      <c r="T25" s="10">
        <v>339.67</v>
      </c>
      <c r="U25" s="10"/>
      <c r="V25" s="10">
        <v>953.24</v>
      </c>
      <c r="W25" s="10"/>
      <c r="X25" s="10">
        <v>1404.21</v>
      </c>
      <c r="Y25" s="10"/>
      <c r="Z25" s="10">
        <v>1680.02</v>
      </c>
      <c r="AA25" s="10"/>
      <c r="AB25" s="10">
        <v>1783.04</v>
      </c>
      <c r="AC25" s="10"/>
      <c r="AD25" s="10">
        <v>1964.54</v>
      </c>
      <c r="AE25" s="53"/>
      <c r="AF25" s="56"/>
    </row>
    <row r="26" spans="1:32" s="4" customFormat="1" ht="15.75" customHeight="1">
      <c r="A26" s="39" t="s">
        <v>78</v>
      </c>
      <c r="B26" s="10">
        <f t="shared" si="1"/>
        <v>0</v>
      </c>
      <c r="C26" s="10">
        <f>H26+J26+L26+N26+P26+R26+T26+V26+X26+Z26+AB26</f>
        <v>0</v>
      </c>
      <c r="D26" s="10">
        <f>E26</f>
        <v>0</v>
      </c>
      <c r="E26" s="10">
        <f>I26+K26+M26+O26+Q26+S26+U26+W26+Y26+AA26+AC26+AE26</f>
        <v>0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53"/>
      <c r="AF26" s="56"/>
    </row>
    <row r="27" spans="1:32" s="4" customFormat="1" ht="15.75" customHeight="1">
      <c r="A27" s="39" t="s">
        <v>14</v>
      </c>
      <c r="B27" s="10">
        <f t="shared" si="1"/>
        <v>0</v>
      </c>
      <c r="C27" s="10">
        <f>H27+J27+L27+N27+P27+R27+T27+V27+X27+Z27+AB27</f>
        <v>0</v>
      </c>
      <c r="D27" s="10">
        <f>E27</f>
        <v>0</v>
      </c>
      <c r="E27" s="10">
        <f>I27+K27+M27+O27+Q27+S27+U27+W27+Y27+AA27+AC27+AE27</f>
        <v>0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53"/>
      <c r="AF27" s="56"/>
    </row>
    <row r="28" spans="1:32" s="4" customFormat="1" ht="60" customHeight="1">
      <c r="A28" s="40" t="s">
        <v>66</v>
      </c>
      <c r="B28" s="10">
        <f t="shared" si="1"/>
        <v>17736.300000000007</v>
      </c>
      <c r="C28" s="10">
        <f>C29</f>
        <v>16253.390000000007</v>
      </c>
      <c r="D28" s="10">
        <f>D29</f>
        <v>11863.04</v>
      </c>
      <c r="E28" s="10">
        <f>E29</f>
        <v>11863.04</v>
      </c>
      <c r="F28" s="10">
        <f>E28/B28%</f>
        <v>66.88565258819482</v>
      </c>
      <c r="G28" s="10">
        <f>E28/C28%</f>
        <v>72.98809663707077</v>
      </c>
      <c r="H28" s="10">
        <f>H29</f>
        <v>1424.59</v>
      </c>
      <c r="I28" s="10">
        <f aca="true" t="shared" si="12" ref="I28:AE28">I29</f>
        <v>0</v>
      </c>
      <c r="J28" s="10">
        <f t="shared" si="12"/>
        <v>1482.88</v>
      </c>
      <c r="K28" s="10">
        <f t="shared" si="12"/>
        <v>0</v>
      </c>
      <c r="L28" s="10">
        <f t="shared" si="12"/>
        <v>1482.88</v>
      </c>
      <c r="M28" s="10">
        <f t="shared" si="12"/>
        <v>1482.88</v>
      </c>
      <c r="N28" s="10">
        <f t="shared" si="12"/>
        <v>1482.88</v>
      </c>
      <c r="O28" s="10">
        <f t="shared" si="12"/>
        <v>1482.88</v>
      </c>
      <c r="P28" s="10">
        <f t="shared" si="12"/>
        <v>1482.88</v>
      </c>
      <c r="Q28" s="10">
        <f t="shared" si="12"/>
        <v>1482.88</v>
      </c>
      <c r="R28" s="10">
        <f t="shared" si="12"/>
        <v>1482.88</v>
      </c>
      <c r="S28" s="10">
        <f t="shared" si="12"/>
        <v>1482.88</v>
      </c>
      <c r="T28" s="10">
        <f t="shared" si="12"/>
        <v>1482.88</v>
      </c>
      <c r="U28" s="10">
        <f t="shared" si="12"/>
        <v>1482.88</v>
      </c>
      <c r="V28" s="10">
        <f t="shared" si="12"/>
        <v>1482.88</v>
      </c>
      <c r="W28" s="10">
        <f t="shared" si="12"/>
        <v>1482.88</v>
      </c>
      <c r="X28" s="10">
        <f t="shared" si="12"/>
        <v>1482.88</v>
      </c>
      <c r="Y28" s="10">
        <f t="shared" si="12"/>
        <v>1482.88</v>
      </c>
      <c r="Z28" s="10">
        <f t="shared" si="12"/>
        <v>1482.88</v>
      </c>
      <c r="AA28" s="10">
        <f t="shared" si="12"/>
        <v>1482.88</v>
      </c>
      <c r="AB28" s="10">
        <f t="shared" si="12"/>
        <v>1482.88</v>
      </c>
      <c r="AC28" s="10">
        <f t="shared" si="12"/>
        <v>0</v>
      </c>
      <c r="AD28" s="10">
        <f t="shared" si="12"/>
        <v>1482.91</v>
      </c>
      <c r="AE28" s="10">
        <f t="shared" si="12"/>
        <v>0</v>
      </c>
      <c r="AF28" s="56"/>
    </row>
    <row r="29" spans="1:31" s="37" customFormat="1" ht="24.75" customHeight="1">
      <c r="A29" s="36" t="s">
        <v>23</v>
      </c>
      <c r="B29" s="24">
        <f t="shared" si="1"/>
        <v>17736.300000000007</v>
      </c>
      <c r="C29" s="24">
        <f>C30+C31+C32+C33</f>
        <v>16253.390000000007</v>
      </c>
      <c r="D29" s="24">
        <f>D30+D31+D32+D33</f>
        <v>11863.04</v>
      </c>
      <c r="E29" s="24">
        <f>E30+E31+E32+E33</f>
        <v>11863.04</v>
      </c>
      <c r="F29" s="24">
        <f>E29/B29%</f>
        <v>66.88565258819482</v>
      </c>
      <c r="G29" s="24">
        <f>E29/C29%</f>
        <v>72.98809663707077</v>
      </c>
      <c r="H29" s="24">
        <f>H30+H31+H32+H33</f>
        <v>1424.59</v>
      </c>
      <c r="I29" s="24">
        <f aca="true" t="shared" si="13" ref="I29:AD29">I30+I31+I32+I33</f>
        <v>0</v>
      </c>
      <c r="J29" s="24">
        <f t="shared" si="13"/>
        <v>1482.88</v>
      </c>
      <c r="K29" s="24">
        <f t="shared" si="13"/>
        <v>0</v>
      </c>
      <c r="L29" s="24">
        <f t="shared" si="13"/>
        <v>1482.88</v>
      </c>
      <c r="M29" s="24">
        <f t="shared" si="13"/>
        <v>1482.88</v>
      </c>
      <c r="N29" s="24">
        <f t="shared" si="13"/>
        <v>1482.88</v>
      </c>
      <c r="O29" s="24">
        <f t="shared" si="13"/>
        <v>1482.88</v>
      </c>
      <c r="P29" s="24">
        <f t="shared" si="13"/>
        <v>1482.88</v>
      </c>
      <c r="Q29" s="24">
        <f t="shared" si="13"/>
        <v>1482.88</v>
      </c>
      <c r="R29" s="24">
        <f t="shared" si="13"/>
        <v>1482.88</v>
      </c>
      <c r="S29" s="24">
        <f t="shared" si="13"/>
        <v>1482.88</v>
      </c>
      <c r="T29" s="24">
        <f t="shared" si="13"/>
        <v>1482.88</v>
      </c>
      <c r="U29" s="24">
        <f t="shared" si="13"/>
        <v>1482.88</v>
      </c>
      <c r="V29" s="24">
        <f>V30+V31+V32+V33</f>
        <v>1482.88</v>
      </c>
      <c r="W29" s="24">
        <f t="shared" si="13"/>
        <v>1482.88</v>
      </c>
      <c r="X29" s="24">
        <f t="shared" si="13"/>
        <v>1482.88</v>
      </c>
      <c r="Y29" s="24">
        <f t="shared" si="13"/>
        <v>1482.88</v>
      </c>
      <c r="Z29" s="24">
        <f t="shared" si="13"/>
        <v>1482.88</v>
      </c>
      <c r="AA29" s="24">
        <f t="shared" si="13"/>
        <v>1482.88</v>
      </c>
      <c r="AB29" s="24">
        <f t="shared" si="13"/>
        <v>1482.88</v>
      </c>
      <c r="AC29" s="24">
        <f t="shared" si="13"/>
        <v>0</v>
      </c>
      <c r="AD29" s="24">
        <f t="shared" si="13"/>
        <v>1482.91</v>
      </c>
      <c r="AE29" s="24">
        <f>AE30+AE31+AE32+AE33</f>
        <v>0</v>
      </c>
    </row>
    <row r="30" spans="1:31" s="4" customFormat="1" ht="18.75" customHeight="1">
      <c r="A30" s="39" t="s">
        <v>12</v>
      </c>
      <c r="B30" s="10">
        <f t="shared" si="1"/>
        <v>0</v>
      </c>
      <c r="C30" s="10">
        <f>H30+J30+L30+N30+P30+R30+T30+V30+X30+Z30+AB30</f>
        <v>0</v>
      </c>
      <c r="D30" s="10">
        <f>E30</f>
        <v>0</v>
      </c>
      <c r="E30" s="10">
        <f>I30+K30+M30+O30+Q30+S30+U30+W30+Y30+AA30+AC30+AE30</f>
        <v>0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53"/>
    </row>
    <row r="31" spans="1:31" s="4" customFormat="1" ht="18.75" customHeight="1">
      <c r="A31" s="39" t="s">
        <v>13</v>
      </c>
      <c r="B31" s="10">
        <f>H31+J31+L31+N31+P31+R31+T31+V31+X31+Z31+AB31+AD31</f>
        <v>17736.300000000007</v>
      </c>
      <c r="C31" s="10">
        <f>H31+J31+L31+N31+P31+R31+T31+V31+X31+Z31+AB31</f>
        <v>16253.390000000007</v>
      </c>
      <c r="D31" s="10">
        <f>E31</f>
        <v>11863.04</v>
      </c>
      <c r="E31" s="10">
        <f>I31+K31+M31+O31+Q31+S31+U31+W31+Y31+AA31+AC31+AE31</f>
        <v>11863.04</v>
      </c>
      <c r="F31" s="10">
        <f>E31/B31%</f>
        <v>66.88565258819482</v>
      </c>
      <c r="G31" s="10">
        <f>E31/C31%</f>
        <v>72.98809663707077</v>
      </c>
      <c r="H31" s="10">
        <v>1424.59</v>
      </c>
      <c r="I31" s="10"/>
      <c r="J31" s="10">
        <v>1482.88</v>
      </c>
      <c r="K31" s="10"/>
      <c r="L31" s="10">
        <v>1482.88</v>
      </c>
      <c r="M31" s="10">
        <v>1482.88</v>
      </c>
      <c r="N31" s="10">
        <v>1482.88</v>
      </c>
      <c r="O31" s="10">
        <v>1482.88</v>
      </c>
      <c r="P31" s="10">
        <v>1482.88</v>
      </c>
      <c r="Q31" s="10">
        <v>1482.88</v>
      </c>
      <c r="R31" s="10">
        <v>1482.88</v>
      </c>
      <c r="S31" s="10">
        <v>1482.88</v>
      </c>
      <c r="T31" s="10">
        <v>1482.88</v>
      </c>
      <c r="U31" s="10">
        <v>1482.88</v>
      </c>
      <c r="V31" s="10">
        <v>1482.88</v>
      </c>
      <c r="W31" s="10">
        <v>1482.88</v>
      </c>
      <c r="X31" s="10">
        <v>1482.88</v>
      </c>
      <c r="Y31" s="10">
        <v>1482.88</v>
      </c>
      <c r="Z31" s="10">
        <v>1482.88</v>
      </c>
      <c r="AA31" s="10">
        <v>1482.88</v>
      </c>
      <c r="AB31" s="10">
        <v>1482.88</v>
      </c>
      <c r="AC31" s="10"/>
      <c r="AD31" s="10">
        <v>1482.91</v>
      </c>
      <c r="AE31" s="53"/>
    </row>
    <row r="32" spans="1:31" s="4" customFormat="1" ht="18.75" customHeight="1">
      <c r="A32" s="39" t="s">
        <v>78</v>
      </c>
      <c r="B32" s="10">
        <f t="shared" si="1"/>
        <v>0</v>
      </c>
      <c r="C32" s="10">
        <f>H32+J32+L32+N32+P32+R32+T32+V32+X32+Z32+AB32</f>
        <v>0</v>
      </c>
      <c r="D32" s="10">
        <f>E32</f>
        <v>0</v>
      </c>
      <c r="E32" s="10">
        <f>I32+K32+M32+O32+Q32+S32+U32+W32+Y32+AA32+AC32+AE32</f>
        <v>0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53"/>
    </row>
    <row r="33" spans="1:31" s="4" customFormat="1" ht="18.75" customHeight="1">
      <c r="A33" s="39" t="s">
        <v>14</v>
      </c>
      <c r="B33" s="10">
        <f t="shared" si="1"/>
        <v>0</v>
      </c>
      <c r="C33" s="10">
        <f>H33+J33+L33+N33+P33+R33+T33+V33+X33+Z33+AB33</f>
        <v>0</v>
      </c>
      <c r="D33" s="10">
        <f>E33</f>
        <v>0</v>
      </c>
      <c r="E33" s="10">
        <f>I33+K33+M33+O33+Q33+S33+U33+W33+Y33+AA33+AC33+AE33</f>
        <v>0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53"/>
    </row>
    <row r="34" spans="1:32" s="4" customFormat="1" ht="60" customHeight="1">
      <c r="A34" s="40" t="s">
        <v>102</v>
      </c>
      <c r="B34" s="10">
        <f aca="true" t="shared" si="14" ref="B34:B39">H34+J34+L34+N34+P34+R34+T34+V34+X34+Z34+AB34+AD34</f>
        <v>2000</v>
      </c>
      <c r="C34" s="10">
        <f>C35</f>
        <v>2000</v>
      </c>
      <c r="D34" s="10">
        <f>D35</f>
        <v>2965.76</v>
      </c>
      <c r="E34" s="10">
        <f>E35</f>
        <v>2965.76</v>
      </c>
      <c r="F34" s="10">
        <f>E34/B34%</f>
        <v>148.288</v>
      </c>
      <c r="G34" s="10">
        <f>E34/C34%</f>
        <v>148.288</v>
      </c>
      <c r="H34" s="10">
        <f>H35</f>
        <v>0</v>
      </c>
      <c r="I34" s="10">
        <f aca="true" t="shared" si="15" ref="I34:AE34">I35</f>
        <v>0</v>
      </c>
      <c r="J34" s="10">
        <f t="shared" si="15"/>
        <v>0</v>
      </c>
      <c r="K34" s="10">
        <f t="shared" si="15"/>
        <v>0</v>
      </c>
      <c r="L34" s="10">
        <f t="shared" si="15"/>
        <v>0</v>
      </c>
      <c r="M34" s="10">
        <f t="shared" si="15"/>
        <v>0</v>
      </c>
      <c r="N34" s="10">
        <f t="shared" si="15"/>
        <v>0</v>
      </c>
      <c r="O34" s="10">
        <f t="shared" si="15"/>
        <v>0</v>
      </c>
      <c r="P34" s="10">
        <f t="shared" si="15"/>
        <v>0</v>
      </c>
      <c r="Q34" s="10">
        <f t="shared" si="15"/>
        <v>0</v>
      </c>
      <c r="R34" s="10">
        <f t="shared" si="15"/>
        <v>0</v>
      </c>
      <c r="S34" s="10">
        <f t="shared" si="15"/>
        <v>0</v>
      </c>
      <c r="T34" s="10">
        <f t="shared" si="15"/>
        <v>0</v>
      </c>
      <c r="U34" s="10">
        <f t="shared" si="15"/>
        <v>0</v>
      </c>
      <c r="V34" s="10">
        <f t="shared" si="15"/>
        <v>0</v>
      </c>
      <c r="W34" s="10">
        <f t="shared" si="15"/>
        <v>1482.88</v>
      </c>
      <c r="X34" s="10">
        <f t="shared" si="15"/>
        <v>2000</v>
      </c>
      <c r="Y34" s="10">
        <f t="shared" si="15"/>
        <v>1482.88</v>
      </c>
      <c r="Z34" s="10">
        <f t="shared" si="15"/>
        <v>0</v>
      </c>
      <c r="AA34" s="10">
        <f t="shared" si="15"/>
        <v>0</v>
      </c>
      <c r="AB34" s="10">
        <f t="shared" si="15"/>
        <v>0</v>
      </c>
      <c r="AC34" s="10">
        <f t="shared" si="15"/>
        <v>0</v>
      </c>
      <c r="AD34" s="10">
        <f t="shared" si="15"/>
        <v>0</v>
      </c>
      <c r="AE34" s="10">
        <f t="shared" si="15"/>
        <v>0</v>
      </c>
      <c r="AF34" s="56"/>
    </row>
    <row r="35" spans="1:31" s="37" customFormat="1" ht="24.75" customHeight="1">
      <c r="A35" s="36" t="s">
        <v>23</v>
      </c>
      <c r="B35" s="24">
        <f t="shared" si="14"/>
        <v>2000</v>
      </c>
      <c r="C35" s="24">
        <f>C36+C37+C38+C39</f>
        <v>2000</v>
      </c>
      <c r="D35" s="24">
        <f>D36+D37+D38+D39</f>
        <v>2965.76</v>
      </c>
      <c r="E35" s="24">
        <f>E36+E37+E38+E39</f>
        <v>2965.76</v>
      </c>
      <c r="F35" s="24">
        <f>E35/B35%</f>
        <v>148.288</v>
      </c>
      <c r="G35" s="24">
        <f>E35/C35%</f>
        <v>148.288</v>
      </c>
      <c r="H35" s="24">
        <f>H36+H37+H38+H39</f>
        <v>0</v>
      </c>
      <c r="I35" s="24">
        <f aca="true" t="shared" si="16" ref="I35:U35">I36+I37+I38+I39</f>
        <v>0</v>
      </c>
      <c r="J35" s="24">
        <f t="shared" si="16"/>
        <v>0</v>
      </c>
      <c r="K35" s="24">
        <f t="shared" si="16"/>
        <v>0</v>
      </c>
      <c r="L35" s="24">
        <f t="shared" si="16"/>
        <v>0</v>
      </c>
      <c r="M35" s="24">
        <f t="shared" si="16"/>
        <v>0</v>
      </c>
      <c r="N35" s="24">
        <f t="shared" si="16"/>
        <v>0</v>
      </c>
      <c r="O35" s="24">
        <f t="shared" si="16"/>
        <v>0</v>
      </c>
      <c r="P35" s="24">
        <f t="shared" si="16"/>
        <v>0</v>
      </c>
      <c r="Q35" s="24">
        <f t="shared" si="16"/>
        <v>0</v>
      </c>
      <c r="R35" s="24">
        <f t="shared" si="16"/>
        <v>0</v>
      </c>
      <c r="S35" s="24">
        <f t="shared" si="16"/>
        <v>0</v>
      </c>
      <c r="T35" s="24">
        <f t="shared" si="16"/>
        <v>0</v>
      </c>
      <c r="U35" s="24">
        <f t="shared" si="16"/>
        <v>0</v>
      </c>
      <c r="V35" s="24">
        <f>V36+V37+V38+V39</f>
        <v>0</v>
      </c>
      <c r="W35" s="24">
        <f aca="true" t="shared" si="17" ref="W35:AD35">W36+W37+W38+W39</f>
        <v>1482.88</v>
      </c>
      <c r="X35" s="24">
        <f t="shared" si="17"/>
        <v>2000</v>
      </c>
      <c r="Y35" s="24">
        <f t="shared" si="17"/>
        <v>1482.88</v>
      </c>
      <c r="Z35" s="24">
        <f t="shared" si="17"/>
        <v>0</v>
      </c>
      <c r="AA35" s="24">
        <f t="shared" si="17"/>
        <v>0</v>
      </c>
      <c r="AB35" s="24">
        <f t="shared" si="17"/>
        <v>0</v>
      </c>
      <c r="AC35" s="24">
        <f t="shared" si="17"/>
        <v>0</v>
      </c>
      <c r="AD35" s="24">
        <f t="shared" si="17"/>
        <v>0</v>
      </c>
      <c r="AE35" s="24">
        <f>AE36+AE37+AE38+AE39</f>
        <v>0</v>
      </c>
    </row>
    <row r="36" spans="1:31" s="4" customFormat="1" ht="18.75" customHeight="1">
      <c r="A36" s="39" t="s">
        <v>12</v>
      </c>
      <c r="B36" s="10">
        <f t="shared" si="14"/>
        <v>0</v>
      </c>
      <c r="C36" s="10">
        <f>H36+J36+L36+N36+P36+R36+T36+V36+X36+Z36+AB36</f>
        <v>0</v>
      </c>
      <c r="D36" s="10">
        <f>E36</f>
        <v>0</v>
      </c>
      <c r="E36" s="10">
        <f>I36+K36+M36+O36+Q36+S36+U36+W36+Y36+AA36+AC36+AE36</f>
        <v>0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53"/>
    </row>
    <row r="37" spans="1:31" s="4" customFormat="1" ht="18.75" customHeight="1">
      <c r="A37" s="39" t="s">
        <v>13</v>
      </c>
      <c r="B37" s="10">
        <f t="shared" si="14"/>
        <v>2000</v>
      </c>
      <c r="C37" s="10">
        <f>H37+J37+L37+N37+P37+R37+T37+V37+X37+Z37+AB37</f>
        <v>2000</v>
      </c>
      <c r="D37" s="10">
        <f>E37</f>
        <v>2965.76</v>
      </c>
      <c r="E37" s="10">
        <f>I37+K37+M37+O37+Q37+S37+U37+W37+Y37+AA37+AC37+AE37</f>
        <v>2965.76</v>
      </c>
      <c r="F37" s="10">
        <f>E37/B37%</f>
        <v>148.288</v>
      </c>
      <c r="G37" s="10">
        <f>E37/C37%</f>
        <v>148.288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>
        <v>1482.88</v>
      </c>
      <c r="X37" s="10">
        <v>2000</v>
      </c>
      <c r="Y37" s="10">
        <v>1482.88</v>
      </c>
      <c r="Z37" s="10"/>
      <c r="AA37" s="10"/>
      <c r="AB37" s="10"/>
      <c r="AC37" s="10"/>
      <c r="AD37" s="10"/>
      <c r="AE37" s="53"/>
    </row>
    <row r="38" spans="1:31" s="4" customFormat="1" ht="18.75" customHeight="1">
      <c r="A38" s="39" t="s">
        <v>78</v>
      </c>
      <c r="B38" s="10">
        <f t="shared" si="14"/>
        <v>0</v>
      </c>
      <c r="C38" s="10">
        <f>H38+J38+L38+N38+P38+R38+T38+V38+X38+Z38+AB38</f>
        <v>0</v>
      </c>
      <c r="D38" s="10">
        <f>E38</f>
        <v>0</v>
      </c>
      <c r="E38" s="10">
        <f>I38+K38+M38+O38+Q38+S38+U38+W38+Y38+AA38+AC38+AE38</f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53"/>
    </row>
    <row r="39" spans="1:31" s="4" customFormat="1" ht="18.75" customHeight="1">
      <c r="A39" s="39" t="s">
        <v>14</v>
      </c>
      <c r="B39" s="10">
        <f t="shared" si="14"/>
        <v>0</v>
      </c>
      <c r="C39" s="10">
        <f>H39+J39+L39+N39+P39+R39+T39+V39+X39+Z39+AB39</f>
        <v>0</v>
      </c>
      <c r="D39" s="10">
        <f>E39</f>
        <v>0</v>
      </c>
      <c r="E39" s="10">
        <f>I39+K39+M39+O39+Q39+S39+U39+W39+Y39+AA39+AC39+AE39</f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53"/>
    </row>
    <row r="40" spans="1:31" s="4" customFormat="1" ht="40.5" customHeight="1">
      <c r="A40" s="40" t="s">
        <v>67</v>
      </c>
      <c r="B40" s="10">
        <f t="shared" si="1"/>
        <v>3943.2000000000003</v>
      </c>
      <c r="C40" s="10">
        <f>C41</f>
        <v>3610.4900000000002</v>
      </c>
      <c r="D40" s="10">
        <f>D41</f>
        <v>3403.6000000000004</v>
      </c>
      <c r="E40" s="10">
        <f>E41</f>
        <v>3403.6000000000004</v>
      </c>
      <c r="F40" s="10">
        <f>E40/B40%</f>
        <v>86.31568269425847</v>
      </c>
      <c r="G40" s="10">
        <f>E40/C40%</f>
        <v>94.26975285903022</v>
      </c>
      <c r="H40" s="10">
        <f>H41</f>
        <v>283.71999999999997</v>
      </c>
      <c r="I40" s="10">
        <f aca="true" t="shared" si="18" ref="I40:AE40">I41</f>
        <v>76.83</v>
      </c>
      <c r="J40" s="10">
        <f t="shared" si="18"/>
        <v>332.68</v>
      </c>
      <c r="K40" s="10">
        <f t="shared" si="18"/>
        <v>332.68</v>
      </c>
      <c r="L40" s="10">
        <f t="shared" si="18"/>
        <v>332.68</v>
      </c>
      <c r="M40" s="10">
        <f t="shared" si="18"/>
        <v>332.68</v>
      </c>
      <c r="N40" s="10">
        <f t="shared" si="18"/>
        <v>332.68</v>
      </c>
      <c r="O40" s="10">
        <f t="shared" si="18"/>
        <v>332.68</v>
      </c>
      <c r="P40" s="10">
        <f t="shared" si="18"/>
        <v>332.68</v>
      </c>
      <c r="Q40" s="10">
        <f t="shared" si="18"/>
        <v>332.68</v>
      </c>
      <c r="R40" s="10">
        <f t="shared" si="18"/>
        <v>332.68</v>
      </c>
      <c r="S40" s="10">
        <f t="shared" si="18"/>
        <v>332.68</v>
      </c>
      <c r="T40" s="10">
        <f t="shared" si="18"/>
        <v>332.68</v>
      </c>
      <c r="U40" s="10">
        <f t="shared" si="18"/>
        <v>332.68</v>
      </c>
      <c r="V40" s="10">
        <f t="shared" si="18"/>
        <v>332.68</v>
      </c>
      <c r="W40" s="10">
        <f t="shared" si="18"/>
        <v>332.68</v>
      </c>
      <c r="X40" s="10">
        <f t="shared" si="18"/>
        <v>332.67</v>
      </c>
      <c r="Y40" s="10">
        <f t="shared" si="18"/>
        <v>332.67</v>
      </c>
      <c r="Z40" s="10">
        <f t="shared" si="18"/>
        <v>332.67</v>
      </c>
      <c r="AA40" s="10">
        <f t="shared" si="18"/>
        <v>332.67</v>
      </c>
      <c r="AB40" s="10">
        <f t="shared" si="18"/>
        <v>332.67</v>
      </c>
      <c r="AC40" s="10">
        <f t="shared" si="18"/>
        <v>332.67</v>
      </c>
      <c r="AD40" s="10">
        <f t="shared" si="18"/>
        <v>332.71000000000004</v>
      </c>
      <c r="AE40" s="10">
        <f t="shared" si="18"/>
        <v>0</v>
      </c>
    </row>
    <row r="41" spans="1:31" s="37" customFormat="1" ht="27.75" customHeight="1">
      <c r="A41" s="36" t="s">
        <v>23</v>
      </c>
      <c r="B41" s="24">
        <f t="shared" si="1"/>
        <v>3943.2000000000003</v>
      </c>
      <c r="C41" s="24">
        <f>C42+C43+C44+C45</f>
        <v>3610.4900000000002</v>
      </c>
      <c r="D41" s="24">
        <f>D42+D43+D44+D45</f>
        <v>3403.6000000000004</v>
      </c>
      <c r="E41" s="24">
        <f>E42+E43+E44+E45</f>
        <v>3403.6000000000004</v>
      </c>
      <c r="F41" s="24">
        <f>E41/B41%</f>
        <v>86.31568269425847</v>
      </c>
      <c r="G41" s="24">
        <f>E41/C41%</f>
        <v>94.26975285903022</v>
      </c>
      <c r="H41" s="24">
        <f>H42+H43+H44+H45</f>
        <v>283.71999999999997</v>
      </c>
      <c r="I41" s="24">
        <f aca="true" t="shared" si="19" ref="I41:AD41">I42+I43+I44+I45</f>
        <v>76.83</v>
      </c>
      <c r="J41" s="24">
        <f t="shared" si="19"/>
        <v>332.68</v>
      </c>
      <c r="K41" s="24">
        <f t="shared" si="19"/>
        <v>332.68</v>
      </c>
      <c r="L41" s="24">
        <f t="shared" si="19"/>
        <v>332.68</v>
      </c>
      <c r="M41" s="24">
        <f t="shared" si="19"/>
        <v>332.68</v>
      </c>
      <c r="N41" s="24">
        <f t="shared" si="19"/>
        <v>332.68</v>
      </c>
      <c r="O41" s="24">
        <f t="shared" si="19"/>
        <v>332.68</v>
      </c>
      <c r="P41" s="24">
        <f t="shared" si="19"/>
        <v>332.68</v>
      </c>
      <c r="Q41" s="24">
        <f t="shared" si="19"/>
        <v>332.68</v>
      </c>
      <c r="R41" s="24">
        <f t="shared" si="19"/>
        <v>332.68</v>
      </c>
      <c r="S41" s="24">
        <f t="shared" si="19"/>
        <v>332.68</v>
      </c>
      <c r="T41" s="24">
        <f t="shared" si="19"/>
        <v>332.68</v>
      </c>
      <c r="U41" s="24">
        <f t="shared" si="19"/>
        <v>332.68</v>
      </c>
      <c r="V41" s="24">
        <f>V42+V43+V44+V45</f>
        <v>332.68</v>
      </c>
      <c r="W41" s="24">
        <f t="shared" si="19"/>
        <v>332.68</v>
      </c>
      <c r="X41" s="24">
        <f t="shared" si="19"/>
        <v>332.67</v>
      </c>
      <c r="Y41" s="24">
        <f t="shared" si="19"/>
        <v>332.67</v>
      </c>
      <c r="Z41" s="24">
        <f t="shared" si="19"/>
        <v>332.67</v>
      </c>
      <c r="AA41" s="24">
        <f t="shared" si="19"/>
        <v>332.67</v>
      </c>
      <c r="AB41" s="24">
        <f t="shared" si="19"/>
        <v>332.67</v>
      </c>
      <c r="AC41" s="24">
        <f t="shared" si="19"/>
        <v>332.67</v>
      </c>
      <c r="AD41" s="24">
        <f t="shared" si="19"/>
        <v>332.71000000000004</v>
      </c>
      <c r="AE41" s="24">
        <f>AE42+AE43+AE44+AE45</f>
        <v>0</v>
      </c>
    </row>
    <row r="42" spans="1:31" s="4" customFormat="1" ht="17.25" customHeight="1">
      <c r="A42" s="39" t="s">
        <v>12</v>
      </c>
      <c r="B42" s="10">
        <f t="shared" si="1"/>
        <v>0</v>
      </c>
      <c r="C42" s="10">
        <f aca="true" t="shared" si="20" ref="C42:E45">C48+C54+C60</f>
        <v>0</v>
      </c>
      <c r="D42" s="10">
        <f t="shared" si="20"/>
        <v>0</v>
      </c>
      <c r="E42" s="10">
        <f t="shared" si="20"/>
        <v>0</v>
      </c>
      <c r="F42" s="10"/>
      <c r="G42" s="10"/>
      <c r="H42" s="10">
        <f>H48+H54+H60</f>
        <v>0</v>
      </c>
      <c r="I42" s="10">
        <f aca="true" t="shared" si="21" ref="I42:AD45">I48+I54+I60</f>
        <v>0</v>
      </c>
      <c r="J42" s="10">
        <f t="shared" si="21"/>
        <v>0</v>
      </c>
      <c r="K42" s="10">
        <f t="shared" si="21"/>
        <v>0</v>
      </c>
      <c r="L42" s="10">
        <f t="shared" si="21"/>
        <v>0</v>
      </c>
      <c r="M42" s="10">
        <f t="shared" si="21"/>
        <v>0</v>
      </c>
      <c r="N42" s="10">
        <f t="shared" si="21"/>
        <v>0</v>
      </c>
      <c r="O42" s="10">
        <f t="shared" si="21"/>
        <v>0</v>
      </c>
      <c r="P42" s="10">
        <f t="shared" si="21"/>
        <v>0</v>
      </c>
      <c r="Q42" s="10">
        <f t="shared" si="21"/>
        <v>0</v>
      </c>
      <c r="R42" s="10">
        <f t="shared" si="21"/>
        <v>0</v>
      </c>
      <c r="S42" s="10">
        <f t="shared" si="21"/>
        <v>0</v>
      </c>
      <c r="T42" s="10">
        <f t="shared" si="21"/>
        <v>0</v>
      </c>
      <c r="U42" s="10">
        <f t="shared" si="21"/>
        <v>0</v>
      </c>
      <c r="V42" s="10">
        <f t="shared" si="21"/>
        <v>0</v>
      </c>
      <c r="W42" s="10">
        <f t="shared" si="21"/>
        <v>0</v>
      </c>
      <c r="X42" s="10">
        <f t="shared" si="21"/>
        <v>0</v>
      </c>
      <c r="Y42" s="10">
        <f t="shared" si="21"/>
        <v>0</v>
      </c>
      <c r="Z42" s="10">
        <f t="shared" si="21"/>
        <v>0</v>
      </c>
      <c r="AA42" s="10">
        <f t="shared" si="21"/>
        <v>0</v>
      </c>
      <c r="AB42" s="10">
        <f t="shared" si="21"/>
        <v>0</v>
      </c>
      <c r="AC42" s="10">
        <f t="shared" si="21"/>
        <v>0</v>
      </c>
      <c r="AD42" s="10">
        <f t="shared" si="21"/>
        <v>0</v>
      </c>
      <c r="AE42" s="53"/>
    </row>
    <row r="43" spans="1:31" s="4" customFormat="1" ht="17.25" customHeight="1">
      <c r="A43" s="39" t="s">
        <v>13</v>
      </c>
      <c r="B43" s="10">
        <f t="shared" si="1"/>
        <v>3943.2000000000003</v>
      </c>
      <c r="C43" s="10">
        <f>C49+C55+C61</f>
        <v>3610.4900000000002</v>
      </c>
      <c r="D43" s="10">
        <f t="shared" si="20"/>
        <v>3403.6000000000004</v>
      </c>
      <c r="E43" s="10">
        <f>E49+E55+E61</f>
        <v>3403.6000000000004</v>
      </c>
      <c r="F43" s="10">
        <f>E43/B43%</f>
        <v>86.31568269425847</v>
      </c>
      <c r="G43" s="10">
        <f>E43/C43%</f>
        <v>94.26975285903022</v>
      </c>
      <c r="H43" s="10">
        <f>H49+H55+H61</f>
        <v>283.71999999999997</v>
      </c>
      <c r="I43" s="10">
        <f t="shared" si="21"/>
        <v>76.83</v>
      </c>
      <c r="J43" s="10">
        <f t="shared" si="21"/>
        <v>332.68</v>
      </c>
      <c r="K43" s="10">
        <f t="shared" si="21"/>
        <v>332.68</v>
      </c>
      <c r="L43" s="10">
        <f t="shared" si="21"/>
        <v>332.68</v>
      </c>
      <c r="M43" s="10">
        <f t="shared" si="21"/>
        <v>332.68</v>
      </c>
      <c r="N43" s="10">
        <f t="shared" si="21"/>
        <v>332.68</v>
      </c>
      <c r="O43" s="10">
        <f t="shared" si="21"/>
        <v>332.68</v>
      </c>
      <c r="P43" s="10">
        <f t="shared" si="21"/>
        <v>332.68</v>
      </c>
      <c r="Q43" s="10">
        <f t="shared" si="21"/>
        <v>332.68</v>
      </c>
      <c r="R43" s="10">
        <f t="shared" si="21"/>
        <v>332.68</v>
      </c>
      <c r="S43" s="10">
        <f t="shared" si="21"/>
        <v>332.68</v>
      </c>
      <c r="T43" s="10">
        <f t="shared" si="21"/>
        <v>332.68</v>
      </c>
      <c r="U43" s="10">
        <f t="shared" si="21"/>
        <v>332.68</v>
      </c>
      <c r="V43" s="10">
        <f t="shared" si="21"/>
        <v>332.68</v>
      </c>
      <c r="W43" s="10">
        <f t="shared" si="21"/>
        <v>332.68</v>
      </c>
      <c r="X43" s="10">
        <f t="shared" si="21"/>
        <v>332.67</v>
      </c>
      <c r="Y43" s="10">
        <f>Y49+Y55+Y61</f>
        <v>332.67</v>
      </c>
      <c r="Z43" s="10">
        <f t="shared" si="21"/>
        <v>332.67</v>
      </c>
      <c r="AA43" s="10">
        <f t="shared" si="21"/>
        <v>332.67</v>
      </c>
      <c r="AB43" s="10">
        <f t="shared" si="21"/>
        <v>332.67</v>
      </c>
      <c r="AC43" s="10">
        <f t="shared" si="21"/>
        <v>332.67</v>
      </c>
      <c r="AD43" s="10">
        <f t="shared" si="21"/>
        <v>332.71000000000004</v>
      </c>
      <c r="AE43" s="53"/>
    </row>
    <row r="44" spans="1:31" s="4" customFormat="1" ht="17.25" customHeight="1">
      <c r="A44" s="39" t="s">
        <v>78</v>
      </c>
      <c r="B44" s="10">
        <f t="shared" si="1"/>
        <v>0</v>
      </c>
      <c r="C44" s="10">
        <f t="shared" si="20"/>
        <v>0</v>
      </c>
      <c r="D44" s="10">
        <f t="shared" si="20"/>
        <v>0</v>
      </c>
      <c r="E44" s="10">
        <f t="shared" si="20"/>
        <v>0</v>
      </c>
      <c r="F44" s="10"/>
      <c r="G44" s="10"/>
      <c r="H44" s="10">
        <f>H50+H56+H62</f>
        <v>0</v>
      </c>
      <c r="I44" s="10">
        <f t="shared" si="21"/>
        <v>0</v>
      </c>
      <c r="J44" s="10">
        <f t="shared" si="21"/>
        <v>0</v>
      </c>
      <c r="K44" s="10">
        <f t="shared" si="21"/>
        <v>0</v>
      </c>
      <c r="L44" s="10">
        <f t="shared" si="21"/>
        <v>0</v>
      </c>
      <c r="M44" s="10">
        <f t="shared" si="21"/>
        <v>0</v>
      </c>
      <c r="N44" s="10">
        <f t="shared" si="21"/>
        <v>0</v>
      </c>
      <c r="O44" s="10">
        <f t="shared" si="21"/>
        <v>0</v>
      </c>
      <c r="P44" s="10">
        <f t="shared" si="21"/>
        <v>0</v>
      </c>
      <c r="Q44" s="10">
        <f t="shared" si="21"/>
        <v>0</v>
      </c>
      <c r="R44" s="10">
        <f t="shared" si="21"/>
        <v>0</v>
      </c>
      <c r="S44" s="10">
        <f t="shared" si="21"/>
        <v>0</v>
      </c>
      <c r="T44" s="10">
        <f t="shared" si="21"/>
        <v>0</v>
      </c>
      <c r="U44" s="10">
        <f t="shared" si="21"/>
        <v>0</v>
      </c>
      <c r="V44" s="10">
        <f t="shared" si="21"/>
        <v>0</v>
      </c>
      <c r="W44" s="10">
        <f t="shared" si="21"/>
        <v>0</v>
      </c>
      <c r="X44" s="10">
        <f t="shared" si="21"/>
        <v>0</v>
      </c>
      <c r="Y44" s="10">
        <f t="shared" si="21"/>
        <v>0</v>
      </c>
      <c r="Z44" s="10">
        <f t="shared" si="21"/>
        <v>0</v>
      </c>
      <c r="AA44" s="10">
        <f t="shared" si="21"/>
        <v>0</v>
      </c>
      <c r="AB44" s="10">
        <f t="shared" si="21"/>
        <v>0</v>
      </c>
      <c r="AC44" s="10">
        <f t="shared" si="21"/>
        <v>0</v>
      </c>
      <c r="AD44" s="10">
        <f t="shared" si="21"/>
        <v>0</v>
      </c>
      <c r="AE44" s="53"/>
    </row>
    <row r="45" spans="1:31" s="4" customFormat="1" ht="17.25" customHeight="1">
      <c r="A45" s="39" t="s">
        <v>14</v>
      </c>
      <c r="B45" s="10">
        <f t="shared" si="1"/>
        <v>0</v>
      </c>
      <c r="C45" s="10">
        <f t="shared" si="20"/>
        <v>0</v>
      </c>
      <c r="D45" s="10">
        <f t="shared" si="20"/>
        <v>0</v>
      </c>
      <c r="E45" s="10">
        <f t="shared" si="20"/>
        <v>0</v>
      </c>
      <c r="F45" s="10"/>
      <c r="G45" s="10"/>
      <c r="H45" s="10">
        <f>H51+H57+H63</f>
        <v>0</v>
      </c>
      <c r="I45" s="10">
        <f t="shared" si="21"/>
        <v>0</v>
      </c>
      <c r="J45" s="10">
        <f t="shared" si="21"/>
        <v>0</v>
      </c>
      <c r="K45" s="10">
        <f t="shared" si="21"/>
        <v>0</v>
      </c>
      <c r="L45" s="10">
        <f t="shared" si="21"/>
        <v>0</v>
      </c>
      <c r="M45" s="10">
        <f t="shared" si="21"/>
        <v>0</v>
      </c>
      <c r="N45" s="10">
        <f t="shared" si="21"/>
        <v>0</v>
      </c>
      <c r="O45" s="10">
        <f t="shared" si="21"/>
        <v>0</v>
      </c>
      <c r="P45" s="10">
        <f t="shared" si="21"/>
        <v>0</v>
      </c>
      <c r="Q45" s="10">
        <f t="shared" si="21"/>
        <v>0</v>
      </c>
      <c r="R45" s="10">
        <f t="shared" si="21"/>
        <v>0</v>
      </c>
      <c r="S45" s="10">
        <f t="shared" si="21"/>
        <v>0</v>
      </c>
      <c r="T45" s="10">
        <f t="shared" si="21"/>
        <v>0</v>
      </c>
      <c r="U45" s="10">
        <f t="shared" si="21"/>
        <v>0</v>
      </c>
      <c r="V45" s="10">
        <f t="shared" si="21"/>
        <v>0</v>
      </c>
      <c r="W45" s="10">
        <f t="shared" si="21"/>
        <v>0</v>
      </c>
      <c r="X45" s="10">
        <f t="shared" si="21"/>
        <v>0</v>
      </c>
      <c r="Y45" s="10">
        <f t="shared" si="21"/>
        <v>0</v>
      </c>
      <c r="Z45" s="10">
        <f t="shared" si="21"/>
        <v>0</v>
      </c>
      <c r="AA45" s="10">
        <f t="shared" si="21"/>
        <v>0</v>
      </c>
      <c r="AB45" s="10">
        <f t="shared" si="21"/>
        <v>0</v>
      </c>
      <c r="AC45" s="10">
        <f t="shared" si="21"/>
        <v>0</v>
      </c>
      <c r="AD45" s="10">
        <f t="shared" si="21"/>
        <v>0</v>
      </c>
      <c r="AE45" s="53"/>
    </row>
    <row r="46" spans="1:31" s="4" customFormat="1" ht="38.25" customHeight="1">
      <c r="A46" s="39" t="s">
        <v>68</v>
      </c>
      <c r="B46" s="10">
        <f t="shared" si="1"/>
        <v>1828.0000000000002</v>
      </c>
      <c r="C46" s="10">
        <f>C47</f>
        <v>1672.0400000000002</v>
      </c>
      <c r="D46" s="10">
        <f>D47</f>
        <v>1559.6000000000001</v>
      </c>
      <c r="E46" s="10">
        <f>E47</f>
        <v>1559.6000000000001</v>
      </c>
      <c r="F46" s="10">
        <f>E46/B46%</f>
        <v>85.31728665207878</v>
      </c>
      <c r="G46" s="10">
        <f>E46/C46%</f>
        <v>93.27528049568193</v>
      </c>
      <c r="H46" s="10">
        <f>H47</f>
        <v>112.44</v>
      </c>
      <c r="I46" s="10">
        <f aca="true" t="shared" si="22" ref="I46:AE46">I47</f>
        <v>0</v>
      </c>
      <c r="J46" s="10">
        <f t="shared" si="22"/>
        <v>155.96</v>
      </c>
      <c r="K46" s="10">
        <f t="shared" si="22"/>
        <v>155.96</v>
      </c>
      <c r="L46" s="10">
        <f t="shared" si="22"/>
        <v>155.96</v>
      </c>
      <c r="M46" s="10">
        <f t="shared" si="22"/>
        <v>155.96</v>
      </c>
      <c r="N46" s="10">
        <f t="shared" si="22"/>
        <v>155.96</v>
      </c>
      <c r="O46" s="10">
        <f t="shared" si="22"/>
        <v>155.96</v>
      </c>
      <c r="P46" s="10">
        <f t="shared" si="22"/>
        <v>155.96</v>
      </c>
      <c r="Q46" s="10">
        <f t="shared" si="22"/>
        <v>155.96</v>
      </c>
      <c r="R46" s="10">
        <f t="shared" si="22"/>
        <v>155.96</v>
      </c>
      <c r="S46" s="10">
        <f t="shared" si="22"/>
        <v>155.96</v>
      </c>
      <c r="T46" s="10">
        <f t="shared" si="22"/>
        <v>155.96</v>
      </c>
      <c r="U46" s="10">
        <f t="shared" si="22"/>
        <v>155.96</v>
      </c>
      <c r="V46" s="10">
        <f t="shared" si="22"/>
        <v>155.96</v>
      </c>
      <c r="W46" s="10">
        <f t="shared" si="22"/>
        <v>155.96</v>
      </c>
      <c r="X46" s="10">
        <f t="shared" si="22"/>
        <v>155.96</v>
      </c>
      <c r="Y46" s="10">
        <f t="shared" si="22"/>
        <v>155.96</v>
      </c>
      <c r="Z46" s="10">
        <f t="shared" si="22"/>
        <v>155.96</v>
      </c>
      <c r="AA46" s="10">
        <f t="shared" si="22"/>
        <v>155.96</v>
      </c>
      <c r="AB46" s="10">
        <f t="shared" si="22"/>
        <v>155.96</v>
      </c>
      <c r="AC46" s="10">
        <f t="shared" si="22"/>
        <v>155.96</v>
      </c>
      <c r="AD46" s="10">
        <f t="shared" si="22"/>
        <v>155.96</v>
      </c>
      <c r="AE46" s="10">
        <f t="shared" si="22"/>
        <v>0</v>
      </c>
    </row>
    <row r="47" spans="1:31" s="37" customFormat="1" ht="21" customHeight="1">
      <c r="A47" s="36" t="s">
        <v>23</v>
      </c>
      <c r="B47" s="24">
        <f t="shared" si="1"/>
        <v>1828.0000000000002</v>
      </c>
      <c r="C47" s="24">
        <f>C48+C49+C50+C51</f>
        <v>1672.0400000000002</v>
      </c>
      <c r="D47" s="24">
        <f>D48+D49+D50+D51</f>
        <v>1559.6000000000001</v>
      </c>
      <c r="E47" s="24">
        <f>E48+E49+E50+E51</f>
        <v>1559.6000000000001</v>
      </c>
      <c r="F47" s="24">
        <f>E47/B47%</f>
        <v>85.31728665207878</v>
      </c>
      <c r="G47" s="24">
        <f>E47/C47%</f>
        <v>93.27528049568193</v>
      </c>
      <c r="H47" s="24">
        <f>H48+H49+H50+H51</f>
        <v>112.44</v>
      </c>
      <c r="I47" s="24">
        <f aca="true" t="shared" si="23" ref="I47:AD47">I48+I49+I50+I51</f>
        <v>0</v>
      </c>
      <c r="J47" s="24">
        <f t="shared" si="23"/>
        <v>155.96</v>
      </c>
      <c r="K47" s="24">
        <f t="shared" si="23"/>
        <v>155.96</v>
      </c>
      <c r="L47" s="24">
        <f t="shared" si="23"/>
        <v>155.96</v>
      </c>
      <c r="M47" s="24">
        <f t="shared" si="23"/>
        <v>155.96</v>
      </c>
      <c r="N47" s="24">
        <f t="shared" si="23"/>
        <v>155.96</v>
      </c>
      <c r="O47" s="24">
        <f t="shared" si="23"/>
        <v>155.96</v>
      </c>
      <c r="P47" s="24">
        <f t="shared" si="23"/>
        <v>155.96</v>
      </c>
      <c r="Q47" s="24">
        <f t="shared" si="23"/>
        <v>155.96</v>
      </c>
      <c r="R47" s="24">
        <f t="shared" si="23"/>
        <v>155.96</v>
      </c>
      <c r="S47" s="24">
        <f t="shared" si="23"/>
        <v>155.96</v>
      </c>
      <c r="T47" s="24">
        <f t="shared" si="23"/>
        <v>155.96</v>
      </c>
      <c r="U47" s="24">
        <f t="shared" si="23"/>
        <v>155.96</v>
      </c>
      <c r="V47" s="24">
        <f>V48+V49+V50+V51</f>
        <v>155.96</v>
      </c>
      <c r="W47" s="24">
        <f t="shared" si="23"/>
        <v>155.96</v>
      </c>
      <c r="X47" s="24">
        <f t="shared" si="23"/>
        <v>155.96</v>
      </c>
      <c r="Y47" s="24">
        <f t="shared" si="23"/>
        <v>155.96</v>
      </c>
      <c r="Z47" s="24">
        <f t="shared" si="23"/>
        <v>155.96</v>
      </c>
      <c r="AA47" s="24">
        <f t="shared" si="23"/>
        <v>155.96</v>
      </c>
      <c r="AB47" s="24">
        <f t="shared" si="23"/>
        <v>155.96</v>
      </c>
      <c r="AC47" s="24">
        <f t="shared" si="23"/>
        <v>155.96</v>
      </c>
      <c r="AD47" s="24">
        <f t="shared" si="23"/>
        <v>155.96</v>
      </c>
      <c r="AE47" s="24">
        <f>AE48+AE49+AE50+AE51</f>
        <v>0</v>
      </c>
    </row>
    <row r="48" spans="1:31" s="4" customFormat="1" ht="18" customHeight="1">
      <c r="A48" s="39" t="s">
        <v>12</v>
      </c>
      <c r="B48" s="10">
        <f t="shared" si="1"/>
        <v>0</v>
      </c>
      <c r="C48" s="10">
        <f>H48+J48+L48+N48+P48+R48+T48+V48+X48+Z48+AB48</f>
        <v>0</v>
      </c>
      <c r="D48" s="10">
        <f>E48</f>
        <v>0</v>
      </c>
      <c r="E48" s="10">
        <f>I48+K48+M48+O48+Q48+S48+U48+W48+Y48+AA48+AC48+AE48</f>
        <v>0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53"/>
    </row>
    <row r="49" spans="1:31" s="4" customFormat="1" ht="18" customHeight="1">
      <c r="A49" s="39" t="s">
        <v>13</v>
      </c>
      <c r="B49" s="10">
        <f>H49+J49+L49+N49+P49+R49+T49+V49+X49+Z49+AB49+AD49</f>
        <v>1828.0000000000002</v>
      </c>
      <c r="C49" s="10">
        <f>H49+J49+L49+N49+P49+R49+T49+V49+X49+Z49+AB49</f>
        <v>1672.0400000000002</v>
      </c>
      <c r="D49" s="10">
        <f>E49</f>
        <v>1559.6000000000001</v>
      </c>
      <c r="E49" s="10">
        <f>I49+K49+M49+O49+Q49+S49+U49+W49+Y49+AA49+AC49+AE49</f>
        <v>1559.6000000000001</v>
      </c>
      <c r="F49" s="10">
        <f>E49/B49%</f>
        <v>85.31728665207878</v>
      </c>
      <c r="G49" s="10">
        <f>E49/C49%</f>
        <v>93.27528049568193</v>
      </c>
      <c r="H49" s="10">
        <v>112.44</v>
      </c>
      <c r="I49" s="10"/>
      <c r="J49" s="10">
        <v>155.96</v>
      </c>
      <c r="K49" s="10">
        <v>155.96</v>
      </c>
      <c r="L49" s="10">
        <v>155.96</v>
      </c>
      <c r="M49" s="10">
        <v>155.96</v>
      </c>
      <c r="N49" s="10">
        <v>155.96</v>
      </c>
      <c r="O49" s="10">
        <v>155.96</v>
      </c>
      <c r="P49" s="10">
        <v>155.96</v>
      </c>
      <c r="Q49" s="10">
        <v>155.96</v>
      </c>
      <c r="R49" s="10">
        <v>155.96</v>
      </c>
      <c r="S49" s="10">
        <v>155.96</v>
      </c>
      <c r="T49" s="10">
        <v>155.96</v>
      </c>
      <c r="U49" s="10">
        <v>155.96</v>
      </c>
      <c r="V49" s="10">
        <v>155.96</v>
      </c>
      <c r="W49" s="10">
        <v>155.96</v>
      </c>
      <c r="X49" s="10">
        <v>155.96</v>
      </c>
      <c r="Y49" s="10">
        <v>155.96</v>
      </c>
      <c r="Z49" s="10">
        <v>155.96</v>
      </c>
      <c r="AA49" s="10">
        <v>155.96</v>
      </c>
      <c r="AB49" s="10">
        <v>155.96</v>
      </c>
      <c r="AC49" s="10">
        <v>155.96</v>
      </c>
      <c r="AD49" s="10">
        <v>155.96</v>
      </c>
      <c r="AE49" s="53"/>
    </row>
    <row r="50" spans="1:31" s="4" customFormat="1" ht="18" customHeight="1">
      <c r="A50" s="39" t="s">
        <v>78</v>
      </c>
      <c r="B50" s="10">
        <f t="shared" si="1"/>
        <v>0</v>
      </c>
      <c r="C50" s="10">
        <f>H50+J50+L50+N50+P50+R50+T50+V50+X50+Z50+AB50</f>
        <v>0</v>
      </c>
      <c r="D50" s="10">
        <f>E50</f>
        <v>0</v>
      </c>
      <c r="E50" s="10">
        <f>I50+K50+M50+O50+Q50+S50+U50+W50+Y50+AA50+AC50+AE50</f>
        <v>0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53"/>
    </row>
    <row r="51" spans="1:31" s="4" customFormat="1" ht="18" customHeight="1">
      <c r="A51" s="39" t="s">
        <v>14</v>
      </c>
      <c r="B51" s="10">
        <f t="shared" si="1"/>
        <v>0</v>
      </c>
      <c r="C51" s="10">
        <f>H51+J51+L51+N51+P51+R51+T51+V51+X51+Z51+AB51</f>
        <v>0</v>
      </c>
      <c r="D51" s="10">
        <f>E51</f>
        <v>0</v>
      </c>
      <c r="E51" s="10">
        <f>I51+K51+M51+O51+Q51+S51+U51+W51+Y51+AA51+AC51+AE51</f>
        <v>0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53"/>
    </row>
    <row r="52" spans="1:31" s="4" customFormat="1" ht="24.75" customHeight="1">
      <c r="A52" s="39" t="s">
        <v>69</v>
      </c>
      <c r="B52" s="10">
        <f t="shared" si="1"/>
        <v>1193.1999999999998</v>
      </c>
      <c r="C52" s="10">
        <f>C53</f>
        <v>1093.32</v>
      </c>
      <c r="D52" s="10">
        <f>D53</f>
        <v>998.87</v>
      </c>
      <c r="E52" s="10">
        <f>E53</f>
        <v>998.87</v>
      </c>
      <c r="F52" s="10">
        <f>E52/B52%</f>
        <v>83.71354341267181</v>
      </c>
      <c r="G52" s="10">
        <f>E52/C52%</f>
        <v>91.36117513628216</v>
      </c>
      <c r="H52" s="10">
        <f>H53</f>
        <v>94.45</v>
      </c>
      <c r="I52" s="10">
        <f aca="true" t="shared" si="24" ref="I52:AE52">I53</f>
        <v>0</v>
      </c>
      <c r="J52" s="10">
        <f t="shared" si="24"/>
        <v>99.89</v>
      </c>
      <c r="K52" s="10">
        <f t="shared" si="24"/>
        <v>99.89</v>
      </c>
      <c r="L52" s="10">
        <f t="shared" si="24"/>
        <v>99.89</v>
      </c>
      <c r="M52" s="10">
        <f t="shared" si="24"/>
        <v>99.89</v>
      </c>
      <c r="N52" s="10">
        <f t="shared" si="24"/>
        <v>99.89</v>
      </c>
      <c r="O52" s="10">
        <f t="shared" si="24"/>
        <v>99.89</v>
      </c>
      <c r="P52" s="10">
        <f t="shared" si="24"/>
        <v>99.89</v>
      </c>
      <c r="Q52" s="10">
        <f t="shared" si="24"/>
        <v>99.89</v>
      </c>
      <c r="R52" s="10">
        <f t="shared" si="24"/>
        <v>99.89</v>
      </c>
      <c r="S52" s="10">
        <f t="shared" si="24"/>
        <v>99.89</v>
      </c>
      <c r="T52" s="10">
        <f t="shared" si="24"/>
        <v>99.89</v>
      </c>
      <c r="U52" s="10">
        <f t="shared" si="24"/>
        <v>99.89</v>
      </c>
      <c r="V52" s="10">
        <f t="shared" si="24"/>
        <v>99.89</v>
      </c>
      <c r="W52" s="10">
        <f t="shared" si="24"/>
        <v>99.89</v>
      </c>
      <c r="X52" s="10">
        <f t="shared" si="24"/>
        <v>99.88</v>
      </c>
      <c r="Y52" s="10">
        <f t="shared" si="24"/>
        <v>99.88</v>
      </c>
      <c r="Z52" s="10">
        <f t="shared" si="24"/>
        <v>99.88</v>
      </c>
      <c r="AA52" s="10">
        <f t="shared" si="24"/>
        <v>99.88</v>
      </c>
      <c r="AB52" s="10">
        <f t="shared" si="24"/>
        <v>99.88</v>
      </c>
      <c r="AC52" s="10">
        <f t="shared" si="24"/>
        <v>99.88</v>
      </c>
      <c r="AD52" s="10">
        <f t="shared" si="24"/>
        <v>99.88</v>
      </c>
      <c r="AE52" s="10">
        <f t="shared" si="24"/>
        <v>0</v>
      </c>
    </row>
    <row r="53" spans="1:31" s="37" customFormat="1" ht="21" customHeight="1">
      <c r="A53" s="36" t="s">
        <v>23</v>
      </c>
      <c r="B53" s="24">
        <f t="shared" si="1"/>
        <v>1193.1999999999998</v>
      </c>
      <c r="C53" s="24">
        <f>C54+C55+C56+C57</f>
        <v>1093.32</v>
      </c>
      <c r="D53" s="24">
        <f>D54+D55+D56+D57</f>
        <v>998.87</v>
      </c>
      <c r="E53" s="24">
        <f>E54+E55+E56+E57</f>
        <v>998.87</v>
      </c>
      <c r="F53" s="24">
        <f>E53/B53%</f>
        <v>83.71354341267181</v>
      </c>
      <c r="G53" s="24">
        <f>E53/C53%</f>
        <v>91.36117513628216</v>
      </c>
      <c r="H53" s="24">
        <f>H54+H55+H56+H57</f>
        <v>94.45</v>
      </c>
      <c r="I53" s="24">
        <f aca="true" t="shared" si="25" ref="I53:AD53">I54+I55+I56+I57</f>
        <v>0</v>
      </c>
      <c r="J53" s="24">
        <f t="shared" si="25"/>
        <v>99.89</v>
      </c>
      <c r="K53" s="24">
        <f t="shared" si="25"/>
        <v>99.89</v>
      </c>
      <c r="L53" s="24">
        <f t="shared" si="25"/>
        <v>99.89</v>
      </c>
      <c r="M53" s="24">
        <f t="shared" si="25"/>
        <v>99.89</v>
      </c>
      <c r="N53" s="24">
        <f t="shared" si="25"/>
        <v>99.89</v>
      </c>
      <c r="O53" s="24">
        <f t="shared" si="25"/>
        <v>99.89</v>
      </c>
      <c r="P53" s="24">
        <f t="shared" si="25"/>
        <v>99.89</v>
      </c>
      <c r="Q53" s="24">
        <f t="shared" si="25"/>
        <v>99.89</v>
      </c>
      <c r="R53" s="24">
        <f t="shared" si="25"/>
        <v>99.89</v>
      </c>
      <c r="S53" s="24">
        <f t="shared" si="25"/>
        <v>99.89</v>
      </c>
      <c r="T53" s="24">
        <f t="shared" si="25"/>
        <v>99.89</v>
      </c>
      <c r="U53" s="24">
        <f t="shared" si="25"/>
        <v>99.89</v>
      </c>
      <c r="V53" s="24">
        <f>V54+V55+V56+V57</f>
        <v>99.89</v>
      </c>
      <c r="W53" s="24">
        <f t="shared" si="25"/>
        <v>99.89</v>
      </c>
      <c r="X53" s="24">
        <f t="shared" si="25"/>
        <v>99.88</v>
      </c>
      <c r="Y53" s="24">
        <f t="shared" si="25"/>
        <v>99.88</v>
      </c>
      <c r="Z53" s="24">
        <f t="shared" si="25"/>
        <v>99.88</v>
      </c>
      <c r="AA53" s="24">
        <f t="shared" si="25"/>
        <v>99.88</v>
      </c>
      <c r="AB53" s="24">
        <f t="shared" si="25"/>
        <v>99.88</v>
      </c>
      <c r="AC53" s="24">
        <f t="shared" si="25"/>
        <v>99.88</v>
      </c>
      <c r="AD53" s="24">
        <f t="shared" si="25"/>
        <v>99.88</v>
      </c>
      <c r="AE53" s="24">
        <f>AE54+AE55+AE56+AE57</f>
        <v>0</v>
      </c>
    </row>
    <row r="54" spans="1:31" s="4" customFormat="1" ht="17.25" customHeight="1">
      <c r="A54" s="39" t="s">
        <v>12</v>
      </c>
      <c r="B54" s="10">
        <f t="shared" si="1"/>
        <v>0</v>
      </c>
      <c r="C54" s="10">
        <f>H54+J54+L54+N54+P54+R54+T54+V54+X54+Z54+AB54</f>
        <v>0</v>
      </c>
      <c r="D54" s="10">
        <f>E54</f>
        <v>0</v>
      </c>
      <c r="E54" s="10">
        <f>I54+K54+M54+O54+Q54+S54+U54+W54+Y54+AA54+AC54+AE54</f>
        <v>0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53"/>
    </row>
    <row r="55" spans="1:31" s="4" customFormat="1" ht="17.25" customHeight="1">
      <c r="A55" s="39" t="s">
        <v>13</v>
      </c>
      <c r="B55" s="10">
        <f>H55+J55+L55+N55+P55+R55+T55+V55+X55+Z55+AB55+AD55</f>
        <v>1193.1999999999998</v>
      </c>
      <c r="C55" s="10">
        <f>H55+J55+L55+N55+P55+R55+T55+V55+X55+Z55+AB55</f>
        <v>1093.32</v>
      </c>
      <c r="D55" s="10">
        <f>E55</f>
        <v>998.87</v>
      </c>
      <c r="E55" s="10">
        <f>I55+K55+M55+O55+Q55+S55+U55+W55+Y55+AA55+AC55+AE55</f>
        <v>998.87</v>
      </c>
      <c r="F55" s="10">
        <f>E55/B55%</f>
        <v>83.71354341267181</v>
      </c>
      <c r="G55" s="10">
        <f>E55/C55%</f>
        <v>91.36117513628216</v>
      </c>
      <c r="H55" s="10">
        <v>94.45</v>
      </c>
      <c r="I55" s="10"/>
      <c r="J55" s="10">
        <v>99.89</v>
      </c>
      <c r="K55" s="10">
        <v>99.89</v>
      </c>
      <c r="L55" s="10">
        <v>99.89</v>
      </c>
      <c r="M55" s="10">
        <v>99.89</v>
      </c>
      <c r="N55" s="10">
        <v>99.89</v>
      </c>
      <c r="O55" s="10">
        <v>99.89</v>
      </c>
      <c r="P55" s="10">
        <v>99.89</v>
      </c>
      <c r="Q55" s="10">
        <v>99.89</v>
      </c>
      <c r="R55" s="10">
        <v>99.89</v>
      </c>
      <c r="S55" s="10">
        <v>99.89</v>
      </c>
      <c r="T55" s="10">
        <v>99.89</v>
      </c>
      <c r="U55" s="10">
        <v>99.89</v>
      </c>
      <c r="V55" s="10">
        <v>99.89</v>
      </c>
      <c r="W55" s="10">
        <v>99.89</v>
      </c>
      <c r="X55" s="10">
        <v>99.88</v>
      </c>
      <c r="Y55" s="10">
        <v>99.88</v>
      </c>
      <c r="Z55" s="10">
        <v>99.88</v>
      </c>
      <c r="AA55" s="10">
        <v>99.88</v>
      </c>
      <c r="AB55" s="10">
        <v>99.88</v>
      </c>
      <c r="AC55" s="10">
        <v>99.88</v>
      </c>
      <c r="AD55" s="10">
        <v>99.88</v>
      </c>
      <c r="AE55" s="53"/>
    </row>
    <row r="56" spans="1:31" s="4" customFormat="1" ht="17.25" customHeight="1">
      <c r="A56" s="39" t="s">
        <v>78</v>
      </c>
      <c r="B56" s="10">
        <f t="shared" si="1"/>
        <v>0</v>
      </c>
      <c r="C56" s="10">
        <f>H56+J56+L56+N56+P56+R56+T56+V56+X56+Z56+AB56</f>
        <v>0</v>
      </c>
      <c r="D56" s="10">
        <f>E56</f>
        <v>0</v>
      </c>
      <c r="E56" s="10">
        <f>I56+K56+M56+O56+Q56+S56+U56+W56+Y56+AA56+AC56+AE56</f>
        <v>0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53"/>
    </row>
    <row r="57" spans="1:31" s="4" customFormat="1" ht="17.25" customHeight="1">
      <c r="A57" s="39" t="s">
        <v>14</v>
      </c>
      <c r="B57" s="10">
        <f t="shared" si="1"/>
        <v>0</v>
      </c>
      <c r="C57" s="10">
        <f>H57+J57+L57+N57+P57+R57+T57+V57+X57+Z57+AB57</f>
        <v>0</v>
      </c>
      <c r="D57" s="10">
        <f>E57</f>
        <v>0</v>
      </c>
      <c r="E57" s="10">
        <f>I57+K57+M57+O57+Q57+S57+U57+W57+Y57+AA57+AC57+AE57</f>
        <v>0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53"/>
    </row>
    <row r="58" spans="1:31" s="4" customFormat="1" ht="51" customHeight="1">
      <c r="A58" s="40" t="s">
        <v>70</v>
      </c>
      <c r="B58" s="10">
        <f t="shared" si="1"/>
        <v>922.0000000000001</v>
      </c>
      <c r="C58" s="10">
        <f>C59</f>
        <v>845.1300000000001</v>
      </c>
      <c r="D58" s="10">
        <f>D59</f>
        <v>845.1300000000001</v>
      </c>
      <c r="E58" s="10">
        <f>E59</f>
        <v>845.1300000000001</v>
      </c>
      <c r="F58" s="10">
        <f>E58/B58%</f>
        <v>91.66268980477224</v>
      </c>
      <c r="G58" s="10">
        <f>E58/C58%</f>
        <v>100</v>
      </c>
      <c r="H58" s="10">
        <f>H59</f>
        <v>76.83</v>
      </c>
      <c r="I58" s="10">
        <f aca="true" t="shared" si="26" ref="I58:AE58">I59</f>
        <v>76.83</v>
      </c>
      <c r="J58" s="10">
        <f t="shared" si="26"/>
        <v>76.83</v>
      </c>
      <c r="K58" s="10">
        <f t="shared" si="26"/>
        <v>76.83</v>
      </c>
      <c r="L58" s="10">
        <f t="shared" si="26"/>
        <v>76.83</v>
      </c>
      <c r="M58" s="10">
        <f t="shared" si="26"/>
        <v>76.83</v>
      </c>
      <c r="N58" s="10">
        <f t="shared" si="26"/>
        <v>76.83</v>
      </c>
      <c r="O58" s="10">
        <f t="shared" si="26"/>
        <v>76.83</v>
      </c>
      <c r="P58" s="10">
        <f t="shared" si="26"/>
        <v>76.83</v>
      </c>
      <c r="Q58" s="10">
        <f t="shared" si="26"/>
        <v>76.83</v>
      </c>
      <c r="R58" s="10">
        <f t="shared" si="26"/>
        <v>76.83</v>
      </c>
      <c r="S58" s="10">
        <f t="shared" si="26"/>
        <v>76.83</v>
      </c>
      <c r="T58" s="10">
        <f t="shared" si="26"/>
        <v>76.83</v>
      </c>
      <c r="U58" s="10">
        <f t="shared" si="26"/>
        <v>76.83</v>
      </c>
      <c r="V58" s="10">
        <f t="shared" si="26"/>
        <v>76.83</v>
      </c>
      <c r="W58" s="10">
        <f t="shared" si="26"/>
        <v>76.83</v>
      </c>
      <c r="X58" s="10">
        <f t="shared" si="26"/>
        <v>76.83</v>
      </c>
      <c r="Y58" s="10">
        <f t="shared" si="26"/>
        <v>76.83</v>
      </c>
      <c r="Z58" s="10">
        <f t="shared" si="26"/>
        <v>76.83</v>
      </c>
      <c r="AA58" s="10">
        <f t="shared" si="26"/>
        <v>76.83</v>
      </c>
      <c r="AB58" s="10">
        <f t="shared" si="26"/>
        <v>76.83</v>
      </c>
      <c r="AC58" s="10">
        <f t="shared" si="26"/>
        <v>76.83</v>
      </c>
      <c r="AD58" s="10">
        <f t="shared" si="26"/>
        <v>76.87</v>
      </c>
      <c r="AE58" s="10">
        <f t="shared" si="26"/>
        <v>0</v>
      </c>
    </row>
    <row r="59" spans="1:31" s="37" customFormat="1" ht="18" customHeight="1">
      <c r="A59" s="36" t="s">
        <v>23</v>
      </c>
      <c r="B59" s="24">
        <f t="shared" si="1"/>
        <v>922.0000000000001</v>
      </c>
      <c r="C59" s="24">
        <f>C60+C61+C62+C63</f>
        <v>845.1300000000001</v>
      </c>
      <c r="D59" s="24">
        <f>D60+D61+D62+D63</f>
        <v>845.1300000000001</v>
      </c>
      <c r="E59" s="24">
        <f>E60+E61+E62+E63</f>
        <v>845.1300000000001</v>
      </c>
      <c r="F59" s="24">
        <f>E59/B59%</f>
        <v>91.66268980477224</v>
      </c>
      <c r="G59" s="24">
        <f>E59/C59%</f>
        <v>100</v>
      </c>
      <c r="H59" s="24">
        <f>H60+H61+H62+H63</f>
        <v>76.83</v>
      </c>
      <c r="I59" s="24">
        <f aca="true" t="shared" si="27" ref="I59:AD59">I60+I61+I62+I63</f>
        <v>76.83</v>
      </c>
      <c r="J59" s="24">
        <f t="shared" si="27"/>
        <v>76.83</v>
      </c>
      <c r="K59" s="24">
        <f t="shared" si="27"/>
        <v>76.83</v>
      </c>
      <c r="L59" s="24">
        <f t="shared" si="27"/>
        <v>76.83</v>
      </c>
      <c r="M59" s="24">
        <f t="shared" si="27"/>
        <v>76.83</v>
      </c>
      <c r="N59" s="24">
        <f t="shared" si="27"/>
        <v>76.83</v>
      </c>
      <c r="O59" s="24">
        <f t="shared" si="27"/>
        <v>76.83</v>
      </c>
      <c r="P59" s="24">
        <f t="shared" si="27"/>
        <v>76.83</v>
      </c>
      <c r="Q59" s="24">
        <f t="shared" si="27"/>
        <v>76.83</v>
      </c>
      <c r="R59" s="24">
        <f t="shared" si="27"/>
        <v>76.83</v>
      </c>
      <c r="S59" s="24">
        <f t="shared" si="27"/>
        <v>76.83</v>
      </c>
      <c r="T59" s="24">
        <f t="shared" si="27"/>
        <v>76.83</v>
      </c>
      <c r="U59" s="24">
        <f t="shared" si="27"/>
        <v>76.83</v>
      </c>
      <c r="V59" s="24">
        <f>V60+V61+V62+V63</f>
        <v>76.83</v>
      </c>
      <c r="W59" s="24">
        <f t="shared" si="27"/>
        <v>76.83</v>
      </c>
      <c r="X59" s="24">
        <f t="shared" si="27"/>
        <v>76.83</v>
      </c>
      <c r="Y59" s="24">
        <f t="shared" si="27"/>
        <v>76.83</v>
      </c>
      <c r="Z59" s="24">
        <f t="shared" si="27"/>
        <v>76.83</v>
      </c>
      <c r="AA59" s="24">
        <f t="shared" si="27"/>
        <v>76.83</v>
      </c>
      <c r="AB59" s="24">
        <f t="shared" si="27"/>
        <v>76.83</v>
      </c>
      <c r="AC59" s="24">
        <f t="shared" si="27"/>
        <v>76.83</v>
      </c>
      <c r="AD59" s="24">
        <f t="shared" si="27"/>
        <v>76.87</v>
      </c>
      <c r="AE59" s="24">
        <f>AE60+AE61+AE62+AE63</f>
        <v>0</v>
      </c>
    </row>
    <row r="60" spans="1:31" s="4" customFormat="1" ht="21" customHeight="1">
      <c r="A60" s="39" t="s">
        <v>12</v>
      </c>
      <c r="B60" s="10">
        <f t="shared" si="1"/>
        <v>0</v>
      </c>
      <c r="C60" s="10">
        <f>H60+J60+L60+N60+P60+R60+T60+V60+X60+Z60+AB60</f>
        <v>0</v>
      </c>
      <c r="D60" s="10">
        <f>E60</f>
        <v>0</v>
      </c>
      <c r="E60" s="10">
        <f>I60+K60+M60+O60+Q60+S60+U60+W60+Y60+AA60+AC60+AE60</f>
        <v>0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53"/>
    </row>
    <row r="61" spans="1:31" s="4" customFormat="1" ht="20.25" customHeight="1">
      <c r="A61" s="39" t="s">
        <v>13</v>
      </c>
      <c r="B61" s="10">
        <f>H61+J61+L61+N61+P61+R61+T61+V61+X61+Z61+AB61+AD61</f>
        <v>922.0000000000001</v>
      </c>
      <c r="C61" s="10">
        <f>H61+J61+L61+N61+P61+R61+T61+V61+X61+Z61+AB61</f>
        <v>845.1300000000001</v>
      </c>
      <c r="D61" s="10">
        <f>E61</f>
        <v>845.1300000000001</v>
      </c>
      <c r="E61" s="10">
        <f>I61+K61+M61+O61+Q61+S61+U61+W61+Y61+AA61+AC61+AE61</f>
        <v>845.1300000000001</v>
      </c>
      <c r="F61" s="10">
        <f>E61/B61%</f>
        <v>91.66268980477224</v>
      </c>
      <c r="G61" s="10">
        <f>E61/C61%</f>
        <v>100</v>
      </c>
      <c r="H61" s="10">
        <v>76.83</v>
      </c>
      <c r="I61" s="10">
        <v>76.83</v>
      </c>
      <c r="J61" s="10">
        <v>76.83</v>
      </c>
      <c r="K61" s="10">
        <v>76.83</v>
      </c>
      <c r="L61" s="10">
        <v>76.83</v>
      </c>
      <c r="M61" s="10">
        <v>76.83</v>
      </c>
      <c r="N61" s="10">
        <v>76.83</v>
      </c>
      <c r="O61" s="10">
        <v>76.83</v>
      </c>
      <c r="P61" s="10">
        <v>76.83</v>
      </c>
      <c r="Q61" s="10">
        <v>76.83</v>
      </c>
      <c r="R61" s="10">
        <v>76.83</v>
      </c>
      <c r="S61" s="10">
        <v>76.83</v>
      </c>
      <c r="T61" s="10">
        <v>76.83</v>
      </c>
      <c r="U61" s="10">
        <v>76.83</v>
      </c>
      <c r="V61" s="10">
        <v>76.83</v>
      </c>
      <c r="W61" s="10">
        <v>76.83</v>
      </c>
      <c r="X61" s="10">
        <v>76.83</v>
      </c>
      <c r="Y61" s="10">
        <v>76.83</v>
      </c>
      <c r="Z61" s="10">
        <v>76.83</v>
      </c>
      <c r="AA61" s="10">
        <v>76.83</v>
      </c>
      <c r="AB61" s="10">
        <v>76.83</v>
      </c>
      <c r="AC61" s="10">
        <v>76.83</v>
      </c>
      <c r="AD61" s="10">
        <v>76.87</v>
      </c>
      <c r="AE61" s="53"/>
    </row>
    <row r="62" spans="1:31" s="4" customFormat="1" ht="19.5" customHeight="1">
      <c r="A62" s="39" t="s">
        <v>78</v>
      </c>
      <c r="B62" s="10">
        <f t="shared" si="1"/>
        <v>0</v>
      </c>
      <c r="C62" s="10">
        <f>H62+J62+L62+N62+P62+R62+T62+V62+X62+Z62+AB62</f>
        <v>0</v>
      </c>
      <c r="D62" s="10">
        <f>E62</f>
        <v>0</v>
      </c>
      <c r="E62" s="10">
        <f>I62+K62+M62+O62+Q62+S62+U62+W62+Y62+AA62+AC62+AE62</f>
        <v>0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53"/>
    </row>
    <row r="63" spans="1:31" s="4" customFormat="1" ht="23.25" customHeight="1">
      <c r="A63" s="39" t="s">
        <v>14</v>
      </c>
      <c r="B63" s="10">
        <f t="shared" si="1"/>
        <v>0</v>
      </c>
      <c r="C63" s="10">
        <f>H63+J63+L63+N63+P63+R63+T63+V63+X63+Z63+AB63</f>
        <v>0</v>
      </c>
      <c r="D63" s="10">
        <f>E63</f>
        <v>0</v>
      </c>
      <c r="E63" s="10">
        <f>I63+K63+M63+O63+Q63+S63+U63+W63+Y63+AA63+AC63+AE63</f>
        <v>0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53"/>
    </row>
    <row r="64" spans="1:31" s="4" customFormat="1" ht="35.25" customHeight="1">
      <c r="A64" s="40" t="s">
        <v>71</v>
      </c>
      <c r="B64" s="10">
        <f t="shared" si="1"/>
        <v>2000</v>
      </c>
      <c r="C64" s="10">
        <f>C65</f>
        <v>2000</v>
      </c>
      <c r="D64" s="10">
        <f>D65</f>
        <v>0</v>
      </c>
      <c r="E64" s="10">
        <f>E65</f>
        <v>0</v>
      </c>
      <c r="F64" s="10">
        <f>E64/B64%</f>
        <v>0</v>
      </c>
      <c r="G64" s="10">
        <f>_xlfn.IFERROR(E64/C64*100,0)</f>
        <v>0</v>
      </c>
      <c r="H64" s="10">
        <f>H65</f>
        <v>0</v>
      </c>
      <c r="I64" s="10">
        <f aca="true" t="shared" si="28" ref="I64:AD64">I65</f>
        <v>0</v>
      </c>
      <c r="J64" s="10">
        <f t="shared" si="28"/>
        <v>0</v>
      </c>
      <c r="K64" s="10">
        <f t="shared" si="28"/>
        <v>0</v>
      </c>
      <c r="L64" s="10">
        <f t="shared" si="28"/>
        <v>0</v>
      </c>
      <c r="M64" s="10">
        <f t="shared" si="28"/>
        <v>0</v>
      </c>
      <c r="N64" s="10">
        <f t="shared" si="28"/>
        <v>0</v>
      </c>
      <c r="O64" s="10">
        <f t="shared" si="28"/>
        <v>0</v>
      </c>
      <c r="P64" s="10">
        <f t="shared" si="28"/>
        <v>0</v>
      </c>
      <c r="Q64" s="10">
        <f t="shared" si="28"/>
        <v>0</v>
      </c>
      <c r="R64" s="10">
        <f t="shared" si="28"/>
        <v>0</v>
      </c>
      <c r="S64" s="10">
        <f t="shared" si="28"/>
        <v>0</v>
      </c>
      <c r="T64" s="10">
        <f t="shared" si="28"/>
        <v>0</v>
      </c>
      <c r="U64" s="10">
        <f t="shared" si="28"/>
        <v>0</v>
      </c>
      <c r="V64" s="10">
        <f t="shared" si="28"/>
        <v>0</v>
      </c>
      <c r="W64" s="10">
        <f t="shared" si="28"/>
        <v>0</v>
      </c>
      <c r="X64" s="10">
        <f t="shared" si="28"/>
        <v>2000</v>
      </c>
      <c r="Y64" s="10">
        <f t="shared" si="28"/>
        <v>0</v>
      </c>
      <c r="Z64" s="10">
        <f t="shared" si="28"/>
        <v>0</v>
      </c>
      <c r="AA64" s="10">
        <f t="shared" si="28"/>
        <v>0</v>
      </c>
      <c r="AB64" s="10">
        <f t="shared" si="28"/>
        <v>0</v>
      </c>
      <c r="AC64" s="10">
        <f t="shared" si="28"/>
        <v>0</v>
      </c>
      <c r="AD64" s="10">
        <f t="shared" si="28"/>
        <v>0</v>
      </c>
      <c r="AE64" s="10">
        <f>AE65</f>
        <v>0</v>
      </c>
    </row>
    <row r="65" spans="1:31" s="37" customFormat="1" ht="20.25" customHeight="1">
      <c r="A65" s="36" t="s">
        <v>23</v>
      </c>
      <c r="B65" s="24">
        <f t="shared" si="1"/>
        <v>2000</v>
      </c>
      <c r="C65" s="24">
        <f>C66+C67+C68+C69</f>
        <v>2000</v>
      </c>
      <c r="D65" s="24">
        <f>D66+D67+D68+D69</f>
        <v>0</v>
      </c>
      <c r="E65" s="24">
        <f>E66+E67+E68+E69</f>
        <v>0</v>
      </c>
      <c r="F65" s="24">
        <f>E65/B65%</f>
        <v>0</v>
      </c>
      <c r="G65" s="24">
        <f>_xlfn.IFERROR(E65/C65*100,0)</f>
        <v>0</v>
      </c>
      <c r="H65" s="24">
        <f>H66+H67+H68+H69</f>
        <v>0</v>
      </c>
      <c r="I65" s="24">
        <f aca="true" t="shared" si="29" ref="I65:AD65">I66+I67+I68+I69</f>
        <v>0</v>
      </c>
      <c r="J65" s="24">
        <f t="shared" si="29"/>
        <v>0</v>
      </c>
      <c r="K65" s="24">
        <f t="shared" si="29"/>
        <v>0</v>
      </c>
      <c r="L65" s="24">
        <f t="shared" si="29"/>
        <v>0</v>
      </c>
      <c r="M65" s="24">
        <f t="shared" si="29"/>
        <v>0</v>
      </c>
      <c r="N65" s="24">
        <f t="shared" si="29"/>
        <v>0</v>
      </c>
      <c r="O65" s="24">
        <f t="shared" si="29"/>
        <v>0</v>
      </c>
      <c r="P65" s="24">
        <f t="shared" si="29"/>
        <v>0</v>
      </c>
      <c r="Q65" s="24">
        <f t="shared" si="29"/>
        <v>0</v>
      </c>
      <c r="R65" s="24">
        <f t="shared" si="29"/>
        <v>0</v>
      </c>
      <c r="S65" s="24">
        <f t="shared" si="29"/>
        <v>0</v>
      </c>
      <c r="T65" s="24">
        <f t="shared" si="29"/>
        <v>0</v>
      </c>
      <c r="U65" s="24">
        <f t="shared" si="29"/>
        <v>0</v>
      </c>
      <c r="V65" s="24">
        <f>V66+V67+V68+V69</f>
        <v>0</v>
      </c>
      <c r="W65" s="24">
        <f t="shared" si="29"/>
        <v>0</v>
      </c>
      <c r="X65" s="24">
        <f t="shared" si="29"/>
        <v>2000</v>
      </c>
      <c r="Y65" s="24">
        <f t="shared" si="29"/>
        <v>0</v>
      </c>
      <c r="Z65" s="24">
        <f t="shared" si="29"/>
        <v>0</v>
      </c>
      <c r="AA65" s="24">
        <f t="shared" si="29"/>
        <v>0</v>
      </c>
      <c r="AB65" s="24">
        <f t="shared" si="29"/>
        <v>0</v>
      </c>
      <c r="AC65" s="24">
        <f t="shared" si="29"/>
        <v>0</v>
      </c>
      <c r="AD65" s="24">
        <f t="shared" si="29"/>
        <v>0</v>
      </c>
      <c r="AE65" s="24">
        <f>AE66+AE67+AE68+AE69</f>
        <v>0</v>
      </c>
    </row>
    <row r="66" spans="1:31" s="4" customFormat="1" ht="17.25" customHeight="1">
      <c r="A66" s="39" t="s">
        <v>12</v>
      </c>
      <c r="B66" s="10">
        <f t="shared" si="1"/>
        <v>0</v>
      </c>
      <c r="C66" s="10">
        <f>H66+J66+L66+N66+P66+R66+T66+V66+X66</f>
        <v>0</v>
      </c>
      <c r="D66" s="10">
        <f>E66</f>
        <v>0</v>
      </c>
      <c r="E66" s="10">
        <f>I66+K66+M66+O66+Q66+S66+U66+W66+Y66+AA66+AC66+AE66</f>
        <v>0</v>
      </c>
      <c r="F66" s="10"/>
      <c r="G66" s="10"/>
      <c r="H66" s="10">
        <f>H72+H78</f>
        <v>0</v>
      </c>
      <c r="I66" s="10">
        <f aca="true" t="shared" si="30" ref="I66:AD69">I72+I78</f>
        <v>0</v>
      </c>
      <c r="J66" s="10">
        <f t="shared" si="30"/>
        <v>0</v>
      </c>
      <c r="K66" s="10">
        <f t="shared" si="30"/>
        <v>0</v>
      </c>
      <c r="L66" s="10">
        <f t="shared" si="30"/>
        <v>0</v>
      </c>
      <c r="M66" s="10">
        <f t="shared" si="30"/>
        <v>0</v>
      </c>
      <c r="N66" s="10">
        <f t="shared" si="30"/>
        <v>0</v>
      </c>
      <c r="O66" s="10">
        <f t="shared" si="30"/>
        <v>0</v>
      </c>
      <c r="P66" s="10">
        <f t="shared" si="30"/>
        <v>0</v>
      </c>
      <c r="Q66" s="10">
        <f t="shared" si="30"/>
        <v>0</v>
      </c>
      <c r="R66" s="10">
        <f t="shared" si="30"/>
        <v>0</v>
      </c>
      <c r="S66" s="10">
        <f t="shared" si="30"/>
        <v>0</v>
      </c>
      <c r="T66" s="10">
        <f t="shared" si="30"/>
        <v>0</v>
      </c>
      <c r="U66" s="10">
        <f t="shared" si="30"/>
        <v>0</v>
      </c>
      <c r="V66" s="10">
        <f t="shared" si="30"/>
        <v>0</v>
      </c>
      <c r="W66" s="10">
        <f t="shared" si="30"/>
        <v>0</v>
      </c>
      <c r="X66" s="10">
        <f t="shared" si="30"/>
        <v>0</v>
      </c>
      <c r="Y66" s="10">
        <f t="shared" si="30"/>
        <v>0</v>
      </c>
      <c r="Z66" s="10">
        <f t="shared" si="30"/>
        <v>0</v>
      </c>
      <c r="AA66" s="10">
        <f t="shared" si="30"/>
        <v>0</v>
      </c>
      <c r="AB66" s="10">
        <f t="shared" si="30"/>
        <v>0</v>
      </c>
      <c r="AC66" s="10">
        <f t="shared" si="30"/>
        <v>0</v>
      </c>
      <c r="AD66" s="10">
        <f t="shared" si="30"/>
        <v>0</v>
      </c>
      <c r="AE66" s="10">
        <f>AE72+AE78</f>
        <v>0</v>
      </c>
    </row>
    <row r="67" spans="1:31" s="4" customFormat="1" ht="30.75" customHeight="1">
      <c r="A67" s="39" t="s">
        <v>13</v>
      </c>
      <c r="B67" s="10">
        <f t="shared" si="1"/>
        <v>2000</v>
      </c>
      <c r="C67" s="10">
        <f>H67+J67+L67+N67+P67+R67+T67+V67+X67</f>
        <v>2000</v>
      </c>
      <c r="D67" s="10">
        <f>E67</f>
        <v>0</v>
      </c>
      <c r="E67" s="10">
        <f>I67+K67+M67+O67+Q67+S67+U67+W67+Y67+AA67+AC67+AE67</f>
        <v>0</v>
      </c>
      <c r="F67" s="10">
        <f>E67/B67%</f>
        <v>0</v>
      </c>
      <c r="G67" s="10">
        <f>_xlfn.IFERROR(E67/C67*100,0)</f>
        <v>0</v>
      </c>
      <c r="H67" s="10">
        <f>H73+H79</f>
        <v>0</v>
      </c>
      <c r="I67" s="10">
        <f t="shared" si="30"/>
        <v>0</v>
      </c>
      <c r="J67" s="10">
        <f t="shared" si="30"/>
        <v>0</v>
      </c>
      <c r="K67" s="10">
        <f t="shared" si="30"/>
        <v>0</v>
      </c>
      <c r="L67" s="10">
        <f t="shared" si="30"/>
        <v>0</v>
      </c>
      <c r="M67" s="10">
        <f t="shared" si="30"/>
        <v>0</v>
      </c>
      <c r="N67" s="10">
        <f t="shared" si="30"/>
        <v>0</v>
      </c>
      <c r="O67" s="10">
        <f t="shared" si="30"/>
        <v>0</v>
      </c>
      <c r="P67" s="10">
        <f t="shared" si="30"/>
        <v>0</v>
      </c>
      <c r="Q67" s="10">
        <f t="shared" si="30"/>
        <v>0</v>
      </c>
      <c r="R67" s="10">
        <f t="shared" si="30"/>
        <v>0</v>
      </c>
      <c r="S67" s="10">
        <f t="shared" si="30"/>
        <v>0</v>
      </c>
      <c r="T67" s="10">
        <f t="shared" si="30"/>
        <v>0</v>
      </c>
      <c r="U67" s="10">
        <f t="shared" si="30"/>
        <v>0</v>
      </c>
      <c r="V67" s="10">
        <f t="shared" si="30"/>
        <v>0</v>
      </c>
      <c r="W67" s="10">
        <f t="shared" si="30"/>
        <v>0</v>
      </c>
      <c r="X67" s="10">
        <f t="shared" si="30"/>
        <v>2000</v>
      </c>
      <c r="Y67" s="10">
        <f t="shared" si="30"/>
        <v>0</v>
      </c>
      <c r="Z67" s="10">
        <f t="shared" si="30"/>
        <v>0</v>
      </c>
      <c r="AA67" s="10">
        <f t="shared" si="30"/>
        <v>0</v>
      </c>
      <c r="AB67" s="10">
        <f t="shared" si="30"/>
        <v>0</v>
      </c>
      <c r="AC67" s="10">
        <f t="shared" si="30"/>
        <v>0</v>
      </c>
      <c r="AD67" s="10">
        <f t="shared" si="30"/>
        <v>0</v>
      </c>
      <c r="AE67" s="10">
        <f>AE73+AE79</f>
        <v>0</v>
      </c>
    </row>
    <row r="68" spans="1:31" s="4" customFormat="1" ht="17.25" customHeight="1">
      <c r="A68" s="39" t="s">
        <v>78</v>
      </c>
      <c r="B68" s="10">
        <f t="shared" si="1"/>
        <v>0</v>
      </c>
      <c r="C68" s="10">
        <f>H68+J68+L68+N68+P68+R68+T68+V68+X68</f>
        <v>0</v>
      </c>
      <c r="D68" s="10">
        <f>E68</f>
        <v>0</v>
      </c>
      <c r="E68" s="10">
        <f>I68+K68+M68+O68+Q68+S68+U68+W68+Y68+AA68+AC68+AE68</f>
        <v>0</v>
      </c>
      <c r="F68" s="10"/>
      <c r="G68" s="10"/>
      <c r="H68" s="10">
        <f>H74+H80</f>
        <v>0</v>
      </c>
      <c r="I68" s="10">
        <f t="shared" si="30"/>
        <v>0</v>
      </c>
      <c r="J68" s="10">
        <f t="shared" si="30"/>
        <v>0</v>
      </c>
      <c r="K68" s="10">
        <f t="shared" si="30"/>
        <v>0</v>
      </c>
      <c r="L68" s="10">
        <f t="shared" si="30"/>
        <v>0</v>
      </c>
      <c r="M68" s="10">
        <f t="shared" si="30"/>
        <v>0</v>
      </c>
      <c r="N68" s="10">
        <f t="shared" si="30"/>
        <v>0</v>
      </c>
      <c r="O68" s="10">
        <f t="shared" si="30"/>
        <v>0</v>
      </c>
      <c r="P68" s="10">
        <f t="shared" si="30"/>
        <v>0</v>
      </c>
      <c r="Q68" s="10">
        <f t="shared" si="30"/>
        <v>0</v>
      </c>
      <c r="R68" s="10">
        <f t="shared" si="30"/>
        <v>0</v>
      </c>
      <c r="S68" s="10">
        <f t="shared" si="30"/>
        <v>0</v>
      </c>
      <c r="T68" s="10">
        <f t="shared" si="30"/>
        <v>0</v>
      </c>
      <c r="U68" s="10">
        <f t="shared" si="30"/>
        <v>0</v>
      </c>
      <c r="V68" s="10">
        <f t="shared" si="30"/>
        <v>0</v>
      </c>
      <c r="W68" s="10">
        <f t="shared" si="30"/>
        <v>0</v>
      </c>
      <c r="X68" s="10">
        <f t="shared" si="30"/>
        <v>0</v>
      </c>
      <c r="Y68" s="10">
        <f t="shared" si="30"/>
        <v>0</v>
      </c>
      <c r="Z68" s="10">
        <f t="shared" si="30"/>
        <v>0</v>
      </c>
      <c r="AA68" s="10">
        <f t="shared" si="30"/>
        <v>0</v>
      </c>
      <c r="AB68" s="10">
        <f t="shared" si="30"/>
        <v>0</v>
      </c>
      <c r="AC68" s="10">
        <f t="shared" si="30"/>
        <v>0</v>
      </c>
      <c r="AD68" s="10">
        <f t="shared" si="30"/>
        <v>0</v>
      </c>
      <c r="AE68" s="10">
        <f>AE74+AE80</f>
        <v>0</v>
      </c>
    </row>
    <row r="69" spans="1:31" s="4" customFormat="1" ht="26.25" customHeight="1">
      <c r="A69" s="39" t="s">
        <v>14</v>
      </c>
      <c r="B69" s="10">
        <f t="shared" si="1"/>
        <v>0</v>
      </c>
      <c r="C69" s="10">
        <f>H69+J69+L69+N69+P69+R69+T69+V69+X69</f>
        <v>0</v>
      </c>
      <c r="D69" s="10">
        <f>E69</f>
        <v>0</v>
      </c>
      <c r="E69" s="10">
        <f>I69+K69+M69+O69+Q69+S69+U69+W69+Y69+AA69+AC69+AE69</f>
        <v>0</v>
      </c>
      <c r="F69" s="10"/>
      <c r="G69" s="10"/>
      <c r="H69" s="10">
        <f>H75+H81</f>
        <v>0</v>
      </c>
      <c r="I69" s="10">
        <f t="shared" si="30"/>
        <v>0</v>
      </c>
      <c r="J69" s="10">
        <f t="shared" si="30"/>
        <v>0</v>
      </c>
      <c r="K69" s="10">
        <f t="shared" si="30"/>
        <v>0</v>
      </c>
      <c r="L69" s="10">
        <f t="shared" si="30"/>
        <v>0</v>
      </c>
      <c r="M69" s="10">
        <f t="shared" si="30"/>
        <v>0</v>
      </c>
      <c r="N69" s="10">
        <f t="shared" si="30"/>
        <v>0</v>
      </c>
      <c r="O69" s="10">
        <f t="shared" si="30"/>
        <v>0</v>
      </c>
      <c r="P69" s="10">
        <f t="shared" si="30"/>
        <v>0</v>
      </c>
      <c r="Q69" s="10">
        <f t="shared" si="30"/>
        <v>0</v>
      </c>
      <c r="R69" s="10">
        <f t="shared" si="30"/>
        <v>0</v>
      </c>
      <c r="S69" s="10">
        <f t="shared" si="30"/>
        <v>0</v>
      </c>
      <c r="T69" s="10">
        <f t="shared" si="30"/>
        <v>0</v>
      </c>
      <c r="U69" s="10">
        <f t="shared" si="30"/>
        <v>0</v>
      </c>
      <c r="V69" s="10">
        <f t="shared" si="30"/>
        <v>0</v>
      </c>
      <c r="W69" s="10">
        <f t="shared" si="30"/>
        <v>0</v>
      </c>
      <c r="X69" s="10">
        <f t="shared" si="30"/>
        <v>0</v>
      </c>
      <c r="Y69" s="10">
        <f t="shared" si="30"/>
        <v>0</v>
      </c>
      <c r="Z69" s="10">
        <f t="shared" si="30"/>
        <v>0</v>
      </c>
      <c r="AA69" s="10">
        <f t="shared" si="30"/>
        <v>0</v>
      </c>
      <c r="AB69" s="10">
        <f t="shared" si="30"/>
        <v>0</v>
      </c>
      <c r="AC69" s="10">
        <f t="shared" si="30"/>
        <v>0</v>
      </c>
      <c r="AD69" s="10">
        <f t="shared" si="30"/>
        <v>0</v>
      </c>
      <c r="AE69" s="10">
        <f>AE75+AE81</f>
        <v>0</v>
      </c>
    </row>
    <row r="70" spans="1:31" s="52" customFormat="1" ht="56.25" customHeight="1">
      <c r="A70" s="49" t="s">
        <v>92</v>
      </c>
      <c r="B70" s="41">
        <f t="shared" si="1"/>
        <v>0</v>
      </c>
      <c r="C70" s="41">
        <f>C71</f>
        <v>0</v>
      </c>
      <c r="D70" s="41">
        <f>D71</f>
        <v>0</v>
      </c>
      <c r="E70" s="41">
        <f>E71</f>
        <v>0</v>
      </c>
      <c r="F70" s="41" t="e">
        <f>E70/B70%</f>
        <v>#DIV/0!</v>
      </c>
      <c r="G70" s="41">
        <f>_xlfn.IFERROR(E70/C70*100,0)</f>
        <v>0</v>
      </c>
      <c r="H70" s="41">
        <f>H71</f>
        <v>0</v>
      </c>
      <c r="I70" s="41">
        <f aca="true" t="shared" si="31" ref="I70:AD70">I71</f>
        <v>0</v>
      </c>
      <c r="J70" s="41">
        <f t="shared" si="31"/>
        <v>0</v>
      </c>
      <c r="K70" s="41">
        <f t="shared" si="31"/>
        <v>0</v>
      </c>
      <c r="L70" s="41">
        <f t="shared" si="31"/>
        <v>0</v>
      </c>
      <c r="M70" s="41">
        <f t="shared" si="31"/>
        <v>0</v>
      </c>
      <c r="N70" s="41">
        <f t="shared" si="31"/>
        <v>0</v>
      </c>
      <c r="O70" s="41">
        <f t="shared" si="31"/>
        <v>0</v>
      </c>
      <c r="P70" s="41">
        <f t="shared" si="31"/>
        <v>0</v>
      </c>
      <c r="Q70" s="41">
        <f t="shared" si="31"/>
        <v>0</v>
      </c>
      <c r="R70" s="41">
        <f t="shared" si="31"/>
        <v>0</v>
      </c>
      <c r="S70" s="41">
        <f t="shared" si="31"/>
        <v>0</v>
      </c>
      <c r="T70" s="41">
        <f t="shared" si="31"/>
        <v>0</v>
      </c>
      <c r="U70" s="41">
        <f t="shared" si="31"/>
        <v>0</v>
      </c>
      <c r="V70" s="41">
        <f t="shared" si="31"/>
        <v>0</v>
      </c>
      <c r="W70" s="41">
        <f t="shared" si="31"/>
        <v>0</v>
      </c>
      <c r="X70" s="41">
        <f t="shared" si="31"/>
        <v>0</v>
      </c>
      <c r="Y70" s="41">
        <f t="shared" si="31"/>
        <v>0</v>
      </c>
      <c r="Z70" s="41">
        <f t="shared" si="31"/>
        <v>0</v>
      </c>
      <c r="AA70" s="41">
        <f t="shared" si="31"/>
        <v>0</v>
      </c>
      <c r="AB70" s="41">
        <f t="shared" si="31"/>
        <v>0</v>
      </c>
      <c r="AC70" s="41">
        <f t="shared" si="31"/>
        <v>0</v>
      </c>
      <c r="AD70" s="41">
        <f t="shared" si="31"/>
        <v>0</v>
      </c>
      <c r="AE70" s="41">
        <f>AE71</f>
        <v>0</v>
      </c>
    </row>
    <row r="71" spans="1:31" s="58" customFormat="1" ht="27.75" customHeight="1">
      <c r="A71" s="57" t="s">
        <v>23</v>
      </c>
      <c r="B71" s="42">
        <f t="shared" si="1"/>
        <v>0</v>
      </c>
      <c r="C71" s="42">
        <f>C72+C73+C74+C75</f>
        <v>0</v>
      </c>
      <c r="D71" s="42">
        <f>D72+D73+D74+D75</f>
        <v>0</v>
      </c>
      <c r="E71" s="42">
        <f>E72+E73+E74+E75</f>
        <v>0</v>
      </c>
      <c r="F71" s="42" t="e">
        <f>E71/B71%</f>
        <v>#DIV/0!</v>
      </c>
      <c r="G71" s="42">
        <f>_xlfn.IFERROR(E71/C71*100,0)</f>
        <v>0</v>
      </c>
      <c r="H71" s="42">
        <f>H72+H73+H74+H75</f>
        <v>0</v>
      </c>
      <c r="I71" s="42">
        <f aca="true" t="shared" si="32" ref="I71:AE71">I72+I73+I74+I75</f>
        <v>0</v>
      </c>
      <c r="J71" s="42">
        <f t="shared" si="32"/>
        <v>0</v>
      </c>
      <c r="K71" s="42">
        <f t="shared" si="32"/>
        <v>0</v>
      </c>
      <c r="L71" s="42">
        <f t="shared" si="32"/>
        <v>0</v>
      </c>
      <c r="M71" s="42">
        <f t="shared" si="32"/>
        <v>0</v>
      </c>
      <c r="N71" s="42">
        <f t="shared" si="32"/>
        <v>0</v>
      </c>
      <c r="O71" s="42">
        <f t="shared" si="32"/>
        <v>0</v>
      </c>
      <c r="P71" s="42">
        <f t="shared" si="32"/>
        <v>0</v>
      </c>
      <c r="Q71" s="42">
        <f t="shared" si="32"/>
        <v>0</v>
      </c>
      <c r="R71" s="42">
        <f t="shared" si="32"/>
        <v>0</v>
      </c>
      <c r="S71" s="42">
        <f t="shared" si="32"/>
        <v>0</v>
      </c>
      <c r="T71" s="42">
        <f t="shared" si="32"/>
        <v>0</v>
      </c>
      <c r="U71" s="42">
        <f t="shared" si="32"/>
        <v>0</v>
      </c>
      <c r="V71" s="42">
        <f t="shared" si="32"/>
        <v>0</v>
      </c>
      <c r="W71" s="42">
        <f t="shared" si="32"/>
        <v>0</v>
      </c>
      <c r="X71" s="42">
        <f t="shared" si="32"/>
        <v>0</v>
      </c>
      <c r="Y71" s="42">
        <f t="shared" si="32"/>
        <v>0</v>
      </c>
      <c r="Z71" s="42">
        <f t="shared" si="32"/>
        <v>0</v>
      </c>
      <c r="AA71" s="42">
        <f t="shared" si="32"/>
        <v>0</v>
      </c>
      <c r="AB71" s="42">
        <f t="shared" si="32"/>
        <v>0</v>
      </c>
      <c r="AC71" s="42">
        <f t="shared" si="32"/>
        <v>0</v>
      </c>
      <c r="AD71" s="42">
        <f t="shared" si="32"/>
        <v>0</v>
      </c>
      <c r="AE71" s="42">
        <f t="shared" si="32"/>
        <v>0</v>
      </c>
    </row>
    <row r="72" spans="1:31" s="52" customFormat="1" ht="27" customHeight="1">
      <c r="A72" s="59" t="s">
        <v>12</v>
      </c>
      <c r="B72" s="41">
        <f t="shared" si="1"/>
        <v>0</v>
      </c>
      <c r="C72" s="41">
        <f>H72+J72+L72+N72+P72+R72+T72+V72+X72+Z72+AB72</f>
        <v>0</v>
      </c>
      <c r="D72" s="41">
        <f>E72</f>
        <v>0</v>
      </c>
      <c r="E72" s="41">
        <f>I72+K72+M72+O72+Q72+S72+U72+W72+Y72+AA72+AC72+AE72</f>
        <v>0</v>
      </c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60"/>
    </row>
    <row r="73" spans="1:31" s="52" customFormat="1" ht="30.75" customHeight="1">
      <c r="A73" s="59" t="s">
        <v>13</v>
      </c>
      <c r="B73" s="41">
        <f>H73+J73+L73+N73+P73+R73+T73+V73+X73+Z73+AB73+AD73</f>
        <v>0</v>
      </c>
      <c r="C73" s="41">
        <f>H73+J73+L73+N73+P73+R73+T73+V73+X73+Z73+AB73</f>
        <v>0</v>
      </c>
      <c r="D73" s="41">
        <f>E73</f>
        <v>0</v>
      </c>
      <c r="E73" s="41">
        <f>I73+K73+M73+O73+Q73+S73+U73+W73+Y73+AA73+AC73+AE73</f>
        <v>0</v>
      </c>
      <c r="F73" s="41" t="e">
        <f>E73/B73%</f>
        <v>#DIV/0!</v>
      </c>
      <c r="G73" s="41">
        <f>_xlfn.IFERROR(E73/C73*100,0)</f>
        <v>0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60"/>
    </row>
    <row r="74" spans="1:31" s="52" customFormat="1" ht="27.75" customHeight="1">
      <c r="A74" s="59" t="s">
        <v>78</v>
      </c>
      <c r="B74" s="41">
        <f t="shared" si="1"/>
        <v>0</v>
      </c>
      <c r="C74" s="41">
        <f>H74+J74+L74+N74+P74+R74+T74+V74+X74+Z74+AB74</f>
        <v>0</v>
      </c>
      <c r="D74" s="41">
        <f>E74</f>
        <v>0</v>
      </c>
      <c r="E74" s="41">
        <f>I74+K74+M74+O74+Q74+S74+U74+W74+Y74+AA74+AC74+AE74</f>
        <v>0</v>
      </c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60"/>
    </row>
    <row r="75" spans="1:31" s="52" customFormat="1" ht="42" customHeight="1">
      <c r="A75" s="59" t="s">
        <v>14</v>
      </c>
      <c r="B75" s="41">
        <f t="shared" si="1"/>
        <v>0</v>
      </c>
      <c r="C75" s="41">
        <f>H75+J75+L75+N75+P75+R75+T75+V75+X75+Z75+AB75</f>
        <v>0</v>
      </c>
      <c r="D75" s="41">
        <f>E75</f>
        <v>0</v>
      </c>
      <c r="E75" s="41">
        <f>I75+K75+M75+O75+Q75+S75+U75+W75+Y75+AA75+AC75+AE75</f>
        <v>0</v>
      </c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60"/>
    </row>
    <row r="76" spans="1:31" s="4" customFormat="1" ht="75.75" customHeight="1">
      <c r="A76" s="40" t="s">
        <v>93</v>
      </c>
      <c r="B76" s="10">
        <f t="shared" si="1"/>
        <v>2000</v>
      </c>
      <c r="C76" s="10">
        <f>C77</f>
        <v>2000</v>
      </c>
      <c r="D76" s="10">
        <f>D77</f>
        <v>0</v>
      </c>
      <c r="E76" s="10">
        <f>E77</f>
        <v>0</v>
      </c>
      <c r="F76" s="10">
        <f>E76/B76%</f>
        <v>0</v>
      </c>
      <c r="G76" s="10">
        <f>_xlfn.IFERROR(E76/C76*100,0)</f>
        <v>0</v>
      </c>
      <c r="H76" s="10">
        <f>H77</f>
        <v>0</v>
      </c>
      <c r="I76" s="10">
        <f aca="true" t="shared" si="33" ref="I76:AD76">I77</f>
        <v>0</v>
      </c>
      <c r="J76" s="10">
        <f t="shared" si="33"/>
        <v>0</v>
      </c>
      <c r="K76" s="10">
        <f t="shared" si="33"/>
        <v>0</v>
      </c>
      <c r="L76" s="10">
        <f t="shared" si="33"/>
        <v>0</v>
      </c>
      <c r="M76" s="10">
        <f t="shared" si="33"/>
        <v>0</v>
      </c>
      <c r="N76" s="10">
        <f t="shared" si="33"/>
        <v>0</v>
      </c>
      <c r="O76" s="10">
        <f t="shared" si="33"/>
        <v>0</v>
      </c>
      <c r="P76" s="10">
        <f t="shared" si="33"/>
        <v>0</v>
      </c>
      <c r="Q76" s="10">
        <f t="shared" si="33"/>
        <v>0</v>
      </c>
      <c r="R76" s="10">
        <f t="shared" si="33"/>
        <v>0</v>
      </c>
      <c r="S76" s="10">
        <f t="shared" si="33"/>
        <v>0</v>
      </c>
      <c r="T76" s="10">
        <f t="shared" si="33"/>
        <v>0</v>
      </c>
      <c r="U76" s="10">
        <f t="shared" si="33"/>
        <v>0</v>
      </c>
      <c r="V76" s="10">
        <f t="shared" si="33"/>
        <v>0</v>
      </c>
      <c r="W76" s="10">
        <f t="shared" si="33"/>
        <v>0</v>
      </c>
      <c r="X76" s="10">
        <f t="shared" si="33"/>
        <v>2000</v>
      </c>
      <c r="Y76" s="10">
        <f t="shared" si="33"/>
        <v>0</v>
      </c>
      <c r="Z76" s="10">
        <f t="shared" si="33"/>
        <v>0</v>
      </c>
      <c r="AA76" s="10">
        <f t="shared" si="33"/>
        <v>0</v>
      </c>
      <c r="AB76" s="10">
        <f t="shared" si="33"/>
        <v>0</v>
      </c>
      <c r="AC76" s="10">
        <f t="shared" si="33"/>
        <v>0</v>
      </c>
      <c r="AD76" s="10">
        <f t="shared" si="33"/>
        <v>0</v>
      </c>
      <c r="AE76" s="10">
        <f>AE77</f>
        <v>0</v>
      </c>
    </row>
    <row r="77" spans="1:31" s="37" customFormat="1" ht="27.75" customHeight="1">
      <c r="A77" s="36" t="s">
        <v>23</v>
      </c>
      <c r="B77" s="24">
        <f t="shared" si="1"/>
        <v>2000</v>
      </c>
      <c r="C77" s="24">
        <f>C78+C79+C80+C81</f>
        <v>2000</v>
      </c>
      <c r="D77" s="24">
        <f>D78+D79+D80+D81</f>
        <v>0</v>
      </c>
      <c r="E77" s="24">
        <f>E78+E79+E80+E81</f>
        <v>0</v>
      </c>
      <c r="F77" s="24">
        <f>E77/B77%</f>
        <v>0</v>
      </c>
      <c r="G77" s="24">
        <f>_xlfn.IFERROR(E77/C77*100,0)</f>
        <v>0</v>
      </c>
      <c r="H77" s="24">
        <f>H78+H79+H80+H81</f>
        <v>0</v>
      </c>
      <c r="I77" s="24">
        <f aca="true" t="shared" si="34" ref="I77:AE77">I78+I79+I80+I81</f>
        <v>0</v>
      </c>
      <c r="J77" s="24">
        <f t="shared" si="34"/>
        <v>0</v>
      </c>
      <c r="K77" s="24">
        <f t="shared" si="34"/>
        <v>0</v>
      </c>
      <c r="L77" s="24">
        <f t="shared" si="34"/>
        <v>0</v>
      </c>
      <c r="M77" s="24">
        <f t="shared" si="34"/>
        <v>0</v>
      </c>
      <c r="N77" s="24">
        <f t="shared" si="34"/>
        <v>0</v>
      </c>
      <c r="O77" s="24">
        <f t="shared" si="34"/>
        <v>0</v>
      </c>
      <c r="P77" s="24">
        <f t="shared" si="34"/>
        <v>0</v>
      </c>
      <c r="Q77" s="24">
        <f t="shared" si="34"/>
        <v>0</v>
      </c>
      <c r="R77" s="24">
        <f t="shared" si="34"/>
        <v>0</v>
      </c>
      <c r="S77" s="24">
        <f t="shared" si="34"/>
        <v>0</v>
      </c>
      <c r="T77" s="24">
        <f t="shared" si="34"/>
        <v>0</v>
      </c>
      <c r="U77" s="24">
        <f t="shared" si="34"/>
        <v>0</v>
      </c>
      <c r="V77" s="24">
        <f t="shared" si="34"/>
        <v>0</v>
      </c>
      <c r="W77" s="24">
        <f t="shared" si="34"/>
        <v>0</v>
      </c>
      <c r="X77" s="24">
        <f t="shared" si="34"/>
        <v>2000</v>
      </c>
      <c r="Y77" s="24">
        <f t="shared" si="34"/>
        <v>0</v>
      </c>
      <c r="Z77" s="24">
        <f t="shared" si="34"/>
        <v>0</v>
      </c>
      <c r="AA77" s="24">
        <f t="shared" si="34"/>
        <v>0</v>
      </c>
      <c r="AB77" s="24">
        <f t="shared" si="34"/>
        <v>0</v>
      </c>
      <c r="AC77" s="24">
        <f t="shared" si="34"/>
        <v>0</v>
      </c>
      <c r="AD77" s="24">
        <f t="shared" si="34"/>
        <v>0</v>
      </c>
      <c r="AE77" s="24">
        <f t="shared" si="34"/>
        <v>0</v>
      </c>
    </row>
    <row r="78" spans="1:31" s="4" customFormat="1" ht="27" customHeight="1">
      <c r="A78" s="39" t="s">
        <v>12</v>
      </c>
      <c r="B78" s="10">
        <f t="shared" si="1"/>
        <v>0</v>
      </c>
      <c r="C78" s="10">
        <f>H78+J78+L78+N78+P78+R78+T78+V78+X78+Z78+AB78</f>
        <v>0</v>
      </c>
      <c r="D78" s="10">
        <f>E78</f>
        <v>0</v>
      </c>
      <c r="E78" s="10">
        <f>I78+K78+M78+O78+Q78+S78+U78+W78+Y78+AA78+AC78+AE78</f>
        <v>0</v>
      </c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53"/>
    </row>
    <row r="79" spans="1:31" s="4" customFormat="1" ht="32.25" customHeight="1">
      <c r="A79" s="39" t="s">
        <v>13</v>
      </c>
      <c r="B79" s="10">
        <f t="shared" si="1"/>
        <v>2000</v>
      </c>
      <c r="C79" s="10">
        <f>H79+J79+L79+N79+P79+R79+T79+V79+X79+Z79+AB79</f>
        <v>2000</v>
      </c>
      <c r="D79" s="10">
        <f>E79</f>
        <v>0</v>
      </c>
      <c r="E79" s="10">
        <f>I79+K79+M79+O79+Q79+S79+U79+W79+Y79+AA79+AC79+AE79</f>
        <v>0</v>
      </c>
      <c r="F79" s="10">
        <f>E79/B79%</f>
        <v>0</v>
      </c>
      <c r="G79" s="10">
        <f>_xlfn.IFERROR(E79/C79*100,0)</f>
        <v>0</v>
      </c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>
        <v>2000</v>
      </c>
      <c r="Y79" s="10"/>
      <c r="Z79" s="10"/>
      <c r="AA79" s="10"/>
      <c r="AB79" s="10"/>
      <c r="AC79" s="10"/>
      <c r="AD79" s="10"/>
      <c r="AE79" s="53"/>
    </row>
    <row r="80" spans="1:31" s="4" customFormat="1" ht="29.25" customHeight="1">
      <c r="A80" s="39" t="s">
        <v>78</v>
      </c>
      <c r="B80" s="10">
        <f t="shared" si="1"/>
        <v>0</v>
      </c>
      <c r="C80" s="10">
        <f>H80+J80+L80+N80+P80+R80+T80+V80+X80+Z80+AB80</f>
        <v>0</v>
      </c>
      <c r="D80" s="10">
        <f>E80</f>
        <v>0</v>
      </c>
      <c r="E80" s="10">
        <f>I80+K80+M80+O80+Q80+S80+U80+W80+Y80+AA80+AC80+AE80</f>
        <v>0</v>
      </c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53"/>
    </row>
    <row r="81" spans="1:31" s="4" customFormat="1" ht="36" customHeight="1">
      <c r="A81" s="39" t="s">
        <v>14</v>
      </c>
      <c r="B81" s="10">
        <f t="shared" si="1"/>
        <v>0</v>
      </c>
      <c r="C81" s="10">
        <f>H81+J81+L81+N81+P81+R81+T81+V81+X81+Z81+AB81</f>
        <v>0</v>
      </c>
      <c r="D81" s="10">
        <f>E81</f>
        <v>0</v>
      </c>
      <c r="E81" s="10">
        <f>I81+K81+M81+O81+Q81+S81+U81+W81+Y81+AA81+AC81+AE81</f>
        <v>0</v>
      </c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53"/>
    </row>
    <row r="82" spans="1:32" s="4" customFormat="1" ht="107.25" customHeight="1">
      <c r="A82" s="40" t="s">
        <v>72</v>
      </c>
      <c r="B82" s="10">
        <f t="shared" si="1"/>
        <v>23653.3</v>
      </c>
      <c r="C82" s="10">
        <f>C83</f>
        <v>22771.739999999998</v>
      </c>
      <c r="D82" s="10">
        <f>D83</f>
        <v>0</v>
      </c>
      <c r="E82" s="10">
        <f>E83</f>
        <v>0</v>
      </c>
      <c r="F82" s="10">
        <f>E82/B82%</f>
        <v>0</v>
      </c>
      <c r="G82" s="10">
        <f>E82/C82%</f>
        <v>0</v>
      </c>
      <c r="H82" s="10">
        <f>H83</f>
        <v>4469.63</v>
      </c>
      <c r="I82" s="10">
        <f aca="true" t="shared" si="35" ref="I82:AE82">I83</f>
        <v>0</v>
      </c>
      <c r="J82" s="10">
        <f t="shared" si="35"/>
        <v>2107.58</v>
      </c>
      <c r="K82" s="10">
        <f t="shared" si="35"/>
        <v>0</v>
      </c>
      <c r="L82" s="10">
        <f t="shared" si="35"/>
        <v>961.42</v>
      </c>
      <c r="M82" s="10">
        <f t="shared" si="35"/>
        <v>0</v>
      </c>
      <c r="N82" s="10">
        <f t="shared" si="35"/>
        <v>2502.55</v>
      </c>
      <c r="O82" s="10">
        <f t="shared" si="35"/>
        <v>0</v>
      </c>
      <c r="P82" s="10">
        <f t="shared" si="35"/>
        <v>2228.21</v>
      </c>
      <c r="Q82" s="10">
        <f t="shared" si="35"/>
        <v>0</v>
      </c>
      <c r="R82" s="10">
        <f t="shared" si="35"/>
        <v>1887.73</v>
      </c>
      <c r="S82" s="10">
        <f t="shared" si="35"/>
        <v>0</v>
      </c>
      <c r="T82" s="10">
        <f t="shared" si="35"/>
        <v>3365.45</v>
      </c>
      <c r="U82" s="10">
        <f t="shared" si="35"/>
        <v>0</v>
      </c>
      <c r="V82" s="10">
        <f t="shared" si="35"/>
        <v>1391.98</v>
      </c>
      <c r="W82" s="10">
        <f t="shared" si="35"/>
        <v>0</v>
      </c>
      <c r="X82" s="10">
        <f t="shared" si="35"/>
        <v>862.98</v>
      </c>
      <c r="Y82" s="10">
        <f t="shared" si="35"/>
        <v>0</v>
      </c>
      <c r="Z82" s="10">
        <f t="shared" si="35"/>
        <v>2053.94</v>
      </c>
      <c r="AA82" s="10">
        <f t="shared" si="35"/>
        <v>0</v>
      </c>
      <c r="AB82" s="10">
        <f t="shared" si="35"/>
        <v>940.27</v>
      </c>
      <c r="AC82" s="10">
        <f t="shared" si="35"/>
        <v>0</v>
      </c>
      <c r="AD82" s="10">
        <f t="shared" si="35"/>
        <v>881.56</v>
      </c>
      <c r="AE82" s="10">
        <f t="shared" si="35"/>
        <v>0</v>
      </c>
      <c r="AF82" s="33"/>
    </row>
    <row r="83" spans="1:31" s="37" customFormat="1" ht="31.5" customHeight="1">
      <c r="A83" s="36" t="s">
        <v>23</v>
      </c>
      <c r="B83" s="24">
        <f t="shared" si="1"/>
        <v>23653.3</v>
      </c>
      <c r="C83" s="24">
        <f>C84+C85+C86+C87</f>
        <v>22771.739999999998</v>
      </c>
      <c r="D83" s="24">
        <f>D84+D85+D86+D87</f>
        <v>0</v>
      </c>
      <c r="E83" s="24">
        <f>E84+E85+E86+E87</f>
        <v>0</v>
      </c>
      <c r="F83" s="24">
        <f>E83/B83%</f>
        <v>0</v>
      </c>
      <c r="G83" s="24">
        <f>E83/C83%</f>
        <v>0</v>
      </c>
      <c r="H83" s="24">
        <f>H84+H85+H86+H87</f>
        <v>4469.63</v>
      </c>
      <c r="I83" s="24">
        <f aca="true" t="shared" si="36" ref="I83:AE83">I84+I85+I86+I87</f>
        <v>0</v>
      </c>
      <c r="J83" s="24">
        <f t="shared" si="36"/>
        <v>2107.58</v>
      </c>
      <c r="K83" s="24">
        <f t="shared" si="36"/>
        <v>0</v>
      </c>
      <c r="L83" s="24">
        <f t="shared" si="36"/>
        <v>961.42</v>
      </c>
      <c r="M83" s="24">
        <f t="shared" si="36"/>
        <v>0</v>
      </c>
      <c r="N83" s="24">
        <f t="shared" si="36"/>
        <v>2502.55</v>
      </c>
      <c r="O83" s="24">
        <f t="shared" si="36"/>
        <v>0</v>
      </c>
      <c r="P83" s="24">
        <f t="shared" si="36"/>
        <v>2228.21</v>
      </c>
      <c r="Q83" s="24">
        <f t="shared" si="36"/>
        <v>0</v>
      </c>
      <c r="R83" s="24">
        <f t="shared" si="36"/>
        <v>1887.73</v>
      </c>
      <c r="S83" s="24">
        <f t="shared" si="36"/>
        <v>0</v>
      </c>
      <c r="T83" s="24">
        <f t="shared" si="36"/>
        <v>3365.45</v>
      </c>
      <c r="U83" s="24">
        <f t="shared" si="36"/>
        <v>0</v>
      </c>
      <c r="V83" s="24">
        <f>V84+V85+V86+V87</f>
        <v>1391.98</v>
      </c>
      <c r="W83" s="24">
        <f t="shared" si="36"/>
        <v>0</v>
      </c>
      <c r="X83" s="24">
        <f t="shared" si="36"/>
        <v>862.98</v>
      </c>
      <c r="Y83" s="24">
        <f t="shared" si="36"/>
        <v>0</v>
      </c>
      <c r="Z83" s="24">
        <f t="shared" si="36"/>
        <v>2053.94</v>
      </c>
      <c r="AA83" s="24">
        <f t="shared" si="36"/>
        <v>0</v>
      </c>
      <c r="AB83" s="24">
        <f t="shared" si="36"/>
        <v>940.27</v>
      </c>
      <c r="AC83" s="24">
        <f t="shared" si="36"/>
        <v>0</v>
      </c>
      <c r="AD83" s="24">
        <f t="shared" si="36"/>
        <v>881.56</v>
      </c>
      <c r="AE83" s="24">
        <f t="shared" si="36"/>
        <v>0</v>
      </c>
    </row>
    <row r="84" spans="1:31" s="4" customFormat="1" ht="27.75" customHeight="1">
      <c r="A84" s="39" t="s">
        <v>12</v>
      </c>
      <c r="B84" s="10">
        <f t="shared" si="1"/>
        <v>0</v>
      </c>
      <c r="C84" s="10">
        <f>H84+J84+L84+N84+P84+R84+T84+V84+X84+Z84+AB84</f>
        <v>0</v>
      </c>
      <c r="D84" s="10">
        <f>E84</f>
        <v>0</v>
      </c>
      <c r="E84" s="10">
        <f>I84+K84+M84+O84+Q84+S84+U84+W84+Y84+AA84+AC84+AE84</f>
        <v>0</v>
      </c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53"/>
    </row>
    <row r="85" spans="1:31" s="4" customFormat="1" ht="26.25" customHeight="1">
      <c r="A85" s="39" t="s">
        <v>13</v>
      </c>
      <c r="B85" s="10">
        <f>H85+J85+L85+N85+P85+R85+T85+V85+X85+Z85+AB85+AD85</f>
        <v>23653.3</v>
      </c>
      <c r="C85" s="10">
        <f>H85+J85+L85+N85+P85+R85+T85+V85+X85+Z85+AB85</f>
        <v>22771.739999999998</v>
      </c>
      <c r="D85" s="10">
        <f>E85</f>
        <v>0</v>
      </c>
      <c r="E85" s="10">
        <f>I85+K85+M85+O85+Q85+S85+U85+W85+Y85+AA85+AC85+AE85</f>
        <v>0</v>
      </c>
      <c r="F85" s="10">
        <f>E85/B85%</f>
        <v>0</v>
      </c>
      <c r="G85" s="10">
        <f>E85/C85%</f>
        <v>0</v>
      </c>
      <c r="H85" s="10">
        <v>4469.63</v>
      </c>
      <c r="I85" s="10"/>
      <c r="J85" s="10">
        <v>2107.58</v>
      </c>
      <c r="K85" s="10"/>
      <c r="L85" s="10">
        <v>961.42</v>
      </c>
      <c r="M85" s="10"/>
      <c r="N85" s="10">
        <v>2502.55</v>
      </c>
      <c r="O85" s="10"/>
      <c r="P85" s="10">
        <v>2228.21</v>
      </c>
      <c r="Q85" s="10"/>
      <c r="R85" s="10">
        <v>1887.73</v>
      </c>
      <c r="S85" s="10"/>
      <c r="T85" s="10">
        <v>3365.45</v>
      </c>
      <c r="U85" s="10"/>
      <c r="V85" s="10">
        <v>1391.98</v>
      </c>
      <c r="W85" s="10"/>
      <c r="X85" s="10">
        <v>862.98</v>
      </c>
      <c r="Y85" s="10"/>
      <c r="Z85" s="10">
        <v>2053.94</v>
      </c>
      <c r="AA85" s="10"/>
      <c r="AB85" s="10">
        <v>940.27</v>
      </c>
      <c r="AC85" s="10"/>
      <c r="AD85" s="10">
        <v>881.56</v>
      </c>
      <c r="AE85" s="53"/>
    </row>
    <row r="86" spans="1:31" s="4" customFormat="1" ht="21.75" customHeight="1">
      <c r="A86" s="39" t="s">
        <v>78</v>
      </c>
      <c r="B86" s="10">
        <f t="shared" si="1"/>
        <v>0</v>
      </c>
      <c r="C86" s="10">
        <f>H86+J86+L86+N86+P86+R86+T86+V86+X86+Z86+AB86</f>
        <v>0</v>
      </c>
      <c r="D86" s="10">
        <f>E86</f>
        <v>0</v>
      </c>
      <c r="E86" s="10">
        <f>I86+K86+M86+O86+Q86+S86+U86+W86+Y86+AA86+AC86+AE86</f>
        <v>0</v>
      </c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53"/>
    </row>
    <row r="87" spans="1:31" s="4" customFormat="1" ht="24.75" customHeight="1">
      <c r="A87" s="39" t="s">
        <v>14</v>
      </c>
      <c r="B87" s="10">
        <f t="shared" si="1"/>
        <v>0</v>
      </c>
      <c r="C87" s="10">
        <f>H87+J87+L87+N87+P87+R87+T87+V87+X87+Z87+AB87</f>
        <v>0</v>
      </c>
      <c r="D87" s="10">
        <f>E87</f>
        <v>0</v>
      </c>
      <c r="E87" s="10">
        <f>I87+K87+M87+O87+Q87+S87+U87+W87+Y87+AA87+AC87+AE87</f>
        <v>0</v>
      </c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53"/>
    </row>
    <row r="88" spans="1:31" s="4" customFormat="1" ht="124.5" customHeight="1">
      <c r="A88" s="40" t="s">
        <v>73</v>
      </c>
      <c r="B88" s="10">
        <f t="shared" si="1"/>
        <v>3492.7</v>
      </c>
      <c r="C88" s="10">
        <f>C89</f>
        <v>1812.7</v>
      </c>
      <c r="D88" s="10">
        <f>D89</f>
        <v>0</v>
      </c>
      <c r="E88" s="10">
        <f>E89</f>
        <v>0</v>
      </c>
      <c r="F88" s="10">
        <f>E88/B88%</f>
        <v>0</v>
      </c>
      <c r="G88" s="10">
        <f>_xlfn.IFERROR(E88/C88*100,0)</f>
        <v>0</v>
      </c>
      <c r="H88" s="10">
        <f>H89</f>
        <v>0</v>
      </c>
      <c r="I88" s="10">
        <f aca="true" t="shared" si="37" ref="I88:AE88">I89</f>
        <v>0</v>
      </c>
      <c r="J88" s="10">
        <f t="shared" si="37"/>
        <v>0</v>
      </c>
      <c r="K88" s="10">
        <f t="shared" si="37"/>
        <v>0</v>
      </c>
      <c r="L88" s="10">
        <f t="shared" si="37"/>
        <v>0</v>
      </c>
      <c r="M88" s="10">
        <f t="shared" si="37"/>
        <v>0</v>
      </c>
      <c r="N88" s="10">
        <f t="shared" si="37"/>
        <v>100</v>
      </c>
      <c r="O88" s="10">
        <f t="shared" si="37"/>
        <v>0</v>
      </c>
      <c r="P88" s="10">
        <f t="shared" si="37"/>
        <v>0</v>
      </c>
      <c r="Q88" s="10">
        <f t="shared" si="37"/>
        <v>0</v>
      </c>
      <c r="R88" s="10">
        <f t="shared" si="37"/>
        <v>358.8</v>
      </c>
      <c r="S88" s="10">
        <f t="shared" si="37"/>
        <v>0</v>
      </c>
      <c r="T88" s="10">
        <f t="shared" si="37"/>
        <v>35</v>
      </c>
      <c r="U88" s="10">
        <f t="shared" si="37"/>
        <v>0</v>
      </c>
      <c r="V88" s="10">
        <f t="shared" si="37"/>
        <v>31</v>
      </c>
      <c r="W88" s="10">
        <f t="shared" si="37"/>
        <v>0</v>
      </c>
      <c r="X88" s="10">
        <f t="shared" si="37"/>
        <v>2964.9</v>
      </c>
      <c r="Y88" s="10">
        <f t="shared" si="37"/>
        <v>0</v>
      </c>
      <c r="Z88" s="10">
        <f t="shared" si="37"/>
        <v>3</v>
      </c>
      <c r="AA88" s="10">
        <f t="shared" si="37"/>
        <v>0</v>
      </c>
      <c r="AB88" s="10">
        <f t="shared" si="37"/>
        <v>0</v>
      </c>
      <c r="AC88" s="10">
        <f t="shared" si="37"/>
        <v>0</v>
      </c>
      <c r="AD88" s="10">
        <f t="shared" si="37"/>
        <v>0</v>
      </c>
      <c r="AE88" s="10">
        <f t="shared" si="37"/>
        <v>0</v>
      </c>
    </row>
    <row r="89" spans="1:31" s="37" customFormat="1" ht="25.5" customHeight="1">
      <c r="A89" s="36" t="s">
        <v>23</v>
      </c>
      <c r="B89" s="24">
        <f t="shared" si="1"/>
        <v>3492.7</v>
      </c>
      <c r="C89" s="24">
        <f>C90+C91+C92+C93</f>
        <v>1812.7</v>
      </c>
      <c r="D89" s="24">
        <f>D90+D91+D92+D93</f>
        <v>0</v>
      </c>
      <c r="E89" s="24">
        <f>E90+E91+E92+E93</f>
        <v>0</v>
      </c>
      <c r="F89" s="24">
        <f>E89/B89%</f>
        <v>0</v>
      </c>
      <c r="G89" s="24">
        <f>_xlfn.IFERROR(E89/C89*100,0)</f>
        <v>0</v>
      </c>
      <c r="H89" s="24">
        <f>H90+H91+H92+H93</f>
        <v>0</v>
      </c>
      <c r="I89" s="24">
        <f aca="true" t="shared" si="38" ref="I89:AD89">I90+I91+I92+I93</f>
        <v>0</v>
      </c>
      <c r="J89" s="24">
        <f t="shared" si="38"/>
        <v>0</v>
      </c>
      <c r="K89" s="24">
        <f t="shared" si="38"/>
        <v>0</v>
      </c>
      <c r="L89" s="24">
        <f t="shared" si="38"/>
        <v>0</v>
      </c>
      <c r="M89" s="24">
        <f t="shared" si="38"/>
        <v>0</v>
      </c>
      <c r="N89" s="24">
        <f t="shared" si="38"/>
        <v>100</v>
      </c>
      <c r="O89" s="24">
        <f t="shared" si="38"/>
        <v>0</v>
      </c>
      <c r="P89" s="24">
        <f t="shared" si="38"/>
        <v>0</v>
      </c>
      <c r="Q89" s="24">
        <f t="shared" si="38"/>
        <v>0</v>
      </c>
      <c r="R89" s="24">
        <f t="shared" si="38"/>
        <v>358.8</v>
      </c>
      <c r="S89" s="24">
        <f t="shared" si="38"/>
        <v>0</v>
      </c>
      <c r="T89" s="24">
        <f t="shared" si="38"/>
        <v>35</v>
      </c>
      <c r="U89" s="24">
        <f t="shared" si="38"/>
        <v>0</v>
      </c>
      <c r="V89" s="24">
        <f>V90+V91+V92+V93</f>
        <v>31</v>
      </c>
      <c r="W89" s="24">
        <f t="shared" si="38"/>
        <v>0</v>
      </c>
      <c r="X89" s="24">
        <f t="shared" si="38"/>
        <v>2964.9</v>
      </c>
      <c r="Y89" s="24">
        <f t="shared" si="38"/>
        <v>0</v>
      </c>
      <c r="Z89" s="24">
        <f t="shared" si="38"/>
        <v>3</v>
      </c>
      <c r="AA89" s="24">
        <f t="shared" si="38"/>
        <v>0</v>
      </c>
      <c r="AB89" s="24">
        <f t="shared" si="38"/>
        <v>0</v>
      </c>
      <c r="AC89" s="24">
        <f t="shared" si="38"/>
        <v>0</v>
      </c>
      <c r="AD89" s="24">
        <f t="shared" si="38"/>
        <v>0</v>
      </c>
      <c r="AE89" s="24">
        <f>AE90+AE91+AE92+AE93</f>
        <v>0</v>
      </c>
    </row>
    <row r="90" spans="1:32" s="4" customFormat="1" ht="16.5" customHeight="1">
      <c r="A90" s="39" t="s">
        <v>12</v>
      </c>
      <c r="B90" s="10">
        <f>H90+J90+L90+N90+P90+R90+T90+V90+X90+Z90+AB90+AD90</f>
        <v>995.1</v>
      </c>
      <c r="C90" s="10">
        <f>C96+C102+C108+C114+C120+C126</f>
        <v>995.1</v>
      </c>
      <c r="D90" s="10">
        <f aca="true" t="shared" si="39" ref="C90:E93">D96+D102+D108+D114+D120+D126</f>
        <v>0</v>
      </c>
      <c r="E90" s="10">
        <f t="shared" si="39"/>
        <v>0</v>
      </c>
      <c r="F90" s="10">
        <f aca="true" t="shared" si="40" ref="F90:F95">E90/B90%</f>
        <v>0</v>
      </c>
      <c r="G90" s="10">
        <f>_xlfn.IFERROR(E90/C90*100,0)</f>
        <v>0</v>
      </c>
      <c r="H90" s="10">
        <f>H96+H102+H108+H114+H120+H126+H132+H138+H144</f>
        <v>0</v>
      </c>
      <c r="I90" s="10">
        <f aca="true" t="shared" si="41" ref="I90:AD90">I96+I102+I108+I114+I120+I126+I132+I138+I144</f>
        <v>0</v>
      </c>
      <c r="J90" s="10">
        <f t="shared" si="41"/>
        <v>0</v>
      </c>
      <c r="K90" s="10">
        <f t="shared" si="41"/>
        <v>0</v>
      </c>
      <c r="L90" s="10">
        <f t="shared" si="41"/>
        <v>0</v>
      </c>
      <c r="M90" s="10">
        <f t="shared" si="41"/>
        <v>0</v>
      </c>
      <c r="N90" s="10">
        <f t="shared" si="41"/>
        <v>0</v>
      </c>
      <c r="O90" s="10">
        <f t="shared" si="41"/>
        <v>0</v>
      </c>
      <c r="P90" s="10">
        <f t="shared" si="41"/>
        <v>0</v>
      </c>
      <c r="Q90" s="10">
        <f t="shared" si="41"/>
        <v>0</v>
      </c>
      <c r="R90" s="10">
        <f t="shared" si="41"/>
        <v>0</v>
      </c>
      <c r="S90" s="10">
        <f t="shared" si="41"/>
        <v>0</v>
      </c>
      <c r="T90" s="10">
        <f t="shared" si="41"/>
        <v>0</v>
      </c>
      <c r="U90" s="10">
        <f t="shared" si="41"/>
        <v>0</v>
      </c>
      <c r="V90" s="10">
        <f t="shared" si="41"/>
        <v>0</v>
      </c>
      <c r="W90" s="10">
        <f t="shared" si="41"/>
        <v>0</v>
      </c>
      <c r="X90" s="10">
        <f t="shared" si="41"/>
        <v>995.1</v>
      </c>
      <c r="Y90" s="10">
        <f t="shared" si="41"/>
        <v>0</v>
      </c>
      <c r="Z90" s="10">
        <f t="shared" si="41"/>
        <v>0</v>
      </c>
      <c r="AA90" s="10">
        <f t="shared" si="41"/>
        <v>0</v>
      </c>
      <c r="AB90" s="10">
        <f t="shared" si="41"/>
        <v>0</v>
      </c>
      <c r="AC90" s="10">
        <f t="shared" si="41"/>
        <v>0</v>
      </c>
      <c r="AD90" s="10">
        <f t="shared" si="41"/>
        <v>0</v>
      </c>
      <c r="AE90" s="10">
        <f>AE96+AE102+AE108+AE114+AE120+AE126+AE132</f>
        <v>0</v>
      </c>
      <c r="AF90" s="33"/>
    </row>
    <row r="91" spans="1:32" s="4" customFormat="1" ht="16.5" customHeight="1">
      <c r="A91" s="39" t="s">
        <v>13</v>
      </c>
      <c r="B91" s="10">
        <f>H91+J91+L91+N91+P91+R91+T91+V91+X91+Z91+AB91+AD91</f>
        <v>2497.6</v>
      </c>
      <c r="C91" s="10">
        <f>C97+C103+C109+C115+C121+C127</f>
        <v>817.6</v>
      </c>
      <c r="D91" s="10">
        <f>D97+D103+D109+D115+D121+D127</f>
        <v>0</v>
      </c>
      <c r="E91" s="10">
        <f>E97+E103+E109+E115+E121+E127</f>
        <v>0</v>
      </c>
      <c r="F91" s="10">
        <f t="shared" si="40"/>
        <v>0</v>
      </c>
      <c r="G91" s="10">
        <f>_xlfn.IFERROR(E91/C91*100,0)</f>
        <v>0</v>
      </c>
      <c r="H91" s="10">
        <f>H97+H103+H109+H115+H121+H127+H133+H139+H145</f>
        <v>0</v>
      </c>
      <c r="I91" s="10">
        <f aca="true" t="shared" si="42" ref="I91:AD91">I97+I103+I109+I115+I121+I127+I133+I139+I145</f>
        <v>0</v>
      </c>
      <c r="J91" s="10">
        <f t="shared" si="42"/>
        <v>0</v>
      </c>
      <c r="K91" s="10">
        <f t="shared" si="42"/>
        <v>0</v>
      </c>
      <c r="L91" s="10">
        <f t="shared" si="42"/>
        <v>0</v>
      </c>
      <c r="M91" s="10">
        <f t="shared" si="42"/>
        <v>0</v>
      </c>
      <c r="N91" s="10">
        <f t="shared" si="42"/>
        <v>100</v>
      </c>
      <c r="O91" s="10">
        <f t="shared" si="42"/>
        <v>0</v>
      </c>
      <c r="P91" s="10">
        <f t="shared" si="42"/>
        <v>0</v>
      </c>
      <c r="Q91" s="10">
        <f t="shared" si="42"/>
        <v>0</v>
      </c>
      <c r="R91" s="10">
        <f t="shared" si="42"/>
        <v>358.8</v>
      </c>
      <c r="S91" s="10">
        <f t="shared" si="42"/>
        <v>0</v>
      </c>
      <c r="T91" s="10">
        <f t="shared" si="42"/>
        <v>35</v>
      </c>
      <c r="U91" s="10">
        <f t="shared" si="42"/>
        <v>0</v>
      </c>
      <c r="V91" s="10">
        <f t="shared" si="42"/>
        <v>31</v>
      </c>
      <c r="W91" s="10">
        <f t="shared" si="42"/>
        <v>0</v>
      </c>
      <c r="X91" s="10">
        <f t="shared" si="42"/>
        <v>1969.8</v>
      </c>
      <c r="Y91" s="10">
        <f t="shared" si="42"/>
        <v>0</v>
      </c>
      <c r="Z91" s="10">
        <f t="shared" si="42"/>
        <v>3</v>
      </c>
      <c r="AA91" s="10">
        <f t="shared" si="42"/>
        <v>0</v>
      </c>
      <c r="AB91" s="10">
        <f t="shared" si="42"/>
        <v>0</v>
      </c>
      <c r="AC91" s="10">
        <f t="shared" si="42"/>
        <v>0</v>
      </c>
      <c r="AD91" s="10">
        <f t="shared" si="42"/>
        <v>0</v>
      </c>
      <c r="AE91" s="10">
        <f>AE97+AE103+AE109+AE115+AE121+AE127+AE133</f>
        <v>0</v>
      </c>
      <c r="AF91" s="33"/>
    </row>
    <row r="92" spans="1:32" s="4" customFormat="1" ht="16.5" customHeight="1">
      <c r="A92" s="39" t="s">
        <v>78</v>
      </c>
      <c r="B92" s="10">
        <f aca="true" t="shared" si="43" ref="B92:B135">H92+J92+L92+N92+P92+R92+T92+V92+X92+Z92+AB92+AD92</f>
        <v>0</v>
      </c>
      <c r="C92" s="10">
        <f t="shared" si="39"/>
        <v>0</v>
      </c>
      <c r="D92" s="10">
        <f t="shared" si="39"/>
        <v>0</v>
      </c>
      <c r="E92" s="10">
        <f t="shared" si="39"/>
        <v>0</v>
      </c>
      <c r="F92" s="10"/>
      <c r="G92" s="10"/>
      <c r="H92" s="10">
        <f>H98+H104+H110+H116+H122+H128+H134+H140+H146</f>
        <v>0</v>
      </c>
      <c r="I92" s="10">
        <f aca="true" t="shared" si="44" ref="I92:AD92">I98+I104+I110+I116+I122+I128+I134+I140+I146</f>
        <v>0</v>
      </c>
      <c r="J92" s="10">
        <f t="shared" si="44"/>
        <v>0</v>
      </c>
      <c r="K92" s="10">
        <f t="shared" si="44"/>
        <v>0</v>
      </c>
      <c r="L92" s="10">
        <f t="shared" si="44"/>
        <v>0</v>
      </c>
      <c r="M92" s="10">
        <f t="shared" si="44"/>
        <v>0</v>
      </c>
      <c r="N92" s="10">
        <f t="shared" si="44"/>
        <v>0</v>
      </c>
      <c r="O92" s="10">
        <f t="shared" si="44"/>
        <v>0</v>
      </c>
      <c r="P92" s="10">
        <f t="shared" si="44"/>
        <v>0</v>
      </c>
      <c r="Q92" s="10">
        <f t="shared" si="44"/>
        <v>0</v>
      </c>
      <c r="R92" s="10">
        <f t="shared" si="44"/>
        <v>0</v>
      </c>
      <c r="S92" s="10">
        <f t="shared" si="44"/>
        <v>0</v>
      </c>
      <c r="T92" s="10">
        <f t="shared" si="44"/>
        <v>0</v>
      </c>
      <c r="U92" s="10">
        <f t="shared" si="44"/>
        <v>0</v>
      </c>
      <c r="V92" s="10">
        <f t="shared" si="44"/>
        <v>0</v>
      </c>
      <c r="W92" s="10">
        <f t="shared" si="44"/>
        <v>0</v>
      </c>
      <c r="X92" s="10">
        <f t="shared" si="44"/>
        <v>0</v>
      </c>
      <c r="Y92" s="10">
        <f t="shared" si="44"/>
        <v>0</v>
      </c>
      <c r="Z92" s="10">
        <f t="shared" si="44"/>
        <v>0</v>
      </c>
      <c r="AA92" s="10">
        <f t="shared" si="44"/>
        <v>0</v>
      </c>
      <c r="AB92" s="10">
        <f t="shared" si="44"/>
        <v>0</v>
      </c>
      <c r="AC92" s="10">
        <f t="shared" si="44"/>
        <v>0</v>
      </c>
      <c r="AD92" s="10">
        <f t="shared" si="44"/>
        <v>0</v>
      </c>
      <c r="AE92" s="10">
        <f>AE98+AE104+AE110+AE116+AE122+AE128+AE134</f>
        <v>0</v>
      </c>
      <c r="AF92" s="33"/>
    </row>
    <row r="93" spans="1:32" s="4" customFormat="1" ht="16.5" customHeight="1">
      <c r="A93" s="39" t="s">
        <v>14</v>
      </c>
      <c r="B93" s="10">
        <f t="shared" si="43"/>
        <v>0</v>
      </c>
      <c r="C93" s="10">
        <f t="shared" si="39"/>
        <v>0</v>
      </c>
      <c r="D93" s="10">
        <f t="shared" si="39"/>
        <v>0</v>
      </c>
      <c r="E93" s="10">
        <f t="shared" si="39"/>
        <v>0</v>
      </c>
      <c r="F93" s="10"/>
      <c r="G93" s="10"/>
      <c r="H93" s="10">
        <f>H99+H105+H111+H117+H123+H129+H135+H141+H147</f>
        <v>0</v>
      </c>
      <c r="I93" s="10">
        <f aca="true" t="shared" si="45" ref="I93:AD93">I99+I105+I111+I117+I123+I129+I135+I141+I147</f>
        <v>0</v>
      </c>
      <c r="J93" s="10">
        <f t="shared" si="45"/>
        <v>0</v>
      </c>
      <c r="K93" s="10">
        <f t="shared" si="45"/>
        <v>0</v>
      </c>
      <c r="L93" s="10">
        <f t="shared" si="45"/>
        <v>0</v>
      </c>
      <c r="M93" s="10">
        <f t="shared" si="45"/>
        <v>0</v>
      </c>
      <c r="N93" s="10">
        <f t="shared" si="45"/>
        <v>0</v>
      </c>
      <c r="O93" s="10">
        <f t="shared" si="45"/>
        <v>0</v>
      </c>
      <c r="P93" s="10">
        <f t="shared" si="45"/>
        <v>0</v>
      </c>
      <c r="Q93" s="10">
        <f t="shared" si="45"/>
        <v>0</v>
      </c>
      <c r="R93" s="10">
        <f t="shared" si="45"/>
        <v>0</v>
      </c>
      <c r="S93" s="10">
        <f t="shared" si="45"/>
        <v>0</v>
      </c>
      <c r="T93" s="10">
        <f t="shared" si="45"/>
        <v>0</v>
      </c>
      <c r="U93" s="10">
        <f t="shared" si="45"/>
        <v>0</v>
      </c>
      <c r="V93" s="10">
        <f t="shared" si="45"/>
        <v>0</v>
      </c>
      <c r="W93" s="10">
        <f t="shared" si="45"/>
        <v>0</v>
      </c>
      <c r="X93" s="10">
        <f t="shared" si="45"/>
        <v>0</v>
      </c>
      <c r="Y93" s="10">
        <f t="shared" si="45"/>
        <v>0</v>
      </c>
      <c r="Z93" s="10">
        <f t="shared" si="45"/>
        <v>0</v>
      </c>
      <c r="AA93" s="10">
        <f t="shared" si="45"/>
        <v>0</v>
      </c>
      <c r="AB93" s="10">
        <f t="shared" si="45"/>
        <v>0</v>
      </c>
      <c r="AC93" s="10">
        <f t="shared" si="45"/>
        <v>0</v>
      </c>
      <c r="AD93" s="10">
        <f t="shared" si="45"/>
        <v>0</v>
      </c>
      <c r="AE93" s="10">
        <f>AE99+AE105+AE111+AE117+AE123+AE129+AE135</f>
        <v>0</v>
      </c>
      <c r="AF93" s="33"/>
    </row>
    <row r="94" spans="1:31" s="4" customFormat="1" ht="143.25" customHeight="1">
      <c r="A94" s="40" t="s">
        <v>74</v>
      </c>
      <c r="B94" s="10">
        <f t="shared" si="43"/>
        <v>995.1</v>
      </c>
      <c r="C94" s="10">
        <f>C95</f>
        <v>995.1</v>
      </c>
      <c r="D94" s="10">
        <f>D95</f>
        <v>0</v>
      </c>
      <c r="E94" s="10">
        <f>I94+K94+M94+O94+Q94+S94+U94+W94</f>
        <v>0</v>
      </c>
      <c r="F94" s="10">
        <f t="shared" si="40"/>
        <v>0</v>
      </c>
      <c r="G94" s="10">
        <f>_xlfn.IFERROR(E94/C94*100,0)</f>
        <v>0</v>
      </c>
      <c r="H94" s="10">
        <f>H95</f>
        <v>0</v>
      </c>
      <c r="I94" s="10">
        <f aca="true" t="shared" si="46" ref="I94:AE94">I95</f>
        <v>0</v>
      </c>
      <c r="J94" s="10">
        <f t="shared" si="46"/>
        <v>0</v>
      </c>
      <c r="K94" s="10">
        <f t="shared" si="46"/>
        <v>0</v>
      </c>
      <c r="L94" s="10">
        <f t="shared" si="46"/>
        <v>0</v>
      </c>
      <c r="M94" s="10">
        <f t="shared" si="46"/>
        <v>0</v>
      </c>
      <c r="N94" s="10">
        <f t="shared" si="46"/>
        <v>0</v>
      </c>
      <c r="O94" s="10">
        <f t="shared" si="46"/>
        <v>0</v>
      </c>
      <c r="P94" s="10">
        <f t="shared" si="46"/>
        <v>0</v>
      </c>
      <c r="Q94" s="10">
        <f t="shared" si="46"/>
        <v>0</v>
      </c>
      <c r="R94" s="10">
        <f t="shared" si="46"/>
        <v>0</v>
      </c>
      <c r="S94" s="10">
        <f t="shared" si="46"/>
        <v>0</v>
      </c>
      <c r="T94" s="10">
        <f t="shared" si="46"/>
        <v>0</v>
      </c>
      <c r="U94" s="10">
        <f t="shared" si="46"/>
        <v>0</v>
      </c>
      <c r="V94" s="10">
        <f t="shared" si="46"/>
        <v>0</v>
      </c>
      <c r="W94" s="10">
        <f t="shared" si="46"/>
        <v>0</v>
      </c>
      <c r="X94" s="10">
        <f t="shared" si="46"/>
        <v>995.1</v>
      </c>
      <c r="Y94" s="10">
        <f t="shared" si="46"/>
        <v>0</v>
      </c>
      <c r="Z94" s="10">
        <f t="shared" si="46"/>
        <v>0</v>
      </c>
      <c r="AA94" s="10">
        <f t="shared" si="46"/>
        <v>0</v>
      </c>
      <c r="AB94" s="10">
        <f t="shared" si="46"/>
        <v>0</v>
      </c>
      <c r="AC94" s="10">
        <f t="shared" si="46"/>
        <v>0</v>
      </c>
      <c r="AD94" s="10">
        <f t="shared" si="46"/>
        <v>0</v>
      </c>
      <c r="AE94" s="10">
        <f t="shared" si="46"/>
        <v>0</v>
      </c>
    </row>
    <row r="95" spans="1:31" s="37" customFormat="1" ht="15.75" customHeight="1">
      <c r="A95" s="36" t="s">
        <v>23</v>
      </c>
      <c r="B95" s="24">
        <f t="shared" si="43"/>
        <v>995.1</v>
      </c>
      <c r="C95" s="24">
        <f>C96+C97+C98+C99</f>
        <v>995.1</v>
      </c>
      <c r="D95" s="24">
        <f>D96+D97+D98+D99</f>
        <v>0</v>
      </c>
      <c r="E95" s="24">
        <f>E96+E97+E98+E99</f>
        <v>0</v>
      </c>
      <c r="F95" s="24">
        <f t="shared" si="40"/>
        <v>0</v>
      </c>
      <c r="G95" s="24">
        <f>_xlfn.IFERROR(E95/C95*100,0)</f>
        <v>0</v>
      </c>
      <c r="H95" s="24">
        <f>H96+H97+H98+H99</f>
        <v>0</v>
      </c>
      <c r="I95" s="24">
        <f aca="true" t="shared" si="47" ref="I95:AD95">I96+I97+I98+I99</f>
        <v>0</v>
      </c>
      <c r="J95" s="24">
        <f t="shared" si="47"/>
        <v>0</v>
      </c>
      <c r="K95" s="24">
        <f t="shared" si="47"/>
        <v>0</v>
      </c>
      <c r="L95" s="24">
        <f t="shared" si="47"/>
        <v>0</v>
      </c>
      <c r="M95" s="24">
        <f t="shared" si="47"/>
        <v>0</v>
      </c>
      <c r="N95" s="24">
        <f t="shared" si="47"/>
        <v>0</v>
      </c>
      <c r="O95" s="24">
        <f t="shared" si="47"/>
        <v>0</v>
      </c>
      <c r="P95" s="24">
        <f t="shared" si="47"/>
        <v>0</v>
      </c>
      <c r="Q95" s="24">
        <f t="shared" si="47"/>
        <v>0</v>
      </c>
      <c r="R95" s="24">
        <f t="shared" si="47"/>
        <v>0</v>
      </c>
      <c r="S95" s="24">
        <f t="shared" si="47"/>
        <v>0</v>
      </c>
      <c r="T95" s="24">
        <f t="shared" si="47"/>
        <v>0</v>
      </c>
      <c r="U95" s="24">
        <f t="shared" si="47"/>
        <v>0</v>
      </c>
      <c r="V95" s="24">
        <f>V96+V97+V98+V99</f>
        <v>0</v>
      </c>
      <c r="W95" s="24">
        <f t="shared" si="47"/>
        <v>0</v>
      </c>
      <c r="X95" s="24">
        <f t="shared" si="47"/>
        <v>995.1</v>
      </c>
      <c r="Y95" s="24">
        <f t="shared" si="47"/>
        <v>0</v>
      </c>
      <c r="Z95" s="24">
        <f t="shared" si="47"/>
        <v>0</v>
      </c>
      <c r="AA95" s="24">
        <f t="shared" si="47"/>
        <v>0</v>
      </c>
      <c r="AB95" s="24">
        <f t="shared" si="47"/>
        <v>0</v>
      </c>
      <c r="AC95" s="24">
        <f t="shared" si="47"/>
        <v>0</v>
      </c>
      <c r="AD95" s="24">
        <f t="shared" si="47"/>
        <v>0</v>
      </c>
      <c r="AE95" s="24">
        <f>AE96+AE97+AE98+AE99</f>
        <v>0</v>
      </c>
    </row>
    <row r="96" spans="1:31" s="4" customFormat="1" ht="19.5" customHeight="1">
      <c r="A96" s="39" t="s">
        <v>12</v>
      </c>
      <c r="B96" s="10">
        <f t="shared" si="43"/>
        <v>995.1</v>
      </c>
      <c r="C96" s="10">
        <f>H96+J96+L96+N96+P96+R96+T96+V96+X96+Z96+AB96</f>
        <v>995.1</v>
      </c>
      <c r="D96" s="10">
        <f>E96</f>
        <v>0</v>
      </c>
      <c r="E96" s="10">
        <f>I96+K96+M96+O96+Q96+S96+U96+W96+Y96+AA96+AC96+AE96</f>
        <v>0</v>
      </c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>
        <v>995.1</v>
      </c>
      <c r="Y96" s="10"/>
      <c r="Z96" s="10"/>
      <c r="AA96" s="10"/>
      <c r="AB96" s="10"/>
      <c r="AC96" s="10"/>
      <c r="AD96" s="10"/>
      <c r="AE96" s="53"/>
    </row>
    <row r="97" spans="1:31" s="4" customFormat="1" ht="19.5" customHeight="1">
      <c r="A97" s="39" t="s">
        <v>13</v>
      </c>
      <c r="B97" s="10">
        <f t="shared" si="43"/>
        <v>0</v>
      </c>
      <c r="C97" s="10">
        <f>H97+J97+L97+N97+P97+R97+T97+V97+X97+Z97+AB97</f>
        <v>0</v>
      </c>
      <c r="D97" s="10">
        <f>E97</f>
        <v>0</v>
      </c>
      <c r="E97" s="10">
        <f>I97+K97+M97+O97+Q97+S97+U97+W97+Y97+AA97+AC97+AE97</f>
        <v>0</v>
      </c>
      <c r="F97" s="10" t="e">
        <f>E97/B97%</f>
        <v>#DIV/0!</v>
      </c>
      <c r="G97" s="10">
        <f>_xlfn.IFERROR(E97/C97*100,0)</f>
        <v>0</v>
      </c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53"/>
    </row>
    <row r="98" spans="1:31" s="4" customFormat="1" ht="20.25" customHeight="1">
      <c r="A98" s="39" t="s">
        <v>78</v>
      </c>
      <c r="B98" s="10">
        <f t="shared" si="43"/>
        <v>0</v>
      </c>
      <c r="C98" s="10">
        <f>H98+J98+L98+N98+P98+R98+T98+V98+X98+Z98+AB98</f>
        <v>0</v>
      </c>
      <c r="D98" s="10">
        <f>E98</f>
        <v>0</v>
      </c>
      <c r="E98" s="10">
        <f>I98+K98+M98+O98+Q98+S98+U98+W98+Y98+AA98+AC98+AE98</f>
        <v>0</v>
      </c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53"/>
    </row>
    <row r="99" spans="1:31" s="4" customFormat="1" ht="22.5" customHeight="1">
      <c r="A99" s="39" t="s">
        <v>14</v>
      </c>
      <c r="B99" s="10">
        <f t="shared" si="43"/>
        <v>0</v>
      </c>
      <c r="C99" s="10">
        <f>H99+J99+L99+N99+P99+R99+T99+V99+X99+Z99+AB99</f>
        <v>0</v>
      </c>
      <c r="D99" s="10">
        <f>E99</f>
        <v>0</v>
      </c>
      <c r="E99" s="10">
        <f>I99+K99+M99+O99+Q99+S99+U99+W99+Y99+AA99+AC99+AE99</f>
        <v>0</v>
      </c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53"/>
    </row>
    <row r="100" spans="1:31" s="4" customFormat="1" ht="91.5" customHeight="1">
      <c r="A100" s="40" t="s">
        <v>75</v>
      </c>
      <c r="B100" s="10">
        <f t="shared" si="43"/>
        <v>100</v>
      </c>
      <c r="C100" s="10">
        <f>C101</f>
        <v>100</v>
      </c>
      <c r="D100" s="10">
        <f>D101</f>
        <v>0</v>
      </c>
      <c r="E100" s="10">
        <f>I100+K100+M100+O100+Q100+S100+U100+W100</f>
        <v>0</v>
      </c>
      <c r="F100" s="10">
        <f>E100/B100%</f>
        <v>0</v>
      </c>
      <c r="G100" s="10">
        <f>_xlfn.IFERROR(E100/C100*100,0)</f>
        <v>0</v>
      </c>
      <c r="H100" s="10">
        <f>H101</f>
        <v>0</v>
      </c>
      <c r="I100" s="10">
        <f aca="true" t="shared" si="48" ref="I100:AE100">I101</f>
        <v>0</v>
      </c>
      <c r="J100" s="10">
        <f t="shared" si="48"/>
        <v>0</v>
      </c>
      <c r="K100" s="10">
        <f t="shared" si="48"/>
        <v>0</v>
      </c>
      <c r="L100" s="10">
        <f t="shared" si="48"/>
        <v>0</v>
      </c>
      <c r="M100" s="10">
        <f t="shared" si="48"/>
        <v>0</v>
      </c>
      <c r="N100" s="10">
        <f t="shared" si="48"/>
        <v>0</v>
      </c>
      <c r="O100" s="10">
        <f t="shared" si="48"/>
        <v>0</v>
      </c>
      <c r="P100" s="10">
        <f t="shared" si="48"/>
        <v>0</v>
      </c>
      <c r="Q100" s="10">
        <f t="shared" si="48"/>
        <v>0</v>
      </c>
      <c r="R100" s="10">
        <f t="shared" si="48"/>
        <v>0</v>
      </c>
      <c r="S100" s="10">
        <f t="shared" si="48"/>
        <v>0</v>
      </c>
      <c r="T100" s="10">
        <f t="shared" si="48"/>
        <v>35</v>
      </c>
      <c r="U100" s="10"/>
      <c r="V100" s="10">
        <f t="shared" si="48"/>
        <v>31</v>
      </c>
      <c r="W100" s="10"/>
      <c r="X100" s="10">
        <f t="shared" si="48"/>
        <v>31</v>
      </c>
      <c r="Y100" s="10"/>
      <c r="Z100" s="10">
        <f t="shared" si="48"/>
        <v>3</v>
      </c>
      <c r="AA100" s="10">
        <f t="shared" si="48"/>
        <v>0</v>
      </c>
      <c r="AB100" s="10">
        <f t="shared" si="48"/>
        <v>0</v>
      </c>
      <c r="AC100" s="10">
        <f t="shared" si="48"/>
        <v>0</v>
      </c>
      <c r="AD100" s="10">
        <f t="shared" si="48"/>
        <v>0</v>
      </c>
      <c r="AE100" s="10">
        <f t="shared" si="48"/>
        <v>0</v>
      </c>
    </row>
    <row r="101" spans="1:31" s="37" customFormat="1" ht="18" customHeight="1">
      <c r="A101" s="36" t="s">
        <v>23</v>
      </c>
      <c r="B101" s="24">
        <f t="shared" si="43"/>
        <v>100</v>
      </c>
      <c r="C101" s="24">
        <f>C102+C103+C104+C105</f>
        <v>100</v>
      </c>
      <c r="D101" s="24">
        <f>D102+D103+D104+D105</f>
        <v>0</v>
      </c>
      <c r="E101" s="24">
        <f>E102+E103+E104+E105</f>
        <v>0</v>
      </c>
      <c r="F101" s="24">
        <f>E101/B101%</f>
        <v>0</v>
      </c>
      <c r="G101" s="24">
        <f>_xlfn.IFERROR(E101/C101*100,0)</f>
        <v>0</v>
      </c>
      <c r="H101" s="24">
        <f>H102+H103+H104+H105</f>
        <v>0</v>
      </c>
      <c r="I101" s="24">
        <f aca="true" t="shared" si="49" ref="I101:AD101">I102+I103+I104+I105</f>
        <v>0</v>
      </c>
      <c r="J101" s="24">
        <f t="shared" si="49"/>
        <v>0</v>
      </c>
      <c r="K101" s="24">
        <f t="shared" si="49"/>
        <v>0</v>
      </c>
      <c r="L101" s="24">
        <f t="shared" si="49"/>
        <v>0</v>
      </c>
      <c r="M101" s="24">
        <f t="shared" si="49"/>
        <v>0</v>
      </c>
      <c r="N101" s="24">
        <f t="shared" si="49"/>
        <v>0</v>
      </c>
      <c r="O101" s="24">
        <f t="shared" si="49"/>
        <v>0</v>
      </c>
      <c r="P101" s="24">
        <f t="shared" si="49"/>
        <v>0</v>
      </c>
      <c r="Q101" s="24">
        <f t="shared" si="49"/>
        <v>0</v>
      </c>
      <c r="R101" s="24">
        <f t="shared" si="49"/>
        <v>0</v>
      </c>
      <c r="S101" s="24">
        <f t="shared" si="49"/>
        <v>0</v>
      </c>
      <c r="T101" s="24">
        <f t="shared" si="49"/>
        <v>35</v>
      </c>
      <c r="U101" s="24">
        <f t="shared" si="49"/>
        <v>0</v>
      </c>
      <c r="V101" s="24">
        <f>V102+V103+V104+V105</f>
        <v>31</v>
      </c>
      <c r="W101" s="24">
        <f t="shared" si="49"/>
        <v>0</v>
      </c>
      <c r="X101" s="24">
        <f t="shared" si="49"/>
        <v>31</v>
      </c>
      <c r="Y101" s="24">
        <f t="shared" si="49"/>
        <v>0</v>
      </c>
      <c r="Z101" s="24">
        <f t="shared" si="49"/>
        <v>3</v>
      </c>
      <c r="AA101" s="24">
        <f t="shared" si="49"/>
        <v>0</v>
      </c>
      <c r="AB101" s="24">
        <f t="shared" si="49"/>
        <v>0</v>
      </c>
      <c r="AC101" s="24">
        <f t="shared" si="49"/>
        <v>0</v>
      </c>
      <c r="AD101" s="24">
        <f t="shared" si="49"/>
        <v>0</v>
      </c>
      <c r="AE101" s="24">
        <f>AE102+AE103+AE104+AE105</f>
        <v>0</v>
      </c>
    </row>
    <row r="102" spans="1:31" s="4" customFormat="1" ht="17.25" customHeight="1">
      <c r="A102" s="39" t="s">
        <v>12</v>
      </c>
      <c r="B102" s="10">
        <f t="shared" si="43"/>
        <v>0</v>
      </c>
      <c r="C102" s="10">
        <f>H102+J102+L102+N102+P102+R102+T102+V102+X102+Z102+AB102</f>
        <v>0</v>
      </c>
      <c r="D102" s="10">
        <f>E102</f>
        <v>0</v>
      </c>
      <c r="E102" s="10">
        <f>I102+K102+M102+O102+Q102+S102+U102+W102+Y102+AA102+AC102+AE102</f>
        <v>0</v>
      </c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53"/>
    </row>
    <row r="103" spans="1:31" s="4" customFormat="1" ht="17.25" customHeight="1">
      <c r="A103" s="39" t="s">
        <v>13</v>
      </c>
      <c r="B103" s="10">
        <f>H103+J103+L103+N103+P103+R103+T103+V103+X103+Z103+AB103+AD103</f>
        <v>100</v>
      </c>
      <c r="C103" s="10">
        <f>H103+J103+L103+N103+P103+R103+T103+V103+X103+Z103+AB103</f>
        <v>100</v>
      </c>
      <c r="D103" s="10">
        <f>E103</f>
        <v>0</v>
      </c>
      <c r="E103" s="10">
        <f>I103+K103+M103+O103+Q103+S103+U103+W103+Y103+AA103+AC103+AE103</f>
        <v>0</v>
      </c>
      <c r="F103" s="10">
        <f>E103/B103%</f>
        <v>0</v>
      </c>
      <c r="G103" s="10">
        <f>_xlfn.IFERROR(E103/C103*100,0)</f>
        <v>0</v>
      </c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>
        <v>35</v>
      </c>
      <c r="U103" s="10"/>
      <c r="V103" s="10">
        <v>31</v>
      </c>
      <c r="W103" s="10"/>
      <c r="X103" s="10">
        <v>31</v>
      </c>
      <c r="Y103" s="10"/>
      <c r="Z103" s="10">
        <v>3</v>
      </c>
      <c r="AA103" s="10"/>
      <c r="AB103" s="10"/>
      <c r="AC103" s="10"/>
      <c r="AD103" s="10"/>
      <c r="AE103" s="53"/>
    </row>
    <row r="104" spans="1:31" s="4" customFormat="1" ht="17.25" customHeight="1">
      <c r="A104" s="39" t="s">
        <v>78</v>
      </c>
      <c r="B104" s="10">
        <f t="shared" si="43"/>
        <v>0</v>
      </c>
      <c r="C104" s="10">
        <f>H104+J104+L104+N104+P104+R104+T104+V104+X104+Z104+AB104</f>
        <v>0</v>
      </c>
      <c r="D104" s="10">
        <f>E104</f>
        <v>0</v>
      </c>
      <c r="E104" s="10">
        <f>I104+K104+M104+O104+Q104+S104+U104+W104+Y104+AA104+AC104+AE104</f>
        <v>0</v>
      </c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53"/>
    </row>
    <row r="105" spans="1:31" s="4" customFormat="1" ht="17.25" customHeight="1">
      <c r="A105" s="39" t="s">
        <v>14</v>
      </c>
      <c r="B105" s="10">
        <f t="shared" si="43"/>
        <v>0</v>
      </c>
      <c r="C105" s="10">
        <f>H105+J105+L105+N105+P105+R105+T105+V105+X105+Z105+AB105</f>
        <v>0</v>
      </c>
      <c r="D105" s="10">
        <f>E105</f>
        <v>0</v>
      </c>
      <c r="E105" s="10">
        <f>I105+K105+M105+O105+Q105+S105+U105+W105+Y105+AA105+AC105+AE105</f>
        <v>0</v>
      </c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53"/>
    </row>
    <row r="106" spans="1:32" s="4" customFormat="1" ht="134.25" customHeight="1">
      <c r="A106" s="40" t="s">
        <v>76</v>
      </c>
      <c r="B106" s="10">
        <f t="shared" si="43"/>
        <v>0</v>
      </c>
      <c r="C106" s="10">
        <f>C107</f>
        <v>0</v>
      </c>
      <c r="D106" s="10">
        <f>D107</f>
        <v>0</v>
      </c>
      <c r="E106" s="10">
        <f>I106+K106+M106+O106+Q106+S106+U106+W106</f>
        <v>0</v>
      </c>
      <c r="F106" s="10" t="e">
        <f>E106/B106%</f>
        <v>#DIV/0!</v>
      </c>
      <c r="G106" s="10">
        <f>_xlfn.IFERROR(E106/C106*100,0)</f>
        <v>0</v>
      </c>
      <c r="H106" s="10">
        <f>H107</f>
        <v>0</v>
      </c>
      <c r="I106" s="10">
        <f aca="true" t="shared" si="50" ref="I106:AE106">I107</f>
        <v>0</v>
      </c>
      <c r="J106" s="10">
        <f t="shared" si="50"/>
        <v>0</v>
      </c>
      <c r="K106" s="10">
        <f t="shared" si="50"/>
        <v>0</v>
      </c>
      <c r="L106" s="10">
        <f t="shared" si="50"/>
        <v>0</v>
      </c>
      <c r="M106" s="10">
        <f t="shared" si="50"/>
        <v>0</v>
      </c>
      <c r="N106" s="10">
        <f t="shared" si="50"/>
        <v>0</v>
      </c>
      <c r="O106" s="10">
        <f t="shared" si="50"/>
        <v>0</v>
      </c>
      <c r="P106" s="10">
        <f t="shared" si="50"/>
        <v>0</v>
      </c>
      <c r="Q106" s="10">
        <f t="shared" si="50"/>
        <v>0</v>
      </c>
      <c r="R106" s="10">
        <f t="shared" si="50"/>
        <v>0</v>
      </c>
      <c r="S106" s="10">
        <f t="shared" si="50"/>
        <v>0</v>
      </c>
      <c r="T106" s="10">
        <f t="shared" si="50"/>
        <v>0</v>
      </c>
      <c r="U106" s="10">
        <f t="shared" si="50"/>
        <v>0</v>
      </c>
      <c r="V106" s="10">
        <f t="shared" si="50"/>
        <v>0</v>
      </c>
      <c r="W106" s="10">
        <f t="shared" si="50"/>
        <v>0</v>
      </c>
      <c r="X106" s="10">
        <f t="shared" si="50"/>
        <v>0</v>
      </c>
      <c r="Y106" s="10">
        <f t="shared" si="50"/>
        <v>0</v>
      </c>
      <c r="Z106" s="10">
        <f t="shared" si="50"/>
        <v>0</v>
      </c>
      <c r="AA106" s="10">
        <f t="shared" si="50"/>
        <v>0</v>
      </c>
      <c r="AB106" s="10">
        <f t="shared" si="50"/>
        <v>0</v>
      </c>
      <c r="AC106" s="10">
        <f t="shared" si="50"/>
        <v>0</v>
      </c>
      <c r="AD106" s="10">
        <f t="shared" si="50"/>
        <v>0</v>
      </c>
      <c r="AE106" s="10">
        <f t="shared" si="50"/>
        <v>0</v>
      </c>
      <c r="AF106" s="33"/>
    </row>
    <row r="107" spans="1:32" s="37" customFormat="1" ht="16.5" customHeight="1">
      <c r="A107" s="36" t="s">
        <v>23</v>
      </c>
      <c r="B107" s="24">
        <f t="shared" si="43"/>
        <v>0</v>
      </c>
      <c r="C107" s="24">
        <f>C108+C109+C110+C111</f>
        <v>0</v>
      </c>
      <c r="D107" s="24">
        <f>D108+D109+D110+D111</f>
        <v>0</v>
      </c>
      <c r="E107" s="24">
        <f>E108+E109+E110+E111</f>
        <v>0</v>
      </c>
      <c r="F107" s="10" t="e">
        <f>E107/B107%</f>
        <v>#DIV/0!</v>
      </c>
      <c r="G107" s="24">
        <f>_xlfn.IFERROR(E107/C107*100,0)</f>
        <v>0</v>
      </c>
      <c r="H107" s="24">
        <f>H108+H109+H110+H111</f>
        <v>0</v>
      </c>
      <c r="I107" s="24">
        <f aca="true" t="shared" si="51" ref="I107:AD107">I108+I109+I110+I111</f>
        <v>0</v>
      </c>
      <c r="J107" s="24">
        <f t="shared" si="51"/>
        <v>0</v>
      </c>
      <c r="K107" s="24">
        <f t="shared" si="51"/>
        <v>0</v>
      </c>
      <c r="L107" s="24">
        <f t="shared" si="51"/>
        <v>0</v>
      </c>
      <c r="M107" s="24">
        <f t="shared" si="51"/>
        <v>0</v>
      </c>
      <c r="N107" s="24">
        <f t="shared" si="51"/>
        <v>0</v>
      </c>
      <c r="O107" s="24">
        <f t="shared" si="51"/>
        <v>0</v>
      </c>
      <c r="P107" s="24">
        <f t="shared" si="51"/>
        <v>0</v>
      </c>
      <c r="Q107" s="24">
        <f t="shared" si="51"/>
        <v>0</v>
      </c>
      <c r="R107" s="24">
        <f t="shared" si="51"/>
        <v>0</v>
      </c>
      <c r="S107" s="24">
        <f t="shared" si="51"/>
        <v>0</v>
      </c>
      <c r="T107" s="24">
        <f t="shared" si="51"/>
        <v>0</v>
      </c>
      <c r="U107" s="24">
        <f t="shared" si="51"/>
        <v>0</v>
      </c>
      <c r="V107" s="24">
        <f>V108+V109+V110+V111</f>
        <v>0</v>
      </c>
      <c r="W107" s="24">
        <f t="shared" si="51"/>
        <v>0</v>
      </c>
      <c r="X107" s="24">
        <f t="shared" si="51"/>
        <v>0</v>
      </c>
      <c r="Y107" s="24">
        <f t="shared" si="51"/>
        <v>0</v>
      </c>
      <c r="Z107" s="24">
        <f t="shared" si="51"/>
        <v>0</v>
      </c>
      <c r="AA107" s="24">
        <f t="shared" si="51"/>
        <v>0</v>
      </c>
      <c r="AB107" s="24">
        <f t="shared" si="51"/>
        <v>0</v>
      </c>
      <c r="AC107" s="24">
        <f t="shared" si="51"/>
        <v>0</v>
      </c>
      <c r="AD107" s="24">
        <f t="shared" si="51"/>
        <v>0</v>
      </c>
      <c r="AE107" s="24">
        <f>AE108+AE109+AE110+AE111</f>
        <v>0</v>
      </c>
      <c r="AF107" s="33"/>
    </row>
    <row r="108" spans="1:32" s="4" customFormat="1" ht="16.5" customHeight="1">
      <c r="A108" s="39" t="s">
        <v>12</v>
      </c>
      <c r="B108" s="10">
        <f>H108+J108+L108+N108+P108+R108+T108+V108+X108+Z108+AB108+AD108</f>
        <v>0</v>
      </c>
      <c r="C108" s="10">
        <f>H108+J108+L108+N108+P108+R108+T108+V108+X108+Z108+AB108</f>
        <v>0</v>
      </c>
      <c r="D108" s="10">
        <f>E108</f>
        <v>0</v>
      </c>
      <c r="E108" s="10">
        <f>I108+K108+M108+O108+Q108+S108+U108+W108+Y108+AA108+AC108+AE108</f>
        <v>0</v>
      </c>
      <c r="F108" s="10" t="e">
        <f>E108/B108%</f>
        <v>#DIV/0!</v>
      </c>
      <c r="G108" s="10">
        <f>_xlfn.IFERROR(E108/C108*100,0)</f>
        <v>0</v>
      </c>
      <c r="H108" s="10"/>
      <c r="I108" s="10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10"/>
      <c r="W108" s="53"/>
      <c r="X108" s="53"/>
      <c r="Y108" s="53"/>
      <c r="Z108" s="53"/>
      <c r="AA108" s="53"/>
      <c r="AB108" s="53"/>
      <c r="AC108" s="53"/>
      <c r="AD108" s="61"/>
      <c r="AE108" s="53"/>
      <c r="AF108" s="33"/>
    </row>
    <row r="109" spans="1:32" s="4" customFormat="1" ht="16.5" customHeight="1">
      <c r="A109" s="39" t="s">
        <v>13</v>
      </c>
      <c r="B109" s="10">
        <f>H109+J109+L109+N109+P109+R109+T109+V109+X109+Z109+AB109+AD109</f>
        <v>0</v>
      </c>
      <c r="C109" s="10">
        <f>H109+J109+L109+N109+P109+R109+T109+V109+X109+Z109+AB109</f>
        <v>0</v>
      </c>
      <c r="D109" s="10">
        <f>E109</f>
        <v>0</v>
      </c>
      <c r="E109" s="10">
        <f>I109+K109+M109+O109+Q109+S109+U109+W109+Y109+AA109+AC109+AE109</f>
        <v>0</v>
      </c>
      <c r="F109" s="10" t="e">
        <f>E109/B109%</f>
        <v>#DIV/0!</v>
      </c>
      <c r="G109" s="10">
        <f>_xlfn.IFERROR(E109/C109*100,0)</f>
        <v>0</v>
      </c>
      <c r="H109" s="10"/>
      <c r="I109" s="10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10"/>
      <c r="W109" s="53"/>
      <c r="X109" s="53"/>
      <c r="Y109" s="53"/>
      <c r="Z109" s="10"/>
      <c r="AA109" s="53"/>
      <c r="AB109" s="53"/>
      <c r="AC109" s="53"/>
      <c r="AD109" s="61"/>
      <c r="AE109" s="53"/>
      <c r="AF109" s="33"/>
    </row>
    <row r="110" spans="1:32" s="4" customFormat="1" ht="16.5" customHeight="1">
      <c r="A110" s="39" t="s">
        <v>78</v>
      </c>
      <c r="B110" s="10">
        <f t="shared" si="43"/>
        <v>0</v>
      </c>
      <c r="C110" s="10">
        <f>H110+J110+L110+N110+P110+R110+T110+V110+X110+Z110+AB110</f>
        <v>0</v>
      </c>
      <c r="D110" s="10">
        <f>E110</f>
        <v>0</v>
      </c>
      <c r="E110" s="10">
        <f>I110+K110+M110+O110+Q110+S110+U110+W110+Y110+AA110+AC110+AE110</f>
        <v>0</v>
      </c>
      <c r="F110" s="10"/>
      <c r="G110" s="10"/>
      <c r="H110" s="10"/>
      <c r="I110" s="10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61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33"/>
    </row>
    <row r="111" spans="1:32" s="4" customFormat="1" ht="16.5" customHeight="1">
      <c r="A111" s="39" t="s">
        <v>14</v>
      </c>
      <c r="B111" s="10">
        <f t="shared" si="43"/>
        <v>0</v>
      </c>
      <c r="C111" s="10">
        <f>H111+J111+L111+N111+P111+R111+T111+V111+X111+Z111+AB111</f>
        <v>0</v>
      </c>
      <c r="D111" s="10">
        <f>E111</f>
        <v>0</v>
      </c>
      <c r="E111" s="10">
        <f>I111+K111+M111+O111+Q111+S111+U111+W111+Y111+AA111+AC111+AE111</f>
        <v>0</v>
      </c>
      <c r="F111" s="10"/>
      <c r="G111" s="10"/>
      <c r="H111" s="10"/>
      <c r="I111" s="10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33"/>
    </row>
    <row r="112" spans="1:32" s="4" customFormat="1" ht="45" customHeight="1">
      <c r="A112" s="40" t="s">
        <v>77</v>
      </c>
      <c r="B112" s="10">
        <f t="shared" si="43"/>
        <v>717.6</v>
      </c>
      <c r="C112" s="10">
        <f>C113</f>
        <v>717.6</v>
      </c>
      <c r="D112" s="10">
        <f>D113</f>
        <v>0</v>
      </c>
      <c r="E112" s="10">
        <f>E113</f>
        <v>0</v>
      </c>
      <c r="F112" s="10">
        <f>E112/B112%</f>
        <v>0</v>
      </c>
      <c r="G112" s="10">
        <f>_xlfn.IFERROR(E112/C112*100,0)</f>
        <v>0</v>
      </c>
      <c r="H112" s="10">
        <f>H113</f>
        <v>0</v>
      </c>
      <c r="I112" s="10">
        <f aca="true" t="shared" si="52" ref="I112:AE112">I113</f>
        <v>0</v>
      </c>
      <c r="J112" s="10">
        <f t="shared" si="52"/>
        <v>0</v>
      </c>
      <c r="K112" s="10">
        <f t="shared" si="52"/>
        <v>0</v>
      </c>
      <c r="L112" s="10">
        <f t="shared" si="52"/>
        <v>0</v>
      </c>
      <c r="M112" s="10">
        <f t="shared" si="52"/>
        <v>0</v>
      </c>
      <c r="N112" s="10">
        <f t="shared" si="52"/>
        <v>0</v>
      </c>
      <c r="O112" s="10">
        <f t="shared" si="52"/>
        <v>0</v>
      </c>
      <c r="P112" s="10">
        <f t="shared" si="52"/>
        <v>0</v>
      </c>
      <c r="Q112" s="10">
        <f t="shared" si="52"/>
        <v>0</v>
      </c>
      <c r="R112" s="10">
        <f t="shared" si="52"/>
        <v>358.8</v>
      </c>
      <c r="S112" s="10">
        <f t="shared" si="52"/>
        <v>0</v>
      </c>
      <c r="T112" s="10">
        <f t="shared" si="52"/>
        <v>0</v>
      </c>
      <c r="U112" s="10">
        <f t="shared" si="52"/>
        <v>0</v>
      </c>
      <c r="V112" s="10">
        <f t="shared" si="52"/>
        <v>0</v>
      </c>
      <c r="W112" s="10">
        <f t="shared" si="52"/>
        <v>0</v>
      </c>
      <c r="X112" s="10">
        <f t="shared" si="52"/>
        <v>358.8</v>
      </c>
      <c r="Y112" s="10">
        <f t="shared" si="52"/>
        <v>0</v>
      </c>
      <c r="Z112" s="10">
        <f t="shared" si="52"/>
        <v>0</v>
      </c>
      <c r="AA112" s="10">
        <f t="shared" si="52"/>
        <v>0</v>
      </c>
      <c r="AB112" s="10">
        <f t="shared" si="52"/>
        <v>0</v>
      </c>
      <c r="AC112" s="10">
        <f t="shared" si="52"/>
        <v>0</v>
      </c>
      <c r="AD112" s="10">
        <f t="shared" si="52"/>
        <v>0</v>
      </c>
      <c r="AE112" s="10">
        <f t="shared" si="52"/>
        <v>0</v>
      </c>
      <c r="AF112" s="33"/>
    </row>
    <row r="113" spans="1:32" s="37" customFormat="1" ht="16.5" customHeight="1">
      <c r="A113" s="36" t="s">
        <v>23</v>
      </c>
      <c r="B113" s="24">
        <f t="shared" si="43"/>
        <v>717.6</v>
      </c>
      <c r="C113" s="24">
        <f>C114+C115+C116+C117</f>
        <v>717.6</v>
      </c>
      <c r="D113" s="24">
        <f>D114+D115+D116+D117</f>
        <v>0</v>
      </c>
      <c r="E113" s="24">
        <f>E114+E115+E116+E117</f>
        <v>0</v>
      </c>
      <c r="F113" s="24">
        <f>E113/B113%</f>
        <v>0</v>
      </c>
      <c r="G113" s="24">
        <f>_xlfn.IFERROR(E113/C113*100,0)</f>
        <v>0</v>
      </c>
      <c r="H113" s="24">
        <f>H114+H115+H116+H117</f>
        <v>0</v>
      </c>
      <c r="I113" s="24">
        <f aca="true" t="shared" si="53" ref="I113:AD113">I114+I115+I116+I117</f>
        <v>0</v>
      </c>
      <c r="J113" s="24">
        <f t="shared" si="53"/>
        <v>0</v>
      </c>
      <c r="K113" s="24">
        <f t="shared" si="53"/>
        <v>0</v>
      </c>
      <c r="L113" s="24">
        <f t="shared" si="53"/>
        <v>0</v>
      </c>
      <c r="M113" s="24">
        <f t="shared" si="53"/>
        <v>0</v>
      </c>
      <c r="N113" s="24">
        <f t="shared" si="53"/>
        <v>0</v>
      </c>
      <c r="O113" s="24">
        <f t="shared" si="53"/>
        <v>0</v>
      </c>
      <c r="P113" s="24">
        <f t="shared" si="53"/>
        <v>0</v>
      </c>
      <c r="Q113" s="24">
        <f t="shared" si="53"/>
        <v>0</v>
      </c>
      <c r="R113" s="24">
        <f t="shared" si="53"/>
        <v>358.8</v>
      </c>
      <c r="S113" s="24">
        <f t="shared" si="53"/>
        <v>0</v>
      </c>
      <c r="T113" s="24">
        <f t="shared" si="53"/>
        <v>0</v>
      </c>
      <c r="U113" s="24">
        <f t="shared" si="53"/>
        <v>0</v>
      </c>
      <c r="V113" s="24">
        <f>V114+V115+V116+V117</f>
        <v>0</v>
      </c>
      <c r="W113" s="24">
        <f t="shared" si="53"/>
        <v>0</v>
      </c>
      <c r="X113" s="24">
        <f t="shared" si="53"/>
        <v>358.8</v>
      </c>
      <c r="Y113" s="24">
        <f t="shared" si="53"/>
        <v>0</v>
      </c>
      <c r="Z113" s="24">
        <f t="shared" si="53"/>
        <v>0</v>
      </c>
      <c r="AA113" s="24">
        <f t="shared" si="53"/>
        <v>0</v>
      </c>
      <c r="AB113" s="24">
        <f t="shared" si="53"/>
        <v>0</v>
      </c>
      <c r="AC113" s="24">
        <f t="shared" si="53"/>
        <v>0</v>
      </c>
      <c r="AD113" s="24">
        <f t="shared" si="53"/>
        <v>0</v>
      </c>
      <c r="AE113" s="24">
        <f>AE114+AE115+AE116+AE117</f>
        <v>0</v>
      </c>
      <c r="AF113" s="33"/>
    </row>
    <row r="114" spans="1:32" s="4" customFormat="1" ht="16.5" customHeight="1">
      <c r="A114" s="39" t="s">
        <v>12</v>
      </c>
      <c r="B114" s="10">
        <f t="shared" si="43"/>
        <v>0</v>
      </c>
      <c r="C114" s="10">
        <f>H114+J114+L114+N114+P114+R114+T114+V114+X114+Z114+AB114</f>
        <v>0</v>
      </c>
      <c r="D114" s="10">
        <f>E114</f>
        <v>0</v>
      </c>
      <c r="E114" s="10">
        <f>I114+K114+M114+O114+Q114+S114+U114+W114+Y114+AA114+AC114+AE114</f>
        <v>0</v>
      </c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53"/>
      <c r="AF114" s="33"/>
    </row>
    <row r="115" spans="1:31" s="4" customFormat="1" ht="21" customHeight="1">
      <c r="A115" s="39" t="s">
        <v>13</v>
      </c>
      <c r="B115" s="10">
        <f>H115+J115+L115+N115+P115+R115+T115+V115+X115+Z115+AB115+AD115</f>
        <v>717.6</v>
      </c>
      <c r="C115" s="10">
        <f>H115+J115+L115+N115+P115+R115+T115+V115+X115+Z115+AB115</f>
        <v>717.6</v>
      </c>
      <c r="D115" s="10">
        <f>E115</f>
        <v>0</v>
      </c>
      <c r="E115" s="10">
        <f>I115+K115+M115+O115+Q115+S115+U115+W115+Y115+AA115+AC115+AE115</f>
        <v>0</v>
      </c>
      <c r="F115" s="10">
        <f>E115/B115%</f>
        <v>0</v>
      </c>
      <c r="G115" s="10">
        <f>_xlfn.IFERROR(E115/C115*100,0)</f>
        <v>0</v>
      </c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>
        <v>358.8</v>
      </c>
      <c r="S115" s="10"/>
      <c r="T115" s="10"/>
      <c r="U115" s="10"/>
      <c r="V115" s="10"/>
      <c r="W115" s="10"/>
      <c r="X115" s="10">
        <v>358.8</v>
      </c>
      <c r="Y115" s="10"/>
      <c r="Z115" s="10"/>
      <c r="AA115" s="10"/>
      <c r="AB115" s="10"/>
      <c r="AC115" s="10"/>
      <c r="AD115" s="10"/>
      <c r="AE115" s="53"/>
    </row>
    <row r="116" spans="1:31" s="4" customFormat="1" ht="16.5" customHeight="1">
      <c r="A116" s="39" t="s">
        <v>78</v>
      </c>
      <c r="B116" s="10">
        <f t="shared" si="43"/>
        <v>0</v>
      </c>
      <c r="C116" s="10">
        <f>H116+J116+L116+N116+P116+R116+T116+V116+X116+Z116+AB116</f>
        <v>0</v>
      </c>
      <c r="D116" s="10">
        <f>E116</f>
        <v>0</v>
      </c>
      <c r="E116" s="10">
        <f>I116+K116+M116+O116+Q116+S116+U116+W116+Y116+AA116+AC116+AE116</f>
        <v>0</v>
      </c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53"/>
    </row>
    <row r="117" spans="1:31" s="4" customFormat="1" ht="51" customHeight="1">
      <c r="A117" s="39" t="s">
        <v>14</v>
      </c>
      <c r="B117" s="10">
        <f t="shared" si="43"/>
        <v>0</v>
      </c>
      <c r="C117" s="10">
        <f>H117+J117+L117+N117+P117+R117+T117+V117+X117+Z117+AB117</f>
        <v>0</v>
      </c>
      <c r="D117" s="10">
        <f>E117</f>
        <v>0</v>
      </c>
      <c r="E117" s="10">
        <f>I117+K117+M117+O117+Q117+S117+U117+W117+Y117+AA117+AC117+AE117</f>
        <v>0</v>
      </c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53"/>
    </row>
    <row r="118" spans="1:31" s="4" customFormat="1" ht="47.25" customHeight="1">
      <c r="A118" s="40" t="s">
        <v>83</v>
      </c>
      <c r="B118" s="10">
        <f t="shared" si="43"/>
        <v>0</v>
      </c>
      <c r="C118" s="10">
        <f>C119</f>
        <v>0</v>
      </c>
      <c r="D118" s="10">
        <f>D119</f>
        <v>0</v>
      </c>
      <c r="E118" s="10">
        <f>E119</f>
        <v>0</v>
      </c>
      <c r="F118" s="10" t="e">
        <f>E118/B118%</f>
        <v>#DIV/0!</v>
      </c>
      <c r="G118" s="10">
        <f>_xlfn.IFERROR(E118/C118*100,0)</f>
        <v>0</v>
      </c>
      <c r="H118" s="10">
        <f>H119</f>
        <v>0</v>
      </c>
      <c r="I118" s="10">
        <f aca="true" t="shared" si="54" ref="I118:AE118">I119</f>
        <v>0</v>
      </c>
      <c r="J118" s="10">
        <f t="shared" si="54"/>
        <v>0</v>
      </c>
      <c r="K118" s="10">
        <f t="shared" si="54"/>
        <v>0</v>
      </c>
      <c r="L118" s="10">
        <f t="shared" si="54"/>
        <v>0</v>
      </c>
      <c r="M118" s="10">
        <f t="shared" si="54"/>
        <v>0</v>
      </c>
      <c r="N118" s="10">
        <f t="shared" si="54"/>
        <v>0</v>
      </c>
      <c r="O118" s="10">
        <f t="shared" si="54"/>
        <v>0</v>
      </c>
      <c r="P118" s="10">
        <f t="shared" si="54"/>
        <v>0</v>
      </c>
      <c r="Q118" s="10">
        <f t="shared" si="54"/>
        <v>0</v>
      </c>
      <c r="R118" s="10">
        <f t="shared" si="54"/>
        <v>0</v>
      </c>
      <c r="S118" s="10">
        <f t="shared" si="54"/>
        <v>0</v>
      </c>
      <c r="T118" s="10">
        <f t="shared" si="54"/>
        <v>0</v>
      </c>
      <c r="U118" s="10">
        <f t="shared" si="54"/>
        <v>0</v>
      </c>
      <c r="V118" s="10">
        <f t="shared" si="54"/>
        <v>0</v>
      </c>
      <c r="W118" s="10">
        <f t="shared" si="54"/>
        <v>0</v>
      </c>
      <c r="X118" s="10">
        <f t="shared" si="54"/>
        <v>0</v>
      </c>
      <c r="Y118" s="10">
        <f t="shared" si="54"/>
        <v>0</v>
      </c>
      <c r="Z118" s="10">
        <f t="shared" si="54"/>
        <v>0</v>
      </c>
      <c r="AA118" s="10">
        <f t="shared" si="54"/>
        <v>0</v>
      </c>
      <c r="AB118" s="10">
        <f t="shared" si="54"/>
        <v>0</v>
      </c>
      <c r="AC118" s="10">
        <f t="shared" si="54"/>
        <v>0</v>
      </c>
      <c r="AD118" s="10">
        <f t="shared" si="54"/>
        <v>0</v>
      </c>
      <c r="AE118" s="10">
        <f t="shared" si="54"/>
        <v>0</v>
      </c>
    </row>
    <row r="119" spans="1:31" s="37" customFormat="1" ht="16.5" customHeight="1">
      <c r="A119" s="36" t="s">
        <v>23</v>
      </c>
      <c r="B119" s="24">
        <f t="shared" si="43"/>
        <v>0</v>
      </c>
      <c r="C119" s="24">
        <f>C120+C121+C122+C123</f>
        <v>0</v>
      </c>
      <c r="D119" s="24">
        <f>D120+D121+D122+D123</f>
        <v>0</v>
      </c>
      <c r="E119" s="24">
        <f>E120+E121+E122+E123</f>
        <v>0</v>
      </c>
      <c r="F119" s="24" t="e">
        <f>E119/B119%</f>
        <v>#DIV/0!</v>
      </c>
      <c r="G119" s="24">
        <f>_xlfn.IFERROR(E119/C119*100,0)</f>
        <v>0</v>
      </c>
      <c r="H119" s="24">
        <f>H120+H121+H122+H123</f>
        <v>0</v>
      </c>
      <c r="I119" s="24">
        <f aca="true" t="shared" si="55" ref="I119:AD119">I120+I121+I122+I123</f>
        <v>0</v>
      </c>
      <c r="J119" s="24">
        <f t="shared" si="55"/>
        <v>0</v>
      </c>
      <c r="K119" s="24">
        <f t="shared" si="55"/>
        <v>0</v>
      </c>
      <c r="L119" s="24">
        <f t="shared" si="55"/>
        <v>0</v>
      </c>
      <c r="M119" s="24">
        <f t="shared" si="55"/>
        <v>0</v>
      </c>
      <c r="N119" s="24">
        <f t="shared" si="55"/>
        <v>0</v>
      </c>
      <c r="O119" s="24">
        <f t="shared" si="55"/>
        <v>0</v>
      </c>
      <c r="P119" s="24">
        <f t="shared" si="55"/>
        <v>0</v>
      </c>
      <c r="Q119" s="24">
        <f t="shared" si="55"/>
        <v>0</v>
      </c>
      <c r="R119" s="24">
        <f t="shared" si="55"/>
        <v>0</v>
      </c>
      <c r="S119" s="24">
        <f t="shared" si="55"/>
        <v>0</v>
      </c>
      <c r="T119" s="24">
        <f t="shared" si="55"/>
        <v>0</v>
      </c>
      <c r="U119" s="24">
        <f t="shared" si="55"/>
        <v>0</v>
      </c>
      <c r="V119" s="24">
        <f>V120+V121+V122+V123</f>
        <v>0</v>
      </c>
      <c r="W119" s="24">
        <f t="shared" si="55"/>
        <v>0</v>
      </c>
      <c r="X119" s="24">
        <f t="shared" si="55"/>
        <v>0</v>
      </c>
      <c r="Y119" s="24">
        <f t="shared" si="55"/>
        <v>0</v>
      </c>
      <c r="Z119" s="24">
        <f t="shared" si="55"/>
        <v>0</v>
      </c>
      <c r="AA119" s="24">
        <f t="shared" si="55"/>
        <v>0</v>
      </c>
      <c r="AB119" s="24">
        <f t="shared" si="55"/>
        <v>0</v>
      </c>
      <c r="AC119" s="24">
        <f t="shared" si="55"/>
        <v>0</v>
      </c>
      <c r="AD119" s="24">
        <f t="shared" si="55"/>
        <v>0</v>
      </c>
      <c r="AE119" s="24">
        <f>AE120+AE121+AE122+AE123</f>
        <v>0</v>
      </c>
    </row>
    <row r="120" spans="1:31" s="4" customFormat="1" ht="16.5" customHeight="1">
      <c r="A120" s="39" t="s">
        <v>12</v>
      </c>
      <c r="B120" s="10">
        <f t="shared" si="43"/>
        <v>0</v>
      </c>
      <c r="C120" s="10">
        <f>H120+J120+L120+N120+P120+R120+T120+V120+X120+Z120+AB120</f>
        <v>0</v>
      </c>
      <c r="D120" s="10">
        <f>E120</f>
        <v>0</v>
      </c>
      <c r="E120" s="10">
        <f>I120+K120+M120+O120+Q120+S120+U120+W120+Y120+AA120+AC120+AE120</f>
        <v>0</v>
      </c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53"/>
    </row>
    <row r="121" spans="1:31" s="4" customFormat="1" ht="16.5" customHeight="1">
      <c r="A121" s="39" t="s">
        <v>13</v>
      </c>
      <c r="B121" s="10">
        <f t="shared" si="43"/>
        <v>0</v>
      </c>
      <c r="C121" s="10">
        <f>H121+J121+L121+N121+P121+R121+T121+V121+X121+Z121+AB121</f>
        <v>0</v>
      </c>
      <c r="D121" s="10">
        <f>E121</f>
        <v>0</v>
      </c>
      <c r="E121" s="10">
        <f>I121+K121+M121+O121+Q121+S121+U121+W121+Y121+AA121+AC121+AE121</f>
        <v>0</v>
      </c>
      <c r="F121" s="10"/>
      <c r="G121" s="10">
        <f>_xlfn.IFERROR(E121/C121*100,0)</f>
        <v>0</v>
      </c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53"/>
    </row>
    <row r="122" spans="1:31" s="4" customFormat="1" ht="16.5" customHeight="1">
      <c r="A122" s="39" t="s">
        <v>78</v>
      </c>
      <c r="B122" s="10">
        <f t="shared" si="43"/>
        <v>0</v>
      </c>
      <c r="C122" s="10">
        <f>H122+J122+L122+N122+P122+R122+T122+V122+X122+Z122+AB122</f>
        <v>0</v>
      </c>
      <c r="D122" s="10">
        <f>E122</f>
        <v>0</v>
      </c>
      <c r="E122" s="10">
        <f>I122+K122+M122+O122+Q122+S122+U122+W122+Y122+AA122+AC122+AE122</f>
        <v>0</v>
      </c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53"/>
    </row>
    <row r="123" spans="1:31" s="4" customFormat="1" ht="16.5" customHeight="1">
      <c r="A123" s="39" t="s">
        <v>14</v>
      </c>
      <c r="B123" s="10">
        <f>H123+J123+L123+N123+P123+R123+T123+V123+X123+Z123+AB123+AD123</f>
        <v>0</v>
      </c>
      <c r="C123" s="10">
        <f>H123+J123+L123+N123+P123+R123+T123+V123+X123+Z123+AB123</f>
        <v>0</v>
      </c>
      <c r="D123" s="10">
        <f>E123</f>
        <v>0</v>
      </c>
      <c r="E123" s="10">
        <f>I123+K123+M123+O123+Q123+S123+U123+W123+Y123+AA123+AC123+AE123</f>
        <v>0</v>
      </c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53"/>
    </row>
    <row r="124" spans="1:31" s="4" customFormat="1" ht="75" customHeight="1">
      <c r="A124" s="62" t="s">
        <v>86</v>
      </c>
      <c r="B124" s="10">
        <f t="shared" si="43"/>
        <v>0</v>
      </c>
      <c r="C124" s="10">
        <f>C125</f>
        <v>0</v>
      </c>
      <c r="D124" s="10">
        <f>D125</f>
        <v>0</v>
      </c>
      <c r="E124" s="10">
        <f>E125</f>
        <v>0</v>
      </c>
      <c r="F124" s="10" t="e">
        <f>E124/B124%</f>
        <v>#DIV/0!</v>
      </c>
      <c r="G124" s="10">
        <f>_xlfn.IFERROR(E124/C124*100,0)</f>
        <v>0</v>
      </c>
      <c r="H124" s="10">
        <f>H125</f>
        <v>0</v>
      </c>
      <c r="I124" s="10">
        <f aca="true" t="shared" si="56" ref="I124:AE124">I125</f>
        <v>0</v>
      </c>
      <c r="J124" s="10">
        <f t="shared" si="56"/>
        <v>0</v>
      </c>
      <c r="K124" s="10">
        <f t="shared" si="56"/>
        <v>0</v>
      </c>
      <c r="L124" s="10">
        <f t="shared" si="56"/>
        <v>0</v>
      </c>
      <c r="M124" s="10">
        <f t="shared" si="56"/>
        <v>0</v>
      </c>
      <c r="N124" s="10">
        <f t="shared" si="56"/>
        <v>0</v>
      </c>
      <c r="O124" s="10">
        <f t="shared" si="56"/>
        <v>0</v>
      </c>
      <c r="P124" s="10">
        <f t="shared" si="56"/>
        <v>0</v>
      </c>
      <c r="Q124" s="10">
        <f t="shared" si="56"/>
        <v>0</v>
      </c>
      <c r="R124" s="10">
        <f t="shared" si="56"/>
        <v>0</v>
      </c>
      <c r="S124" s="10">
        <f t="shared" si="56"/>
        <v>0</v>
      </c>
      <c r="T124" s="10">
        <f t="shared" si="56"/>
        <v>0</v>
      </c>
      <c r="U124" s="10">
        <f t="shared" si="56"/>
        <v>0</v>
      </c>
      <c r="V124" s="10">
        <f t="shared" si="56"/>
        <v>0</v>
      </c>
      <c r="W124" s="10">
        <f t="shared" si="56"/>
        <v>0</v>
      </c>
      <c r="X124" s="10">
        <f t="shared" si="56"/>
        <v>0</v>
      </c>
      <c r="Y124" s="10">
        <f t="shared" si="56"/>
        <v>0</v>
      </c>
      <c r="Z124" s="10">
        <f t="shared" si="56"/>
        <v>0</v>
      </c>
      <c r="AA124" s="10">
        <f t="shared" si="56"/>
        <v>0</v>
      </c>
      <c r="AB124" s="10">
        <f t="shared" si="56"/>
        <v>0</v>
      </c>
      <c r="AC124" s="10">
        <f t="shared" si="56"/>
        <v>0</v>
      </c>
      <c r="AD124" s="10">
        <f t="shared" si="56"/>
        <v>0</v>
      </c>
      <c r="AE124" s="10">
        <f t="shared" si="56"/>
        <v>0</v>
      </c>
    </row>
    <row r="125" spans="1:31" s="37" customFormat="1" ht="15.75" customHeight="1">
      <c r="A125" s="36" t="s">
        <v>23</v>
      </c>
      <c r="B125" s="24">
        <f t="shared" si="43"/>
        <v>0</v>
      </c>
      <c r="C125" s="24">
        <f>C126+C127+C128+C129</f>
        <v>0</v>
      </c>
      <c r="D125" s="24">
        <f>D126+D127+D128+D129</f>
        <v>0</v>
      </c>
      <c r="E125" s="24">
        <f>E126+E127+E128+E129</f>
        <v>0</v>
      </c>
      <c r="F125" s="24" t="e">
        <f>E125/B125%</f>
        <v>#DIV/0!</v>
      </c>
      <c r="G125" s="24">
        <f>_xlfn.IFERROR(E125/C125*100,0)</f>
        <v>0</v>
      </c>
      <c r="H125" s="24">
        <f>H126+H127+H128+H129</f>
        <v>0</v>
      </c>
      <c r="I125" s="24">
        <f aca="true" t="shared" si="57" ref="I125:AD125">I126+I127+I128+I129</f>
        <v>0</v>
      </c>
      <c r="J125" s="24">
        <f t="shared" si="57"/>
        <v>0</v>
      </c>
      <c r="K125" s="24">
        <f t="shared" si="57"/>
        <v>0</v>
      </c>
      <c r="L125" s="24">
        <f t="shared" si="57"/>
        <v>0</v>
      </c>
      <c r="M125" s="24">
        <f t="shared" si="57"/>
        <v>0</v>
      </c>
      <c r="N125" s="24">
        <f t="shared" si="57"/>
        <v>0</v>
      </c>
      <c r="O125" s="24">
        <f t="shared" si="57"/>
        <v>0</v>
      </c>
      <c r="P125" s="24">
        <f t="shared" si="57"/>
        <v>0</v>
      </c>
      <c r="Q125" s="24">
        <f t="shared" si="57"/>
        <v>0</v>
      </c>
      <c r="R125" s="24">
        <f t="shared" si="57"/>
        <v>0</v>
      </c>
      <c r="S125" s="24">
        <f t="shared" si="57"/>
        <v>0</v>
      </c>
      <c r="T125" s="24">
        <f t="shared" si="57"/>
        <v>0</v>
      </c>
      <c r="U125" s="24">
        <f t="shared" si="57"/>
        <v>0</v>
      </c>
      <c r="V125" s="24">
        <f>V126+V127+V128+V129</f>
        <v>0</v>
      </c>
      <c r="W125" s="24">
        <f t="shared" si="57"/>
        <v>0</v>
      </c>
      <c r="X125" s="24">
        <f t="shared" si="57"/>
        <v>0</v>
      </c>
      <c r="Y125" s="24">
        <f t="shared" si="57"/>
        <v>0</v>
      </c>
      <c r="Z125" s="24">
        <f t="shared" si="57"/>
        <v>0</v>
      </c>
      <c r="AA125" s="24">
        <f t="shared" si="57"/>
        <v>0</v>
      </c>
      <c r="AB125" s="24">
        <f t="shared" si="57"/>
        <v>0</v>
      </c>
      <c r="AC125" s="24">
        <f t="shared" si="57"/>
        <v>0</v>
      </c>
      <c r="AD125" s="24">
        <f t="shared" si="57"/>
        <v>0</v>
      </c>
      <c r="AE125" s="24">
        <f>AE126+AE127+AE128+AE129</f>
        <v>0</v>
      </c>
    </row>
    <row r="126" spans="1:31" s="4" customFormat="1" ht="15.75" customHeight="1">
      <c r="A126" s="39" t="s">
        <v>12</v>
      </c>
      <c r="B126" s="10">
        <f t="shared" si="43"/>
        <v>0</v>
      </c>
      <c r="C126" s="10">
        <f>H126+J126+L126+N126+P126+R126+T126+V126+X126+Z126+AB126</f>
        <v>0</v>
      </c>
      <c r="D126" s="10">
        <f>E126</f>
        <v>0</v>
      </c>
      <c r="E126" s="10">
        <f>I126+K126+M126+O126+Q126+S126+U126+W126+Y126+AA126+AC126+AE126</f>
        <v>0</v>
      </c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53"/>
    </row>
    <row r="127" spans="1:31" s="4" customFormat="1" ht="15.75" customHeight="1">
      <c r="A127" s="39" t="s">
        <v>13</v>
      </c>
      <c r="B127" s="10">
        <f>H127+J127+L127+N127+P127+R127+T127+V127+X127+Z127+AB127+AD127</f>
        <v>0</v>
      </c>
      <c r="C127" s="10">
        <f>H127+J127+L127+N127+P127+R127+T127+V127+X127+Z127+AB127</f>
        <v>0</v>
      </c>
      <c r="D127" s="10">
        <f>E127</f>
        <v>0</v>
      </c>
      <c r="E127" s="10">
        <f>I127+K127+M127+O127+Q127+S127+U127+W127+Y127+AA127+AC127+AE127</f>
        <v>0</v>
      </c>
      <c r="F127" s="10"/>
      <c r="G127" s="10">
        <f>_xlfn.IFERROR(E127/C127*100,0)</f>
        <v>0</v>
      </c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53"/>
    </row>
    <row r="128" spans="1:31" s="4" customFormat="1" ht="15.75" customHeight="1">
      <c r="A128" s="39" t="s">
        <v>78</v>
      </c>
      <c r="B128" s="10">
        <f t="shared" si="43"/>
        <v>0</v>
      </c>
      <c r="C128" s="10">
        <f>H128+J128+L128+N128+P128+R128+T128+V128+X128+Z128+AB128</f>
        <v>0</v>
      </c>
      <c r="D128" s="10">
        <f>E128</f>
        <v>0</v>
      </c>
      <c r="E128" s="10">
        <f>I128+K128+M128+O128+Q128+S128+U128+W128+Y128+AA128+AC128+AE128</f>
        <v>0</v>
      </c>
      <c r="F128" s="10"/>
      <c r="G128" s="10">
        <f>_xlfn.IFERROR(E128/C128*100,0)</f>
        <v>0</v>
      </c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53"/>
    </row>
    <row r="129" spans="1:31" s="4" customFormat="1" ht="15.75" customHeight="1">
      <c r="A129" s="39" t="s">
        <v>14</v>
      </c>
      <c r="B129" s="10">
        <f t="shared" si="43"/>
        <v>0</v>
      </c>
      <c r="C129" s="10">
        <f>H129+J129+L129+N129+P129+R129+T129+V129+X129+Z129+AB129</f>
        <v>0</v>
      </c>
      <c r="D129" s="10">
        <f>E129</f>
        <v>0</v>
      </c>
      <c r="E129" s="10">
        <f>I129+K129+M129+O129+Q129+S129+U129+W129+Y129+AA129+AC129+AE129</f>
        <v>0</v>
      </c>
      <c r="F129" s="10"/>
      <c r="G129" s="10">
        <f>_xlfn.IFERROR(E129/C129*100,0)</f>
        <v>0</v>
      </c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53"/>
    </row>
    <row r="130" spans="1:31" s="4" customFormat="1" ht="54.75" customHeight="1">
      <c r="A130" s="62" t="s">
        <v>94</v>
      </c>
      <c r="B130" s="10">
        <f t="shared" si="43"/>
        <v>0</v>
      </c>
      <c r="C130" s="10">
        <f>C131</f>
        <v>0</v>
      </c>
      <c r="D130" s="10">
        <f>D131</f>
        <v>0</v>
      </c>
      <c r="E130" s="10">
        <f>E131</f>
        <v>0</v>
      </c>
      <c r="F130" s="10" t="e">
        <f>E130/B130%</f>
        <v>#DIV/0!</v>
      </c>
      <c r="G130" s="10">
        <f>_xlfn.IFERROR(E130/C130*100,0)</f>
        <v>0</v>
      </c>
      <c r="H130" s="10">
        <f>H131</f>
        <v>0</v>
      </c>
      <c r="I130" s="10">
        <f aca="true" t="shared" si="58" ref="I130:AE130">I131</f>
        <v>0</v>
      </c>
      <c r="J130" s="10">
        <f t="shared" si="58"/>
        <v>0</v>
      </c>
      <c r="K130" s="10">
        <f t="shared" si="58"/>
        <v>0</v>
      </c>
      <c r="L130" s="10">
        <f t="shared" si="58"/>
        <v>0</v>
      </c>
      <c r="M130" s="10">
        <f t="shared" si="58"/>
        <v>0</v>
      </c>
      <c r="N130" s="10">
        <f t="shared" si="58"/>
        <v>0</v>
      </c>
      <c r="O130" s="10">
        <f t="shared" si="58"/>
        <v>0</v>
      </c>
      <c r="P130" s="10">
        <f t="shared" si="58"/>
        <v>0</v>
      </c>
      <c r="Q130" s="10">
        <f t="shared" si="58"/>
        <v>0</v>
      </c>
      <c r="R130" s="10">
        <f t="shared" si="58"/>
        <v>0</v>
      </c>
      <c r="S130" s="10">
        <f t="shared" si="58"/>
        <v>0</v>
      </c>
      <c r="T130" s="10">
        <f t="shared" si="58"/>
        <v>0</v>
      </c>
      <c r="U130" s="10">
        <f t="shared" si="58"/>
        <v>0</v>
      </c>
      <c r="V130" s="10">
        <f t="shared" si="58"/>
        <v>0</v>
      </c>
      <c r="W130" s="10">
        <f t="shared" si="58"/>
        <v>0</v>
      </c>
      <c r="X130" s="10">
        <f t="shared" si="58"/>
        <v>0</v>
      </c>
      <c r="Y130" s="10">
        <f t="shared" si="58"/>
        <v>0</v>
      </c>
      <c r="Z130" s="10">
        <f t="shared" si="58"/>
        <v>0</v>
      </c>
      <c r="AA130" s="10">
        <f t="shared" si="58"/>
        <v>0</v>
      </c>
      <c r="AB130" s="10">
        <f t="shared" si="58"/>
        <v>0</v>
      </c>
      <c r="AC130" s="10">
        <f t="shared" si="58"/>
        <v>0</v>
      </c>
      <c r="AD130" s="10">
        <f t="shared" si="58"/>
        <v>0</v>
      </c>
      <c r="AE130" s="10">
        <f t="shared" si="58"/>
        <v>0</v>
      </c>
    </row>
    <row r="131" spans="1:31" s="37" customFormat="1" ht="15.75" customHeight="1">
      <c r="A131" s="36" t="s">
        <v>23</v>
      </c>
      <c r="B131" s="24">
        <f t="shared" si="43"/>
        <v>0</v>
      </c>
      <c r="C131" s="24">
        <f>C132+C133+C134+C135</f>
        <v>0</v>
      </c>
      <c r="D131" s="24">
        <f>D132+D133+D134+D135</f>
        <v>0</v>
      </c>
      <c r="E131" s="24">
        <f>E132+E133+E134+E135</f>
        <v>0</v>
      </c>
      <c r="F131" s="24" t="e">
        <f>E131/B131%</f>
        <v>#DIV/0!</v>
      </c>
      <c r="G131" s="24">
        <f>_xlfn.IFERROR(E131/C131*100,0)</f>
        <v>0</v>
      </c>
      <c r="H131" s="24">
        <f>H132+H133+H134+H135</f>
        <v>0</v>
      </c>
      <c r="I131" s="24">
        <f aca="true" t="shared" si="59" ref="I131:AE131">I132+I133+I134+I135</f>
        <v>0</v>
      </c>
      <c r="J131" s="24">
        <f t="shared" si="59"/>
        <v>0</v>
      </c>
      <c r="K131" s="24">
        <f t="shared" si="59"/>
        <v>0</v>
      </c>
      <c r="L131" s="24">
        <f t="shared" si="59"/>
        <v>0</v>
      </c>
      <c r="M131" s="24">
        <f t="shared" si="59"/>
        <v>0</v>
      </c>
      <c r="N131" s="24">
        <f t="shared" si="59"/>
        <v>0</v>
      </c>
      <c r="O131" s="24">
        <f t="shared" si="59"/>
        <v>0</v>
      </c>
      <c r="P131" s="24">
        <f t="shared" si="59"/>
        <v>0</v>
      </c>
      <c r="Q131" s="24">
        <f t="shared" si="59"/>
        <v>0</v>
      </c>
      <c r="R131" s="24">
        <f t="shared" si="59"/>
        <v>0</v>
      </c>
      <c r="S131" s="24">
        <f t="shared" si="59"/>
        <v>0</v>
      </c>
      <c r="T131" s="24">
        <f t="shared" si="59"/>
        <v>0</v>
      </c>
      <c r="U131" s="24">
        <f t="shared" si="59"/>
        <v>0</v>
      </c>
      <c r="V131" s="24">
        <f t="shared" si="59"/>
        <v>0</v>
      </c>
      <c r="W131" s="24">
        <f t="shared" si="59"/>
        <v>0</v>
      </c>
      <c r="X131" s="24">
        <f t="shared" si="59"/>
        <v>0</v>
      </c>
      <c r="Y131" s="24">
        <f t="shared" si="59"/>
        <v>0</v>
      </c>
      <c r="Z131" s="24">
        <f t="shared" si="59"/>
        <v>0</v>
      </c>
      <c r="AA131" s="24">
        <f t="shared" si="59"/>
        <v>0</v>
      </c>
      <c r="AB131" s="24">
        <f t="shared" si="59"/>
        <v>0</v>
      </c>
      <c r="AC131" s="24">
        <f t="shared" si="59"/>
        <v>0</v>
      </c>
      <c r="AD131" s="24">
        <f t="shared" si="59"/>
        <v>0</v>
      </c>
      <c r="AE131" s="24">
        <f t="shared" si="59"/>
        <v>0</v>
      </c>
    </row>
    <row r="132" spans="1:31" s="4" customFormat="1" ht="15.75" customHeight="1">
      <c r="A132" s="39" t="s">
        <v>12</v>
      </c>
      <c r="B132" s="10">
        <f t="shared" si="43"/>
        <v>0</v>
      </c>
      <c r="C132" s="10">
        <f>H132+J132+L132+N132+P132+R132+T132+V132+X132+Z132+AB132</f>
        <v>0</v>
      </c>
      <c r="D132" s="10">
        <f>E132</f>
        <v>0</v>
      </c>
      <c r="E132" s="10">
        <f>I132+K132+M132+O132+Q132+S132+U132+W132+Y132+AA132+AC132+AE132</f>
        <v>0</v>
      </c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53"/>
    </row>
    <row r="133" spans="1:31" s="4" customFormat="1" ht="15.75" customHeight="1">
      <c r="A133" s="39" t="s">
        <v>13</v>
      </c>
      <c r="B133" s="10">
        <f>H133+J133+L133+N133+P133+R133+T133+V133+X133+Z133+AB133+AD133</f>
        <v>0</v>
      </c>
      <c r="C133" s="10">
        <f>H133+J133+L133+N133+P133+R133+T133+V133+X133+Z133+AB133</f>
        <v>0</v>
      </c>
      <c r="D133" s="10">
        <f>E133</f>
        <v>0</v>
      </c>
      <c r="E133" s="10">
        <f>I133+K133+M133+O133+Q133+S133+U133+W133+Y133+AA133+AC133+AE133</f>
        <v>0</v>
      </c>
      <c r="F133" s="10"/>
      <c r="G133" s="10">
        <f>_xlfn.IFERROR(E133/C133*100,0)</f>
        <v>0</v>
      </c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53"/>
    </row>
    <row r="134" spans="1:31" s="4" customFormat="1" ht="15.75" customHeight="1">
      <c r="A134" s="39" t="s">
        <v>78</v>
      </c>
      <c r="B134" s="10">
        <f t="shared" si="43"/>
        <v>0</v>
      </c>
      <c r="C134" s="10">
        <f>H134+J134+L134+N134+P134+R134+T134+V134+X134+Z134+AB134</f>
        <v>0</v>
      </c>
      <c r="D134" s="10">
        <f>E134</f>
        <v>0</v>
      </c>
      <c r="E134" s="10">
        <f>I134+K134+M134+O134+Q134+S134+U134+W134+Y134+AA134+AC134+AE134</f>
        <v>0</v>
      </c>
      <c r="F134" s="10"/>
      <c r="G134" s="10">
        <f>_xlfn.IFERROR(E134/C134*100,0)</f>
        <v>0</v>
      </c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53"/>
    </row>
    <row r="135" spans="1:31" s="4" customFormat="1" ht="15.75" customHeight="1">
      <c r="A135" s="39" t="s">
        <v>14</v>
      </c>
      <c r="B135" s="10">
        <f t="shared" si="43"/>
        <v>0</v>
      </c>
      <c r="C135" s="10">
        <f>H135+J135+L135+N135+P135+R135+T135+V135+X135+Z135+AB135</f>
        <v>0</v>
      </c>
      <c r="D135" s="10">
        <f>E135</f>
        <v>0</v>
      </c>
      <c r="E135" s="10">
        <f>I135+K135+M135+O135+Q135+S135+U135+W135+Y135+AA135+AC135+AE135</f>
        <v>0</v>
      </c>
      <c r="F135" s="10"/>
      <c r="G135" s="10">
        <f>_xlfn.IFERROR(E135/C135*100,0)</f>
        <v>0</v>
      </c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53"/>
    </row>
    <row r="136" spans="1:31" s="4" customFormat="1" ht="42" customHeight="1">
      <c r="A136" s="62" t="s">
        <v>103</v>
      </c>
      <c r="B136" s="10">
        <f aca="true" t="shared" si="60" ref="B136:B149">H136+J136+L136+N136+P136+R136+T136+V136+X136+Z136+AB136+AD136</f>
        <v>1580</v>
      </c>
      <c r="C136" s="10">
        <f>C137</f>
        <v>1580</v>
      </c>
      <c r="D136" s="10">
        <f>D137</f>
        <v>0</v>
      </c>
      <c r="E136" s="10">
        <f>E137</f>
        <v>0</v>
      </c>
      <c r="F136" s="10">
        <f>E136/B136%</f>
        <v>0</v>
      </c>
      <c r="G136" s="10">
        <f>_xlfn.IFERROR(E136/C136*100,0)</f>
        <v>0</v>
      </c>
      <c r="H136" s="10">
        <f>H137</f>
        <v>0</v>
      </c>
      <c r="I136" s="10">
        <f aca="true" t="shared" si="61" ref="I136:AE136">I137</f>
        <v>0</v>
      </c>
      <c r="J136" s="10">
        <f t="shared" si="61"/>
        <v>0</v>
      </c>
      <c r="K136" s="10">
        <f t="shared" si="61"/>
        <v>0</v>
      </c>
      <c r="L136" s="10">
        <f t="shared" si="61"/>
        <v>0</v>
      </c>
      <c r="M136" s="10">
        <f t="shared" si="61"/>
        <v>0</v>
      </c>
      <c r="N136" s="10">
        <f t="shared" si="61"/>
        <v>0</v>
      </c>
      <c r="O136" s="10">
        <f t="shared" si="61"/>
        <v>0</v>
      </c>
      <c r="P136" s="10">
        <f t="shared" si="61"/>
        <v>0</v>
      </c>
      <c r="Q136" s="10">
        <f t="shared" si="61"/>
        <v>0</v>
      </c>
      <c r="R136" s="10">
        <f t="shared" si="61"/>
        <v>0</v>
      </c>
      <c r="S136" s="10">
        <f t="shared" si="61"/>
        <v>0</v>
      </c>
      <c r="T136" s="10">
        <f t="shared" si="61"/>
        <v>0</v>
      </c>
      <c r="U136" s="10">
        <f t="shared" si="61"/>
        <v>0</v>
      </c>
      <c r="V136" s="10">
        <f t="shared" si="61"/>
        <v>0</v>
      </c>
      <c r="W136" s="10">
        <f t="shared" si="61"/>
        <v>0</v>
      </c>
      <c r="X136" s="10">
        <f t="shared" si="61"/>
        <v>1580</v>
      </c>
      <c r="Y136" s="10">
        <f t="shared" si="61"/>
        <v>0</v>
      </c>
      <c r="Z136" s="10">
        <f t="shared" si="61"/>
        <v>0</v>
      </c>
      <c r="AA136" s="10">
        <f t="shared" si="61"/>
        <v>0</v>
      </c>
      <c r="AB136" s="10">
        <f t="shared" si="61"/>
        <v>0</v>
      </c>
      <c r="AC136" s="10">
        <f t="shared" si="61"/>
        <v>0</v>
      </c>
      <c r="AD136" s="10">
        <f t="shared" si="61"/>
        <v>0</v>
      </c>
      <c r="AE136" s="10">
        <f t="shared" si="61"/>
        <v>0</v>
      </c>
    </row>
    <row r="137" spans="1:31" s="37" customFormat="1" ht="15.75" customHeight="1">
      <c r="A137" s="36" t="s">
        <v>23</v>
      </c>
      <c r="B137" s="24">
        <f t="shared" si="60"/>
        <v>1580</v>
      </c>
      <c r="C137" s="24">
        <f>C138+C139+C140+C141</f>
        <v>1580</v>
      </c>
      <c r="D137" s="24">
        <f>D138+D139+D140+D141</f>
        <v>0</v>
      </c>
      <c r="E137" s="24">
        <f>E138+E139+E140+E141</f>
        <v>0</v>
      </c>
      <c r="F137" s="24">
        <f>E137/B137%</f>
        <v>0</v>
      </c>
      <c r="G137" s="24">
        <f>_xlfn.IFERROR(E137/C137*100,0)</f>
        <v>0</v>
      </c>
      <c r="H137" s="24">
        <f>H138+H139+H140+H141</f>
        <v>0</v>
      </c>
      <c r="I137" s="24">
        <f aca="true" t="shared" si="62" ref="I137:AE137">I138+I139+I140+I141</f>
        <v>0</v>
      </c>
      <c r="J137" s="24">
        <f t="shared" si="62"/>
        <v>0</v>
      </c>
      <c r="K137" s="24">
        <f t="shared" si="62"/>
        <v>0</v>
      </c>
      <c r="L137" s="24">
        <f t="shared" si="62"/>
        <v>0</v>
      </c>
      <c r="M137" s="24">
        <f t="shared" si="62"/>
        <v>0</v>
      </c>
      <c r="N137" s="24">
        <f t="shared" si="62"/>
        <v>0</v>
      </c>
      <c r="O137" s="24">
        <f t="shared" si="62"/>
        <v>0</v>
      </c>
      <c r="P137" s="24">
        <f t="shared" si="62"/>
        <v>0</v>
      </c>
      <c r="Q137" s="24">
        <f t="shared" si="62"/>
        <v>0</v>
      </c>
      <c r="R137" s="24">
        <f t="shared" si="62"/>
        <v>0</v>
      </c>
      <c r="S137" s="24">
        <f t="shared" si="62"/>
        <v>0</v>
      </c>
      <c r="T137" s="24">
        <f t="shared" si="62"/>
        <v>0</v>
      </c>
      <c r="U137" s="24">
        <f t="shared" si="62"/>
        <v>0</v>
      </c>
      <c r="V137" s="24">
        <f t="shared" si="62"/>
        <v>0</v>
      </c>
      <c r="W137" s="24">
        <f t="shared" si="62"/>
        <v>0</v>
      </c>
      <c r="X137" s="24">
        <f t="shared" si="62"/>
        <v>1580</v>
      </c>
      <c r="Y137" s="24">
        <f t="shared" si="62"/>
        <v>0</v>
      </c>
      <c r="Z137" s="24">
        <f t="shared" si="62"/>
        <v>0</v>
      </c>
      <c r="AA137" s="24">
        <f t="shared" si="62"/>
        <v>0</v>
      </c>
      <c r="AB137" s="24">
        <f t="shared" si="62"/>
        <v>0</v>
      </c>
      <c r="AC137" s="24">
        <f t="shared" si="62"/>
        <v>0</v>
      </c>
      <c r="AD137" s="24">
        <f t="shared" si="62"/>
        <v>0</v>
      </c>
      <c r="AE137" s="24">
        <f t="shared" si="62"/>
        <v>0</v>
      </c>
    </row>
    <row r="138" spans="1:31" s="4" customFormat="1" ht="15.75" customHeight="1">
      <c r="A138" s="39" t="s">
        <v>12</v>
      </c>
      <c r="B138" s="10">
        <f t="shared" si="60"/>
        <v>0</v>
      </c>
      <c r="C138" s="10">
        <f>H138+J138+L138+N138+P138+R138+T138+V138+X138+Z138+AB138</f>
        <v>0</v>
      </c>
      <c r="D138" s="10">
        <f>E138</f>
        <v>0</v>
      </c>
      <c r="E138" s="10">
        <f>I138+K138+M138+O138+Q138+S138+U138+W138+Y138+AA138+AC138+AE138</f>
        <v>0</v>
      </c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53"/>
    </row>
    <row r="139" spans="1:31" s="4" customFormat="1" ht="15.75" customHeight="1">
      <c r="A139" s="39" t="s">
        <v>13</v>
      </c>
      <c r="B139" s="10">
        <f t="shared" si="60"/>
        <v>1580</v>
      </c>
      <c r="C139" s="10">
        <f>H139+J139+L139+N139+P139+R139+T139+V139+X139+Z139+AB139</f>
        <v>1580</v>
      </c>
      <c r="D139" s="10">
        <f>E139</f>
        <v>0</v>
      </c>
      <c r="E139" s="10">
        <f>I139+K139+M139+O139+Q139+S139+U139+W139+Y139+AA139+AC139+AE139</f>
        <v>0</v>
      </c>
      <c r="F139" s="10"/>
      <c r="G139" s="10">
        <f>_xlfn.IFERROR(E139/C139*100,0)</f>
        <v>0</v>
      </c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>
        <v>1580</v>
      </c>
      <c r="Y139" s="10"/>
      <c r="Z139" s="10"/>
      <c r="AA139" s="10"/>
      <c r="AB139" s="10"/>
      <c r="AC139" s="10"/>
      <c r="AD139" s="10"/>
      <c r="AE139" s="53"/>
    </row>
    <row r="140" spans="1:31" s="4" customFormat="1" ht="15.75" customHeight="1">
      <c r="A140" s="39" t="s">
        <v>78</v>
      </c>
      <c r="B140" s="10">
        <f t="shared" si="60"/>
        <v>0</v>
      </c>
      <c r="C140" s="10">
        <f>H140+J140+L140+N140+P140+R140+T140+V140+X140+Z140+AB140</f>
        <v>0</v>
      </c>
      <c r="D140" s="10">
        <f>E140</f>
        <v>0</v>
      </c>
      <c r="E140" s="10">
        <f>I140+K140+M140+O140+Q140+S140+U140+W140+Y140+AA140+AC140+AE140</f>
        <v>0</v>
      </c>
      <c r="F140" s="10"/>
      <c r="G140" s="10">
        <f>_xlfn.IFERROR(E140/C140*100,0)</f>
        <v>0</v>
      </c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53"/>
    </row>
    <row r="141" spans="1:31" s="4" customFormat="1" ht="15.75" customHeight="1">
      <c r="A141" s="39" t="s">
        <v>14</v>
      </c>
      <c r="B141" s="10">
        <f t="shared" si="60"/>
        <v>0</v>
      </c>
      <c r="C141" s="10">
        <f>H141+J141+L141+N141+P141+R141+T141+V141+X141+Z141+AB141</f>
        <v>0</v>
      </c>
      <c r="D141" s="10">
        <f>E141</f>
        <v>0</v>
      </c>
      <c r="E141" s="10">
        <f>I141+K141+M141+O141+Q141+S141+U141+W141+Y141+AA141+AC141+AE141</f>
        <v>0</v>
      </c>
      <c r="F141" s="10"/>
      <c r="G141" s="10">
        <f>_xlfn.IFERROR(E141/C141*100,0)</f>
        <v>0</v>
      </c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53"/>
    </row>
    <row r="142" spans="1:31" s="4" customFormat="1" ht="51" customHeight="1">
      <c r="A142" s="62" t="s">
        <v>104</v>
      </c>
      <c r="B142" s="10">
        <f t="shared" si="60"/>
        <v>100</v>
      </c>
      <c r="C142" s="10">
        <f>C143</f>
        <v>100</v>
      </c>
      <c r="D142" s="10">
        <f>D143</f>
        <v>0</v>
      </c>
      <c r="E142" s="10">
        <f>E143</f>
        <v>0</v>
      </c>
      <c r="F142" s="10">
        <f>E142/B142%</f>
        <v>0</v>
      </c>
      <c r="G142" s="10">
        <f>_xlfn.IFERROR(E142/C142*100,0)</f>
        <v>0</v>
      </c>
      <c r="H142" s="10">
        <f>H143</f>
        <v>0</v>
      </c>
      <c r="I142" s="10">
        <f aca="true" t="shared" si="63" ref="I142:AE142">I143</f>
        <v>0</v>
      </c>
      <c r="J142" s="10">
        <f t="shared" si="63"/>
        <v>0</v>
      </c>
      <c r="K142" s="10">
        <f t="shared" si="63"/>
        <v>0</v>
      </c>
      <c r="L142" s="10">
        <f t="shared" si="63"/>
        <v>0</v>
      </c>
      <c r="M142" s="10">
        <f t="shared" si="63"/>
        <v>0</v>
      </c>
      <c r="N142" s="10">
        <f t="shared" si="63"/>
        <v>100</v>
      </c>
      <c r="O142" s="10">
        <f t="shared" si="63"/>
        <v>0</v>
      </c>
      <c r="P142" s="10">
        <f t="shared" si="63"/>
        <v>0</v>
      </c>
      <c r="Q142" s="10">
        <f t="shared" si="63"/>
        <v>0</v>
      </c>
      <c r="R142" s="10">
        <f t="shared" si="63"/>
        <v>0</v>
      </c>
      <c r="S142" s="10">
        <f t="shared" si="63"/>
        <v>0</v>
      </c>
      <c r="T142" s="10">
        <f t="shared" si="63"/>
        <v>0</v>
      </c>
      <c r="U142" s="10">
        <f t="shared" si="63"/>
        <v>0</v>
      </c>
      <c r="V142" s="10">
        <f t="shared" si="63"/>
        <v>0</v>
      </c>
      <c r="W142" s="10">
        <f t="shared" si="63"/>
        <v>0</v>
      </c>
      <c r="X142" s="10">
        <f t="shared" si="63"/>
        <v>0</v>
      </c>
      <c r="Y142" s="10">
        <f t="shared" si="63"/>
        <v>0</v>
      </c>
      <c r="Z142" s="10">
        <f t="shared" si="63"/>
        <v>0</v>
      </c>
      <c r="AA142" s="10">
        <f t="shared" si="63"/>
        <v>0</v>
      </c>
      <c r="AB142" s="10">
        <f t="shared" si="63"/>
        <v>0</v>
      </c>
      <c r="AC142" s="10">
        <f t="shared" si="63"/>
        <v>0</v>
      </c>
      <c r="AD142" s="10">
        <f t="shared" si="63"/>
        <v>0</v>
      </c>
      <c r="AE142" s="10">
        <f t="shared" si="63"/>
        <v>0</v>
      </c>
    </row>
    <row r="143" spans="1:31" s="37" customFormat="1" ht="15.75" customHeight="1">
      <c r="A143" s="36" t="s">
        <v>23</v>
      </c>
      <c r="B143" s="24">
        <f t="shared" si="60"/>
        <v>100</v>
      </c>
      <c r="C143" s="24">
        <f>C144+C145+C146+C147</f>
        <v>100</v>
      </c>
      <c r="D143" s="24">
        <f>D144+D145+D146+D147</f>
        <v>0</v>
      </c>
      <c r="E143" s="24">
        <f>E144+E145+E146+E147</f>
        <v>0</v>
      </c>
      <c r="F143" s="24">
        <f>E143/B143%</f>
        <v>0</v>
      </c>
      <c r="G143" s="24">
        <f>_xlfn.IFERROR(E143/C143*100,0)</f>
        <v>0</v>
      </c>
      <c r="H143" s="24">
        <f>H144+H145+H146+H147</f>
        <v>0</v>
      </c>
      <c r="I143" s="24">
        <f aca="true" t="shared" si="64" ref="I143:AE143">I144+I145+I146+I147</f>
        <v>0</v>
      </c>
      <c r="J143" s="24">
        <f t="shared" si="64"/>
        <v>0</v>
      </c>
      <c r="K143" s="24">
        <f t="shared" si="64"/>
        <v>0</v>
      </c>
      <c r="L143" s="24">
        <f t="shared" si="64"/>
        <v>0</v>
      </c>
      <c r="M143" s="24">
        <f t="shared" si="64"/>
        <v>0</v>
      </c>
      <c r="N143" s="24">
        <f t="shared" si="64"/>
        <v>100</v>
      </c>
      <c r="O143" s="24">
        <f t="shared" si="64"/>
        <v>0</v>
      </c>
      <c r="P143" s="24">
        <f t="shared" si="64"/>
        <v>0</v>
      </c>
      <c r="Q143" s="24">
        <f t="shared" si="64"/>
        <v>0</v>
      </c>
      <c r="R143" s="24">
        <f t="shared" si="64"/>
        <v>0</v>
      </c>
      <c r="S143" s="24">
        <f t="shared" si="64"/>
        <v>0</v>
      </c>
      <c r="T143" s="24">
        <f t="shared" si="64"/>
        <v>0</v>
      </c>
      <c r="U143" s="24">
        <f t="shared" si="64"/>
        <v>0</v>
      </c>
      <c r="V143" s="24">
        <f t="shared" si="64"/>
        <v>0</v>
      </c>
      <c r="W143" s="24">
        <f t="shared" si="64"/>
        <v>0</v>
      </c>
      <c r="X143" s="24">
        <f t="shared" si="64"/>
        <v>0</v>
      </c>
      <c r="Y143" s="24">
        <f t="shared" si="64"/>
        <v>0</v>
      </c>
      <c r="Z143" s="24">
        <f t="shared" si="64"/>
        <v>0</v>
      </c>
      <c r="AA143" s="24">
        <f t="shared" si="64"/>
        <v>0</v>
      </c>
      <c r="AB143" s="24">
        <f t="shared" si="64"/>
        <v>0</v>
      </c>
      <c r="AC143" s="24">
        <f t="shared" si="64"/>
        <v>0</v>
      </c>
      <c r="AD143" s="24">
        <f t="shared" si="64"/>
        <v>0</v>
      </c>
      <c r="AE143" s="24">
        <f t="shared" si="64"/>
        <v>0</v>
      </c>
    </row>
    <row r="144" spans="1:31" s="4" customFormat="1" ht="15.75" customHeight="1">
      <c r="A144" s="39" t="s">
        <v>12</v>
      </c>
      <c r="B144" s="10">
        <f t="shared" si="60"/>
        <v>0</v>
      </c>
      <c r="C144" s="10">
        <f>H144+J144+L144+N144+P144+R144+T144+V144+X144+Z144+AB144</f>
        <v>0</v>
      </c>
      <c r="D144" s="10">
        <f>E144</f>
        <v>0</v>
      </c>
      <c r="E144" s="10">
        <f>I144+K144+M144+O144+Q144+S144+U144+W144+Y144+AA144+AC144+AE144</f>
        <v>0</v>
      </c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53"/>
    </row>
    <row r="145" spans="1:31" s="4" customFormat="1" ht="15.75" customHeight="1">
      <c r="A145" s="39" t="s">
        <v>13</v>
      </c>
      <c r="B145" s="10">
        <f t="shared" si="60"/>
        <v>100</v>
      </c>
      <c r="C145" s="10">
        <f>H145+J145+L145+N145+P145+R145+T145+V145+X145+Z145+AB145</f>
        <v>100</v>
      </c>
      <c r="D145" s="10">
        <f>E145</f>
        <v>0</v>
      </c>
      <c r="E145" s="10">
        <f>I145+K145+M145+O145+Q145+S145+U145+W145+Y145+AA145+AC145+AE145</f>
        <v>0</v>
      </c>
      <c r="F145" s="10"/>
      <c r="G145" s="10">
        <f>_xlfn.IFERROR(E145/C145*100,0)</f>
        <v>0</v>
      </c>
      <c r="H145" s="10"/>
      <c r="I145" s="10"/>
      <c r="J145" s="10"/>
      <c r="K145" s="10"/>
      <c r="L145" s="10"/>
      <c r="M145" s="10"/>
      <c r="N145" s="10">
        <v>100</v>
      </c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53"/>
    </row>
    <row r="146" spans="1:31" s="4" customFormat="1" ht="15.75" customHeight="1">
      <c r="A146" s="39" t="s">
        <v>78</v>
      </c>
      <c r="B146" s="10">
        <f t="shared" si="60"/>
        <v>0</v>
      </c>
      <c r="C146" s="10">
        <f>H146+J146+L146+N146+P146+R146+T146+V146+X146+Z146+AB146</f>
        <v>0</v>
      </c>
      <c r="D146" s="10">
        <f>E146</f>
        <v>0</v>
      </c>
      <c r="E146" s="10">
        <f>I146+K146+M146+O146+Q146+S146+U146+W146+Y146+AA146+AC146+AE146</f>
        <v>0</v>
      </c>
      <c r="F146" s="10"/>
      <c r="G146" s="10">
        <f>_xlfn.IFERROR(E146/C146*100,0)</f>
        <v>0</v>
      </c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53"/>
    </row>
    <row r="147" spans="1:31" s="4" customFormat="1" ht="15.75" customHeight="1">
      <c r="A147" s="39" t="s">
        <v>14</v>
      </c>
      <c r="B147" s="10">
        <f t="shared" si="60"/>
        <v>0</v>
      </c>
      <c r="C147" s="10">
        <f>H147+J147+L147+N147+P147+R147+T147+V147+X147+Z147+AB147</f>
        <v>0</v>
      </c>
      <c r="D147" s="10">
        <f>E147</f>
        <v>0</v>
      </c>
      <c r="E147" s="10">
        <f>I147+K147+M147+O147+Q147+S147+U147+W147+Y147+AA147+AC147+AE147</f>
        <v>0</v>
      </c>
      <c r="F147" s="10"/>
      <c r="G147" s="10">
        <f>_xlfn.IFERROR(E147/C147*100,0)</f>
        <v>0</v>
      </c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53"/>
    </row>
    <row r="148" spans="1:31" s="4" customFormat="1" ht="74.25" customHeight="1">
      <c r="A148" s="40" t="s">
        <v>84</v>
      </c>
      <c r="B148" s="10">
        <f t="shared" si="60"/>
        <v>4869</v>
      </c>
      <c r="C148" s="10">
        <f>C149</f>
        <v>0</v>
      </c>
      <c r="D148" s="10">
        <f>D149</f>
        <v>655.85</v>
      </c>
      <c r="E148" s="10">
        <f>E149</f>
        <v>655.85</v>
      </c>
      <c r="F148" s="10">
        <f aca="true" t="shared" si="65" ref="F148:F155">E148/B148%</f>
        <v>13.469911686177861</v>
      </c>
      <c r="G148" s="10">
        <f aca="true" t="shared" si="66" ref="G148:G177">_xlfn.IFERROR(E148/C148*100,0)</f>
        <v>0</v>
      </c>
      <c r="H148" s="10">
        <f>H149</f>
        <v>0</v>
      </c>
      <c r="I148" s="10">
        <f aca="true" t="shared" si="67" ref="I148:AE148">I149</f>
        <v>0</v>
      </c>
      <c r="J148" s="10">
        <f t="shared" si="67"/>
        <v>0</v>
      </c>
      <c r="K148" s="10">
        <f t="shared" si="67"/>
        <v>0</v>
      </c>
      <c r="L148" s="10">
        <f t="shared" si="67"/>
        <v>0</v>
      </c>
      <c r="M148" s="10">
        <f t="shared" si="67"/>
        <v>0</v>
      </c>
      <c r="N148" s="10">
        <f t="shared" si="67"/>
        <v>0</v>
      </c>
      <c r="O148" s="10">
        <f t="shared" si="67"/>
        <v>0</v>
      </c>
      <c r="P148" s="10">
        <f t="shared" si="67"/>
        <v>0</v>
      </c>
      <c r="Q148" s="10">
        <f t="shared" si="67"/>
        <v>0</v>
      </c>
      <c r="R148" s="10">
        <f t="shared" si="67"/>
        <v>0</v>
      </c>
      <c r="S148" s="10">
        <f t="shared" si="67"/>
        <v>0</v>
      </c>
      <c r="T148" s="10">
        <f t="shared" si="67"/>
        <v>0</v>
      </c>
      <c r="U148" s="10">
        <f t="shared" si="67"/>
        <v>0</v>
      </c>
      <c r="V148" s="10">
        <f t="shared" si="67"/>
        <v>0</v>
      </c>
      <c r="W148" s="10">
        <f t="shared" si="67"/>
        <v>0</v>
      </c>
      <c r="X148" s="10">
        <f t="shared" si="67"/>
        <v>4869</v>
      </c>
      <c r="Y148" s="10">
        <f t="shared" si="67"/>
        <v>0</v>
      </c>
      <c r="Z148" s="10">
        <f t="shared" si="67"/>
        <v>0</v>
      </c>
      <c r="AA148" s="10">
        <f t="shared" si="67"/>
        <v>0</v>
      </c>
      <c r="AB148" s="10">
        <f t="shared" si="67"/>
        <v>0</v>
      </c>
      <c r="AC148" s="10">
        <f t="shared" si="67"/>
        <v>655.85</v>
      </c>
      <c r="AD148" s="10">
        <f t="shared" si="67"/>
        <v>0</v>
      </c>
      <c r="AE148" s="10">
        <f t="shared" si="67"/>
        <v>0</v>
      </c>
    </row>
    <row r="149" spans="1:31" s="37" customFormat="1" ht="18" customHeight="1">
      <c r="A149" s="36" t="s">
        <v>23</v>
      </c>
      <c r="B149" s="10">
        <f t="shared" si="60"/>
        <v>4869</v>
      </c>
      <c r="C149" s="24">
        <f>C150+C151+C152+C153</f>
        <v>0</v>
      </c>
      <c r="D149" s="24">
        <f>D150+D151+D152+D153</f>
        <v>655.85</v>
      </c>
      <c r="E149" s="24">
        <f>E150+E151+E152+E153</f>
        <v>655.85</v>
      </c>
      <c r="F149" s="24">
        <f t="shared" si="65"/>
        <v>13.469911686177861</v>
      </c>
      <c r="G149" s="24">
        <f t="shared" si="66"/>
        <v>0</v>
      </c>
      <c r="H149" s="24">
        <f>H150+H151+H152+H153</f>
        <v>0</v>
      </c>
      <c r="I149" s="24">
        <f aca="true" t="shared" si="68" ref="I149:AE149">I150+I151+I152+I153</f>
        <v>0</v>
      </c>
      <c r="J149" s="24">
        <f t="shared" si="68"/>
        <v>0</v>
      </c>
      <c r="K149" s="24">
        <f t="shared" si="68"/>
        <v>0</v>
      </c>
      <c r="L149" s="24">
        <f t="shared" si="68"/>
        <v>0</v>
      </c>
      <c r="M149" s="24">
        <f t="shared" si="68"/>
        <v>0</v>
      </c>
      <c r="N149" s="24">
        <f t="shared" si="68"/>
        <v>0</v>
      </c>
      <c r="O149" s="24">
        <f t="shared" si="68"/>
        <v>0</v>
      </c>
      <c r="P149" s="24">
        <f t="shared" si="68"/>
        <v>0</v>
      </c>
      <c r="Q149" s="24">
        <f t="shared" si="68"/>
        <v>0</v>
      </c>
      <c r="R149" s="24">
        <f t="shared" si="68"/>
        <v>0</v>
      </c>
      <c r="S149" s="24">
        <f t="shared" si="68"/>
        <v>0</v>
      </c>
      <c r="T149" s="24">
        <f t="shared" si="68"/>
        <v>0</v>
      </c>
      <c r="U149" s="24">
        <f t="shared" si="68"/>
        <v>0</v>
      </c>
      <c r="V149" s="24">
        <f>V150+V151+V152+V153</f>
        <v>0</v>
      </c>
      <c r="W149" s="24">
        <f t="shared" si="68"/>
        <v>0</v>
      </c>
      <c r="X149" s="24">
        <f t="shared" si="68"/>
        <v>4869</v>
      </c>
      <c r="Y149" s="24">
        <f t="shared" si="68"/>
        <v>0</v>
      </c>
      <c r="Z149" s="24">
        <f t="shared" si="68"/>
        <v>0</v>
      </c>
      <c r="AA149" s="24">
        <f t="shared" si="68"/>
        <v>0</v>
      </c>
      <c r="AB149" s="24">
        <f t="shared" si="68"/>
        <v>0</v>
      </c>
      <c r="AC149" s="24">
        <f t="shared" si="68"/>
        <v>655.85</v>
      </c>
      <c r="AD149" s="24">
        <f t="shared" si="68"/>
        <v>0</v>
      </c>
      <c r="AE149" s="24">
        <f t="shared" si="68"/>
        <v>0</v>
      </c>
    </row>
    <row r="150" spans="1:31" s="4" customFormat="1" ht="18" customHeight="1">
      <c r="A150" s="39" t="s">
        <v>12</v>
      </c>
      <c r="B150" s="10">
        <f>B156+B162+B174+B168</f>
        <v>0</v>
      </c>
      <c r="C150" s="10">
        <f aca="true" t="shared" si="69" ref="C150:E152">C156+C162+C174</f>
        <v>0</v>
      </c>
      <c r="D150" s="10">
        <f>D156+D162+D174</f>
        <v>655.85</v>
      </c>
      <c r="E150" s="10">
        <f t="shared" si="69"/>
        <v>655.85</v>
      </c>
      <c r="F150" s="10"/>
      <c r="G150" s="10">
        <f t="shared" si="66"/>
        <v>0</v>
      </c>
      <c r="H150" s="10">
        <f>H156+H162+H174+H168+H180+H186</f>
        <v>0</v>
      </c>
      <c r="I150" s="10">
        <f aca="true" t="shared" si="70" ref="I150:AD150">I156+I162+I174+I168+I180+I186</f>
        <v>0</v>
      </c>
      <c r="J150" s="10">
        <f t="shared" si="70"/>
        <v>0</v>
      </c>
      <c r="K150" s="10">
        <f t="shared" si="70"/>
        <v>0</v>
      </c>
      <c r="L150" s="10">
        <f t="shared" si="70"/>
        <v>0</v>
      </c>
      <c r="M150" s="10">
        <f t="shared" si="70"/>
        <v>0</v>
      </c>
      <c r="N150" s="10">
        <f t="shared" si="70"/>
        <v>0</v>
      </c>
      <c r="O150" s="10">
        <f t="shared" si="70"/>
        <v>0</v>
      </c>
      <c r="P150" s="10">
        <f t="shared" si="70"/>
        <v>0</v>
      </c>
      <c r="Q150" s="10">
        <f t="shared" si="70"/>
        <v>0</v>
      </c>
      <c r="R150" s="10">
        <f t="shared" si="70"/>
        <v>0</v>
      </c>
      <c r="S150" s="10">
        <f t="shared" si="70"/>
        <v>0</v>
      </c>
      <c r="T150" s="10">
        <f t="shared" si="70"/>
        <v>0</v>
      </c>
      <c r="U150" s="10">
        <f t="shared" si="70"/>
        <v>0</v>
      </c>
      <c r="V150" s="10">
        <f t="shared" si="70"/>
        <v>0</v>
      </c>
      <c r="W150" s="10">
        <f t="shared" si="70"/>
        <v>0</v>
      </c>
      <c r="X150" s="10">
        <f t="shared" si="70"/>
        <v>0</v>
      </c>
      <c r="Y150" s="10">
        <f t="shared" si="70"/>
        <v>0</v>
      </c>
      <c r="Z150" s="10">
        <f t="shared" si="70"/>
        <v>0</v>
      </c>
      <c r="AA150" s="10">
        <f t="shared" si="70"/>
        <v>0</v>
      </c>
      <c r="AB150" s="10">
        <f t="shared" si="70"/>
        <v>0</v>
      </c>
      <c r="AC150" s="10">
        <f t="shared" si="70"/>
        <v>655.85</v>
      </c>
      <c r="AD150" s="10">
        <f t="shared" si="70"/>
        <v>0</v>
      </c>
      <c r="AE150" s="10">
        <f>AE156+AE162+AE174</f>
        <v>0</v>
      </c>
    </row>
    <row r="151" spans="1:31" s="4" customFormat="1" ht="18" customHeight="1">
      <c r="A151" s="39" t="s">
        <v>13</v>
      </c>
      <c r="B151" s="10">
        <f>B157+B163+B175+B169</f>
        <v>0</v>
      </c>
      <c r="C151" s="10">
        <f t="shared" si="69"/>
        <v>0</v>
      </c>
      <c r="D151" s="10">
        <f t="shared" si="69"/>
        <v>0</v>
      </c>
      <c r="E151" s="10">
        <f t="shared" si="69"/>
        <v>0</v>
      </c>
      <c r="F151" s="10"/>
      <c r="G151" s="10">
        <f t="shared" si="66"/>
        <v>0</v>
      </c>
      <c r="H151" s="10">
        <f>H157+H163+H175+H169+H181+H187</f>
        <v>0</v>
      </c>
      <c r="I151" s="10">
        <f aca="true" t="shared" si="71" ref="I151:AD151">I157+I163+I175+I169+I181+I187</f>
        <v>0</v>
      </c>
      <c r="J151" s="10">
        <f t="shared" si="71"/>
        <v>0</v>
      </c>
      <c r="K151" s="10">
        <f t="shared" si="71"/>
        <v>0</v>
      </c>
      <c r="L151" s="10">
        <f t="shared" si="71"/>
        <v>0</v>
      </c>
      <c r="M151" s="10">
        <f t="shared" si="71"/>
        <v>0</v>
      </c>
      <c r="N151" s="10">
        <f t="shared" si="71"/>
        <v>0</v>
      </c>
      <c r="O151" s="10">
        <f t="shared" si="71"/>
        <v>0</v>
      </c>
      <c r="P151" s="10">
        <f t="shared" si="71"/>
        <v>0</v>
      </c>
      <c r="Q151" s="10">
        <f t="shared" si="71"/>
        <v>0</v>
      </c>
      <c r="R151" s="10">
        <f t="shared" si="71"/>
        <v>0</v>
      </c>
      <c r="S151" s="10">
        <f t="shared" si="71"/>
        <v>0</v>
      </c>
      <c r="T151" s="10">
        <f t="shared" si="71"/>
        <v>0</v>
      </c>
      <c r="U151" s="10">
        <f t="shared" si="71"/>
        <v>0</v>
      </c>
      <c r="V151" s="10">
        <f t="shared" si="71"/>
        <v>0</v>
      </c>
      <c r="W151" s="10">
        <f t="shared" si="71"/>
        <v>0</v>
      </c>
      <c r="X151" s="10">
        <f t="shared" si="71"/>
        <v>4869</v>
      </c>
      <c r="Y151" s="10">
        <f t="shared" si="71"/>
        <v>0</v>
      </c>
      <c r="Z151" s="10">
        <f t="shared" si="71"/>
        <v>0</v>
      </c>
      <c r="AA151" s="10">
        <f t="shared" si="71"/>
        <v>0</v>
      </c>
      <c r="AB151" s="10">
        <f t="shared" si="71"/>
        <v>0</v>
      </c>
      <c r="AC151" s="10">
        <f t="shared" si="71"/>
        <v>0</v>
      </c>
      <c r="AD151" s="10">
        <f t="shared" si="71"/>
        <v>0</v>
      </c>
      <c r="AE151" s="10">
        <f>AE157+AE163+AE175</f>
        <v>0</v>
      </c>
    </row>
    <row r="152" spans="1:31" s="4" customFormat="1" ht="18" customHeight="1">
      <c r="A152" s="39" t="s">
        <v>78</v>
      </c>
      <c r="B152" s="10">
        <f>B158+B164+B176+B170</f>
        <v>0</v>
      </c>
      <c r="C152" s="10">
        <f t="shared" si="69"/>
        <v>0</v>
      </c>
      <c r="D152" s="10">
        <f t="shared" si="69"/>
        <v>0</v>
      </c>
      <c r="E152" s="10">
        <f t="shared" si="69"/>
        <v>0</v>
      </c>
      <c r="F152" s="10"/>
      <c r="G152" s="10">
        <f t="shared" si="66"/>
        <v>0</v>
      </c>
      <c r="H152" s="10">
        <f>H158+H164+H176+H170+H182+H188</f>
        <v>0</v>
      </c>
      <c r="I152" s="10">
        <f aca="true" t="shared" si="72" ref="I152:AD152">I158+I164+I176+I170+I182+I188</f>
        <v>0</v>
      </c>
      <c r="J152" s="10">
        <f t="shared" si="72"/>
        <v>0</v>
      </c>
      <c r="K152" s="10">
        <f t="shared" si="72"/>
        <v>0</v>
      </c>
      <c r="L152" s="10">
        <f t="shared" si="72"/>
        <v>0</v>
      </c>
      <c r="M152" s="10">
        <f t="shared" si="72"/>
        <v>0</v>
      </c>
      <c r="N152" s="10">
        <f t="shared" si="72"/>
        <v>0</v>
      </c>
      <c r="O152" s="10">
        <f t="shared" si="72"/>
        <v>0</v>
      </c>
      <c r="P152" s="10">
        <f t="shared" si="72"/>
        <v>0</v>
      </c>
      <c r="Q152" s="10">
        <f t="shared" si="72"/>
        <v>0</v>
      </c>
      <c r="R152" s="10">
        <f t="shared" si="72"/>
        <v>0</v>
      </c>
      <c r="S152" s="10">
        <f t="shared" si="72"/>
        <v>0</v>
      </c>
      <c r="T152" s="10">
        <f t="shared" si="72"/>
        <v>0</v>
      </c>
      <c r="U152" s="10">
        <f t="shared" si="72"/>
        <v>0</v>
      </c>
      <c r="V152" s="10">
        <f t="shared" si="72"/>
        <v>0</v>
      </c>
      <c r="W152" s="10">
        <f t="shared" si="72"/>
        <v>0</v>
      </c>
      <c r="X152" s="10">
        <f t="shared" si="72"/>
        <v>0</v>
      </c>
      <c r="Y152" s="10">
        <f t="shared" si="72"/>
        <v>0</v>
      </c>
      <c r="Z152" s="10">
        <f t="shared" si="72"/>
        <v>0</v>
      </c>
      <c r="AA152" s="10">
        <f t="shared" si="72"/>
        <v>0</v>
      </c>
      <c r="AB152" s="10">
        <f t="shared" si="72"/>
        <v>0</v>
      </c>
      <c r="AC152" s="10">
        <f t="shared" si="72"/>
        <v>0</v>
      </c>
      <c r="AD152" s="10">
        <f t="shared" si="72"/>
        <v>0</v>
      </c>
      <c r="AE152" s="10">
        <f>AE158+AE164+AE176</f>
        <v>0</v>
      </c>
    </row>
    <row r="153" spans="1:31" s="4" customFormat="1" ht="18" customHeight="1">
      <c r="A153" s="39" t="s">
        <v>14</v>
      </c>
      <c r="B153" s="10">
        <f>H153+J153+L153+N153+P153+R153+T153+V153+X153+Z153+AB153+AD153</f>
        <v>0</v>
      </c>
      <c r="C153" s="10">
        <f>C159+C165+C177+C171</f>
        <v>0</v>
      </c>
      <c r="D153" s="10">
        <f>D159+D165+D177+D171</f>
        <v>0</v>
      </c>
      <c r="E153" s="10">
        <f>E159+E165+E177+E171</f>
        <v>0</v>
      </c>
      <c r="F153" s="10" t="e">
        <f t="shared" si="65"/>
        <v>#DIV/0!</v>
      </c>
      <c r="G153" s="10">
        <f t="shared" si="66"/>
        <v>0</v>
      </c>
      <c r="H153" s="10">
        <f>H159+H165+H177+H171+H183+H189</f>
        <v>0</v>
      </c>
      <c r="I153" s="10">
        <f aca="true" t="shared" si="73" ref="I153:AD153">I159+I165+I177+I171+I183+I189</f>
        <v>0</v>
      </c>
      <c r="J153" s="10">
        <f t="shared" si="73"/>
        <v>0</v>
      </c>
      <c r="K153" s="10">
        <f t="shared" si="73"/>
        <v>0</v>
      </c>
      <c r="L153" s="10">
        <f t="shared" si="73"/>
        <v>0</v>
      </c>
      <c r="M153" s="10">
        <f t="shared" si="73"/>
        <v>0</v>
      </c>
      <c r="N153" s="10">
        <f t="shared" si="73"/>
        <v>0</v>
      </c>
      <c r="O153" s="10">
        <f t="shared" si="73"/>
        <v>0</v>
      </c>
      <c r="P153" s="10">
        <f t="shared" si="73"/>
        <v>0</v>
      </c>
      <c r="Q153" s="10">
        <f t="shared" si="73"/>
        <v>0</v>
      </c>
      <c r="R153" s="10">
        <f t="shared" si="73"/>
        <v>0</v>
      </c>
      <c r="S153" s="10">
        <f t="shared" si="73"/>
        <v>0</v>
      </c>
      <c r="T153" s="10">
        <f t="shared" si="73"/>
        <v>0</v>
      </c>
      <c r="U153" s="10">
        <f t="shared" si="73"/>
        <v>0</v>
      </c>
      <c r="V153" s="10">
        <f t="shared" si="73"/>
        <v>0</v>
      </c>
      <c r="W153" s="10">
        <f t="shared" si="73"/>
        <v>0</v>
      </c>
      <c r="X153" s="10">
        <f t="shared" si="73"/>
        <v>0</v>
      </c>
      <c r="Y153" s="10">
        <f t="shared" si="73"/>
        <v>0</v>
      </c>
      <c r="Z153" s="10">
        <f t="shared" si="73"/>
        <v>0</v>
      </c>
      <c r="AA153" s="10">
        <f t="shared" si="73"/>
        <v>0</v>
      </c>
      <c r="AB153" s="10">
        <f t="shared" si="73"/>
        <v>0</v>
      </c>
      <c r="AC153" s="10">
        <f t="shared" si="73"/>
        <v>0</v>
      </c>
      <c r="AD153" s="10">
        <f t="shared" si="73"/>
        <v>0</v>
      </c>
      <c r="AE153" s="10">
        <f>AE159+AE165+AE177</f>
        <v>0</v>
      </c>
    </row>
    <row r="154" spans="1:31" s="4" customFormat="1" ht="57.75" customHeight="1">
      <c r="A154" s="40" t="s">
        <v>87</v>
      </c>
      <c r="B154" s="10">
        <f aca="true" t="shared" si="74" ref="B154:B176">H154+J154+L154+N154+P154+R154+T154+V154+X154+Z154+AB154+AD154</f>
        <v>0</v>
      </c>
      <c r="C154" s="10">
        <f>C155</f>
        <v>0</v>
      </c>
      <c r="D154" s="10">
        <f>D155</f>
        <v>0</v>
      </c>
      <c r="E154" s="10">
        <f>E155</f>
        <v>0</v>
      </c>
      <c r="F154" s="10" t="e">
        <f t="shared" si="65"/>
        <v>#DIV/0!</v>
      </c>
      <c r="G154" s="10">
        <f t="shared" si="66"/>
        <v>0</v>
      </c>
      <c r="H154" s="10">
        <f>H155</f>
        <v>0</v>
      </c>
      <c r="I154" s="10">
        <f aca="true" t="shared" si="75" ref="I154:AE154">I155</f>
        <v>0</v>
      </c>
      <c r="J154" s="10">
        <f t="shared" si="75"/>
        <v>0</v>
      </c>
      <c r="K154" s="10">
        <f t="shared" si="75"/>
        <v>0</v>
      </c>
      <c r="L154" s="10">
        <f t="shared" si="75"/>
        <v>0</v>
      </c>
      <c r="M154" s="10">
        <f t="shared" si="75"/>
        <v>0</v>
      </c>
      <c r="N154" s="10">
        <f t="shared" si="75"/>
        <v>0</v>
      </c>
      <c r="O154" s="10">
        <f t="shared" si="75"/>
        <v>0</v>
      </c>
      <c r="P154" s="10">
        <f t="shared" si="75"/>
        <v>0</v>
      </c>
      <c r="Q154" s="10">
        <f t="shared" si="75"/>
        <v>0</v>
      </c>
      <c r="R154" s="10">
        <f t="shared" si="75"/>
        <v>0</v>
      </c>
      <c r="S154" s="10">
        <f t="shared" si="75"/>
        <v>0</v>
      </c>
      <c r="T154" s="10">
        <f t="shared" si="75"/>
        <v>0</v>
      </c>
      <c r="U154" s="10">
        <f t="shared" si="75"/>
        <v>0</v>
      </c>
      <c r="V154" s="10">
        <f t="shared" si="75"/>
        <v>0</v>
      </c>
      <c r="W154" s="10">
        <f t="shared" si="75"/>
        <v>0</v>
      </c>
      <c r="X154" s="10">
        <f t="shared" si="75"/>
        <v>0</v>
      </c>
      <c r="Y154" s="10">
        <f t="shared" si="75"/>
        <v>0</v>
      </c>
      <c r="Z154" s="10">
        <f t="shared" si="75"/>
        <v>0</v>
      </c>
      <c r="AA154" s="10">
        <f t="shared" si="75"/>
        <v>0</v>
      </c>
      <c r="AB154" s="10">
        <f t="shared" si="75"/>
        <v>0</v>
      </c>
      <c r="AC154" s="10">
        <f t="shared" si="75"/>
        <v>0</v>
      </c>
      <c r="AD154" s="10">
        <f t="shared" si="75"/>
        <v>0</v>
      </c>
      <c r="AE154" s="10">
        <f t="shared" si="75"/>
        <v>0</v>
      </c>
    </row>
    <row r="155" spans="1:31" s="37" customFormat="1" ht="21" customHeight="1">
      <c r="A155" s="36" t="s">
        <v>23</v>
      </c>
      <c r="B155" s="24">
        <f t="shared" si="74"/>
        <v>0</v>
      </c>
      <c r="C155" s="24">
        <f>C156+C157+C158+C159</f>
        <v>0</v>
      </c>
      <c r="D155" s="24">
        <f>D156+D157+D158+D159</f>
        <v>0</v>
      </c>
      <c r="E155" s="24">
        <f>E156+E157+E158+E159</f>
        <v>0</v>
      </c>
      <c r="F155" s="24" t="e">
        <f t="shared" si="65"/>
        <v>#DIV/0!</v>
      </c>
      <c r="G155" s="24">
        <f t="shared" si="66"/>
        <v>0</v>
      </c>
      <c r="H155" s="24">
        <f>H156+H157+H158+H159</f>
        <v>0</v>
      </c>
      <c r="I155" s="24">
        <f aca="true" t="shared" si="76" ref="I155:AD155">I156+I157+I158+I159</f>
        <v>0</v>
      </c>
      <c r="J155" s="24">
        <f t="shared" si="76"/>
        <v>0</v>
      </c>
      <c r="K155" s="24">
        <f t="shared" si="76"/>
        <v>0</v>
      </c>
      <c r="L155" s="24">
        <f t="shared" si="76"/>
        <v>0</v>
      </c>
      <c r="M155" s="24">
        <f t="shared" si="76"/>
        <v>0</v>
      </c>
      <c r="N155" s="24">
        <f t="shared" si="76"/>
        <v>0</v>
      </c>
      <c r="O155" s="24">
        <f t="shared" si="76"/>
        <v>0</v>
      </c>
      <c r="P155" s="24">
        <f t="shared" si="76"/>
        <v>0</v>
      </c>
      <c r="Q155" s="24">
        <f t="shared" si="76"/>
        <v>0</v>
      </c>
      <c r="R155" s="24">
        <f t="shared" si="76"/>
        <v>0</v>
      </c>
      <c r="S155" s="24">
        <f t="shared" si="76"/>
        <v>0</v>
      </c>
      <c r="T155" s="24">
        <f t="shared" si="76"/>
        <v>0</v>
      </c>
      <c r="U155" s="24">
        <f t="shared" si="76"/>
        <v>0</v>
      </c>
      <c r="V155" s="24">
        <f t="shared" si="76"/>
        <v>0</v>
      </c>
      <c r="W155" s="24">
        <f t="shared" si="76"/>
        <v>0</v>
      </c>
      <c r="X155" s="24">
        <f t="shared" si="76"/>
        <v>0</v>
      </c>
      <c r="Y155" s="24">
        <f t="shared" si="76"/>
        <v>0</v>
      </c>
      <c r="Z155" s="24">
        <f t="shared" si="76"/>
        <v>0</v>
      </c>
      <c r="AA155" s="24">
        <f t="shared" si="76"/>
        <v>0</v>
      </c>
      <c r="AB155" s="24">
        <f t="shared" si="76"/>
        <v>0</v>
      </c>
      <c r="AC155" s="24">
        <f t="shared" si="76"/>
        <v>0</v>
      </c>
      <c r="AD155" s="24">
        <f t="shared" si="76"/>
        <v>0</v>
      </c>
      <c r="AE155" s="24">
        <f>AE156+AE157+AE158+AE159</f>
        <v>0</v>
      </c>
    </row>
    <row r="156" spans="1:31" s="4" customFormat="1" ht="16.5" customHeight="1">
      <c r="A156" s="39" t="s">
        <v>12</v>
      </c>
      <c r="B156" s="10">
        <f t="shared" si="74"/>
        <v>0</v>
      </c>
      <c r="C156" s="10">
        <f>H156+J156+L156+N156+P156+R156+T156+V156+X156+Z156+AB156</f>
        <v>0</v>
      </c>
      <c r="D156" s="10">
        <f>E156</f>
        <v>0</v>
      </c>
      <c r="E156" s="10">
        <f>I156+K156+M156+O156+Q156+S156+U156+W156+Y156+AA156+AC156+AE156</f>
        <v>0</v>
      </c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53"/>
    </row>
    <row r="157" spans="1:31" s="4" customFormat="1" ht="16.5" customHeight="1">
      <c r="A157" s="39" t="s">
        <v>13</v>
      </c>
      <c r="B157" s="10">
        <f t="shared" si="74"/>
        <v>0</v>
      </c>
      <c r="C157" s="10">
        <f>H157+J157+L157+N157+P157+R157+T157+V157+X157+Z157+AB157</f>
        <v>0</v>
      </c>
      <c r="D157" s="10">
        <f>E157</f>
        <v>0</v>
      </c>
      <c r="E157" s="10">
        <f>I157+K157+M157+O157+Q157+S157+U157+W157+Y157+AA157+AC157+AE157</f>
        <v>0</v>
      </c>
      <c r="F157" s="10"/>
      <c r="G157" s="10">
        <f t="shared" si="66"/>
        <v>0</v>
      </c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53"/>
    </row>
    <row r="158" spans="1:31" s="4" customFormat="1" ht="16.5" customHeight="1">
      <c r="A158" s="39" t="s">
        <v>78</v>
      </c>
      <c r="B158" s="10">
        <f t="shared" si="74"/>
        <v>0</v>
      </c>
      <c r="C158" s="10">
        <f>H158+J158+L158+N158+P158+R158+T158+V158+X158+Z158+AB158</f>
        <v>0</v>
      </c>
      <c r="D158" s="10">
        <f>E158</f>
        <v>0</v>
      </c>
      <c r="E158" s="10">
        <f>I158+K158+M158+O158+Q158+S158+U158+W158+Y158+AA158+AC158+AE158</f>
        <v>0</v>
      </c>
      <c r="F158" s="10"/>
      <c r="G158" s="10">
        <f>_xlfn.IFERROR(E158/C158*100,0)</f>
        <v>0</v>
      </c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53"/>
    </row>
    <row r="159" spans="1:31" s="4" customFormat="1" ht="20.25" customHeight="1">
      <c r="A159" s="39" t="s">
        <v>14</v>
      </c>
      <c r="B159" s="10">
        <f t="shared" si="74"/>
        <v>0</v>
      </c>
      <c r="C159" s="10">
        <f>H159+J159+L159+N159+P159+R159+T159+V159+X159+Z159+AB159</f>
        <v>0</v>
      </c>
      <c r="D159" s="10">
        <f>E159</f>
        <v>0</v>
      </c>
      <c r="E159" s="10">
        <f>I159+K159+M159+O159+Q159+S159+U159+W159+Y159+AA159+AC159+AE159</f>
        <v>0</v>
      </c>
      <c r="F159" s="10" t="e">
        <f>E159/B159%</f>
        <v>#DIV/0!</v>
      </c>
      <c r="G159" s="10">
        <f t="shared" si="66"/>
        <v>0</v>
      </c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53"/>
    </row>
    <row r="160" spans="1:31" s="4" customFormat="1" ht="46.5" customHeight="1">
      <c r="A160" s="62" t="s">
        <v>85</v>
      </c>
      <c r="B160" s="10">
        <f t="shared" si="74"/>
        <v>0</v>
      </c>
      <c r="C160" s="10">
        <f>C161</f>
        <v>0</v>
      </c>
      <c r="D160" s="10">
        <f>D161</f>
        <v>655.85</v>
      </c>
      <c r="E160" s="10">
        <f>E161</f>
        <v>655.85</v>
      </c>
      <c r="F160" s="10" t="e">
        <f>E160/B160%</f>
        <v>#DIV/0!</v>
      </c>
      <c r="G160" s="10">
        <f>_xlfn.IFERROR(E160/C160*100,0)</f>
        <v>0</v>
      </c>
      <c r="H160" s="10">
        <f>H161</f>
        <v>0</v>
      </c>
      <c r="I160" s="10">
        <f aca="true" t="shared" si="77" ref="I160:AE160">I161</f>
        <v>0</v>
      </c>
      <c r="J160" s="10">
        <f t="shared" si="77"/>
        <v>0</v>
      </c>
      <c r="K160" s="10">
        <f t="shared" si="77"/>
        <v>0</v>
      </c>
      <c r="L160" s="10">
        <f t="shared" si="77"/>
        <v>0</v>
      </c>
      <c r="M160" s="10">
        <f t="shared" si="77"/>
        <v>0</v>
      </c>
      <c r="N160" s="10">
        <f t="shared" si="77"/>
        <v>0</v>
      </c>
      <c r="O160" s="10">
        <f t="shared" si="77"/>
        <v>0</v>
      </c>
      <c r="P160" s="10">
        <f t="shared" si="77"/>
        <v>0</v>
      </c>
      <c r="Q160" s="10">
        <f t="shared" si="77"/>
        <v>0</v>
      </c>
      <c r="R160" s="10">
        <f t="shared" si="77"/>
        <v>0</v>
      </c>
      <c r="S160" s="10">
        <f t="shared" si="77"/>
        <v>0</v>
      </c>
      <c r="T160" s="10">
        <f t="shared" si="77"/>
        <v>0</v>
      </c>
      <c r="U160" s="10">
        <f t="shared" si="77"/>
        <v>0</v>
      </c>
      <c r="V160" s="10">
        <f t="shared" si="77"/>
        <v>0</v>
      </c>
      <c r="W160" s="10">
        <f t="shared" si="77"/>
        <v>0</v>
      </c>
      <c r="X160" s="10">
        <f t="shared" si="77"/>
        <v>0</v>
      </c>
      <c r="Y160" s="10">
        <f t="shared" si="77"/>
        <v>0</v>
      </c>
      <c r="Z160" s="10">
        <f t="shared" si="77"/>
        <v>0</v>
      </c>
      <c r="AA160" s="10">
        <f t="shared" si="77"/>
        <v>0</v>
      </c>
      <c r="AB160" s="10">
        <f t="shared" si="77"/>
        <v>0</v>
      </c>
      <c r="AC160" s="10">
        <f t="shared" si="77"/>
        <v>655.85</v>
      </c>
      <c r="AD160" s="10">
        <f t="shared" si="77"/>
        <v>0</v>
      </c>
      <c r="AE160" s="10">
        <f t="shared" si="77"/>
        <v>0</v>
      </c>
    </row>
    <row r="161" spans="1:31" s="37" customFormat="1" ht="24" customHeight="1">
      <c r="A161" s="36" t="s">
        <v>23</v>
      </c>
      <c r="B161" s="24">
        <f t="shared" si="74"/>
        <v>0</v>
      </c>
      <c r="C161" s="24">
        <f>C162+C163+C164+C165</f>
        <v>0</v>
      </c>
      <c r="D161" s="24">
        <f>D162+D163+D164+D165</f>
        <v>655.85</v>
      </c>
      <c r="E161" s="24">
        <f>E162+E163+E164+E165</f>
        <v>655.85</v>
      </c>
      <c r="F161" s="24" t="e">
        <f>E161/B161%</f>
        <v>#DIV/0!</v>
      </c>
      <c r="G161" s="24">
        <f t="shared" si="66"/>
        <v>0</v>
      </c>
      <c r="H161" s="24">
        <f>H162+H163+H164+H165</f>
        <v>0</v>
      </c>
      <c r="I161" s="24">
        <f aca="true" t="shared" si="78" ref="I161:AD161">I162+I163+I164+I165</f>
        <v>0</v>
      </c>
      <c r="J161" s="24">
        <f t="shared" si="78"/>
        <v>0</v>
      </c>
      <c r="K161" s="24">
        <f t="shared" si="78"/>
        <v>0</v>
      </c>
      <c r="L161" s="24">
        <f t="shared" si="78"/>
        <v>0</v>
      </c>
      <c r="M161" s="24">
        <f t="shared" si="78"/>
        <v>0</v>
      </c>
      <c r="N161" s="24">
        <f t="shared" si="78"/>
        <v>0</v>
      </c>
      <c r="O161" s="24">
        <f t="shared" si="78"/>
        <v>0</v>
      </c>
      <c r="P161" s="24">
        <f t="shared" si="78"/>
        <v>0</v>
      </c>
      <c r="Q161" s="24">
        <f t="shared" si="78"/>
        <v>0</v>
      </c>
      <c r="R161" s="24">
        <f t="shared" si="78"/>
        <v>0</v>
      </c>
      <c r="S161" s="24">
        <f t="shared" si="78"/>
        <v>0</v>
      </c>
      <c r="T161" s="24">
        <f t="shared" si="78"/>
        <v>0</v>
      </c>
      <c r="U161" s="24">
        <f t="shared" si="78"/>
        <v>0</v>
      </c>
      <c r="V161" s="24">
        <f t="shared" si="78"/>
        <v>0</v>
      </c>
      <c r="W161" s="24">
        <f t="shared" si="78"/>
        <v>0</v>
      </c>
      <c r="X161" s="24">
        <f t="shared" si="78"/>
        <v>0</v>
      </c>
      <c r="Y161" s="24">
        <f t="shared" si="78"/>
        <v>0</v>
      </c>
      <c r="Z161" s="24">
        <f t="shared" si="78"/>
        <v>0</v>
      </c>
      <c r="AA161" s="24">
        <f t="shared" si="78"/>
        <v>0</v>
      </c>
      <c r="AB161" s="24">
        <f t="shared" si="78"/>
        <v>0</v>
      </c>
      <c r="AC161" s="24">
        <f t="shared" si="78"/>
        <v>655.85</v>
      </c>
      <c r="AD161" s="24">
        <f t="shared" si="78"/>
        <v>0</v>
      </c>
      <c r="AE161" s="24">
        <f>AE162+AE163+AE164+AE165</f>
        <v>0</v>
      </c>
    </row>
    <row r="162" spans="1:31" s="4" customFormat="1" ht="33" customHeight="1">
      <c r="A162" s="39" t="s">
        <v>12</v>
      </c>
      <c r="B162" s="10">
        <f>H162+J162+L162+N162+P162+R162+T162+V162+X162+Z162+AB162+AD162</f>
        <v>0</v>
      </c>
      <c r="C162" s="10">
        <f>H162+J162+L162+N162+P162+R162+T162+V162+X162+Z162+AB162</f>
        <v>0</v>
      </c>
      <c r="D162" s="10">
        <f>E162</f>
        <v>655.85</v>
      </c>
      <c r="E162" s="10">
        <f>I162+K162+M162+O162+Q162+S162+U162+W162+Y162+AA162+AC162+AE162</f>
        <v>655.85</v>
      </c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>
        <v>655.85</v>
      </c>
      <c r="AD162" s="10"/>
      <c r="AE162" s="53"/>
    </row>
    <row r="163" spans="1:31" s="4" customFormat="1" ht="27.75" customHeight="1">
      <c r="A163" s="39" t="s">
        <v>13</v>
      </c>
      <c r="B163" s="10">
        <f t="shared" si="74"/>
        <v>0</v>
      </c>
      <c r="C163" s="10">
        <f>H163+J163+L163+N163+P163+R163+T163+V163+X163+Z163+AB163</f>
        <v>0</v>
      </c>
      <c r="D163" s="10">
        <f>E163</f>
        <v>0</v>
      </c>
      <c r="E163" s="10">
        <f>I163+K163+M163+O163+Q163+S163+U163+W163+Y163+AA163+AC163+AE163</f>
        <v>0</v>
      </c>
      <c r="F163" s="10"/>
      <c r="G163" s="10">
        <f t="shared" si="66"/>
        <v>0</v>
      </c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53"/>
    </row>
    <row r="164" spans="1:31" s="4" customFormat="1" ht="25.5" customHeight="1">
      <c r="A164" s="39" t="s">
        <v>78</v>
      </c>
      <c r="B164" s="10">
        <f t="shared" si="74"/>
        <v>0</v>
      </c>
      <c r="C164" s="10">
        <f>H164+J164+L164+N164+P164+R164+T164+V164+X164+Z164+AB164</f>
        <v>0</v>
      </c>
      <c r="D164" s="10">
        <f>E164</f>
        <v>0</v>
      </c>
      <c r="E164" s="10">
        <f>I164+K164+M164+O164+Q164+S164+U164+W164+Y164+AA164+AC164+AE164</f>
        <v>0</v>
      </c>
      <c r="F164" s="10"/>
      <c r="G164" s="10">
        <v>3932.3</v>
      </c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53"/>
    </row>
    <row r="165" spans="1:31" s="4" customFormat="1" ht="31.5" customHeight="1">
      <c r="A165" s="39" t="s">
        <v>14</v>
      </c>
      <c r="B165" s="10">
        <f>H165+J165+L165+N165+P165+R165+T165+V165+X165+Z165+AB165+AD165</f>
        <v>0</v>
      </c>
      <c r="C165" s="10">
        <f>H165+J165+L165+N165+P165+R165+T165+V165+X165+Z165+AB165</f>
        <v>0</v>
      </c>
      <c r="D165" s="10">
        <f>E165</f>
        <v>0</v>
      </c>
      <c r="E165" s="10">
        <f>I165+K165+M165+O165+Q165+S165+U165+W165+Y165+AA165+AC165+AE165</f>
        <v>0</v>
      </c>
      <c r="F165" s="10" t="e">
        <f>E165/B165%</f>
        <v>#DIV/0!</v>
      </c>
      <c r="G165" s="24">
        <f t="shared" si="66"/>
        <v>0</v>
      </c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53"/>
    </row>
    <row r="166" spans="1:31" s="4" customFormat="1" ht="49.5" customHeight="1">
      <c r="A166" s="62" t="s">
        <v>88</v>
      </c>
      <c r="B166" s="24">
        <f t="shared" si="74"/>
        <v>0</v>
      </c>
      <c r="C166" s="24">
        <f>C167</f>
        <v>0</v>
      </c>
      <c r="D166" s="24">
        <f>D167</f>
        <v>0</v>
      </c>
      <c r="E166" s="24">
        <f>E167</f>
        <v>0</v>
      </c>
      <c r="F166" s="24" t="e">
        <f>E166/B166%</f>
        <v>#DIV/0!</v>
      </c>
      <c r="G166" s="24">
        <f>_xlfn.IFERROR(E166/C166*100,0)</f>
        <v>0</v>
      </c>
      <c r="H166" s="24">
        <f>H167</f>
        <v>0</v>
      </c>
      <c r="I166" s="24">
        <f aca="true" t="shared" si="79" ref="I166:AE166">I167</f>
        <v>0</v>
      </c>
      <c r="J166" s="24">
        <f t="shared" si="79"/>
        <v>0</v>
      </c>
      <c r="K166" s="24">
        <f t="shared" si="79"/>
        <v>0</v>
      </c>
      <c r="L166" s="24">
        <f t="shared" si="79"/>
        <v>0</v>
      </c>
      <c r="M166" s="24">
        <f t="shared" si="79"/>
        <v>0</v>
      </c>
      <c r="N166" s="24">
        <f t="shared" si="79"/>
        <v>0</v>
      </c>
      <c r="O166" s="24">
        <f t="shared" si="79"/>
        <v>0</v>
      </c>
      <c r="P166" s="24">
        <f t="shared" si="79"/>
        <v>0</v>
      </c>
      <c r="Q166" s="24">
        <f t="shared" si="79"/>
        <v>0</v>
      </c>
      <c r="R166" s="24">
        <f t="shared" si="79"/>
        <v>0</v>
      </c>
      <c r="S166" s="24">
        <f t="shared" si="79"/>
        <v>0</v>
      </c>
      <c r="T166" s="24">
        <f t="shared" si="79"/>
        <v>0</v>
      </c>
      <c r="U166" s="24">
        <f t="shared" si="79"/>
        <v>0</v>
      </c>
      <c r="V166" s="24">
        <f t="shared" si="79"/>
        <v>0</v>
      </c>
      <c r="W166" s="24">
        <f t="shared" si="79"/>
        <v>0</v>
      </c>
      <c r="X166" s="24">
        <f t="shared" si="79"/>
        <v>0</v>
      </c>
      <c r="Y166" s="24">
        <f t="shared" si="79"/>
        <v>0</v>
      </c>
      <c r="Z166" s="24">
        <f t="shared" si="79"/>
        <v>0</v>
      </c>
      <c r="AA166" s="24">
        <f t="shared" si="79"/>
        <v>0</v>
      </c>
      <c r="AB166" s="24">
        <f t="shared" si="79"/>
        <v>0</v>
      </c>
      <c r="AC166" s="24">
        <f t="shared" si="79"/>
        <v>0</v>
      </c>
      <c r="AD166" s="24">
        <f t="shared" si="79"/>
        <v>0</v>
      </c>
      <c r="AE166" s="63">
        <f t="shared" si="79"/>
        <v>0</v>
      </c>
    </row>
    <row r="167" spans="1:31" s="4" customFormat="1" ht="23.25" customHeight="1">
      <c r="A167" s="36" t="s">
        <v>23</v>
      </c>
      <c r="B167" s="10">
        <f t="shared" si="74"/>
        <v>0</v>
      </c>
      <c r="C167" s="10">
        <f>H167+J167+L167+N167+P167+R167+T167+V167+X167+Z167+AB167</f>
        <v>0</v>
      </c>
      <c r="D167" s="10">
        <f>D168+D169+D170+D171</f>
        <v>0</v>
      </c>
      <c r="E167" s="10">
        <f>E168+E169+E170+E171</f>
        <v>0</v>
      </c>
      <c r="F167" s="10" t="e">
        <f>E167/B167%</f>
        <v>#DIV/0!</v>
      </c>
      <c r="G167" s="24">
        <f>_xlfn.IFERROR(E167/C167*100,0)</f>
        <v>0</v>
      </c>
      <c r="H167" s="10">
        <f>H168+H169+H170+H171</f>
        <v>0</v>
      </c>
      <c r="I167" s="10">
        <f aca="true" t="shared" si="80" ref="I167:AD167">I168+I169+I170+I171</f>
        <v>0</v>
      </c>
      <c r="J167" s="10">
        <f t="shared" si="80"/>
        <v>0</v>
      </c>
      <c r="K167" s="10">
        <f t="shared" si="80"/>
        <v>0</v>
      </c>
      <c r="L167" s="10">
        <f t="shared" si="80"/>
        <v>0</v>
      </c>
      <c r="M167" s="10">
        <f t="shared" si="80"/>
        <v>0</v>
      </c>
      <c r="N167" s="10">
        <f t="shared" si="80"/>
        <v>0</v>
      </c>
      <c r="O167" s="10">
        <f t="shared" si="80"/>
        <v>0</v>
      </c>
      <c r="P167" s="10">
        <f t="shared" si="80"/>
        <v>0</v>
      </c>
      <c r="Q167" s="10">
        <f t="shared" si="80"/>
        <v>0</v>
      </c>
      <c r="R167" s="10">
        <f t="shared" si="80"/>
        <v>0</v>
      </c>
      <c r="S167" s="10">
        <f t="shared" si="80"/>
        <v>0</v>
      </c>
      <c r="T167" s="10">
        <f t="shared" si="80"/>
        <v>0</v>
      </c>
      <c r="U167" s="10">
        <f t="shared" si="80"/>
        <v>0</v>
      </c>
      <c r="V167" s="10">
        <f>V168+V169+V170+V171</f>
        <v>0</v>
      </c>
      <c r="W167" s="10">
        <f t="shared" si="80"/>
        <v>0</v>
      </c>
      <c r="X167" s="10">
        <f t="shared" si="80"/>
        <v>0</v>
      </c>
      <c r="Y167" s="10">
        <f t="shared" si="80"/>
        <v>0</v>
      </c>
      <c r="Z167" s="10">
        <f t="shared" si="80"/>
        <v>0</v>
      </c>
      <c r="AA167" s="10">
        <f t="shared" si="80"/>
        <v>0</v>
      </c>
      <c r="AB167" s="10">
        <f t="shared" si="80"/>
        <v>0</v>
      </c>
      <c r="AC167" s="10">
        <f t="shared" si="80"/>
        <v>0</v>
      </c>
      <c r="AD167" s="10">
        <f t="shared" si="80"/>
        <v>0</v>
      </c>
      <c r="AE167" s="53">
        <f>AE168+AE169+AE170+AE171</f>
        <v>0</v>
      </c>
    </row>
    <row r="168" spans="1:31" s="4" customFormat="1" ht="29.25" customHeight="1">
      <c r="A168" s="39" t="s">
        <v>12</v>
      </c>
      <c r="B168" s="10">
        <f t="shared" si="74"/>
        <v>0</v>
      </c>
      <c r="C168" s="10">
        <f>H168+J168+L168+N168+P168+R168+T168+V168+X168+Z168+AB168</f>
        <v>0</v>
      </c>
      <c r="D168" s="10">
        <f>E168</f>
        <v>0</v>
      </c>
      <c r="E168" s="10">
        <f>I168+K168+M168+O168+Q168+S168+U168+W168+Y168+AA168+AC168+AE168</f>
        <v>0</v>
      </c>
      <c r="F168" s="10"/>
      <c r="G168" s="24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53"/>
    </row>
    <row r="169" spans="1:31" s="4" customFormat="1" ht="25.5" customHeight="1">
      <c r="A169" s="39" t="s">
        <v>13</v>
      </c>
      <c r="B169" s="10">
        <f t="shared" si="74"/>
        <v>0</v>
      </c>
      <c r="C169" s="10">
        <f>H169+J169+L169+N169+P169+R169+T169+V169+X169+Z169+AB169</f>
        <v>0</v>
      </c>
      <c r="D169" s="10">
        <f>E169</f>
        <v>0</v>
      </c>
      <c r="E169" s="10">
        <f>I169+K169+M169+O169+Q169+S169+U169+W169+Y169+AA169+AC169+AE169</f>
        <v>0</v>
      </c>
      <c r="F169" s="10"/>
      <c r="G169" s="24">
        <f>_xlfn.IFERROR(E169/C169*100,0)</f>
        <v>0</v>
      </c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53"/>
    </row>
    <row r="170" spans="1:31" s="4" customFormat="1" ht="26.25" customHeight="1">
      <c r="A170" s="39" t="s">
        <v>78</v>
      </c>
      <c r="B170" s="10">
        <f t="shared" si="74"/>
        <v>0</v>
      </c>
      <c r="C170" s="10">
        <f>H170+J170+L170+N170+P170+R170+T170+V170+X170+Z170+AB170</f>
        <v>0</v>
      </c>
      <c r="D170" s="10">
        <f>E170</f>
        <v>0</v>
      </c>
      <c r="E170" s="10">
        <f>I170+K170+M170+O170+Q170+S170+U170+W170+Y170+AA170+AC170+AE170</f>
        <v>0</v>
      </c>
      <c r="F170" s="10"/>
      <c r="G170" s="24">
        <v>3932.3</v>
      </c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53"/>
    </row>
    <row r="171" spans="1:31" s="4" customFormat="1" ht="28.5" customHeight="1">
      <c r="A171" s="39" t="s">
        <v>14</v>
      </c>
      <c r="B171" s="10">
        <f>H171+J171+L171+N171+P171+R171+T171+V171+X171+Z171+AB171+AD171</f>
        <v>0</v>
      </c>
      <c r="C171" s="10">
        <f>H171+J171+L171+N171+P171+R171+T171+V171+X171+Z171+AB171</f>
        <v>0</v>
      </c>
      <c r="D171" s="10">
        <f>E171</f>
        <v>0</v>
      </c>
      <c r="E171" s="10">
        <f>I171+K171+M171+O171+Q171+S171+U171+W171+Y171+AA171+AC171+AE171</f>
        <v>0</v>
      </c>
      <c r="F171" s="10" t="e">
        <f>E171/B171%</f>
        <v>#DIV/0!</v>
      </c>
      <c r="G171" s="24">
        <f>_xlfn.IFERROR(E171/C171*100,0)</f>
        <v>0</v>
      </c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53"/>
    </row>
    <row r="172" spans="1:31" s="4" customFormat="1" ht="39.75" customHeight="1">
      <c r="A172" s="62" t="s">
        <v>89</v>
      </c>
      <c r="B172" s="10">
        <f t="shared" si="74"/>
        <v>0</v>
      </c>
      <c r="C172" s="10">
        <f>C173</f>
        <v>0</v>
      </c>
      <c r="D172" s="10">
        <f>D173</f>
        <v>0</v>
      </c>
      <c r="E172" s="10">
        <f>E173</f>
        <v>0</v>
      </c>
      <c r="F172" s="10" t="e">
        <f>E172/B172%</f>
        <v>#DIV/0!</v>
      </c>
      <c r="G172" s="10">
        <f>_xlfn.IFERROR(E172/C172*100,0)</f>
        <v>0</v>
      </c>
      <c r="H172" s="10">
        <f>H173</f>
        <v>0</v>
      </c>
      <c r="I172" s="10">
        <f aca="true" t="shared" si="81" ref="I172:AE172">I173</f>
        <v>0</v>
      </c>
      <c r="J172" s="10">
        <f t="shared" si="81"/>
        <v>0</v>
      </c>
      <c r="K172" s="10">
        <f t="shared" si="81"/>
        <v>0</v>
      </c>
      <c r="L172" s="10">
        <f t="shared" si="81"/>
        <v>0</v>
      </c>
      <c r="M172" s="10">
        <f t="shared" si="81"/>
        <v>0</v>
      </c>
      <c r="N172" s="10">
        <f t="shared" si="81"/>
        <v>0</v>
      </c>
      <c r="O172" s="10">
        <f t="shared" si="81"/>
        <v>0</v>
      </c>
      <c r="P172" s="10">
        <f t="shared" si="81"/>
        <v>0</v>
      </c>
      <c r="Q172" s="10">
        <f t="shared" si="81"/>
        <v>0</v>
      </c>
      <c r="R172" s="10">
        <f t="shared" si="81"/>
        <v>0</v>
      </c>
      <c r="S172" s="10">
        <f t="shared" si="81"/>
        <v>0</v>
      </c>
      <c r="T172" s="10">
        <f t="shared" si="81"/>
        <v>0</v>
      </c>
      <c r="U172" s="10">
        <f t="shared" si="81"/>
        <v>0</v>
      </c>
      <c r="V172" s="10">
        <f t="shared" si="81"/>
        <v>0</v>
      </c>
      <c r="W172" s="10">
        <f t="shared" si="81"/>
        <v>0</v>
      </c>
      <c r="X172" s="10">
        <f t="shared" si="81"/>
        <v>0</v>
      </c>
      <c r="Y172" s="10">
        <f t="shared" si="81"/>
        <v>0</v>
      </c>
      <c r="Z172" s="10">
        <f t="shared" si="81"/>
        <v>0</v>
      </c>
      <c r="AA172" s="10">
        <f t="shared" si="81"/>
        <v>0</v>
      </c>
      <c r="AB172" s="10">
        <f t="shared" si="81"/>
        <v>0</v>
      </c>
      <c r="AC172" s="10">
        <f t="shared" si="81"/>
        <v>0</v>
      </c>
      <c r="AD172" s="10">
        <f t="shared" si="81"/>
        <v>0</v>
      </c>
      <c r="AE172" s="10">
        <f t="shared" si="81"/>
        <v>0</v>
      </c>
    </row>
    <row r="173" spans="1:31" s="37" customFormat="1" ht="21" customHeight="1">
      <c r="A173" s="36" t="s">
        <v>23</v>
      </c>
      <c r="B173" s="24">
        <f t="shared" si="74"/>
        <v>0</v>
      </c>
      <c r="C173" s="24">
        <f>C174+C175+C176+C177</f>
        <v>0</v>
      </c>
      <c r="D173" s="24">
        <f>D174+D175+D176+D177</f>
        <v>0</v>
      </c>
      <c r="E173" s="24">
        <f>E174+E175+E176+E177</f>
        <v>0</v>
      </c>
      <c r="F173" s="24" t="e">
        <f>E173/B173%</f>
        <v>#DIV/0!</v>
      </c>
      <c r="G173" s="24">
        <f t="shared" si="66"/>
        <v>0</v>
      </c>
      <c r="H173" s="24">
        <f>H174+H175+H176+H177</f>
        <v>0</v>
      </c>
      <c r="I173" s="24">
        <f aca="true" t="shared" si="82" ref="I173:AD173">I174+I175+I176+I177</f>
        <v>0</v>
      </c>
      <c r="J173" s="24">
        <f t="shared" si="82"/>
        <v>0</v>
      </c>
      <c r="K173" s="24">
        <f t="shared" si="82"/>
        <v>0</v>
      </c>
      <c r="L173" s="24">
        <f t="shared" si="82"/>
        <v>0</v>
      </c>
      <c r="M173" s="24">
        <f t="shared" si="82"/>
        <v>0</v>
      </c>
      <c r="N173" s="24">
        <f t="shared" si="82"/>
        <v>0</v>
      </c>
      <c r="O173" s="24">
        <f t="shared" si="82"/>
        <v>0</v>
      </c>
      <c r="P173" s="24">
        <f t="shared" si="82"/>
        <v>0</v>
      </c>
      <c r="Q173" s="24">
        <f t="shared" si="82"/>
        <v>0</v>
      </c>
      <c r="R173" s="24">
        <f t="shared" si="82"/>
        <v>0</v>
      </c>
      <c r="S173" s="24">
        <f t="shared" si="82"/>
        <v>0</v>
      </c>
      <c r="T173" s="24">
        <f t="shared" si="82"/>
        <v>0</v>
      </c>
      <c r="U173" s="24">
        <f t="shared" si="82"/>
        <v>0</v>
      </c>
      <c r="V173" s="24">
        <f t="shared" si="82"/>
        <v>0</v>
      </c>
      <c r="W173" s="24">
        <f t="shared" si="82"/>
        <v>0</v>
      </c>
      <c r="X173" s="24">
        <f t="shared" si="82"/>
        <v>0</v>
      </c>
      <c r="Y173" s="24">
        <f t="shared" si="82"/>
        <v>0</v>
      </c>
      <c r="Z173" s="24">
        <f t="shared" si="82"/>
        <v>0</v>
      </c>
      <c r="AA173" s="24">
        <f t="shared" si="82"/>
        <v>0</v>
      </c>
      <c r="AB173" s="24">
        <f t="shared" si="82"/>
        <v>0</v>
      </c>
      <c r="AC173" s="24">
        <f t="shared" si="82"/>
        <v>0</v>
      </c>
      <c r="AD173" s="24">
        <f t="shared" si="82"/>
        <v>0</v>
      </c>
      <c r="AE173" s="24">
        <f>AE174+AE175+AE176+AE177</f>
        <v>0</v>
      </c>
    </row>
    <row r="174" spans="1:31" s="4" customFormat="1" ht="25.5" customHeight="1">
      <c r="A174" s="39" t="s">
        <v>12</v>
      </c>
      <c r="B174" s="10">
        <f t="shared" si="74"/>
        <v>0</v>
      </c>
      <c r="C174" s="10">
        <f>H174+J174+L174+N174+P174+R174+T174+V174+X174+Z174+AB174</f>
        <v>0</v>
      </c>
      <c r="D174" s="10">
        <f>E174</f>
        <v>0</v>
      </c>
      <c r="E174" s="10">
        <f>I174+K174+M174+O174+Q174+S174+U174+W174+Y174+AA174+AC174+AE174</f>
        <v>0</v>
      </c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53"/>
    </row>
    <row r="175" spans="1:31" s="4" customFormat="1" ht="21.75" customHeight="1">
      <c r="A175" s="39" t="s">
        <v>13</v>
      </c>
      <c r="B175" s="10">
        <f t="shared" si="74"/>
        <v>0</v>
      </c>
      <c r="C175" s="10">
        <f>H175+J175+L175+N175+P175+R175+T175+V175+X175+Z175+AB175</f>
        <v>0</v>
      </c>
      <c r="D175" s="10">
        <f>E175</f>
        <v>0</v>
      </c>
      <c r="E175" s="10">
        <f>I175+K175+M175+O175+Q175+S175+U175+W175+Y175+AA175+AC175+AE175</f>
        <v>0</v>
      </c>
      <c r="F175" s="10"/>
      <c r="G175" s="10">
        <f t="shared" si="66"/>
        <v>0</v>
      </c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53"/>
    </row>
    <row r="176" spans="1:31" s="4" customFormat="1" ht="21" customHeight="1">
      <c r="A176" s="39" t="s">
        <v>78</v>
      </c>
      <c r="B176" s="10">
        <f t="shared" si="74"/>
        <v>0</v>
      </c>
      <c r="C176" s="10">
        <f>H176+J176+L176+N176+P176+R176+T176+V176+X176+Z176+AB176</f>
        <v>0</v>
      </c>
      <c r="D176" s="10">
        <f>E176</f>
        <v>0</v>
      </c>
      <c r="E176" s="10">
        <f>I176+K176+M176+O176+Q176+S176+U176+W176+Y176+AA176+AC176+AE176</f>
        <v>0</v>
      </c>
      <c r="F176" s="10"/>
      <c r="G176" s="10">
        <f>_xlfn.IFERROR(E176/C176*100,0)</f>
        <v>0</v>
      </c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53"/>
    </row>
    <row r="177" spans="1:31" s="4" customFormat="1" ht="26.25" customHeight="1">
      <c r="A177" s="39" t="s">
        <v>14</v>
      </c>
      <c r="B177" s="10">
        <f aca="true" t="shared" si="83" ref="B177:B190">H177+J177+L177+N177+P177+R177+T177+V177+X177+Z177+AB177+AD177</f>
        <v>0</v>
      </c>
      <c r="C177" s="10">
        <f>H177+J177+L177+N177+P177+R177+T177+V177+X177+Z177+AB177</f>
        <v>0</v>
      </c>
      <c r="D177" s="10">
        <f>E177</f>
        <v>0</v>
      </c>
      <c r="E177" s="10">
        <f>I177+K177+M177+O177+Q177+S177+U177+W177+Y177+AA177+AC177+AE177</f>
        <v>0</v>
      </c>
      <c r="F177" s="10" t="e">
        <f>E177/B177%</f>
        <v>#DIV/0!</v>
      </c>
      <c r="G177" s="10">
        <f t="shared" si="66"/>
        <v>0</v>
      </c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53"/>
    </row>
    <row r="178" spans="1:31" s="4" customFormat="1" ht="39.75" customHeight="1">
      <c r="A178" s="62" t="s">
        <v>105</v>
      </c>
      <c r="B178" s="10">
        <f t="shared" si="83"/>
        <v>1246.3</v>
      </c>
      <c r="C178" s="10">
        <f>C179</f>
        <v>1246.3</v>
      </c>
      <c r="D178" s="10">
        <f>D179</f>
        <v>0</v>
      </c>
      <c r="E178" s="10">
        <f>E179</f>
        <v>0</v>
      </c>
      <c r="F178" s="10">
        <f>E178/B178%</f>
        <v>0</v>
      </c>
      <c r="G178" s="10">
        <f>_xlfn.IFERROR(E178/C178*100,0)</f>
        <v>0</v>
      </c>
      <c r="H178" s="10">
        <f>H179</f>
        <v>0</v>
      </c>
      <c r="I178" s="10">
        <f aca="true" t="shared" si="84" ref="I178:AE178">I179</f>
        <v>0</v>
      </c>
      <c r="J178" s="10">
        <f t="shared" si="84"/>
        <v>0</v>
      </c>
      <c r="K178" s="10">
        <f t="shared" si="84"/>
        <v>0</v>
      </c>
      <c r="L178" s="10">
        <f t="shared" si="84"/>
        <v>0</v>
      </c>
      <c r="M178" s="10">
        <f t="shared" si="84"/>
        <v>0</v>
      </c>
      <c r="N178" s="10">
        <f t="shared" si="84"/>
        <v>0</v>
      </c>
      <c r="O178" s="10">
        <f t="shared" si="84"/>
        <v>0</v>
      </c>
      <c r="P178" s="10">
        <f t="shared" si="84"/>
        <v>0</v>
      </c>
      <c r="Q178" s="10">
        <f t="shared" si="84"/>
        <v>0</v>
      </c>
      <c r="R178" s="10">
        <f t="shared" si="84"/>
        <v>0</v>
      </c>
      <c r="S178" s="10">
        <f t="shared" si="84"/>
        <v>0</v>
      </c>
      <c r="T178" s="10">
        <f t="shared" si="84"/>
        <v>0</v>
      </c>
      <c r="U178" s="10">
        <f t="shared" si="84"/>
        <v>0</v>
      </c>
      <c r="V178" s="10">
        <f t="shared" si="84"/>
        <v>0</v>
      </c>
      <c r="W178" s="10">
        <f t="shared" si="84"/>
        <v>0</v>
      </c>
      <c r="X178" s="10">
        <f t="shared" si="84"/>
        <v>1246.3</v>
      </c>
      <c r="Y178" s="10">
        <f t="shared" si="84"/>
        <v>0</v>
      </c>
      <c r="Z178" s="10">
        <f t="shared" si="84"/>
        <v>0</v>
      </c>
      <c r="AA178" s="10">
        <f t="shared" si="84"/>
        <v>0</v>
      </c>
      <c r="AB178" s="10">
        <f t="shared" si="84"/>
        <v>0</v>
      </c>
      <c r="AC178" s="10">
        <f t="shared" si="84"/>
        <v>0</v>
      </c>
      <c r="AD178" s="10">
        <f t="shared" si="84"/>
        <v>0</v>
      </c>
      <c r="AE178" s="10">
        <f t="shared" si="84"/>
        <v>0</v>
      </c>
    </row>
    <row r="179" spans="1:31" s="37" customFormat="1" ht="21" customHeight="1">
      <c r="A179" s="36" t="s">
        <v>23</v>
      </c>
      <c r="B179" s="24">
        <f t="shared" si="83"/>
        <v>1246.3</v>
      </c>
      <c r="C179" s="24">
        <f>C180+C181+C182+C183</f>
        <v>1246.3</v>
      </c>
      <c r="D179" s="24">
        <f>D180+D181+D182+D183</f>
        <v>0</v>
      </c>
      <c r="E179" s="24">
        <f>E180+E181+E182+E183</f>
        <v>0</v>
      </c>
      <c r="F179" s="24">
        <f>E179/B179%</f>
        <v>0</v>
      </c>
      <c r="G179" s="24">
        <f>_xlfn.IFERROR(E179/C179*100,0)</f>
        <v>0</v>
      </c>
      <c r="H179" s="24">
        <f>H180+H181+H182+H183</f>
        <v>0</v>
      </c>
      <c r="I179" s="24">
        <f aca="true" t="shared" si="85" ref="I179:AD179">I180+I181+I182+I183</f>
        <v>0</v>
      </c>
      <c r="J179" s="24">
        <f t="shared" si="85"/>
        <v>0</v>
      </c>
      <c r="K179" s="24">
        <f t="shared" si="85"/>
        <v>0</v>
      </c>
      <c r="L179" s="24">
        <f t="shared" si="85"/>
        <v>0</v>
      </c>
      <c r="M179" s="24">
        <f t="shared" si="85"/>
        <v>0</v>
      </c>
      <c r="N179" s="24">
        <f t="shared" si="85"/>
        <v>0</v>
      </c>
      <c r="O179" s="24">
        <f t="shared" si="85"/>
        <v>0</v>
      </c>
      <c r="P179" s="24">
        <f t="shared" si="85"/>
        <v>0</v>
      </c>
      <c r="Q179" s="24">
        <f t="shared" si="85"/>
        <v>0</v>
      </c>
      <c r="R179" s="24">
        <f t="shared" si="85"/>
        <v>0</v>
      </c>
      <c r="S179" s="24">
        <f t="shared" si="85"/>
        <v>0</v>
      </c>
      <c r="T179" s="24">
        <f t="shared" si="85"/>
        <v>0</v>
      </c>
      <c r="U179" s="24">
        <f t="shared" si="85"/>
        <v>0</v>
      </c>
      <c r="V179" s="24">
        <f t="shared" si="85"/>
        <v>0</v>
      </c>
      <c r="W179" s="24">
        <f t="shared" si="85"/>
        <v>0</v>
      </c>
      <c r="X179" s="24">
        <f t="shared" si="85"/>
        <v>1246.3</v>
      </c>
      <c r="Y179" s="24">
        <f t="shared" si="85"/>
        <v>0</v>
      </c>
      <c r="Z179" s="24">
        <f t="shared" si="85"/>
        <v>0</v>
      </c>
      <c r="AA179" s="24">
        <f t="shared" si="85"/>
        <v>0</v>
      </c>
      <c r="AB179" s="24">
        <f t="shared" si="85"/>
        <v>0</v>
      </c>
      <c r="AC179" s="24">
        <f t="shared" si="85"/>
        <v>0</v>
      </c>
      <c r="AD179" s="24">
        <f t="shared" si="85"/>
        <v>0</v>
      </c>
      <c r="AE179" s="24">
        <f>AE180+AE181+AE182+AE183</f>
        <v>0</v>
      </c>
    </row>
    <row r="180" spans="1:31" s="4" customFormat="1" ht="25.5" customHeight="1">
      <c r="A180" s="39" t="s">
        <v>12</v>
      </c>
      <c r="B180" s="10">
        <f t="shared" si="83"/>
        <v>0</v>
      </c>
      <c r="C180" s="10">
        <f>H180+J180+L180+N180+P180+R180+T180+V180+X180+Z180+AB180</f>
        <v>0</v>
      </c>
      <c r="D180" s="10">
        <f>E180</f>
        <v>0</v>
      </c>
      <c r="E180" s="10">
        <f>I180+K180+M180+O180+Q180+S180+U180+W180+Y180+AA180+AC180+AE180</f>
        <v>0</v>
      </c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53"/>
    </row>
    <row r="181" spans="1:31" s="4" customFormat="1" ht="21.75" customHeight="1">
      <c r="A181" s="39" t="s">
        <v>13</v>
      </c>
      <c r="B181" s="10">
        <f t="shared" si="83"/>
        <v>1246.3</v>
      </c>
      <c r="C181" s="10">
        <f>H181+J181+L181+N181+P181+R181+T181+V181+X181+Z181+AB181</f>
        <v>1246.3</v>
      </c>
      <c r="D181" s="10">
        <f>E181</f>
        <v>0</v>
      </c>
      <c r="E181" s="10">
        <f>I181+K181+M181+O181+Q181+S181+U181+W181+Y181+AA181+AC181+AE181</f>
        <v>0</v>
      </c>
      <c r="F181" s="10"/>
      <c r="G181" s="10">
        <f>_xlfn.IFERROR(E181/C181*100,0)</f>
        <v>0</v>
      </c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>
        <v>1246.3</v>
      </c>
      <c r="Y181" s="10"/>
      <c r="Z181" s="10"/>
      <c r="AA181" s="10"/>
      <c r="AB181" s="10"/>
      <c r="AC181" s="10"/>
      <c r="AD181" s="10"/>
      <c r="AE181" s="53"/>
    </row>
    <row r="182" spans="1:31" s="4" customFormat="1" ht="21" customHeight="1">
      <c r="A182" s="39" t="s">
        <v>78</v>
      </c>
      <c r="B182" s="10">
        <f t="shared" si="83"/>
        <v>0</v>
      </c>
      <c r="C182" s="10">
        <f>H182+J182+L182+N182+P182+R182+T182+V182+X182+Z182+AB182</f>
        <v>0</v>
      </c>
      <c r="D182" s="10">
        <f>E182</f>
        <v>0</v>
      </c>
      <c r="E182" s="10">
        <f>I182+K182+M182+O182+Q182+S182+U182+W182+Y182+AA182+AC182+AE182</f>
        <v>0</v>
      </c>
      <c r="F182" s="10"/>
      <c r="G182" s="10">
        <f>_xlfn.IFERROR(E182/C182*100,0)</f>
        <v>0</v>
      </c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53"/>
    </row>
    <row r="183" spans="1:31" s="4" customFormat="1" ht="26.25" customHeight="1">
      <c r="A183" s="39" t="s">
        <v>14</v>
      </c>
      <c r="B183" s="10">
        <f t="shared" si="83"/>
        <v>0</v>
      </c>
      <c r="C183" s="10">
        <f>H183+J183+L183+N183+P183+R183+T183+V183+X183+Z183+AB183</f>
        <v>0</v>
      </c>
      <c r="D183" s="10">
        <f>E183</f>
        <v>0</v>
      </c>
      <c r="E183" s="10">
        <f>I183+K183+M183+O183+Q183+S183+U183+W183+Y183+AA183+AC183+AE183</f>
        <v>0</v>
      </c>
      <c r="F183" s="10" t="e">
        <f>E183/B183%</f>
        <v>#DIV/0!</v>
      </c>
      <c r="G183" s="10">
        <f>_xlfn.IFERROR(E183/C183*100,0)</f>
        <v>0</v>
      </c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53"/>
    </row>
    <row r="184" spans="1:31" s="4" customFormat="1" ht="39.75" customHeight="1">
      <c r="A184" s="62" t="s">
        <v>106</v>
      </c>
      <c r="B184" s="10">
        <f t="shared" si="83"/>
        <v>3622.7</v>
      </c>
      <c r="C184" s="10">
        <f>C185</f>
        <v>3622.7</v>
      </c>
      <c r="D184" s="10">
        <f>D185</f>
        <v>0</v>
      </c>
      <c r="E184" s="10">
        <f>E185</f>
        <v>0</v>
      </c>
      <c r="F184" s="10">
        <f>E184/B184%</f>
        <v>0</v>
      </c>
      <c r="G184" s="10">
        <f>_xlfn.IFERROR(E184/C184*100,0)</f>
        <v>0</v>
      </c>
      <c r="H184" s="10">
        <f>H185</f>
        <v>0</v>
      </c>
      <c r="I184" s="10">
        <f aca="true" t="shared" si="86" ref="I184:AE184">I185</f>
        <v>0</v>
      </c>
      <c r="J184" s="10">
        <f t="shared" si="86"/>
        <v>0</v>
      </c>
      <c r="K184" s="10">
        <f t="shared" si="86"/>
        <v>0</v>
      </c>
      <c r="L184" s="10">
        <f t="shared" si="86"/>
        <v>0</v>
      </c>
      <c r="M184" s="10">
        <f t="shared" si="86"/>
        <v>0</v>
      </c>
      <c r="N184" s="10">
        <f t="shared" si="86"/>
        <v>0</v>
      </c>
      <c r="O184" s="10">
        <f t="shared" si="86"/>
        <v>0</v>
      </c>
      <c r="P184" s="10">
        <f t="shared" si="86"/>
        <v>0</v>
      </c>
      <c r="Q184" s="10">
        <f t="shared" si="86"/>
        <v>0</v>
      </c>
      <c r="R184" s="10">
        <f t="shared" si="86"/>
        <v>0</v>
      </c>
      <c r="S184" s="10">
        <f t="shared" si="86"/>
        <v>0</v>
      </c>
      <c r="T184" s="10">
        <f t="shared" si="86"/>
        <v>0</v>
      </c>
      <c r="U184" s="10">
        <f t="shared" si="86"/>
        <v>0</v>
      </c>
      <c r="V184" s="10">
        <f t="shared" si="86"/>
        <v>0</v>
      </c>
      <c r="W184" s="10">
        <f t="shared" si="86"/>
        <v>0</v>
      </c>
      <c r="X184" s="10">
        <f t="shared" si="86"/>
        <v>3622.7</v>
      </c>
      <c r="Y184" s="10">
        <f t="shared" si="86"/>
        <v>0</v>
      </c>
      <c r="Z184" s="10">
        <f t="shared" si="86"/>
        <v>0</v>
      </c>
      <c r="AA184" s="10">
        <f t="shared" si="86"/>
        <v>0</v>
      </c>
      <c r="AB184" s="10">
        <f t="shared" si="86"/>
        <v>0</v>
      </c>
      <c r="AC184" s="10">
        <f t="shared" si="86"/>
        <v>0</v>
      </c>
      <c r="AD184" s="10">
        <f t="shared" si="86"/>
        <v>0</v>
      </c>
      <c r="AE184" s="10">
        <f t="shared" si="86"/>
        <v>0</v>
      </c>
    </row>
    <row r="185" spans="1:31" s="37" customFormat="1" ht="21" customHeight="1">
      <c r="A185" s="36" t="s">
        <v>23</v>
      </c>
      <c r="B185" s="24">
        <f t="shared" si="83"/>
        <v>3622.7</v>
      </c>
      <c r="C185" s="24">
        <f>C186+C187+C188+C189</f>
        <v>3622.7</v>
      </c>
      <c r="D185" s="24">
        <f>D186+D187+D188+D189</f>
        <v>0</v>
      </c>
      <c r="E185" s="24">
        <f>E186+E187+E188+E189</f>
        <v>0</v>
      </c>
      <c r="F185" s="24">
        <f>E185/B185%</f>
        <v>0</v>
      </c>
      <c r="G185" s="24">
        <f>_xlfn.IFERROR(E185/C185*100,0)</f>
        <v>0</v>
      </c>
      <c r="H185" s="24">
        <f>H186+H187+H188+H189</f>
        <v>0</v>
      </c>
      <c r="I185" s="24">
        <f aca="true" t="shared" si="87" ref="I185:AD185">I186+I187+I188+I189</f>
        <v>0</v>
      </c>
      <c r="J185" s="24">
        <f t="shared" si="87"/>
        <v>0</v>
      </c>
      <c r="K185" s="24">
        <f t="shared" si="87"/>
        <v>0</v>
      </c>
      <c r="L185" s="24">
        <f t="shared" si="87"/>
        <v>0</v>
      </c>
      <c r="M185" s="24">
        <f t="shared" si="87"/>
        <v>0</v>
      </c>
      <c r="N185" s="24">
        <f t="shared" si="87"/>
        <v>0</v>
      </c>
      <c r="O185" s="24">
        <f t="shared" si="87"/>
        <v>0</v>
      </c>
      <c r="P185" s="24">
        <f t="shared" si="87"/>
        <v>0</v>
      </c>
      <c r="Q185" s="24">
        <f t="shared" si="87"/>
        <v>0</v>
      </c>
      <c r="R185" s="24">
        <f t="shared" si="87"/>
        <v>0</v>
      </c>
      <c r="S185" s="24">
        <f t="shared" si="87"/>
        <v>0</v>
      </c>
      <c r="T185" s="24">
        <f t="shared" si="87"/>
        <v>0</v>
      </c>
      <c r="U185" s="24">
        <f t="shared" si="87"/>
        <v>0</v>
      </c>
      <c r="V185" s="24">
        <f t="shared" si="87"/>
        <v>0</v>
      </c>
      <c r="W185" s="24">
        <f t="shared" si="87"/>
        <v>0</v>
      </c>
      <c r="X185" s="24">
        <f t="shared" si="87"/>
        <v>3622.7</v>
      </c>
      <c r="Y185" s="24">
        <f t="shared" si="87"/>
        <v>0</v>
      </c>
      <c r="Z185" s="24">
        <f t="shared" si="87"/>
        <v>0</v>
      </c>
      <c r="AA185" s="24">
        <f t="shared" si="87"/>
        <v>0</v>
      </c>
      <c r="AB185" s="24">
        <f t="shared" si="87"/>
        <v>0</v>
      </c>
      <c r="AC185" s="24">
        <f t="shared" si="87"/>
        <v>0</v>
      </c>
      <c r="AD185" s="24">
        <f t="shared" si="87"/>
        <v>0</v>
      </c>
      <c r="AE185" s="24">
        <f>AE186+AE187+AE188+AE189</f>
        <v>0</v>
      </c>
    </row>
    <row r="186" spans="1:31" s="4" customFormat="1" ht="25.5" customHeight="1">
      <c r="A186" s="39" t="s">
        <v>12</v>
      </c>
      <c r="B186" s="10">
        <f t="shared" si="83"/>
        <v>0</v>
      </c>
      <c r="C186" s="10">
        <f>H186+J186+L186+N186+P186+R186+T186+V186+X186+Z186+AB186</f>
        <v>0</v>
      </c>
      <c r="D186" s="10">
        <f>E186</f>
        <v>0</v>
      </c>
      <c r="E186" s="10">
        <f>I186+K186+M186+O186+Q186+S186+U186+W186+Y186+AA186+AC186+AE186</f>
        <v>0</v>
      </c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53"/>
    </row>
    <row r="187" spans="1:31" s="4" customFormat="1" ht="21.75" customHeight="1">
      <c r="A187" s="39" t="s">
        <v>13</v>
      </c>
      <c r="B187" s="10">
        <f t="shared" si="83"/>
        <v>3622.7</v>
      </c>
      <c r="C187" s="10">
        <f>H187+J187+L187+N187+P187+R187+T187+V187+X187+Z187+AB187</f>
        <v>3622.7</v>
      </c>
      <c r="D187" s="10">
        <f>E187</f>
        <v>0</v>
      </c>
      <c r="E187" s="10">
        <f>I187+K187+M187+O187+Q187+S187+U187+W187+Y187+AA187+AC187+AE187</f>
        <v>0</v>
      </c>
      <c r="F187" s="10"/>
      <c r="G187" s="10">
        <f>_xlfn.IFERROR(E187/C187*100,0)</f>
        <v>0</v>
      </c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>
        <v>3622.7</v>
      </c>
      <c r="Y187" s="10"/>
      <c r="Z187" s="10"/>
      <c r="AA187" s="10"/>
      <c r="AB187" s="10"/>
      <c r="AC187" s="10"/>
      <c r="AD187" s="10"/>
      <c r="AE187" s="53"/>
    </row>
    <row r="188" spans="1:31" s="4" customFormat="1" ht="21" customHeight="1">
      <c r="A188" s="39" t="s">
        <v>78</v>
      </c>
      <c r="B188" s="10">
        <f t="shared" si="83"/>
        <v>0</v>
      </c>
      <c r="C188" s="10">
        <f>H188+J188+L188+N188+P188+R188+T188+V188+X188+Z188+AB188</f>
        <v>0</v>
      </c>
      <c r="D188" s="10">
        <f>E188</f>
        <v>0</v>
      </c>
      <c r="E188" s="10">
        <f>I188+K188+M188+O188+Q188+S188+U188+W188+Y188+AA188+AC188+AE188</f>
        <v>0</v>
      </c>
      <c r="F188" s="10"/>
      <c r="G188" s="10">
        <f>_xlfn.IFERROR(E188/C188*100,0)</f>
        <v>0</v>
      </c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53"/>
    </row>
    <row r="189" spans="1:31" s="4" customFormat="1" ht="26.25" customHeight="1">
      <c r="A189" s="39" t="s">
        <v>14</v>
      </c>
      <c r="B189" s="10">
        <f t="shared" si="83"/>
        <v>0</v>
      </c>
      <c r="C189" s="10">
        <f>H189+J189+L189+N189+P189+R189+T189+V189+X189+Z189+AB189</f>
        <v>0</v>
      </c>
      <c r="D189" s="10">
        <f>E189</f>
        <v>0</v>
      </c>
      <c r="E189" s="10">
        <f>I189+K189+M189+O189+Q189+S189+U189+W189+Y189+AA189+AC189+AE189</f>
        <v>0</v>
      </c>
      <c r="F189" s="10" t="e">
        <f>E189/B189%</f>
        <v>#DIV/0!</v>
      </c>
      <c r="G189" s="10">
        <f>_xlfn.IFERROR(E189/C189*100,0)</f>
        <v>0</v>
      </c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53"/>
    </row>
    <row r="190" spans="1:34" s="37" customFormat="1" ht="24.75" customHeight="1">
      <c r="A190" s="64" t="s">
        <v>61</v>
      </c>
      <c r="B190" s="24">
        <f t="shared" si="83"/>
        <v>127553.50000000001</v>
      </c>
      <c r="C190" s="24">
        <f>C191+C192+C194+C195+C193</f>
        <v>110045.59000000003</v>
      </c>
      <c r="D190" s="24">
        <f>D191+D192+D194+D195+D193</f>
        <v>15922.490000000002</v>
      </c>
      <c r="E190" s="24">
        <f>E191+E192+E194+E195+E193</f>
        <v>17405.37</v>
      </c>
      <c r="F190" s="24">
        <f>E190/B190%</f>
        <v>13.64554481060888</v>
      </c>
      <c r="G190" s="24">
        <f>E190/C190%</f>
        <v>15.816508412558829</v>
      </c>
      <c r="H190" s="24">
        <f aca="true" t="shared" si="88" ref="H190:AE190">H191+H192+H194+H195+H193</f>
        <v>11774.41</v>
      </c>
      <c r="I190" s="24">
        <f t="shared" si="88"/>
        <v>76.83</v>
      </c>
      <c r="J190" s="24">
        <f t="shared" si="88"/>
        <v>11464.68</v>
      </c>
      <c r="K190" s="24">
        <f t="shared" si="88"/>
        <v>332.68</v>
      </c>
      <c r="L190" s="24">
        <f t="shared" si="88"/>
        <v>8766.2</v>
      </c>
      <c r="M190" s="24">
        <f t="shared" si="88"/>
        <v>1815.5600000000002</v>
      </c>
      <c r="N190" s="24">
        <f t="shared" si="88"/>
        <v>10957.23</v>
      </c>
      <c r="O190" s="24">
        <f t="shared" si="88"/>
        <v>1815.5600000000002</v>
      </c>
      <c r="P190" s="24">
        <f t="shared" si="88"/>
        <v>13408.48</v>
      </c>
      <c r="Q190" s="24">
        <f t="shared" si="88"/>
        <v>1815.5600000000002</v>
      </c>
      <c r="R190" s="24">
        <f t="shared" si="88"/>
        <v>9403.99</v>
      </c>
      <c r="S190" s="24">
        <f t="shared" si="88"/>
        <v>1815.5600000000002</v>
      </c>
      <c r="T190" s="24">
        <f t="shared" si="88"/>
        <v>10944.89</v>
      </c>
      <c r="U190" s="24">
        <f t="shared" si="88"/>
        <v>1815.5600000000002</v>
      </c>
      <c r="V190" s="24">
        <f>V191+V192+V194+V195+V193</f>
        <v>7046.33</v>
      </c>
      <c r="W190" s="24">
        <f t="shared" si="88"/>
        <v>3298.44</v>
      </c>
      <c r="X190" s="24">
        <f t="shared" si="88"/>
        <v>18457.33</v>
      </c>
      <c r="Y190" s="24">
        <f t="shared" si="88"/>
        <v>3298.4300000000003</v>
      </c>
      <c r="Z190" s="24">
        <f t="shared" si="88"/>
        <v>8461.04</v>
      </c>
      <c r="AA190" s="24">
        <f t="shared" si="88"/>
        <v>1815.5500000000002</v>
      </c>
      <c r="AB190" s="24">
        <f t="shared" si="88"/>
        <v>7910.01</v>
      </c>
      <c r="AC190" s="24">
        <f t="shared" si="88"/>
        <v>988.52</v>
      </c>
      <c r="AD190" s="24">
        <f t="shared" si="88"/>
        <v>8958.91</v>
      </c>
      <c r="AE190" s="24">
        <f t="shared" si="88"/>
        <v>0</v>
      </c>
      <c r="AF190" s="56"/>
      <c r="AG190" s="56"/>
      <c r="AH190" s="56"/>
    </row>
    <row r="191" spans="1:34" s="4" customFormat="1" ht="18.75" customHeight="1">
      <c r="A191" s="39" t="s">
        <v>12</v>
      </c>
      <c r="B191" s="10">
        <f aca="true" t="shared" si="89" ref="B191:E192">B90+B84+B66+B42+B18+B11+B150</f>
        <v>995.1</v>
      </c>
      <c r="C191" s="10">
        <f t="shared" si="89"/>
        <v>995.1</v>
      </c>
      <c r="D191" s="10">
        <f t="shared" si="89"/>
        <v>655.85</v>
      </c>
      <c r="E191" s="10">
        <f t="shared" si="89"/>
        <v>655.85</v>
      </c>
      <c r="F191" s="10">
        <f>E191/B191%</f>
        <v>65.90794894985429</v>
      </c>
      <c r="G191" s="10">
        <f>_xlfn.IFERROR(E191/C191*100,0)</f>
        <v>65.90794894985429</v>
      </c>
      <c r="H191" s="10">
        <f aca="true" t="shared" si="90" ref="H191:AE191">H90+H84+H66+H42+H18+H11+H150</f>
        <v>0</v>
      </c>
      <c r="I191" s="10">
        <f t="shared" si="90"/>
        <v>0</v>
      </c>
      <c r="J191" s="10">
        <f t="shared" si="90"/>
        <v>0</v>
      </c>
      <c r="K191" s="10">
        <f t="shared" si="90"/>
        <v>0</v>
      </c>
      <c r="L191" s="10">
        <f t="shared" si="90"/>
        <v>0</v>
      </c>
      <c r="M191" s="10">
        <f t="shared" si="90"/>
        <v>0</v>
      </c>
      <c r="N191" s="10">
        <f t="shared" si="90"/>
        <v>0</v>
      </c>
      <c r="O191" s="10">
        <f t="shared" si="90"/>
        <v>0</v>
      </c>
      <c r="P191" s="10">
        <f t="shared" si="90"/>
        <v>0</v>
      </c>
      <c r="Q191" s="10">
        <f t="shared" si="90"/>
        <v>0</v>
      </c>
      <c r="R191" s="10">
        <f t="shared" si="90"/>
        <v>0</v>
      </c>
      <c r="S191" s="10">
        <f t="shared" si="90"/>
        <v>0</v>
      </c>
      <c r="T191" s="10">
        <f t="shared" si="90"/>
        <v>0</v>
      </c>
      <c r="U191" s="10">
        <f t="shared" si="90"/>
        <v>0</v>
      </c>
      <c r="V191" s="10">
        <f t="shared" si="90"/>
        <v>0</v>
      </c>
      <c r="W191" s="10">
        <f t="shared" si="90"/>
        <v>0</v>
      </c>
      <c r="X191" s="10">
        <f t="shared" si="90"/>
        <v>995.1</v>
      </c>
      <c r="Y191" s="10">
        <f t="shared" si="90"/>
        <v>0</v>
      </c>
      <c r="Z191" s="10">
        <f t="shared" si="90"/>
        <v>0</v>
      </c>
      <c r="AA191" s="10">
        <f t="shared" si="90"/>
        <v>0</v>
      </c>
      <c r="AB191" s="10">
        <f t="shared" si="90"/>
        <v>0</v>
      </c>
      <c r="AC191" s="10">
        <f t="shared" si="90"/>
        <v>655.85</v>
      </c>
      <c r="AD191" s="10">
        <f t="shared" si="90"/>
        <v>0</v>
      </c>
      <c r="AE191" s="10">
        <f t="shared" si="90"/>
        <v>0</v>
      </c>
      <c r="AF191" s="56"/>
      <c r="AG191" s="56"/>
      <c r="AH191" s="56"/>
    </row>
    <row r="192" spans="1:34" s="4" customFormat="1" ht="18.75" customHeight="1">
      <c r="A192" s="39" t="s">
        <v>13</v>
      </c>
      <c r="B192" s="10">
        <f t="shared" si="89"/>
        <v>119689.40000000002</v>
      </c>
      <c r="C192" s="10">
        <f t="shared" si="89"/>
        <v>109050.49000000002</v>
      </c>
      <c r="D192" s="10">
        <f t="shared" si="89"/>
        <v>15266.640000000001</v>
      </c>
      <c r="E192" s="10">
        <f t="shared" si="89"/>
        <v>16749.52</v>
      </c>
      <c r="F192" s="10">
        <f>E192/B192%</f>
        <v>13.9941548708574</v>
      </c>
      <c r="G192" s="10">
        <f>_xlfn.IFERROR(E192/C192*100,0)</f>
        <v>15.359417458830308</v>
      </c>
      <c r="H192" s="10">
        <f aca="true" t="shared" si="91" ref="H192:AE192">H91+H85+H67+H43+H19+H12+H151</f>
        <v>11774.41</v>
      </c>
      <c r="I192" s="10">
        <f t="shared" si="91"/>
        <v>76.83</v>
      </c>
      <c r="J192" s="10">
        <f t="shared" si="91"/>
        <v>11464.68</v>
      </c>
      <c r="K192" s="10">
        <f t="shared" si="91"/>
        <v>332.68</v>
      </c>
      <c r="L192" s="10">
        <f t="shared" si="91"/>
        <v>8766.2</v>
      </c>
      <c r="M192" s="10">
        <f t="shared" si="91"/>
        <v>1815.5600000000002</v>
      </c>
      <c r="N192" s="10">
        <f t="shared" si="91"/>
        <v>10957.23</v>
      </c>
      <c r="O192" s="10">
        <f t="shared" si="91"/>
        <v>1815.5600000000002</v>
      </c>
      <c r="P192" s="10">
        <f t="shared" si="91"/>
        <v>13408.48</v>
      </c>
      <c r="Q192" s="10">
        <f t="shared" si="91"/>
        <v>1815.5600000000002</v>
      </c>
      <c r="R192" s="10">
        <f t="shared" si="91"/>
        <v>9403.99</v>
      </c>
      <c r="S192" s="10">
        <f t="shared" si="91"/>
        <v>1815.5600000000002</v>
      </c>
      <c r="T192" s="10">
        <f t="shared" si="91"/>
        <v>10944.89</v>
      </c>
      <c r="U192" s="10">
        <f t="shared" si="91"/>
        <v>1815.5600000000002</v>
      </c>
      <c r="V192" s="10">
        <f t="shared" si="91"/>
        <v>7046.33</v>
      </c>
      <c r="W192" s="10">
        <f t="shared" si="91"/>
        <v>3298.44</v>
      </c>
      <c r="X192" s="10">
        <f t="shared" si="91"/>
        <v>17462.230000000003</v>
      </c>
      <c r="Y192" s="10">
        <f t="shared" si="91"/>
        <v>3298.4300000000003</v>
      </c>
      <c r="Z192" s="10">
        <f t="shared" si="91"/>
        <v>8461.04</v>
      </c>
      <c r="AA192" s="10">
        <f t="shared" si="91"/>
        <v>1815.5500000000002</v>
      </c>
      <c r="AB192" s="10">
        <f t="shared" si="91"/>
        <v>7910.01</v>
      </c>
      <c r="AC192" s="10">
        <f t="shared" si="91"/>
        <v>332.67</v>
      </c>
      <c r="AD192" s="10">
        <f t="shared" si="91"/>
        <v>8958.91</v>
      </c>
      <c r="AE192" s="10">
        <f t="shared" si="91"/>
        <v>0</v>
      </c>
      <c r="AF192" s="56"/>
      <c r="AG192" s="56"/>
      <c r="AH192" s="56"/>
    </row>
    <row r="193" spans="1:34" s="45" customFormat="1" ht="18.75" customHeight="1" hidden="1">
      <c r="A193" s="43" t="s">
        <v>91</v>
      </c>
      <c r="B193" s="44">
        <f>B13</f>
        <v>0</v>
      </c>
      <c r="C193" s="44">
        <f>C13</f>
        <v>0</v>
      </c>
      <c r="D193" s="44">
        <f>D13</f>
        <v>0</v>
      </c>
      <c r="E193" s="44">
        <f>E13</f>
        <v>0</v>
      </c>
      <c r="F193" s="44"/>
      <c r="G193" s="44">
        <f>_xlfn.IFERROR(E193/C193*100,0)</f>
        <v>0</v>
      </c>
      <c r="H193" s="44">
        <f aca="true" t="shared" si="92" ref="H193:AE193">H13</f>
        <v>0</v>
      </c>
      <c r="I193" s="44">
        <f t="shared" si="92"/>
        <v>0</v>
      </c>
      <c r="J193" s="44">
        <f t="shared" si="92"/>
        <v>0</v>
      </c>
      <c r="K193" s="44">
        <f t="shared" si="92"/>
        <v>0</v>
      </c>
      <c r="L193" s="44">
        <f t="shared" si="92"/>
        <v>0</v>
      </c>
      <c r="M193" s="44">
        <f t="shared" si="92"/>
        <v>0</v>
      </c>
      <c r="N193" s="44">
        <f t="shared" si="92"/>
        <v>0</v>
      </c>
      <c r="O193" s="44">
        <f t="shared" si="92"/>
        <v>0</v>
      </c>
      <c r="P193" s="44">
        <f t="shared" si="92"/>
        <v>0</v>
      </c>
      <c r="Q193" s="44">
        <f t="shared" si="92"/>
        <v>0</v>
      </c>
      <c r="R193" s="44">
        <f t="shared" si="92"/>
        <v>0</v>
      </c>
      <c r="S193" s="44">
        <f t="shared" si="92"/>
        <v>0</v>
      </c>
      <c r="T193" s="44">
        <f t="shared" si="92"/>
        <v>0</v>
      </c>
      <c r="U193" s="44">
        <f t="shared" si="92"/>
        <v>0</v>
      </c>
      <c r="V193" s="44">
        <f t="shared" si="92"/>
        <v>0</v>
      </c>
      <c r="W193" s="44">
        <f t="shared" si="92"/>
        <v>0</v>
      </c>
      <c r="X193" s="44">
        <f t="shared" si="92"/>
        <v>0</v>
      </c>
      <c r="Y193" s="44">
        <f t="shared" si="92"/>
        <v>0</v>
      </c>
      <c r="Z193" s="44">
        <f t="shared" si="92"/>
        <v>0</v>
      </c>
      <c r="AA193" s="44">
        <f t="shared" si="92"/>
        <v>0</v>
      </c>
      <c r="AB193" s="44">
        <f t="shared" si="92"/>
        <v>0</v>
      </c>
      <c r="AC193" s="44">
        <f t="shared" si="92"/>
        <v>0</v>
      </c>
      <c r="AD193" s="44">
        <f t="shared" si="92"/>
        <v>0</v>
      </c>
      <c r="AE193" s="44">
        <f t="shared" si="92"/>
        <v>0</v>
      </c>
      <c r="AF193" s="56"/>
      <c r="AG193" s="56"/>
      <c r="AH193" s="56"/>
    </row>
    <row r="194" spans="1:34" s="4" customFormat="1" ht="18.75" customHeight="1">
      <c r="A194" s="39" t="s">
        <v>78</v>
      </c>
      <c r="B194" s="10">
        <f aca="true" t="shared" si="93" ref="B194:E195">B92+B86+B68+B44+B20+B14+B152</f>
        <v>0</v>
      </c>
      <c r="C194" s="10">
        <f t="shared" si="93"/>
        <v>0</v>
      </c>
      <c r="D194" s="10">
        <f t="shared" si="93"/>
        <v>0</v>
      </c>
      <c r="E194" s="10">
        <f t="shared" si="93"/>
        <v>0</v>
      </c>
      <c r="F194" s="10"/>
      <c r="G194" s="10">
        <f>_xlfn.IFERROR(E194/C194*100,0)</f>
        <v>0</v>
      </c>
      <c r="H194" s="10">
        <f aca="true" t="shared" si="94" ref="H194:AE194">H92+H86+H68+H44+H20+H14+H152</f>
        <v>0</v>
      </c>
      <c r="I194" s="10">
        <f t="shared" si="94"/>
        <v>0</v>
      </c>
      <c r="J194" s="10">
        <f t="shared" si="94"/>
        <v>0</v>
      </c>
      <c r="K194" s="10">
        <f t="shared" si="94"/>
        <v>0</v>
      </c>
      <c r="L194" s="10">
        <f t="shared" si="94"/>
        <v>0</v>
      </c>
      <c r="M194" s="10">
        <f t="shared" si="94"/>
        <v>0</v>
      </c>
      <c r="N194" s="10">
        <f t="shared" si="94"/>
        <v>0</v>
      </c>
      <c r="O194" s="10">
        <f t="shared" si="94"/>
        <v>0</v>
      </c>
      <c r="P194" s="10">
        <f t="shared" si="94"/>
        <v>0</v>
      </c>
      <c r="Q194" s="10">
        <f t="shared" si="94"/>
        <v>0</v>
      </c>
      <c r="R194" s="10">
        <f t="shared" si="94"/>
        <v>0</v>
      </c>
      <c r="S194" s="10">
        <f t="shared" si="94"/>
        <v>0</v>
      </c>
      <c r="T194" s="10">
        <f t="shared" si="94"/>
        <v>0</v>
      </c>
      <c r="U194" s="10">
        <f t="shared" si="94"/>
        <v>0</v>
      </c>
      <c r="V194" s="10">
        <f t="shared" si="94"/>
        <v>0</v>
      </c>
      <c r="W194" s="10">
        <f t="shared" si="94"/>
        <v>0</v>
      </c>
      <c r="X194" s="10">
        <f t="shared" si="94"/>
        <v>0</v>
      </c>
      <c r="Y194" s="10">
        <f t="shared" si="94"/>
        <v>0</v>
      </c>
      <c r="Z194" s="10">
        <f t="shared" si="94"/>
        <v>0</v>
      </c>
      <c r="AA194" s="10">
        <f t="shared" si="94"/>
        <v>0</v>
      </c>
      <c r="AB194" s="10">
        <f t="shared" si="94"/>
        <v>0</v>
      </c>
      <c r="AC194" s="10">
        <f t="shared" si="94"/>
        <v>0</v>
      </c>
      <c r="AD194" s="10">
        <f t="shared" si="94"/>
        <v>0</v>
      </c>
      <c r="AE194" s="10">
        <f t="shared" si="94"/>
        <v>0</v>
      </c>
      <c r="AF194" s="56"/>
      <c r="AG194" s="56"/>
      <c r="AH194" s="56"/>
    </row>
    <row r="195" spans="1:34" s="4" customFormat="1" ht="18.75" customHeight="1">
      <c r="A195" s="39" t="s">
        <v>14</v>
      </c>
      <c r="B195" s="10">
        <f t="shared" si="93"/>
        <v>0</v>
      </c>
      <c r="C195" s="10">
        <f t="shared" si="93"/>
        <v>0</v>
      </c>
      <c r="D195" s="10">
        <f t="shared" si="93"/>
        <v>0</v>
      </c>
      <c r="E195" s="10">
        <f t="shared" si="93"/>
        <v>0</v>
      </c>
      <c r="F195" s="10" t="e">
        <f>E195/B195%</f>
        <v>#DIV/0!</v>
      </c>
      <c r="G195" s="10">
        <f>_xlfn.IFERROR(E195/C195*100,0)</f>
        <v>0</v>
      </c>
      <c r="H195" s="10">
        <f aca="true" t="shared" si="95" ref="H195:AE195">H93+H87+H69+H45+H21+H15+H153</f>
        <v>0</v>
      </c>
      <c r="I195" s="10">
        <f t="shared" si="95"/>
        <v>0</v>
      </c>
      <c r="J195" s="10">
        <f t="shared" si="95"/>
        <v>0</v>
      </c>
      <c r="K195" s="10">
        <f t="shared" si="95"/>
        <v>0</v>
      </c>
      <c r="L195" s="10">
        <f t="shared" si="95"/>
        <v>0</v>
      </c>
      <c r="M195" s="10">
        <f t="shared" si="95"/>
        <v>0</v>
      </c>
      <c r="N195" s="10">
        <f t="shared" si="95"/>
        <v>0</v>
      </c>
      <c r="O195" s="10">
        <f t="shared" si="95"/>
        <v>0</v>
      </c>
      <c r="P195" s="10">
        <f t="shared" si="95"/>
        <v>0</v>
      </c>
      <c r="Q195" s="10">
        <f t="shared" si="95"/>
        <v>0</v>
      </c>
      <c r="R195" s="10">
        <f t="shared" si="95"/>
        <v>0</v>
      </c>
      <c r="S195" s="10">
        <f t="shared" si="95"/>
        <v>0</v>
      </c>
      <c r="T195" s="10">
        <f t="shared" si="95"/>
        <v>0</v>
      </c>
      <c r="U195" s="10">
        <f t="shared" si="95"/>
        <v>0</v>
      </c>
      <c r="V195" s="10">
        <f t="shared" si="95"/>
        <v>0</v>
      </c>
      <c r="W195" s="10">
        <f t="shared" si="95"/>
        <v>0</v>
      </c>
      <c r="X195" s="10">
        <f t="shared" si="95"/>
        <v>0</v>
      </c>
      <c r="Y195" s="10">
        <f t="shared" si="95"/>
        <v>0</v>
      </c>
      <c r="Z195" s="10">
        <f t="shared" si="95"/>
        <v>0</v>
      </c>
      <c r="AA195" s="10">
        <f t="shared" si="95"/>
        <v>0</v>
      </c>
      <c r="AB195" s="10">
        <f t="shared" si="95"/>
        <v>0</v>
      </c>
      <c r="AC195" s="10">
        <f t="shared" si="95"/>
        <v>0</v>
      </c>
      <c r="AD195" s="10">
        <f t="shared" si="95"/>
        <v>0</v>
      </c>
      <c r="AE195" s="10">
        <f t="shared" si="95"/>
        <v>0</v>
      </c>
      <c r="AF195" s="56"/>
      <c r="AG195" s="56"/>
      <c r="AH195" s="56"/>
    </row>
    <row r="196" spans="1:22" ht="16.5">
      <c r="A196" s="14"/>
      <c r="B196" s="38"/>
      <c r="C196" s="16"/>
      <c r="D196" s="16"/>
      <c r="E196" s="16"/>
      <c r="F196" s="16"/>
      <c r="G196" s="16"/>
      <c r="H196" s="15"/>
      <c r="I196" s="15"/>
      <c r="U196" s="4"/>
      <c r="V196" s="4"/>
    </row>
    <row r="197" spans="2:31" s="20" customFormat="1" ht="33" customHeight="1">
      <c r="B197" s="21" t="s">
        <v>60</v>
      </c>
      <c r="C197" s="48"/>
      <c r="D197" s="48"/>
      <c r="E197" s="48"/>
      <c r="F197" s="48"/>
      <c r="G197" s="48"/>
      <c r="H197" s="48"/>
      <c r="I197" s="48"/>
      <c r="J197" s="83"/>
      <c r="K197" s="83"/>
      <c r="L197" s="83"/>
      <c r="M197" s="48"/>
      <c r="N197" s="48"/>
      <c r="O197" s="48"/>
      <c r="P197" s="48"/>
      <c r="Q197" s="48"/>
      <c r="R197" s="83" t="s">
        <v>22</v>
      </c>
      <c r="S197" s="83"/>
      <c r="T197" s="83"/>
      <c r="U197" s="50"/>
      <c r="V197" s="51"/>
      <c r="W197" s="48"/>
      <c r="X197" s="48"/>
      <c r="Y197" s="48"/>
      <c r="Z197" s="48"/>
      <c r="AA197" s="48"/>
      <c r="AB197" s="48"/>
      <c r="AC197" s="48"/>
      <c r="AD197" s="48"/>
      <c r="AE197" s="48"/>
    </row>
    <row r="198" spans="2:22" ht="16.5">
      <c r="B198" s="14"/>
      <c r="C198" s="16"/>
      <c r="D198" s="16"/>
      <c r="E198" s="16"/>
      <c r="F198" s="16"/>
      <c r="G198" s="16"/>
      <c r="H198" s="15"/>
      <c r="I198" s="15"/>
      <c r="P198" s="34"/>
      <c r="U198" s="4"/>
      <c r="V198" s="33"/>
    </row>
    <row r="199" spans="2:22" ht="16.5">
      <c r="B199" s="21" t="s">
        <v>58</v>
      </c>
      <c r="G199" s="33"/>
      <c r="V199" s="33"/>
    </row>
    <row r="200" ht="16.5">
      <c r="B200" s="21" t="s">
        <v>59</v>
      </c>
    </row>
    <row r="201" spans="2:22" ht="16.5">
      <c r="B201" s="21" t="s">
        <v>90</v>
      </c>
      <c r="V201" s="35"/>
    </row>
    <row r="202" ht="16.5">
      <c r="B202" s="29">
        <v>42723</v>
      </c>
    </row>
  </sheetData>
  <sheetProtection/>
  <mergeCells count="24">
    <mergeCell ref="J197:L197"/>
    <mergeCell ref="A4:AD4"/>
    <mergeCell ref="R197:T197"/>
    <mergeCell ref="R6:S6"/>
    <mergeCell ref="T6:U6"/>
    <mergeCell ref="V6:W6"/>
    <mergeCell ref="X6:Y6"/>
    <mergeCell ref="Z6:AA6"/>
    <mergeCell ref="AB6:AC6"/>
    <mergeCell ref="F6:G6"/>
    <mergeCell ref="J6:K6"/>
    <mergeCell ref="L6:M6"/>
    <mergeCell ref="N6:O6"/>
    <mergeCell ref="P6:Q6"/>
    <mergeCell ref="X1:AD1"/>
    <mergeCell ref="X2:AD2"/>
    <mergeCell ref="X3:AD3"/>
    <mergeCell ref="AB5:AD5"/>
    <mergeCell ref="A6:A7"/>
    <mergeCell ref="B6:B7"/>
    <mergeCell ref="C6:C7"/>
    <mergeCell ref="D6:D7"/>
    <mergeCell ref="E6:E7"/>
    <mergeCell ref="H6:I6"/>
  </mergeCells>
  <printOptions horizontalCentered="1"/>
  <pageMargins left="0.31496062992125984" right="0.31496062992125984" top="0.35433070866141736" bottom="0.35433070866141736" header="0.31496062992125984" footer="0.31496062992125984"/>
  <pageSetup fitToHeight="6" fitToWidth="1" horizontalDpi="600" verticalDpi="600" orientation="landscape" paperSize="9" scale="59" r:id="rId3"/>
  <rowBreaks count="5" manualBreakCount="5">
    <brk id="32" max="29" man="1"/>
    <brk id="67" max="255" man="1"/>
    <brk id="82" max="255" man="1"/>
    <brk id="105" max="255" man="1"/>
    <brk id="159" max="29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0"/>
  <sheetViews>
    <sheetView tabSelected="1" zoomScale="82" zoomScaleNormal="82" zoomScaleSheetLayoutView="82" zoomScalePageLayoutView="0" workbookViewId="0" topLeftCell="A4">
      <pane xSplit="7" ySplit="5" topLeftCell="AE10" activePane="bottomRight" state="frozen"/>
      <selection pane="topLeft" activeCell="A4" sqref="A4"/>
      <selection pane="topRight" activeCell="H4" sqref="H4"/>
      <selection pane="bottomLeft" activeCell="A9" sqref="A9"/>
      <selection pane="bottomRight" activeCell="E15" sqref="E15"/>
    </sheetView>
  </sheetViews>
  <sheetFormatPr defaultColWidth="9.140625" defaultRowHeight="12.75"/>
  <cols>
    <col min="1" max="1" width="42.140625" style="4" customWidth="1"/>
    <col min="2" max="7" width="14.28125" style="4" customWidth="1"/>
    <col min="8" max="8" width="12.140625" style="4" customWidth="1"/>
    <col min="9" max="9" width="11.8515625" style="4" customWidth="1"/>
    <col min="10" max="10" width="11.140625" style="4" customWidth="1"/>
    <col min="11" max="11" width="11.8515625" style="4" customWidth="1"/>
    <col min="12" max="12" width="12.421875" style="4" customWidth="1"/>
    <col min="13" max="13" width="11.00390625" style="4" customWidth="1"/>
    <col min="14" max="14" width="11.421875" style="4" customWidth="1"/>
    <col min="15" max="15" width="12.00390625" style="4" customWidth="1"/>
    <col min="16" max="16" width="15.00390625" style="4" customWidth="1"/>
    <col min="17" max="17" width="11.140625" style="4" customWidth="1"/>
    <col min="18" max="18" width="11.421875" style="4" customWidth="1"/>
    <col min="19" max="19" width="10.8515625" style="4" customWidth="1"/>
    <col min="20" max="20" width="11.140625" style="4" customWidth="1"/>
    <col min="21" max="21" width="12.00390625" style="4" customWidth="1"/>
    <col min="22" max="22" width="16.00390625" style="4" customWidth="1"/>
    <col min="23" max="23" width="10.8515625" style="4" customWidth="1"/>
    <col min="24" max="24" width="12.421875" style="4" customWidth="1"/>
    <col min="25" max="25" width="11.57421875" style="4" customWidth="1"/>
    <col min="26" max="26" width="12.00390625" style="4" customWidth="1"/>
    <col min="27" max="27" width="13.57421875" style="4" customWidth="1"/>
    <col min="28" max="28" width="11.57421875" style="4" customWidth="1"/>
    <col min="29" max="29" width="11.00390625" style="4" customWidth="1"/>
    <col min="30" max="30" width="12.140625" style="4" customWidth="1"/>
    <col min="31" max="31" width="10.8515625" style="4" customWidth="1"/>
    <col min="32" max="32" width="59.8515625" style="4" customWidth="1"/>
    <col min="33" max="34" width="12.7109375" style="4" bestFit="1" customWidth="1"/>
    <col min="35" max="16384" width="9.140625" style="4" customWidth="1"/>
  </cols>
  <sheetData>
    <row r="1" spans="24:30" ht="16.5" customHeight="1" hidden="1">
      <c r="X1" s="105" t="s">
        <v>54</v>
      </c>
      <c r="Y1" s="105"/>
      <c r="Z1" s="105"/>
      <c r="AA1" s="105"/>
      <c r="AB1" s="105"/>
      <c r="AC1" s="105"/>
      <c r="AD1" s="105"/>
    </row>
    <row r="2" spans="24:30" ht="21" customHeight="1" hidden="1">
      <c r="X2" s="105" t="s">
        <v>55</v>
      </c>
      <c r="Y2" s="105"/>
      <c r="Z2" s="105"/>
      <c r="AA2" s="105"/>
      <c r="AB2" s="105"/>
      <c r="AC2" s="105"/>
      <c r="AD2" s="105"/>
    </row>
    <row r="3" spans="24:30" ht="31.5" customHeight="1" hidden="1">
      <c r="X3" s="105" t="s">
        <v>62</v>
      </c>
      <c r="Y3" s="105"/>
      <c r="Z3" s="105"/>
      <c r="AA3" s="105"/>
      <c r="AB3" s="105"/>
      <c r="AC3" s="105"/>
      <c r="AD3" s="105"/>
    </row>
    <row r="4" spans="1:30" ht="64.5" customHeight="1">
      <c r="A4" s="106" t="s">
        <v>109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</row>
    <row r="5" spans="28:30" ht="18" customHeight="1">
      <c r="AB5" s="107" t="s">
        <v>57</v>
      </c>
      <c r="AC5" s="107"/>
      <c r="AD5" s="107"/>
    </row>
    <row r="6" spans="1:32" s="69" customFormat="1" ht="33.75" customHeight="1">
      <c r="A6" s="96" t="s">
        <v>56</v>
      </c>
      <c r="B6" s="96" t="s">
        <v>101</v>
      </c>
      <c r="C6" s="96" t="s">
        <v>110</v>
      </c>
      <c r="D6" s="96" t="s">
        <v>111</v>
      </c>
      <c r="E6" s="96" t="s">
        <v>112</v>
      </c>
      <c r="F6" s="96" t="s">
        <v>80</v>
      </c>
      <c r="G6" s="96"/>
      <c r="H6" s="103" t="s">
        <v>0</v>
      </c>
      <c r="I6" s="104"/>
      <c r="J6" s="96" t="s">
        <v>1</v>
      </c>
      <c r="K6" s="96"/>
      <c r="L6" s="96" t="s">
        <v>2</v>
      </c>
      <c r="M6" s="96"/>
      <c r="N6" s="96" t="s">
        <v>3</v>
      </c>
      <c r="O6" s="96"/>
      <c r="P6" s="96" t="s">
        <v>4</v>
      </c>
      <c r="Q6" s="96"/>
      <c r="R6" s="96" t="s">
        <v>5</v>
      </c>
      <c r="S6" s="96"/>
      <c r="T6" s="96" t="s">
        <v>6</v>
      </c>
      <c r="U6" s="96"/>
      <c r="V6" s="96" t="s">
        <v>7</v>
      </c>
      <c r="W6" s="96"/>
      <c r="X6" s="96" t="s">
        <v>8</v>
      </c>
      <c r="Y6" s="96"/>
      <c r="Z6" s="96" t="s">
        <v>9</v>
      </c>
      <c r="AA6" s="96"/>
      <c r="AB6" s="96" t="s">
        <v>10</v>
      </c>
      <c r="AC6" s="96"/>
      <c r="AD6" s="100" t="s">
        <v>11</v>
      </c>
      <c r="AE6" s="101"/>
      <c r="AF6" s="96" t="s">
        <v>107</v>
      </c>
    </row>
    <row r="7" spans="1:32" s="69" customFormat="1" ht="31.5" customHeight="1">
      <c r="A7" s="96"/>
      <c r="B7" s="96"/>
      <c r="C7" s="96"/>
      <c r="D7" s="96"/>
      <c r="E7" s="96"/>
      <c r="F7" s="68" t="s">
        <v>81</v>
      </c>
      <c r="G7" s="68" t="s">
        <v>82</v>
      </c>
      <c r="H7" s="68" t="s">
        <v>46</v>
      </c>
      <c r="I7" s="67" t="s">
        <v>79</v>
      </c>
      <c r="J7" s="67" t="s">
        <v>46</v>
      </c>
      <c r="K7" s="67" t="s">
        <v>79</v>
      </c>
      <c r="L7" s="67" t="s">
        <v>46</v>
      </c>
      <c r="M7" s="67" t="s">
        <v>79</v>
      </c>
      <c r="N7" s="67" t="s">
        <v>46</v>
      </c>
      <c r="O7" s="67" t="s">
        <v>79</v>
      </c>
      <c r="P7" s="67" t="s">
        <v>46</v>
      </c>
      <c r="Q7" s="67" t="s">
        <v>79</v>
      </c>
      <c r="R7" s="67" t="s">
        <v>46</v>
      </c>
      <c r="S7" s="67" t="s">
        <v>79</v>
      </c>
      <c r="T7" s="67" t="s">
        <v>46</v>
      </c>
      <c r="U7" s="67" t="s">
        <v>79</v>
      </c>
      <c r="V7" s="67" t="s">
        <v>46</v>
      </c>
      <c r="W7" s="67" t="s">
        <v>79</v>
      </c>
      <c r="X7" s="67" t="s">
        <v>46</v>
      </c>
      <c r="Y7" s="67" t="s">
        <v>79</v>
      </c>
      <c r="Z7" s="67" t="s">
        <v>46</v>
      </c>
      <c r="AA7" s="67" t="s">
        <v>79</v>
      </c>
      <c r="AB7" s="67" t="s">
        <v>46</v>
      </c>
      <c r="AC7" s="67" t="s">
        <v>79</v>
      </c>
      <c r="AD7" s="67" t="s">
        <v>46</v>
      </c>
      <c r="AE7" s="67" t="s">
        <v>79</v>
      </c>
      <c r="AF7" s="96"/>
    </row>
    <row r="8" spans="1:32" ht="17.25" customHeight="1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  <c r="Q8" s="7">
        <v>17</v>
      </c>
      <c r="R8" s="7">
        <v>18</v>
      </c>
      <c r="S8" s="7">
        <v>19</v>
      </c>
      <c r="T8" s="7">
        <v>20</v>
      </c>
      <c r="U8" s="7">
        <v>21</v>
      </c>
      <c r="V8" s="7">
        <v>22</v>
      </c>
      <c r="W8" s="7">
        <v>23</v>
      </c>
      <c r="X8" s="7">
        <v>24</v>
      </c>
      <c r="Y8" s="7">
        <v>25</v>
      </c>
      <c r="Z8" s="7">
        <v>26</v>
      </c>
      <c r="AA8" s="7">
        <v>27</v>
      </c>
      <c r="AB8" s="7">
        <v>28</v>
      </c>
      <c r="AC8" s="7">
        <v>29</v>
      </c>
      <c r="AD8" s="7">
        <v>30</v>
      </c>
      <c r="AE8" s="7">
        <v>31</v>
      </c>
      <c r="AF8" s="7">
        <v>32</v>
      </c>
    </row>
    <row r="9" spans="1:33" ht="215.25" customHeight="1">
      <c r="A9" s="40" t="s">
        <v>63</v>
      </c>
      <c r="B9" s="10">
        <f>H9+J9+L9+N9+P9+R9+T9+V9+X9+Z9+AB9+AD9</f>
        <v>55244.9</v>
      </c>
      <c r="C9" s="10">
        <f>C10</f>
        <v>13422.822</v>
      </c>
      <c r="D9" s="10">
        <f>D10</f>
        <v>9884.52</v>
      </c>
      <c r="E9" s="10">
        <f>E10</f>
        <v>9884.52</v>
      </c>
      <c r="F9" s="10">
        <f>E9/B9%</f>
        <v>17.89218552300755</v>
      </c>
      <c r="G9" s="10">
        <f>E9/C9%</f>
        <v>73.63965640012212</v>
      </c>
      <c r="H9" s="10">
        <f>H10</f>
        <v>2913.426</v>
      </c>
      <c r="I9" s="10">
        <f aca="true" t="shared" si="0" ref="I9:AE9">I10</f>
        <v>1626.49</v>
      </c>
      <c r="J9" s="10">
        <f t="shared" si="0"/>
        <v>5812.68</v>
      </c>
      <c r="K9" s="10">
        <f t="shared" si="0"/>
        <v>3387.98</v>
      </c>
      <c r="L9" s="10">
        <f t="shared" si="0"/>
        <v>4696.716</v>
      </c>
      <c r="M9" s="10">
        <f t="shared" si="0"/>
        <v>4870.05</v>
      </c>
      <c r="N9" s="10">
        <f t="shared" si="0"/>
        <v>6442.333</v>
      </c>
      <c r="O9" s="10">
        <f t="shared" si="0"/>
        <v>0</v>
      </c>
      <c r="P9" s="10">
        <f t="shared" si="0"/>
        <v>8477.058</v>
      </c>
      <c r="Q9" s="10">
        <f t="shared" si="0"/>
        <v>0</v>
      </c>
      <c r="R9" s="10">
        <f t="shared" si="0"/>
        <v>4915.085</v>
      </c>
      <c r="S9" s="10">
        <f t="shared" si="0"/>
        <v>0</v>
      </c>
      <c r="T9" s="10">
        <f t="shared" si="0"/>
        <v>5384.913</v>
      </c>
      <c r="U9" s="10">
        <f t="shared" si="0"/>
        <v>0</v>
      </c>
      <c r="V9" s="10">
        <f t="shared" si="0"/>
        <v>3421.066</v>
      </c>
      <c r="W9" s="10">
        <f t="shared" si="0"/>
        <v>0</v>
      </c>
      <c r="X9" s="10">
        <f t="shared" si="0"/>
        <v>2577.014</v>
      </c>
      <c r="Y9" s="10">
        <f t="shared" si="0"/>
        <v>0</v>
      </c>
      <c r="Z9" s="10">
        <f t="shared" si="0"/>
        <v>2904.229</v>
      </c>
      <c r="AA9" s="10">
        <f t="shared" si="0"/>
        <v>0</v>
      </c>
      <c r="AB9" s="10">
        <f t="shared" si="0"/>
        <v>3366.854</v>
      </c>
      <c r="AC9" s="10">
        <f t="shared" si="0"/>
        <v>0</v>
      </c>
      <c r="AD9" s="10">
        <f t="shared" si="0"/>
        <v>4333.526</v>
      </c>
      <c r="AE9" s="10">
        <f t="shared" si="0"/>
        <v>0</v>
      </c>
      <c r="AF9" s="114" t="s">
        <v>119</v>
      </c>
      <c r="AG9" s="33"/>
    </row>
    <row r="10" spans="1:32" s="37" customFormat="1" ht="73.5" customHeight="1">
      <c r="A10" s="36" t="s">
        <v>23</v>
      </c>
      <c r="B10" s="24">
        <f aca="true" t="shared" si="1" ref="B10:B89">H10+J10+L10+N10+P10+R10+T10+V10+X10+Z10+AB10+AD10</f>
        <v>55244.9</v>
      </c>
      <c r="C10" s="24">
        <f>C11+C12+C14+C15+C13</f>
        <v>13422.822</v>
      </c>
      <c r="D10" s="24">
        <f>D11+D12+D14+D15+D13</f>
        <v>9884.52</v>
      </c>
      <c r="E10" s="24">
        <f>E11+E12+E14+E15+E13</f>
        <v>9884.52</v>
      </c>
      <c r="F10" s="24">
        <f>E10/B10%</f>
        <v>17.89218552300755</v>
      </c>
      <c r="G10" s="24">
        <f>E10/C10%</f>
        <v>73.63965640012212</v>
      </c>
      <c r="H10" s="24">
        <f>H11+H12+H14+H15+H13</f>
        <v>2913.426</v>
      </c>
      <c r="I10" s="24">
        <f aca="true" t="shared" si="2" ref="I10:AE10">I11+I12+I14+I15+I13</f>
        <v>1626.49</v>
      </c>
      <c r="J10" s="24">
        <f t="shared" si="2"/>
        <v>5812.68</v>
      </c>
      <c r="K10" s="24">
        <f t="shared" si="2"/>
        <v>3387.98</v>
      </c>
      <c r="L10" s="24">
        <f t="shared" si="2"/>
        <v>4696.716</v>
      </c>
      <c r="M10" s="24">
        <f t="shared" si="2"/>
        <v>4870.05</v>
      </c>
      <c r="N10" s="24">
        <f t="shared" si="2"/>
        <v>6442.333</v>
      </c>
      <c r="O10" s="24">
        <f t="shared" si="2"/>
        <v>0</v>
      </c>
      <c r="P10" s="24">
        <f t="shared" si="2"/>
        <v>8477.058</v>
      </c>
      <c r="Q10" s="24">
        <f t="shared" si="2"/>
        <v>0</v>
      </c>
      <c r="R10" s="24">
        <f t="shared" si="2"/>
        <v>4915.085</v>
      </c>
      <c r="S10" s="24">
        <f t="shared" si="2"/>
        <v>0</v>
      </c>
      <c r="T10" s="24">
        <f t="shared" si="2"/>
        <v>5384.913</v>
      </c>
      <c r="U10" s="24">
        <f t="shared" si="2"/>
        <v>0</v>
      </c>
      <c r="V10" s="24">
        <f>V11+V12+V14+V15+V13</f>
        <v>3421.066</v>
      </c>
      <c r="W10" s="24">
        <f t="shared" si="2"/>
        <v>0</v>
      </c>
      <c r="X10" s="24">
        <f t="shared" si="2"/>
        <v>2577.014</v>
      </c>
      <c r="Y10" s="24">
        <f t="shared" si="2"/>
        <v>0</v>
      </c>
      <c r="Z10" s="24">
        <f t="shared" si="2"/>
        <v>2904.229</v>
      </c>
      <c r="AA10" s="24">
        <f t="shared" si="2"/>
        <v>0</v>
      </c>
      <c r="AB10" s="24">
        <f t="shared" si="2"/>
        <v>3366.854</v>
      </c>
      <c r="AC10" s="24">
        <f t="shared" si="2"/>
        <v>0</v>
      </c>
      <c r="AD10" s="24">
        <f t="shared" si="2"/>
        <v>4333.526</v>
      </c>
      <c r="AE10" s="24">
        <f t="shared" si="2"/>
        <v>0</v>
      </c>
      <c r="AF10" s="115"/>
    </row>
    <row r="11" spans="1:32" ht="64.5" customHeight="1">
      <c r="A11" s="39" t="s">
        <v>12</v>
      </c>
      <c r="B11" s="10">
        <f t="shared" si="1"/>
        <v>0</v>
      </c>
      <c r="C11" s="10">
        <f>H11+J11+L11</f>
        <v>0</v>
      </c>
      <c r="D11" s="10">
        <f>E11</f>
        <v>0</v>
      </c>
      <c r="E11" s="10">
        <f>I11+K11+M11+O11+Q11+S11+U11+W11+Y11+AA11+AC11+AE11</f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53"/>
      <c r="AF11" s="115"/>
    </row>
    <row r="12" spans="1:32" ht="50.25" customHeight="1">
      <c r="A12" s="39" t="s">
        <v>13</v>
      </c>
      <c r="B12" s="10">
        <f>H12+J12+L12+N12+P12+R12+T12+V12+X12+Z12+AB12+AD12</f>
        <v>55244.9</v>
      </c>
      <c r="C12" s="10">
        <f>H12+J12+L12</f>
        <v>13422.822</v>
      </c>
      <c r="D12" s="10">
        <f>E12</f>
        <v>9884.52</v>
      </c>
      <c r="E12" s="10">
        <f>I12+K12+M12+O12+Q12+S12+U12+W12+Y12+AA12+AC12+AE12</f>
        <v>9884.52</v>
      </c>
      <c r="F12" s="10">
        <f>E12/B12%</f>
        <v>17.89218552300755</v>
      </c>
      <c r="G12" s="10">
        <f>E12/C12%</f>
        <v>73.63965640012212</v>
      </c>
      <c r="H12" s="10">
        <v>2913.426</v>
      </c>
      <c r="I12" s="10">
        <v>1626.49</v>
      </c>
      <c r="J12" s="10">
        <v>5812.68</v>
      </c>
      <c r="K12" s="10">
        <v>3387.98</v>
      </c>
      <c r="L12" s="10">
        <v>4696.716</v>
      </c>
      <c r="M12" s="10">
        <v>4870.05</v>
      </c>
      <c r="N12" s="10">
        <v>6442.333</v>
      </c>
      <c r="O12" s="10"/>
      <c r="P12" s="10">
        <v>8477.058</v>
      </c>
      <c r="Q12" s="10"/>
      <c r="R12" s="10">
        <v>4915.085</v>
      </c>
      <c r="S12" s="10"/>
      <c r="T12" s="10">
        <v>5384.913</v>
      </c>
      <c r="U12" s="10"/>
      <c r="V12" s="10">
        <v>3421.066</v>
      </c>
      <c r="W12" s="10"/>
      <c r="X12" s="10">
        <v>2577.014</v>
      </c>
      <c r="Y12" s="10"/>
      <c r="Z12" s="10">
        <v>2904.229</v>
      </c>
      <c r="AA12" s="10"/>
      <c r="AB12" s="10">
        <v>3366.854</v>
      </c>
      <c r="AC12" s="10"/>
      <c r="AD12" s="10">
        <v>4333.526</v>
      </c>
      <c r="AE12" s="53"/>
      <c r="AF12" s="115"/>
    </row>
    <row r="13" spans="1:32" s="55" customFormat="1" ht="77.25" customHeight="1" hidden="1">
      <c r="A13" s="46" t="s">
        <v>91</v>
      </c>
      <c r="B13" s="47"/>
      <c r="C13" s="10">
        <f>H13+J13+L13</f>
        <v>0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54"/>
      <c r="AF13" s="115"/>
    </row>
    <row r="14" spans="1:32" ht="81.75" customHeight="1">
      <c r="A14" s="39" t="s">
        <v>78</v>
      </c>
      <c r="B14" s="10">
        <f t="shared" si="1"/>
        <v>0</v>
      </c>
      <c r="C14" s="10">
        <f>H14+J14+L14</f>
        <v>0</v>
      </c>
      <c r="D14" s="10">
        <f>E14</f>
        <v>0</v>
      </c>
      <c r="E14" s="10">
        <f>I14+K14+M14+O14+Q14+S14+U14+W14+Y14+AA14+AC14+AE14</f>
        <v>0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53"/>
      <c r="AF14" s="115"/>
    </row>
    <row r="15" spans="1:32" ht="90" customHeight="1">
      <c r="A15" s="39" t="s">
        <v>14</v>
      </c>
      <c r="B15" s="10">
        <f t="shared" si="1"/>
        <v>0</v>
      </c>
      <c r="C15" s="10">
        <f>H15+J15+L15</f>
        <v>0</v>
      </c>
      <c r="D15" s="10">
        <f>E15</f>
        <v>0</v>
      </c>
      <c r="E15" s="10">
        <f>I15+K15+M15+O15+Q15+S15+U15+W15+Y15+AA15+AC15+AE15</f>
        <v>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53"/>
      <c r="AF15" s="116"/>
    </row>
    <row r="16" spans="1:32" ht="55.5" customHeight="1">
      <c r="A16" s="40" t="s">
        <v>64</v>
      </c>
      <c r="B16" s="10">
        <f t="shared" si="1"/>
        <v>36465.595389999995</v>
      </c>
      <c r="C16" s="10">
        <f>C17</f>
        <v>10195.40152</v>
      </c>
      <c r="D16" s="10">
        <f>D17</f>
        <v>10186.619999999999</v>
      </c>
      <c r="E16" s="10">
        <f>E17</f>
        <v>10186.619999999999</v>
      </c>
      <c r="F16" s="10">
        <f>E16/B16%</f>
        <v>27.934879140334807</v>
      </c>
      <c r="G16" s="10">
        <f>E16/C16%</f>
        <v>99.91386783558475</v>
      </c>
      <c r="H16" s="10">
        <f>H17</f>
        <v>3536.8199999999997</v>
      </c>
      <c r="I16" s="10">
        <f aca="true" t="shared" si="3" ref="I16:AE16">I17</f>
        <v>3200.6499999999996</v>
      </c>
      <c r="J16" s="10">
        <f t="shared" si="3"/>
        <v>3572.3430000000003</v>
      </c>
      <c r="K16" s="10">
        <f t="shared" si="3"/>
        <v>3907.91</v>
      </c>
      <c r="L16" s="10">
        <f t="shared" si="3"/>
        <v>3086.23852</v>
      </c>
      <c r="M16" s="10">
        <f t="shared" si="3"/>
        <v>3078.06</v>
      </c>
      <c r="N16" s="10">
        <f t="shared" si="3"/>
        <v>2581</v>
      </c>
      <c r="O16" s="10">
        <f t="shared" si="3"/>
        <v>0</v>
      </c>
      <c r="P16" s="10">
        <f t="shared" si="3"/>
        <v>2366.2400000000002</v>
      </c>
      <c r="Q16" s="10">
        <f t="shared" si="3"/>
        <v>0</v>
      </c>
      <c r="R16" s="10">
        <f t="shared" si="3"/>
        <v>1946.02</v>
      </c>
      <c r="S16" s="10">
        <f t="shared" si="3"/>
        <v>0</v>
      </c>
      <c r="T16" s="10">
        <f t="shared" si="3"/>
        <v>1822.5500000000002</v>
      </c>
      <c r="U16" s="10">
        <f t="shared" si="3"/>
        <v>0</v>
      </c>
      <c r="V16" s="10">
        <f t="shared" si="3"/>
        <v>2436.12</v>
      </c>
      <c r="W16" s="10">
        <f t="shared" si="3"/>
        <v>0</v>
      </c>
      <c r="X16" s="10">
        <f t="shared" si="3"/>
        <v>4887.09</v>
      </c>
      <c r="Y16" s="10">
        <f t="shared" si="3"/>
        <v>0</v>
      </c>
      <c r="Z16" s="10">
        <f t="shared" si="3"/>
        <v>3162.9</v>
      </c>
      <c r="AA16" s="10">
        <f t="shared" si="3"/>
        <v>0</v>
      </c>
      <c r="AB16" s="10">
        <f t="shared" si="3"/>
        <v>3265.92097</v>
      </c>
      <c r="AC16" s="10">
        <f t="shared" si="3"/>
        <v>0</v>
      </c>
      <c r="AD16" s="10">
        <f t="shared" si="3"/>
        <v>3802.3529</v>
      </c>
      <c r="AE16" s="10">
        <f t="shared" si="3"/>
        <v>0</v>
      </c>
      <c r="AF16" s="117"/>
    </row>
    <row r="17" spans="1:32" s="37" customFormat="1" ht="21" customHeight="1">
      <c r="A17" s="36" t="s">
        <v>23</v>
      </c>
      <c r="B17" s="24">
        <f t="shared" si="1"/>
        <v>36465.595389999995</v>
      </c>
      <c r="C17" s="24">
        <f>C18+C19+C20+C21</f>
        <v>10195.40152</v>
      </c>
      <c r="D17" s="24">
        <f>D18+D19+D20+D21</f>
        <v>10186.619999999999</v>
      </c>
      <c r="E17" s="24">
        <f>E18+E19+E20+E21</f>
        <v>10186.619999999999</v>
      </c>
      <c r="F17" s="24">
        <f>E17/B17%</f>
        <v>27.934879140334807</v>
      </c>
      <c r="G17" s="24">
        <f>E17/C17%</f>
        <v>99.91386783558475</v>
      </c>
      <c r="H17" s="24">
        <f>H18+H19+H20+H21</f>
        <v>3536.8199999999997</v>
      </c>
      <c r="I17" s="24">
        <f aca="true" t="shared" si="4" ref="I17:AD17">I18+I19+I20+I21</f>
        <v>3200.6499999999996</v>
      </c>
      <c r="J17" s="24">
        <f t="shared" si="4"/>
        <v>3572.3430000000003</v>
      </c>
      <c r="K17" s="24">
        <f t="shared" si="4"/>
        <v>3907.91</v>
      </c>
      <c r="L17" s="24">
        <f t="shared" si="4"/>
        <v>3086.23852</v>
      </c>
      <c r="M17" s="24">
        <f t="shared" si="4"/>
        <v>3078.06</v>
      </c>
      <c r="N17" s="24">
        <f t="shared" si="4"/>
        <v>2581</v>
      </c>
      <c r="O17" s="24">
        <f t="shared" si="4"/>
        <v>0</v>
      </c>
      <c r="P17" s="24">
        <f t="shared" si="4"/>
        <v>2366.2400000000002</v>
      </c>
      <c r="Q17" s="24">
        <f t="shared" si="4"/>
        <v>0</v>
      </c>
      <c r="R17" s="24">
        <f t="shared" si="4"/>
        <v>1946.02</v>
      </c>
      <c r="S17" s="24">
        <f t="shared" si="4"/>
        <v>0</v>
      </c>
      <c r="T17" s="24">
        <f t="shared" si="4"/>
        <v>1822.5500000000002</v>
      </c>
      <c r="U17" s="24">
        <f t="shared" si="4"/>
        <v>0</v>
      </c>
      <c r="V17" s="24">
        <f>V18+V19+V20+V21</f>
        <v>2436.12</v>
      </c>
      <c r="W17" s="24">
        <f t="shared" si="4"/>
        <v>0</v>
      </c>
      <c r="X17" s="24">
        <f t="shared" si="4"/>
        <v>4887.09</v>
      </c>
      <c r="Y17" s="24">
        <f t="shared" si="4"/>
        <v>0</v>
      </c>
      <c r="Z17" s="24">
        <f t="shared" si="4"/>
        <v>3162.9</v>
      </c>
      <c r="AA17" s="24">
        <f t="shared" si="4"/>
        <v>0</v>
      </c>
      <c r="AB17" s="24">
        <f t="shared" si="4"/>
        <v>3265.92097</v>
      </c>
      <c r="AC17" s="24">
        <f t="shared" si="4"/>
        <v>0</v>
      </c>
      <c r="AD17" s="24">
        <f t="shared" si="4"/>
        <v>3802.3529</v>
      </c>
      <c r="AE17" s="24">
        <f>AE18+AE19+AE20+AE21</f>
        <v>0</v>
      </c>
      <c r="AF17" s="118"/>
    </row>
    <row r="18" spans="1:32" ht="21.75" customHeight="1">
      <c r="A18" s="39" t="s">
        <v>12</v>
      </c>
      <c r="B18" s="10">
        <f t="shared" si="1"/>
        <v>0</v>
      </c>
      <c r="C18" s="10">
        <f aca="true" t="shared" si="5" ref="C18:E21">C24+C30</f>
        <v>0</v>
      </c>
      <c r="D18" s="10">
        <f t="shared" si="5"/>
        <v>0</v>
      </c>
      <c r="E18" s="10">
        <f t="shared" si="5"/>
        <v>0</v>
      </c>
      <c r="F18" s="10"/>
      <c r="G18" s="10"/>
      <c r="H18" s="10">
        <f>H24+H30+H36</f>
        <v>0</v>
      </c>
      <c r="I18" s="10">
        <f aca="true" t="shared" si="6" ref="I18:AD21">I24+I30+I36</f>
        <v>0</v>
      </c>
      <c r="J18" s="10">
        <f t="shared" si="6"/>
        <v>0</v>
      </c>
      <c r="K18" s="10">
        <f t="shared" si="6"/>
        <v>0</v>
      </c>
      <c r="L18" s="10">
        <f t="shared" si="6"/>
        <v>0</v>
      </c>
      <c r="M18" s="10">
        <f t="shared" si="6"/>
        <v>0</v>
      </c>
      <c r="N18" s="10">
        <f t="shared" si="6"/>
        <v>0</v>
      </c>
      <c r="O18" s="10">
        <f t="shared" si="6"/>
        <v>0</v>
      </c>
      <c r="P18" s="10">
        <f t="shared" si="6"/>
        <v>0</v>
      </c>
      <c r="Q18" s="10">
        <f t="shared" si="6"/>
        <v>0</v>
      </c>
      <c r="R18" s="10">
        <f t="shared" si="6"/>
        <v>0</v>
      </c>
      <c r="S18" s="10">
        <f t="shared" si="6"/>
        <v>0</v>
      </c>
      <c r="T18" s="10">
        <f t="shared" si="6"/>
        <v>0</v>
      </c>
      <c r="U18" s="10">
        <f t="shared" si="6"/>
        <v>0</v>
      </c>
      <c r="V18" s="10">
        <f t="shared" si="6"/>
        <v>0</v>
      </c>
      <c r="W18" s="10">
        <f t="shared" si="6"/>
        <v>0</v>
      </c>
      <c r="X18" s="10">
        <f t="shared" si="6"/>
        <v>0</v>
      </c>
      <c r="Y18" s="10">
        <f t="shared" si="6"/>
        <v>0</v>
      </c>
      <c r="Z18" s="10">
        <f t="shared" si="6"/>
        <v>0</v>
      </c>
      <c r="AA18" s="10">
        <f t="shared" si="6"/>
        <v>0</v>
      </c>
      <c r="AB18" s="10">
        <f t="shared" si="6"/>
        <v>0</v>
      </c>
      <c r="AC18" s="10">
        <f t="shared" si="6"/>
        <v>0</v>
      </c>
      <c r="AD18" s="10">
        <f t="shared" si="6"/>
        <v>0</v>
      </c>
      <c r="AE18" s="53"/>
      <c r="AF18" s="118"/>
    </row>
    <row r="19" spans="1:32" ht="16.5" customHeight="1">
      <c r="A19" s="39" t="s">
        <v>13</v>
      </c>
      <c r="B19" s="10">
        <f>B25+B31</f>
        <v>34465.59539</v>
      </c>
      <c r="C19" s="10">
        <f>C25+C31</f>
        <v>10195.40152</v>
      </c>
      <c r="D19" s="10">
        <f>D25+D31</f>
        <v>10186.619999999999</v>
      </c>
      <c r="E19" s="10">
        <f>I19+K19+M19+O19+Q19+S19+U19+W19+Y19</f>
        <v>10186.619999999999</v>
      </c>
      <c r="F19" s="10">
        <f>E19/B19%</f>
        <v>29.555908971633748</v>
      </c>
      <c r="G19" s="10">
        <f>E19/C19%</f>
        <v>99.91386783558475</v>
      </c>
      <c r="H19" s="10">
        <f>H25+H31+H37</f>
        <v>3536.8199999999997</v>
      </c>
      <c r="I19" s="10">
        <f t="shared" si="6"/>
        <v>3200.6499999999996</v>
      </c>
      <c r="J19" s="10">
        <f t="shared" si="6"/>
        <v>3572.3430000000003</v>
      </c>
      <c r="K19" s="10">
        <f t="shared" si="6"/>
        <v>3907.91</v>
      </c>
      <c r="L19" s="10">
        <f t="shared" si="6"/>
        <v>3086.23852</v>
      </c>
      <c r="M19" s="10">
        <f t="shared" si="6"/>
        <v>3078.06</v>
      </c>
      <c r="N19" s="10">
        <f t="shared" si="6"/>
        <v>2581</v>
      </c>
      <c r="O19" s="10">
        <f t="shared" si="6"/>
        <v>0</v>
      </c>
      <c r="P19" s="10">
        <f t="shared" si="6"/>
        <v>2366.2400000000002</v>
      </c>
      <c r="Q19" s="10">
        <f t="shared" si="6"/>
        <v>0</v>
      </c>
      <c r="R19" s="10">
        <f t="shared" si="6"/>
        <v>1946.02</v>
      </c>
      <c r="S19" s="10">
        <f t="shared" si="6"/>
        <v>0</v>
      </c>
      <c r="T19" s="10">
        <f t="shared" si="6"/>
        <v>1822.5500000000002</v>
      </c>
      <c r="U19" s="10">
        <f t="shared" si="6"/>
        <v>0</v>
      </c>
      <c r="V19" s="10">
        <f t="shared" si="6"/>
        <v>2436.12</v>
      </c>
      <c r="W19" s="10">
        <f t="shared" si="6"/>
        <v>0</v>
      </c>
      <c r="X19" s="10">
        <f t="shared" si="6"/>
        <v>4887.09</v>
      </c>
      <c r="Y19" s="10">
        <f t="shared" si="6"/>
        <v>0</v>
      </c>
      <c r="Z19" s="10">
        <f t="shared" si="6"/>
        <v>3162.9</v>
      </c>
      <c r="AA19" s="10">
        <f t="shared" si="6"/>
        <v>0</v>
      </c>
      <c r="AB19" s="10">
        <f t="shared" si="6"/>
        <v>3265.92097</v>
      </c>
      <c r="AC19" s="10">
        <f t="shared" si="6"/>
        <v>0</v>
      </c>
      <c r="AD19" s="10">
        <f t="shared" si="6"/>
        <v>3802.3529</v>
      </c>
      <c r="AE19" s="53"/>
      <c r="AF19" s="118"/>
    </row>
    <row r="20" spans="1:32" ht="16.5" customHeight="1">
      <c r="A20" s="39" t="s">
        <v>78</v>
      </c>
      <c r="B20" s="10">
        <f t="shared" si="1"/>
        <v>0</v>
      </c>
      <c r="C20" s="10">
        <f t="shared" si="5"/>
        <v>0</v>
      </c>
      <c r="D20" s="10">
        <f t="shared" si="5"/>
        <v>0</v>
      </c>
      <c r="E20" s="10">
        <f t="shared" si="5"/>
        <v>0</v>
      </c>
      <c r="F20" s="10"/>
      <c r="G20" s="10"/>
      <c r="H20" s="10">
        <f>H26+H32+H38</f>
        <v>0</v>
      </c>
      <c r="I20" s="10">
        <f t="shared" si="6"/>
        <v>0</v>
      </c>
      <c r="J20" s="10">
        <f t="shared" si="6"/>
        <v>0</v>
      </c>
      <c r="K20" s="10">
        <f t="shared" si="6"/>
        <v>0</v>
      </c>
      <c r="L20" s="10">
        <f t="shared" si="6"/>
        <v>0</v>
      </c>
      <c r="M20" s="10">
        <f t="shared" si="6"/>
        <v>0</v>
      </c>
      <c r="N20" s="10">
        <f t="shared" si="6"/>
        <v>0</v>
      </c>
      <c r="O20" s="10">
        <f t="shared" si="6"/>
        <v>0</v>
      </c>
      <c r="P20" s="10">
        <f t="shared" si="6"/>
        <v>0</v>
      </c>
      <c r="Q20" s="10">
        <f t="shared" si="6"/>
        <v>0</v>
      </c>
      <c r="R20" s="10">
        <f t="shared" si="6"/>
        <v>0</v>
      </c>
      <c r="S20" s="10">
        <f t="shared" si="6"/>
        <v>0</v>
      </c>
      <c r="T20" s="10">
        <f t="shared" si="6"/>
        <v>0</v>
      </c>
      <c r="U20" s="10">
        <f t="shared" si="6"/>
        <v>0</v>
      </c>
      <c r="V20" s="10">
        <f t="shared" si="6"/>
        <v>0</v>
      </c>
      <c r="W20" s="10">
        <f t="shared" si="6"/>
        <v>0</v>
      </c>
      <c r="X20" s="10">
        <f t="shared" si="6"/>
        <v>0</v>
      </c>
      <c r="Y20" s="10">
        <f t="shared" si="6"/>
        <v>0</v>
      </c>
      <c r="Z20" s="10">
        <f t="shared" si="6"/>
        <v>0</v>
      </c>
      <c r="AA20" s="10">
        <f t="shared" si="6"/>
        <v>0</v>
      </c>
      <c r="AB20" s="10">
        <f t="shared" si="6"/>
        <v>0</v>
      </c>
      <c r="AC20" s="10">
        <f t="shared" si="6"/>
        <v>0</v>
      </c>
      <c r="AD20" s="10">
        <f t="shared" si="6"/>
        <v>0</v>
      </c>
      <c r="AE20" s="53"/>
      <c r="AF20" s="118"/>
    </row>
    <row r="21" spans="1:32" ht="16.5" customHeight="1">
      <c r="A21" s="39" t="s">
        <v>14</v>
      </c>
      <c r="B21" s="10">
        <f t="shared" si="1"/>
        <v>0</v>
      </c>
      <c r="C21" s="10">
        <f t="shared" si="5"/>
        <v>0</v>
      </c>
      <c r="D21" s="10">
        <f t="shared" si="5"/>
        <v>0</v>
      </c>
      <c r="E21" s="10">
        <f t="shared" si="5"/>
        <v>0</v>
      </c>
      <c r="F21" s="10"/>
      <c r="G21" s="10"/>
      <c r="H21" s="10">
        <f>H27+H33+H39</f>
        <v>0</v>
      </c>
      <c r="I21" s="10">
        <f t="shared" si="6"/>
        <v>0</v>
      </c>
      <c r="J21" s="10">
        <f t="shared" si="6"/>
        <v>0</v>
      </c>
      <c r="K21" s="10">
        <f t="shared" si="6"/>
        <v>0</v>
      </c>
      <c r="L21" s="10">
        <f t="shared" si="6"/>
        <v>0</v>
      </c>
      <c r="M21" s="10">
        <f t="shared" si="6"/>
        <v>0</v>
      </c>
      <c r="N21" s="10">
        <f t="shared" si="6"/>
        <v>0</v>
      </c>
      <c r="O21" s="10">
        <f t="shared" si="6"/>
        <v>0</v>
      </c>
      <c r="P21" s="10">
        <f t="shared" si="6"/>
        <v>0</v>
      </c>
      <c r="Q21" s="10">
        <f t="shared" si="6"/>
        <v>0</v>
      </c>
      <c r="R21" s="10">
        <f t="shared" si="6"/>
        <v>0</v>
      </c>
      <c r="S21" s="10">
        <f t="shared" si="6"/>
        <v>0</v>
      </c>
      <c r="T21" s="10">
        <f t="shared" si="6"/>
        <v>0</v>
      </c>
      <c r="U21" s="10">
        <f t="shared" si="6"/>
        <v>0</v>
      </c>
      <c r="V21" s="10">
        <f t="shared" si="6"/>
        <v>0</v>
      </c>
      <c r="W21" s="10">
        <f t="shared" si="6"/>
        <v>0</v>
      </c>
      <c r="X21" s="10">
        <f t="shared" si="6"/>
        <v>0</v>
      </c>
      <c r="Y21" s="10">
        <f t="shared" si="6"/>
        <v>0</v>
      </c>
      <c r="Z21" s="10">
        <f t="shared" si="6"/>
        <v>0</v>
      </c>
      <c r="AA21" s="10">
        <f t="shared" si="6"/>
        <v>0</v>
      </c>
      <c r="AB21" s="10">
        <f t="shared" si="6"/>
        <v>0</v>
      </c>
      <c r="AC21" s="10">
        <f t="shared" si="6"/>
        <v>0</v>
      </c>
      <c r="AD21" s="10">
        <f t="shared" si="6"/>
        <v>0</v>
      </c>
      <c r="AE21" s="53"/>
      <c r="AF21" s="119"/>
    </row>
    <row r="22" spans="1:32" ht="42.75" customHeight="1">
      <c r="A22" s="40" t="s">
        <v>65</v>
      </c>
      <c r="B22" s="10">
        <f t="shared" si="1"/>
        <v>15969.300220000001</v>
      </c>
      <c r="C22" s="10">
        <f>C23</f>
        <v>5805.05152</v>
      </c>
      <c r="D22" s="10">
        <f>D23</f>
        <v>5805.05</v>
      </c>
      <c r="E22" s="10">
        <f>E23</f>
        <v>5805.05</v>
      </c>
      <c r="F22" s="10">
        <f>E22/B22%</f>
        <v>36.35131107830096</v>
      </c>
      <c r="G22" s="10">
        <f>E22/C22%</f>
        <v>99.99997381590853</v>
      </c>
      <c r="H22" s="10">
        <f>H23</f>
        <v>2112.23</v>
      </c>
      <c r="I22" s="10">
        <f aca="true" t="shared" si="7" ref="I22:AE22">I23</f>
        <v>1776.06</v>
      </c>
      <c r="J22" s="10">
        <f t="shared" si="7"/>
        <v>2089.463</v>
      </c>
      <c r="K22" s="10">
        <f t="shared" si="7"/>
        <v>2425.63</v>
      </c>
      <c r="L22" s="10">
        <f t="shared" si="7"/>
        <v>1603.35852</v>
      </c>
      <c r="M22" s="10">
        <f t="shared" si="7"/>
        <v>1603.36</v>
      </c>
      <c r="N22" s="10">
        <f t="shared" si="7"/>
        <v>1098.12</v>
      </c>
      <c r="O22" s="10">
        <f t="shared" si="7"/>
        <v>0</v>
      </c>
      <c r="P22" s="10">
        <f t="shared" si="7"/>
        <v>883.36</v>
      </c>
      <c r="Q22" s="10">
        <f t="shared" si="7"/>
        <v>0</v>
      </c>
      <c r="R22" s="10">
        <f t="shared" si="7"/>
        <v>463.14</v>
      </c>
      <c r="S22" s="10">
        <f t="shared" si="7"/>
        <v>0</v>
      </c>
      <c r="T22" s="10">
        <f t="shared" si="7"/>
        <v>339.67</v>
      </c>
      <c r="U22" s="10">
        <f t="shared" si="7"/>
        <v>0</v>
      </c>
      <c r="V22" s="10">
        <f t="shared" si="7"/>
        <v>953.24</v>
      </c>
      <c r="W22" s="10">
        <f t="shared" si="7"/>
        <v>0</v>
      </c>
      <c r="X22" s="10">
        <f t="shared" si="7"/>
        <v>1404.21</v>
      </c>
      <c r="Y22" s="10">
        <f t="shared" si="7"/>
        <v>0</v>
      </c>
      <c r="Z22" s="10">
        <f t="shared" si="7"/>
        <v>1680.02</v>
      </c>
      <c r="AA22" s="10">
        <f t="shared" si="7"/>
        <v>0</v>
      </c>
      <c r="AB22" s="10">
        <f t="shared" si="7"/>
        <v>1783.04</v>
      </c>
      <c r="AC22" s="10">
        <f t="shared" si="7"/>
        <v>0</v>
      </c>
      <c r="AD22" s="10">
        <f t="shared" si="7"/>
        <v>1559.4487</v>
      </c>
      <c r="AE22" s="10">
        <f t="shared" si="7"/>
        <v>0</v>
      </c>
      <c r="AF22" s="117"/>
    </row>
    <row r="23" spans="1:32" s="37" customFormat="1" ht="19.5" customHeight="1">
      <c r="A23" s="36" t="s">
        <v>23</v>
      </c>
      <c r="B23" s="24">
        <f t="shared" si="1"/>
        <v>15969.300220000001</v>
      </c>
      <c r="C23" s="24">
        <f>C24+C25+C26+C27</f>
        <v>5805.05152</v>
      </c>
      <c r="D23" s="24">
        <f>D24+D25+D26+D27</f>
        <v>5805.05</v>
      </c>
      <c r="E23" s="24">
        <f>E24+E25+E26+E27</f>
        <v>5805.05</v>
      </c>
      <c r="F23" s="24">
        <f>E23/B23%</f>
        <v>36.35131107830096</v>
      </c>
      <c r="G23" s="24">
        <f>E23/C23%</f>
        <v>99.99997381590853</v>
      </c>
      <c r="H23" s="24">
        <f>H24+H25+H26+H27</f>
        <v>2112.23</v>
      </c>
      <c r="I23" s="24">
        <f aca="true" t="shared" si="8" ref="I23:AD23">I24+I25+I26+I27</f>
        <v>1776.06</v>
      </c>
      <c r="J23" s="24">
        <f t="shared" si="8"/>
        <v>2089.463</v>
      </c>
      <c r="K23" s="24">
        <f t="shared" si="8"/>
        <v>2425.63</v>
      </c>
      <c r="L23" s="24">
        <f t="shared" si="8"/>
        <v>1603.35852</v>
      </c>
      <c r="M23" s="24">
        <f t="shared" si="8"/>
        <v>1603.36</v>
      </c>
      <c r="N23" s="24">
        <f t="shared" si="8"/>
        <v>1098.12</v>
      </c>
      <c r="O23" s="24">
        <f t="shared" si="8"/>
        <v>0</v>
      </c>
      <c r="P23" s="24">
        <f t="shared" si="8"/>
        <v>883.36</v>
      </c>
      <c r="Q23" s="24">
        <f t="shared" si="8"/>
        <v>0</v>
      </c>
      <c r="R23" s="24">
        <f t="shared" si="8"/>
        <v>463.14</v>
      </c>
      <c r="S23" s="24">
        <f t="shared" si="8"/>
        <v>0</v>
      </c>
      <c r="T23" s="24">
        <f t="shared" si="8"/>
        <v>339.67</v>
      </c>
      <c r="U23" s="24">
        <f t="shared" si="8"/>
        <v>0</v>
      </c>
      <c r="V23" s="24">
        <f>V24+V25+V26+V27</f>
        <v>953.24</v>
      </c>
      <c r="W23" s="24">
        <f t="shared" si="8"/>
        <v>0</v>
      </c>
      <c r="X23" s="24">
        <f t="shared" si="8"/>
        <v>1404.21</v>
      </c>
      <c r="Y23" s="24">
        <f t="shared" si="8"/>
        <v>0</v>
      </c>
      <c r="Z23" s="24">
        <f t="shared" si="8"/>
        <v>1680.02</v>
      </c>
      <c r="AA23" s="24">
        <f t="shared" si="8"/>
        <v>0</v>
      </c>
      <c r="AB23" s="24">
        <f t="shared" si="8"/>
        <v>1783.04</v>
      </c>
      <c r="AC23" s="24">
        <f t="shared" si="8"/>
        <v>0</v>
      </c>
      <c r="AD23" s="24">
        <f t="shared" si="8"/>
        <v>1559.4487</v>
      </c>
      <c r="AE23" s="24">
        <f>AE24+AE25+AE26+AE27</f>
        <v>0</v>
      </c>
      <c r="AF23" s="120"/>
    </row>
    <row r="24" spans="1:32" ht="19.5" customHeight="1">
      <c r="A24" s="39" t="s">
        <v>12</v>
      </c>
      <c r="B24" s="10">
        <f t="shared" si="1"/>
        <v>0</v>
      </c>
      <c r="C24" s="10">
        <f>H24+J24+L24</f>
        <v>0</v>
      </c>
      <c r="D24" s="10">
        <f>E24</f>
        <v>0</v>
      </c>
      <c r="E24" s="10">
        <f>I24+K24+M24+O24+Q24+S24+U24+W24+Y24+AA24+AC24+AE24</f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53"/>
      <c r="AF24" s="120"/>
    </row>
    <row r="25" spans="1:32" ht="24" customHeight="1">
      <c r="A25" s="39" t="s">
        <v>13</v>
      </c>
      <c r="B25" s="10">
        <f>H25+J25+L25+N25+P25+R25+T25+V25+X25+Z25+AB25+AD25</f>
        <v>15969.300220000001</v>
      </c>
      <c r="C25" s="10">
        <f>H25+J25+L25</f>
        <v>5805.05152</v>
      </c>
      <c r="D25" s="10">
        <f>E25</f>
        <v>5805.05</v>
      </c>
      <c r="E25" s="10">
        <f>I25+K25+M25+O25+Q25+S25+U25+W25+Y25+AA25+AC25+AE25</f>
        <v>5805.05</v>
      </c>
      <c r="F25" s="10">
        <f>E25/B25%</f>
        <v>36.35131107830096</v>
      </c>
      <c r="G25" s="10">
        <f>E25/C25%</f>
        <v>99.99997381590853</v>
      </c>
      <c r="H25" s="10">
        <v>2112.23</v>
      </c>
      <c r="I25" s="10">
        <v>1776.06</v>
      </c>
      <c r="J25" s="10">
        <v>2089.463</v>
      </c>
      <c r="K25" s="10">
        <v>2425.63</v>
      </c>
      <c r="L25" s="10">
        <v>1603.35852</v>
      </c>
      <c r="M25" s="10">
        <v>1603.36</v>
      </c>
      <c r="N25" s="10">
        <v>1098.12</v>
      </c>
      <c r="O25" s="10"/>
      <c r="P25" s="10">
        <v>883.36</v>
      </c>
      <c r="Q25" s="10"/>
      <c r="R25" s="41">
        <v>463.14</v>
      </c>
      <c r="S25" s="41"/>
      <c r="T25" s="10">
        <v>339.67</v>
      </c>
      <c r="U25" s="10"/>
      <c r="V25" s="10">
        <v>953.24</v>
      </c>
      <c r="W25" s="10"/>
      <c r="X25" s="10">
        <v>1404.21</v>
      </c>
      <c r="Y25" s="10"/>
      <c r="Z25" s="10">
        <v>1680.02</v>
      </c>
      <c r="AA25" s="10"/>
      <c r="AB25" s="10">
        <v>1783.04</v>
      </c>
      <c r="AC25" s="10"/>
      <c r="AD25" s="10">
        <v>1559.4487</v>
      </c>
      <c r="AE25" s="53"/>
      <c r="AF25" s="120"/>
    </row>
    <row r="26" spans="1:32" ht="15.75" customHeight="1">
      <c r="A26" s="39" t="s">
        <v>78</v>
      </c>
      <c r="B26" s="10">
        <f t="shared" si="1"/>
        <v>0</v>
      </c>
      <c r="C26" s="10">
        <f>H26+J26+L26</f>
        <v>0</v>
      </c>
      <c r="D26" s="10">
        <f>E26</f>
        <v>0</v>
      </c>
      <c r="E26" s="10">
        <f>I26+K26+M26+O26+Q26+S26+U26+W26+Y26+AA26+AC26+AE26</f>
        <v>0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53"/>
      <c r="AF26" s="120"/>
    </row>
    <row r="27" spans="1:32" ht="24" customHeight="1">
      <c r="A27" s="39" t="s">
        <v>14</v>
      </c>
      <c r="B27" s="10">
        <f t="shared" si="1"/>
        <v>0</v>
      </c>
      <c r="C27" s="10">
        <f>H27+J27+L27</f>
        <v>0</v>
      </c>
      <c r="D27" s="10">
        <f>E27</f>
        <v>0</v>
      </c>
      <c r="E27" s="10">
        <f>I27+K27+M27+O27+Q27+S27+U27+W27+Y27+AA27+AC27+AE27</f>
        <v>0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53"/>
      <c r="AF27" s="121"/>
    </row>
    <row r="28" spans="1:32" ht="60" customHeight="1">
      <c r="A28" s="40" t="s">
        <v>66</v>
      </c>
      <c r="B28" s="10">
        <f t="shared" si="1"/>
        <v>18496.295170000005</v>
      </c>
      <c r="C28" s="10">
        <f>C29</f>
        <v>4390.35</v>
      </c>
      <c r="D28" s="10">
        <f>D29</f>
        <v>4381.57</v>
      </c>
      <c r="E28" s="10">
        <f>E29</f>
        <v>4381.57</v>
      </c>
      <c r="F28" s="10">
        <f>E28/B28%</f>
        <v>23.688906128112997</v>
      </c>
      <c r="G28" s="10">
        <f>E28/C28%</f>
        <v>99.80001594405913</v>
      </c>
      <c r="H28" s="10">
        <f>H29</f>
        <v>1424.59</v>
      </c>
      <c r="I28" s="10">
        <f aca="true" t="shared" si="9" ref="I28:AE28">I29</f>
        <v>1424.59</v>
      </c>
      <c r="J28" s="10">
        <f t="shared" si="9"/>
        <v>1482.88</v>
      </c>
      <c r="K28" s="10">
        <f t="shared" si="9"/>
        <v>1482.28</v>
      </c>
      <c r="L28" s="10">
        <f t="shared" si="9"/>
        <v>1482.88</v>
      </c>
      <c r="M28" s="10">
        <f t="shared" si="9"/>
        <v>1474.7</v>
      </c>
      <c r="N28" s="10">
        <f t="shared" si="9"/>
        <v>1482.88</v>
      </c>
      <c r="O28" s="10">
        <f t="shared" si="9"/>
        <v>0</v>
      </c>
      <c r="P28" s="10">
        <f t="shared" si="9"/>
        <v>1482.88</v>
      </c>
      <c r="Q28" s="10">
        <f t="shared" si="9"/>
        <v>0</v>
      </c>
      <c r="R28" s="10">
        <f t="shared" si="9"/>
        <v>1482.88</v>
      </c>
      <c r="S28" s="10">
        <f t="shared" si="9"/>
        <v>0</v>
      </c>
      <c r="T28" s="10">
        <f t="shared" si="9"/>
        <v>1482.88</v>
      </c>
      <c r="U28" s="10">
        <f t="shared" si="9"/>
        <v>0</v>
      </c>
      <c r="V28" s="10">
        <f t="shared" si="9"/>
        <v>1482.88</v>
      </c>
      <c r="W28" s="10">
        <f t="shared" si="9"/>
        <v>0</v>
      </c>
      <c r="X28" s="10">
        <f t="shared" si="9"/>
        <v>1482.88</v>
      </c>
      <c r="Y28" s="10">
        <f t="shared" si="9"/>
        <v>0</v>
      </c>
      <c r="Z28" s="10">
        <f t="shared" si="9"/>
        <v>1482.88</v>
      </c>
      <c r="AA28" s="10">
        <f t="shared" si="9"/>
        <v>0</v>
      </c>
      <c r="AB28" s="10">
        <f t="shared" si="9"/>
        <v>1482.88097</v>
      </c>
      <c r="AC28" s="10">
        <f t="shared" si="9"/>
        <v>0</v>
      </c>
      <c r="AD28" s="10">
        <f t="shared" si="9"/>
        <v>2242.9042</v>
      </c>
      <c r="AE28" s="10">
        <f t="shared" si="9"/>
        <v>0</v>
      </c>
      <c r="AF28" s="117" t="s">
        <v>108</v>
      </c>
    </row>
    <row r="29" spans="1:32" s="37" customFormat="1" ht="24.75" customHeight="1">
      <c r="A29" s="36" t="s">
        <v>23</v>
      </c>
      <c r="B29" s="24">
        <f t="shared" si="1"/>
        <v>18496.295170000005</v>
      </c>
      <c r="C29" s="24">
        <f>C30+C31+C32+C33</f>
        <v>4390.35</v>
      </c>
      <c r="D29" s="24">
        <f>D30+D31+D32+D33</f>
        <v>4381.57</v>
      </c>
      <c r="E29" s="24">
        <f>E30+E31+E32+E33</f>
        <v>4381.57</v>
      </c>
      <c r="F29" s="24">
        <f>E29/B29%</f>
        <v>23.688906128112997</v>
      </c>
      <c r="G29" s="24">
        <f>E29/C29%</f>
        <v>99.80001594405913</v>
      </c>
      <c r="H29" s="24">
        <f>H30+H31+H32+H33</f>
        <v>1424.59</v>
      </c>
      <c r="I29" s="24">
        <f aca="true" t="shared" si="10" ref="I29:AD29">I30+I31+I32+I33</f>
        <v>1424.59</v>
      </c>
      <c r="J29" s="24">
        <f t="shared" si="10"/>
        <v>1482.88</v>
      </c>
      <c r="K29" s="24">
        <f t="shared" si="10"/>
        <v>1482.28</v>
      </c>
      <c r="L29" s="24">
        <f t="shared" si="10"/>
        <v>1482.88</v>
      </c>
      <c r="M29" s="24">
        <f t="shared" si="10"/>
        <v>1474.7</v>
      </c>
      <c r="N29" s="24">
        <f t="shared" si="10"/>
        <v>1482.88</v>
      </c>
      <c r="O29" s="24">
        <f t="shared" si="10"/>
        <v>0</v>
      </c>
      <c r="P29" s="24">
        <f t="shared" si="10"/>
        <v>1482.88</v>
      </c>
      <c r="Q29" s="24">
        <f t="shared" si="10"/>
        <v>0</v>
      </c>
      <c r="R29" s="24">
        <f t="shared" si="10"/>
        <v>1482.88</v>
      </c>
      <c r="S29" s="24">
        <f t="shared" si="10"/>
        <v>0</v>
      </c>
      <c r="T29" s="24">
        <f t="shared" si="10"/>
        <v>1482.88</v>
      </c>
      <c r="U29" s="24">
        <f t="shared" si="10"/>
        <v>0</v>
      </c>
      <c r="V29" s="24">
        <f>V30+V31+V32+V33</f>
        <v>1482.88</v>
      </c>
      <c r="W29" s="24">
        <f t="shared" si="10"/>
        <v>0</v>
      </c>
      <c r="X29" s="24">
        <f t="shared" si="10"/>
        <v>1482.88</v>
      </c>
      <c r="Y29" s="24">
        <f t="shared" si="10"/>
        <v>0</v>
      </c>
      <c r="Z29" s="24">
        <f t="shared" si="10"/>
        <v>1482.88</v>
      </c>
      <c r="AA29" s="24">
        <f t="shared" si="10"/>
        <v>0</v>
      </c>
      <c r="AB29" s="24">
        <f t="shared" si="10"/>
        <v>1482.88097</v>
      </c>
      <c r="AC29" s="24">
        <f t="shared" si="10"/>
        <v>0</v>
      </c>
      <c r="AD29" s="24">
        <f t="shared" si="10"/>
        <v>2242.9042</v>
      </c>
      <c r="AE29" s="24">
        <f>AE30+AE31+AE32+AE33</f>
        <v>0</v>
      </c>
      <c r="AF29" s="120"/>
    </row>
    <row r="30" spans="1:32" ht="18.75" customHeight="1">
      <c r="A30" s="39" t="s">
        <v>12</v>
      </c>
      <c r="B30" s="10">
        <f t="shared" si="1"/>
        <v>0</v>
      </c>
      <c r="C30" s="10">
        <f>H30+J30+L30</f>
        <v>0</v>
      </c>
      <c r="D30" s="10">
        <f>E30</f>
        <v>0</v>
      </c>
      <c r="E30" s="10">
        <f>I30+K30+M30+O30+Q30+S30+U30+W30+Y30+AA30+AC30+AE30</f>
        <v>0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53"/>
      <c r="AF30" s="120"/>
    </row>
    <row r="31" spans="1:32" ht="18.75" customHeight="1">
      <c r="A31" s="39" t="s">
        <v>13</v>
      </c>
      <c r="B31" s="10">
        <f>H31+J31+L31+N31+P31+R31+T31+V31+X31+Z31+AB31+AD31</f>
        <v>18496.295170000005</v>
      </c>
      <c r="C31" s="10">
        <f>H31+J31+L31</f>
        <v>4390.35</v>
      </c>
      <c r="D31" s="10">
        <f>E31</f>
        <v>4381.57</v>
      </c>
      <c r="E31" s="10">
        <f>I31+K31+M31+O31+Q31+S31+U31+W31+Y31+AA31+AC31+AE31</f>
        <v>4381.57</v>
      </c>
      <c r="F31" s="10">
        <f>E31/B31%</f>
        <v>23.688906128112997</v>
      </c>
      <c r="G31" s="10">
        <f>E31/C31%</f>
        <v>99.80001594405913</v>
      </c>
      <c r="H31" s="10">
        <v>1424.59</v>
      </c>
      <c r="I31" s="10">
        <v>1424.59</v>
      </c>
      <c r="J31" s="10">
        <v>1482.88</v>
      </c>
      <c r="K31" s="10">
        <v>1482.28</v>
      </c>
      <c r="L31" s="10">
        <v>1482.88</v>
      </c>
      <c r="M31" s="10">
        <v>1474.7</v>
      </c>
      <c r="N31" s="10">
        <v>1482.88</v>
      </c>
      <c r="O31" s="10"/>
      <c r="P31" s="10">
        <v>1482.88</v>
      </c>
      <c r="Q31" s="10"/>
      <c r="R31" s="10">
        <v>1482.88</v>
      </c>
      <c r="S31" s="10"/>
      <c r="T31" s="10">
        <v>1482.88</v>
      </c>
      <c r="U31" s="10"/>
      <c r="V31" s="10">
        <v>1482.88</v>
      </c>
      <c r="W31" s="10"/>
      <c r="X31" s="10">
        <v>1482.88</v>
      </c>
      <c r="Y31" s="10"/>
      <c r="Z31" s="10">
        <v>1482.88</v>
      </c>
      <c r="AA31" s="10"/>
      <c r="AB31" s="10">
        <v>1482.88097</v>
      </c>
      <c r="AC31" s="10"/>
      <c r="AD31" s="10">
        <v>2242.9042</v>
      </c>
      <c r="AE31" s="53"/>
      <c r="AF31" s="120"/>
    </row>
    <row r="32" spans="1:32" ht="18.75" customHeight="1">
      <c r="A32" s="39" t="s">
        <v>78</v>
      </c>
      <c r="B32" s="10">
        <f t="shared" si="1"/>
        <v>0</v>
      </c>
      <c r="C32" s="10">
        <f>H32+J32+L32</f>
        <v>0</v>
      </c>
      <c r="D32" s="10">
        <f>E32</f>
        <v>0</v>
      </c>
      <c r="E32" s="10">
        <f>I32+K32+M32+O32+Q32+S32+U32+W32+Y32+AA32+AC32+AE32</f>
        <v>0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53"/>
      <c r="AF32" s="120"/>
    </row>
    <row r="33" spans="1:32" ht="18.75" customHeight="1">
      <c r="A33" s="39" t="s">
        <v>14</v>
      </c>
      <c r="B33" s="10">
        <f t="shared" si="1"/>
        <v>0</v>
      </c>
      <c r="C33" s="10">
        <f>H33+J33+L33</f>
        <v>0</v>
      </c>
      <c r="D33" s="10">
        <f>E33</f>
        <v>0</v>
      </c>
      <c r="E33" s="10">
        <f>I33+K33+M33+O33+Q33+S33+U33+W33+Y33+AA33+AC33+AE33</f>
        <v>0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53"/>
      <c r="AF33" s="121"/>
    </row>
    <row r="34" spans="1:32" ht="60" customHeight="1">
      <c r="A34" s="40" t="s">
        <v>102</v>
      </c>
      <c r="B34" s="10">
        <f t="shared" si="1"/>
        <v>2000</v>
      </c>
      <c r="C34" s="10">
        <f>C35</f>
        <v>0</v>
      </c>
      <c r="D34" s="10">
        <f>D35</f>
        <v>0</v>
      </c>
      <c r="E34" s="10">
        <f>E35</f>
        <v>0</v>
      </c>
      <c r="F34" s="10">
        <f>E34/B34%</f>
        <v>0</v>
      </c>
      <c r="G34" s="10" t="e">
        <f>E34/C34%</f>
        <v>#DIV/0!</v>
      </c>
      <c r="H34" s="10">
        <f>H35</f>
        <v>0</v>
      </c>
      <c r="I34" s="10">
        <f aca="true" t="shared" si="11" ref="I34:AE34">I35</f>
        <v>0</v>
      </c>
      <c r="J34" s="10">
        <f t="shared" si="11"/>
        <v>0</v>
      </c>
      <c r="K34" s="10">
        <f t="shared" si="11"/>
        <v>0</v>
      </c>
      <c r="L34" s="10">
        <f t="shared" si="11"/>
        <v>0</v>
      </c>
      <c r="M34" s="10">
        <f t="shared" si="11"/>
        <v>0</v>
      </c>
      <c r="N34" s="10">
        <f t="shared" si="11"/>
        <v>0</v>
      </c>
      <c r="O34" s="10">
        <f t="shared" si="11"/>
        <v>0</v>
      </c>
      <c r="P34" s="10">
        <f t="shared" si="11"/>
        <v>0</v>
      </c>
      <c r="Q34" s="10">
        <f t="shared" si="11"/>
        <v>0</v>
      </c>
      <c r="R34" s="10">
        <f t="shared" si="11"/>
        <v>0</v>
      </c>
      <c r="S34" s="10">
        <f t="shared" si="11"/>
        <v>0</v>
      </c>
      <c r="T34" s="10">
        <f t="shared" si="11"/>
        <v>0</v>
      </c>
      <c r="U34" s="10">
        <f t="shared" si="11"/>
        <v>0</v>
      </c>
      <c r="V34" s="10">
        <f t="shared" si="11"/>
        <v>0</v>
      </c>
      <c r="W34" s="10">
        <f t="shared" si="11"/>
        <v>0</v>
      </c>
      <c r="X34" s="10">
        <f t="shared" si="11"/>
        <v>2000</v>
      </c>
      <c r="Y34" s="10">
        <f t="shared" si="11"/>
        <v>0</v>
      </c>
      <c r="Z34" s="10">
        <f t="shared" si="11"/>
        <v>0</v>
      </c>
      <c r="AA34" s="10">
        <f t="shared" si="11"/>
        <v>0</v>
      </c>
      <c r="AB34" s="10">
        <f t="shared" si="11"/>
        <v>0</v>
      </c>
      <c r="AC34" s="10">
        <f t="shared" si="11"/>
        <v>0</v>
      </c>
      <c r="AD34" s="10">
        <f t="shared" si="11"/>
        <v>0</v>
      </c>
      <c r="AE34" s="10">
        <f t="shared" si="11"/>
        <v>0</v>
      </c>
      <c r="AF34" s="65"/>
    </row>
    <row r="35" spans="1:32" s="37" customFormat="1" ht="24.75" customHeight="1">
      <c r="A35" s="36" t="s">
        <v>23</v>
      </c>
      <c r="B35" s="24">
        <f t="shared" si="1"/>
        <v>2000</v>
      </c>
      <c r="C35" s="24">
        <f>C36+C37+C38+C39</f>
        <v>0</v>
      </c>
      <c r="D35" s="24">
        <f>D36+D37+D38+D39</f>
        <v>0</v>
      </c>
      <c r="E35" s="24">
        <f>E36+E37+E38+E39</f>
        <v>0</v>
      </c>
      <c r="F35" s="24">
        <f>E35/B35%</f>
        <v>0</v>
      </c>
      <c r="G35" s="24" t="e">
        <f>E35/C35%</f>
        <v>#DIV/0!</v>
      </c>
      <c r="H35" s="24">
        <f>H36+H37+H38+H39</f>
        <v>0</v>
      </c>
      <c r="I35" s="24">
        <f aca="true" t="shared" si="12" ref="I35:U35">I36+I37+I38+I39</f>
        <v>0</v>
      </c>
      <c r="J35" s="24">
        <f t="shared" si="12"/>
        <v>0</v>
      </c>
      <c r="K35" s="24">
        <f t="shared" si="12"/>
        <v>0</v>
      </c>
      <c r="L35" s="24">
        <f t="shared" si="12"/>
        <v>0</v>
      </c>
      <c r="M35" s="24">
        <f t="shared" si="12"/>
        <v>0</v>
      </c>
      <c r="N35" s="24">
        <f t="shared" si="12"/>
        <v>0</v>
      </c>
      <c r="O35" s="24">
        <f t="shared" si="12"/>
        <v>0</v>
      </c>
      <c r="P35" s="24">
        <f t="shared" si="12"/>
        <v>0</v>
      </c>
      <c r="Q35" s="24">
        <f t="shared" si="12"/>
        <v>0</v>
      </c>
      <c r="R35" s="24">
        <f t="shared" si="12"/>
        <v>0</v>
      </c>
      <c r="S35" s="24">
        <f t="shared" si="12"/>
        <v>0</v>
      </c>
      <c r="T35" s="24">
        <f t="shared" si="12"/>
        <v>0</v>
      </c>
      <c r="U35" s="24">
        <f t="shared" si="12"/>
        <v>0</v>
      </c>
      <c r="V35" s="24">
        <f>V36+V37+V38+V39</f>
        <v>0</v>
      </c>
      <c r="W35" s="24">
        <f aca="true" t="shared" si="13" ref="W35:AD35">W36+W37+W38+W39</f>
        <v>0</v>
      </c>
      <c r="X35" s="24">
        <f t="shared" si="13"/>
        <v>2000</v>
      </c>
      <c r="Y35" s="24">
        <f t="shared" si="13"/>
        <v>0</v>
      </c>
      <c r="Z35" s="24">
        <f t="shared" si="13"/>
        <v>0</v>
      </c>
      <c r="AA35" s="24">
        <f t="shared" si="13"/>
        <v>0</v>
      </c>
      <c r="AB35" s="24">
        <f t="shared" si="13"/>
        <v>0</v>
      </c>
      <c r="AC35" s="24">
        <f t="shared" si="13"/>
        <v>0</v>
      </c>
      <c r="AD35" s="24">
        <f t="shared" si="13"/>
        <v>0</v>
      </c>
      <c r="AE35" s="24">
        <f>AE36+AE37+AE38+AE39</f>
        <v>0</v>
      </c>
      <c r="AF35" s="63"/>
    </row>
    <row r="36" spans="1:32" ht="18.75" customHeight="1">
      <c r="A36" s="39" t="s">
        <v>12</v>
      </c>
      <c r="B36" s="10">
        <f t="shared" si="1"/>
        <v>0</v>
      </c>
      <c r="C36" s="10">
        <f>H36+J36+L36</f>
        <v>0</v>
      </c>
      <c r="D36" s="10">
        <f>E36</f>
        <v>0</v>
      </c>
      <c r="E36" s="10">
        <f>I36+K36+M36+O36+Q36+S36+U36+W36+Y36+AA36+AC36+AE36</f>
        <v>0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53"/>
      <c r="AF36" s="53"/>
    </row>
    <row r="37" spans="1:32" ht="18.75" customHeight="1">
      <c r="A37" s="39" t="s">
        <v>13</v>
      </c>
      <c r="B37" s="10">
        <f t="shared" si="1"/>
        <v>2000</v>
      </c>
      <c r="C37" s="10">
        <f>H37+J37+L37</f>
        <v>0</v>
      </c>
      <c r="D37" s="10">
        <f>E37</f>
        <v>0</v>
      </c>
      <c r="E37" s="10">
        <f>I37+K37+M37+O37+Q37+S37+U37+W37+Y37+AA37+AC37+AE37</f>
        <v>0</v>
      </c>
      <c r="F37" s="10">
        <f>E37/B37%</f>
        <v>0</v>
      </c>
      <c r="G37" s="10" t="e">
        <f>E37/C37%</f>
        <v>#DIV/0!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>
        <v>2000</v>
      </c>
      <c r="Y37" s="10"/>
      <c r="Z37" s="10"/>
      <c r="AA37" s="10"/>
      <c r="AB37" s="10"/>
      <c r="AC37" s="10"/>
      <c r="AD37" s="10"/>
      <c r="AE37" s="53"/>
      <c r="AF37" s="53"/>
    </row>
    <row r="38" spans="1:32" ht="18.75" customHeight="1">
      <c r="A38" s="39" t="s">
        <v>78</v>
      </c>
      <c r="B38" s="10">
        <f t="shared" si="1"/>
        <v>0</v>
      </c>
      <c r="C38" s="10">
        <f>H38+J38+L38</f>
        <v>0</v>
      </c>
      <c r="D38" s="10">
        <f>E38</f>
        <v>0</v>
      </c>
      <c r="E38" s="10">
        <f>I38+K38+M38+O38+Q38+S38+U38+W38+Y38+AA38+AC38+AE38</f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53"/>
      <c r="AF38" s="53"/>
    </row>
    <row r="39" spans="1:32" ht="18.75" customHeight="1">
      <c r="A39" s="39" t="s">
        <v>14</v>
      </c>
      <c r="B39" s="10">
        <f t="shared" si="1"/>
        <v>0</v>
      </c>
      <c r="C39" s="10">
        <f>H39+J39+L39</f>
        <v>0</v>
      </c>
      <c r="D39" s="10">
        <f>E39</f>
        <v>0</v>
      </c>
      <c r="E39" s="10">
        <f>I39+K39+M39+O39+Q39+S39+U39+W39+Y39+AA39+AC39+AE39</f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53"/>
      <c r="AF39" s="53"/>
    </row>
    <row r="40" spans="1:32" ht="40.5" customHeight="1">
      <c r="A40" s="40" t="s">
        <v>67</v>
      </c>
      <c r="B40" s="10">
        <f t="shared" si="1"/>
        <v>3943.2007500000004</v>
      </c>
      <c r="C40" s="10">
        <f>C41</f>
        <v>981.1018300000001</v>
      </c>
      <c r="D40" s="10">
        <f>D41</f>
        <v>759.6399999999999</v>
      </c>
      <c r="E40" s="10">
        <f>E41</f>
        <v>759.6399999999999</v>
      </c>
      <c r="F40" s="10">
        <f>E40/B40%</f>
        <v>19.26455304107963</v>
      </c>
      <c r="G40" s="10">
        <f>E40/C40%</f>
        <v>77.42723301209212</v>
      </c>
      <c r="H40" s="10">
        <f>H41</f>
        <v>303.18221</v>
      </c>
      <c r="I40" s="10">
        <f aca="true" t="shared" si="14" ref="I40:AE40">I41</f>
        <v>155.79</v>
      </c>
      <c r="J40" s="10">
        <f t="shared" si="14"/>
        <v>346.90581</v>
      </c>
      <c r="K40" s="10">
        <f t="shared" si="14"/>
        <v>0</v>
      </c>
      <c r="L40" s="10">
        <f t="shared" si="14"/>
        <v>331.01381000000003</v>
      </c>
      <c r="M40" s="10">
        <f t="shared" si="14"/>
        <v>603.85</v>
      </c>
      <c r="N40" s="10">
        <f t="shared" si="14"/>
        <v>331.01381000000003</v>
      </c>
      <c r="O40" s="10">
        <f t="shared" si="14"/>
        <v>0</v>
      </c>
      <c r="P40" s="10">
        <f t="shared" si="14"/>
        <v>331.01381000000003</v>
      </c>
      <c r="Q40" s="10">
        <f t="shared" si="14"/>
        <v>0</v>
      </c>
      <c r="R40" s="10">
        <f t="shared" si="14"/>
        <v>331.01381000000003</v>
      </c>
      <c r="S40" s="10">
        <f t="shared" si="14"/>
        <v>0</v>
      </c>
      <c r="T40" s="10">
        <f t="shared" si="14"/>
        <v>331.01381000000003</v>
      </c>
      <c r="U40" s="10">
        <f t="shared" si="14"/>
        <v>0</v>
      </c>
      <c r="V40" s="10">
        <f t="shared" si="14"/>
        <v>324.86736</v>
      </c>
      <c r="W40" s="10">
        <f t="shared" si="14"/>
        <v>0</v>
      </c>
      <c r="X40" s="10">
        <f t="shared" si="14"/>
        <v>324.86736</v>
      </c>
      <c r="Y40" s="10">
        <f t="shared" si="14"/>
        <v>0</v>
      </c>
      <c r="Z40" s="10">
        <f t="shared" si="14"/>
        <v>324.86736</v>
      </c>
      <c r="AA40" s="10">
        <f t="shared" si="14"/>
        <v>0</v>
      </c>
      <c r="AB40" s="10">
        <f t="shared" si="14"/>
        <v>324.86736</v>
      </c>
      <c r="AC40" s="10">
        <f t="shared" si="14"/>
        <v>0</v>
      </c>
      <c r="AD40" s="10">
        <f t="shared" si="14"/>
        <v>338.57424</v>
      </c>
      <c r="AE40" s="10">
        <f t="shared" si="14"/>
        <v>0</v>
      </c>
      <c r="AF40" s="53"/>
    </row>
    <row r="41" spans="1:32" s="37" customFormat="1" ht="27.75" customHeight="1">
      <c r="A41" s="36" t="s">
        <v>23</v>
      </c>
      <c r="B41" s="24">
        <f t="shared" si="1"/>
        <v>3943.2007500000004</v>
      </c>
      <c r="C41" s="24">
        <f>C42+C43+C44+C45</f>
        <v>981.1018300000001</v>
      </c>
      <c r="D41" s="24">
        <f>D42+D43+D44+D45</f>
        <v>759.6399999999999</v>
      </c>
      <c r="E41" s="24">
        <f>E42+E43+E44+E45</f>
        <v>759.6399999999999</v>
      </c>
      <c r="F41" s="24">
        <f>E41/B41%</f>
        <v>19.26455304107963</v>
      </c>
      <c r="G41" s="24">
        <f>E41/C41%</f>
        <v>77.42723301209212</v>
      </c>
      <c r="H41" s="24">
        <f>H42+H43+H44+H45</f>
        <v>303.18221</v>
      </c>
      <c r="I41" s="24">
        <f aca="true" t="shared" si="15" ref="I41:AD41">I42+I43+I44+I45</f>
        <v>155.79</v>
      </c>
      <c r="J41" s="24">
        <f t="shared" si="15"/>
        <v>346.90581</v>
      </c>
      <c r="K41" s="24">
        <f t="shared" si="15"/>
        <v>0</v>
      </c>
      <c r="L41" s="24">
        <f t="shared" si="15"/>
        <v>331.01381000000003</v>
      </c>
      <c r="M41" s="24">
        <f t="shared" si="15"/>
        <v>603.85</v>
      </c>
      <c r="N41" s="24">
        <f t="shared" si="15"/>
        <v>331.01381000000003</v>
      </c>
      <c r="O41" s="24">
        <f t="shared" si="15"/>
        <v>0</v>
      </c>
      <c r="P41" s="24">
        <f t="shared" si="15"/>
        <v>331.01381000000003</v>
      </c>
      <c r="Q41" s="24">
        <f t="shared" si="15"/>
        <v>0</v>
      </c>
      <c r="R41" s="24">
        <f t="shared" si="15"/>
        <v>331.01381000000003</v>
      </c>
      <c r="S41" s="24">
        <f t="shared" si="15"/>
        <v>0</v>
      </c>
      <c r="T41" s="24">
        <f t="shared" si="15"/>
        <v>331.01381000000003</v>
      </c>
      <c r="U41" s="24">
        <f t="shared" si="15"/>
        <v>0</v>
      </c>
      <c r="V41" s="24">
        <f>V42+V43+V44+V45</f>
        <v>324.86736</v>
      </c>
      <c r="W41" s="24">
        <f t="shared" si="15"/>
        <v>0</v>
      </c>
      <c r="X41" s="24">
        <f t="shared" si="15"/>
        <v>324.86736</v>
      </c>
      <c r="Y41" s="24">
        <f t="shared" si="15"/>
        <v>0</v>
      </c>
      <c r="Z41" s="24">
        <f t="shared" si="15"/>
        <v>324.86736</v>
      </c>
      <c r="AA41" s="24">
        <f t="shared" si="15"/>
        <v>0</v>
      </c>
      <c r="AB41" s="24">
        <f t="shared" si="15"/>
        <v>324.86736</v>
      </c>
      <c r="AC41" s="24">
        <f t="shared" si="15"/>
        <v>0</v>
      </c>
      <c r="AD41" s="24">
        <f t="shared" si="15"/>
        <v>338.57424</v>
      </c>
      <c r="AE41" s="24">
        <f>AE42+AE43+AE44+AE45</f>
        <v>0</v>
      </c>
      <c r="AF41" s="63"/>
    </row>
    <row r="42" spans="1:32" ht="17.25" customHeight="1">
      <c r="A42" s="39" t="s">
        <v>12</v>
      </c>
      <c r="B42" s="10">
        <f t="shared" si="1"/>
        <v>0</v>
      </c>
      <c r="C42" s="10">
        <f aca="true" t="shared" si="16" ref="C42:E45">C48+C54+C60</f>
        <v>0</v>
      </c>
      <c r="D42" s="10">
        <f t="shared" si="16"/>
        <v>0</v>
      </c>
      <c r="E42" s="10">
        <f t="shared" si="16"/>
        <v>0</v>
      </c>
      <c r="F42" s="10"/>
      <c r="G42" s="10"/>
      <c r="H42" s="10">
        <f>H48+H54+H60</f>
        <v>0</v>
      </c>
      <c r="I42" s="10">
        <f aca="true" t="shared" si="17" ref="I42:AD45">I48+I54+I60</f>
        <v>0</v>
      </c>
      <c r="J42" s="10">
        <f t="shared" si="17"/>
        <v>0</v>
      </c>
      <c r="K42" s="10">
        <f t="shared" si="17"/>
        <v>0</v>
      </c>
      <c r="L42" s="10">
        <f t="shared" si="17"/>
        <v>0</v>
      </c>
      <c r="M42" s="10">
        <f t="shared" si="17"/>
        <v>0</v>
      </c>
      <c r="N42" s="10">
        <f t="shared" si="17"/>
        <v>0</v>
      </c>
      <c r="O42" s="10">
        <f t="shared" si="17"/>
        <v>0</v>
      </c>
      <c r="P42" s="10">
        <f t="shared" si="17"/>
        <v>0</v>
      </c>
      <c r="Q42" s="10">
        <f t="shared" si="17"/>
        <v>0</v>
      </c>
      <c r="R42" s="10">
        <f t="shared" si="17"/>
        <v>0</v>
      </c>
      <c r="S42" s="10">
        <f t="shared" si="17"/>
        <v>0</v>
      </c>
      <c r="T42" s="10">
        <f t="shared" si="17"/>
        <v>0</v>
      </c>
      <c r="U42" s="10">
        <f t="shared" si="17"/>
        <v>0</v>
      </c>
      <c r="V42" s="10">
        <f t="shared" si="17"/>
        <v>0</v>
      </c>
      <c r="W42" s="10">
        <f t="shared" si="17"/>
        <v>0</v>
      </c>
      <c r="X42" s="10">
        <f t="shared" si="17"/>
        <v>0</v>
      </c>
      <c r="Y42" s="10">
        <f t="shared" si="17"/>
        <v>0</v>
      </c>
      <c r="Z42" s="10">
        <f t="shared" si="17"/>
        <v>0</v>
      </c>
      <c r="AA42" s="10">
        <f t="shared" si="17"/>
        <v>0</v>
      </c>
      <c r="AB42" s="10">
        <f t="shared" si="17"/>
        <v>0</v>
      </c>
      <c r="AC42" s="10">
        <f t="shared" si="17"/>
        <v>0</v>
      </c>
      <c r="AD42" s="10">
        <f t="shared" si="17"/>
        <v>0</v>
      </c>
      <c r="AE42" s="53"/>
      <c r="AF42" s="53"/>
    </row>
    <row r="43" spans="1:32" ht="17.25" customHeight="1">
      <c r="A43" s="39" t="s">
        <v>13</v>
      </c>
      <c r="B43" s="10">
        <f t="shared" si="1"/>
        <v>3943.2007500000004</v>
      </c>
      <c r="C43" s="10">
        <f>C49+C55+C61</f>
        <v>981.1018300000001</v>
      </c>
      <c r="D43" s="10">
        <f t="shared" si="16"/>
        <v>759.6399999999999</v>
      </c>
      <c r="E43" s="10">
        <f>E49+E55+E61</f>
        <v>759.6399999999999</v>
      </c>
      <c r="F43" s="10">
        <f>E43/B43%</f>
        <v>19.26455304107963</v>
      </c>
      <c r="G43" s="10">
        <f>E43/C43%</f>
        <v>77.42723301209212</v>
      </c>
      <c r="H43" s="10">
        <f>H49+H55+H61</f>
        <v>303.18221</v>
      </c>
      <c r="I43" s="10">
        <f t="shared" si="17"/>
        <v>155.79</v>
      </c>
      <c r="J43" s="10">
        <f t="shared" si="17"/>
        <v>346.90581</v>
      </c>
      <c r="K43" s="10">
        <f t="shared" si="17"/>
        <v>0</v>
      </c>
      <c r="L43" s="10">
        <f t="shared" si="17"/>
        <v>331.01381000000003</v>
      </c>
      <c r="M43" s="10">
        <f t="shared" si="17"/>
        <v>603.85</v>
      </c>
      <c r="N43" s="10">
        <f t="shared" si="17"/>
        <v>331.01381000000003</v>
      </c>
      <c r="O43" s="10">
        <f t="shared" si="17"/>
        <v>0</v>
      </c>
      <c r="P43" s="10">
        <f t="shared" si="17"/>
        <v>331.01381000000003</v>
      </c>
      <c r="Q43" s="10">
        <f t="shared" si="17"/>
        <v>0</v>
      </c>
      <c r="R43" s="10">
        <f t="shared" si="17"/>
        <v>331.01381000000003</v>
      </c>
      <c r="S43" s="10">
        <f t="shared" si="17"/>
        <v>0</v>
      </c>
      <c r="T43" s="10">
        <f t="shared" si="17"/>
        <v>331.01381000000003</v>
      </c>
      <c r="U43" s="10">
        <f t="shared" si="17"/>
        <v>0</v>
      </c>
      <c r="V43" s="10">
        <f t="shared" si="17"/>
        <v>324.86736</v>
      </c>
      <c r="W43" s="10">
        <f t="shared" si="17"/>
        <v>0</v>
      </c>
      <c r="X43" s="10">
        <f t="shared" si="17"/>
        <v>324.86736</v>
      </c>
      <c r="Y43" s="10">
        <f>Y49+Y55+Y61</f>
        <v>0</v>
      </c>
      <c r="Z43" s="10">
        <f t="shared" si="17"/>
        <v>324.86736</v>
      </c>
      <c r="AA43" s="10">
        <f t="shared" si="17"/>
        <v>0</v>
      </c>
      <c r="AB43" s="10">
        <f t="shared" si="17"/>
        <v>324.86736</v>
      </c>
      <c r="AC43" s="10">
        <f t="shared" si="17"/>
        <v>0</v>
      </c>
      <c r="AD43" s="10">
        <f t="shared" si="17"/>
        <v>338.57424</v>
      </c>
      <c r="AE43" s="53"/>
      <c r="AF43" s="53"/>
    </row>
    <row r="44" spans="1:32" ht="17.25" customHeight="1">
      <c r="A44" s="39" t="s">
        <v>78</v>
      </c>
      <c r="B44" s="10">
        <f t="shared" si="1"/>
        <v>0</v>
      </c>
      <c r="C44" s="10">
        <f t="shared" si="16"/>
        <v>0</v>
      </c>
      <c r="D44" s="10">
        <f t="shared" si="16"/>
        <v>0</v>
      </c>
      <c r="E44" s="10">
        <f t="shared" si="16"/>
        <v>0</v>
      </c>
      <c r="F44" s="10"/>
      <c r="G44" s="10"/>
      <c r="H44" s="10">
        <f>H50+H56+H62</f>
        <v>0</v>
      </c>
      <c r="I44" s="10">
        <f t="shared" si="17"/>
        <v>0</v>
      </c>
      <c r="J44" s="10">
        <f t="shared" si="17"/>
        <v>0</v>
      </c>
      <c r="K44" s="10">
        <f t="shared" si="17"/>
        <v>0</v>
      </c>
      <c r="L44" s="10">
        <f t="shared" si="17"/>
        <v>0</v>
      </c>
      <c r="M44" s="10">
        <f t="shared" si="17"/>
        <v>0</v>
      </c>
      <c r="N44" s="10">
        <f t="shared" si="17"/>
        <v>0</v>
      </c>
      <c r="O44" s="10">
        <f t="shared" si="17"/>
        <v>0</v>
      </c>
      <c r="P44" s="10">
        <f t="shared" si="17"/>
        <v>0</v>
      </c>
      <c r="Q44" s="10">
        <f t="shared" si="17"/>
        <v>0</v>
      </c>
      <c r="R44" s="10">
        <f t="shared" si="17"/>
        <v>0</v>
      </c>
      <c r="S44" s="10">
        <f t="shared" si="17"/>
        <v>0</v>
      </c>
      <c r="T44" s="10">
        <f t="shared" si="17"/>
        <v>0</v>
      </c>
      <c r="U44" s="10">
        <f t="shared" si="17"/>
        <v>0</v>
      </c>
      <c r="V44" s="10">
        <f t="shared" si="17"/>
        <v>0</v>
      </c>
      <c r="W44" s="10">
        <f t="shared" si="17"/>
        <v>0</v>
      </c>
      <c r="X44" s="10">
        <f t="shared" si="17"/>
        <v>0</v>
      </c>
      <c r="Y44" s="10">
        <f t="shared" si="17"/>
        <v>0</v>
      </c>
      <c r="Z44" s="10">
        <f t="shared" si="17"/>
        <v>0</v>
      </c>
      <c r="AA44" s="10">
        <f t="shared" si="17"/>
        <v>0</v>
      </c>
      <c r="AB44" s="10">
        <f t="shared" si="17"/>
        <v>0</v>
      </c>
      <c r="AC44" s="10">
        <f t="shared" si="17"/>
        <v>0</v>
      </c>
      <c r="AD44" s="10">
        <f t="shared" si="17"/>
        <v>0</v>
      </c>
      <c r="AE44" s="53"/>
      <c r="AF44" s="53"/>
    </row>
    <row r="45" spans="1:32" ht="17.25" customHeight="1">
      <c r="A45" s="39" t="s">
        <v>14</v>
      </c>
      <c r="B45" s="10">
        <f t="shared" si="1"/>
        <v>0</v>
      </c>
      <c r="C45" s="10">
        <f t="shared" si="16"/>
        <v>0</v>
      </c>
      <c r="D45" s="10">
        <f t="shared" si="16"/>
        <v>0</v>
      </c>
      <c r="E45" s="10">
        <f t="shared" si="16"/>
        <v>0</v>
      </c>
      <c r="F45" s="10"/>
      <c r="G45" s="10"/>
      <c r="H45" s="10">
        <f>H51+H57+H63</f>
        <v>0</v>
      </c>
      <c r="I45" s="10">
        <f t="shared" si="17"/>
        <v>0</v>
      </c>
      <c r="J45" s="10">
        <f t="shared" si="17"/>
        <v>0</v>
      </c>
      <c r="K45" s="10">
        <f t="shared" si="17"/>
        <v>0</v>
      </c>
      <c r="L45" s="10">
        <f t="shared" si="17"/>
        <v>0</v>
      </c>
      <c r="M45" s="10">
        <f t="shared" si="17"/>
        <v>0</v>
      </c>
      <c r="N45" s="10">
        <f t="shared" si="17"/>
        <v>0</v>
      </c>
      <c r="O45" s="10">
        <f t="shared" si="17"/>
        <v>0</v>
      </c>
      <c r="P45" s="10">
        <f t="shared" si="17"/>
        <v>0</v>
      </c>
      <c r="Q45" s="10">
        <f t="shared" si="17"/>
        <v>0</v>
      </c>
      <c r="R45" s="10">
        <f t="shared" si="17"/>
        <v>0</v>
      </c>
      <c r="S45" s="10">
        <f t="shared" si="17"/>
        <v>0</v>
      </c>
      <c r="T45" s="10">
        <f t="shared" si="17"/>
        <v>0</v>
      </c>
      <c r="U45" s="10">
        <f t="shared" si="17"/>
        <v>0</v>
      </c>
      <c r="V45" s="10">
        <f t="shared" si="17"/>
        <v>0</v>
      </c>
      <c r="W45" s="10">
        <f t="shared" si="17"/>
        <v>0</v>
      </c>
      <c r="X45" s="10">
        <f t="shared" si="17"/>
        <v>0</v>
      </c>
      <c r="Y45" s="10">
        <f t="shared" si="17"/>
        <v>0</v>
      </c>
      <c r="Z45" s="10">
        <f t="shared" si="17"/>
        <v>0</v>
      </c>
      <c r="AA45" s="10">
        <f t="shared" si="17"/>
        <v>0</v>
      </c>
      <c r="AB45" s="10">
        <f t="shared" si="17"/>
        <v>0</v>
      </c>
      <c r="AC45" s="10">
        <f t="shared" si="17"/>
        <v>0</v>
      </c>
      <c r="AD45" s="10">
        <f t="shared" si="17"/>
        <v>0</v>
      </c>
      <c r="AE45" s="53"/>
      <c r="AF45" s="53"/>
    </row>
    <row r="46" spans="1:32" ht="38.25" customHeight="1">
      <c r="A46" s="39" t="s">
        <v>68</v>
      </c>
      <c r="B46" s="10">
        <f t="shared" si="1"/>
        <v>1828.0007500000002</v>
      </c>
      <c r="C46" s="10">
        <f>C47</f>
        <v>422.69592</v>
      </c>
      <c r="D46" s="10">
        <f>D47</f>
        <v>422.7</v>
      </c>
      <c r="E46" s="10">
        <f>E47</f>
        <v>422.7</v>
      </c>
      <c r="F46" s="10">
        <f>E46/B46%</f>
        <v>23.123622897857125</v>
      </c>
      <c r="G46" s="10">
        <f>E46/C46%</f>
        <v>100.00096523287947</v>
      </c>
      <c r="H46" s="10">
        <f>H47</f>
        <v>112.44</v>
      </c>
      <c r="I46" s="10">
        <f aca="true" t="shared" si="18" ref="I46:AE46">I47</f>
        <v>112.44</v>
      </c>
      <c r="J46" s="10">
        <f t="shared" si="18"/>
        <v>155.12796</v>
      </c>
      <c r="K46" s="10">
        <f t="shared" si="18"/>
        <v>0</v>
      </c>
      <c r="L46" s="10">
        <f t="shared" si="18"/>
        <v>155.12796</v>
      </c>
      <c r="M46" s="10">
        <f t="shared" si="18"/>
        <v>310.26</v>
      </c>
      <c r="N46" s="10">
        <f t="shared" si="18"/>
        <v>155.12796</v>
      </c>
      <c r="O46" s="10">
        <f t="shared" si="18"/>
        <v>0</v>
      </c>
      <c r="P46" s="10">
        <f t="shared" si="18"/>
        <v>155.12796</v>
      </c>
      <c r="Q46" s="10">
        <f t="shared" si="18"/>
        <v>0</v>
      </c>
      <c r="R46" s="10">
        <f t="shared" si="18"/>
        <v>155.12796</v>
      </c>
      <c r="S46" s="10">
        <f t="shared" si="18"/>
        <v>0</v>
      </c>
      <c r="T46" s="10">
        <f t="shared" si="18"/>
        <v>155.12796</v>
      </c>
      <c r="U46" s="10">
        <f t="shared" si="18"/>
        <v>0</v>
      </c>
      <c r="V46" s="10">
        <f t="shared" si="18"/>
        <v>155.12796</v>
      </c>
      <c r="W46" s="10">
        <f t="shared" si="18"/>
        <v>0</v>
      </c>
      <c r="X46" s="10">
        <f t="shared" si="18"/>
        <v>155.12796</v>
      </c>
      <c r="Y46" s="10">
        <f t="shared" si="18"/>
        <v>0</v>
      </c>
      <c r="Z46" s="10">
        <f t="shared" si="18"/>
        <v>155.12796</v>
      </c>
      <c r="AA46" s="10">
        <f t="shared" si="18"/>
        <v>0</v>
      </c>
      <c r="AB46" s="10">
        <f t="shared" si="18"/>
        <v>155.12796</v>
      </c>
      <c r="AC46" s="10">
        <f t="shared" si="18"/>
        <v>0</v>
      </c>
      <c r="AD46" s="10">
        <f t="shared" si="18"/>
        <v>164.28115</v>
      </c>
      <c r="AE46" s="10">
        <f t="shared" si="18"/>
        <v>0</v>
      </c>
      <c r="AF46" s="108"/>
    </row>
    <row r="47" spans="1:32" s="37" customFormat="1" ht="21" customHeight="1">
      <c r="A47" s="36" t="s">
        <v>23</v>
      </c>
      <c r="B47" s="24">
        <f t="shared" si="1"/>
        <v>1828.0007500000002</v>
      </c>
      <c r="C47" s="24">
        <f>C48+C49+C50+C51</f>
        <v>422.69592</v>
      </c>
      <c r="D47" s="24">
        <f>D48+D49+D50+D51</f>
        <v>422.7</v>
      </c>
      <c r="E47" s="24">
        <f>E48+E49+E50+E51</f>
        <v>422.7</v>
      </c>
      <c r="F47" s="24">
        <f>E47/B47%</f>
        <v>23.123622897857125</v>
      </c>
      <c r="G47" s="24">
        <f>E47/C47%</f>
        <v>100.00096523287947</v>
      </c>
      <c r="H47" s="24">
        <f>H48+H49+H50+H51</f>
        <v>112.44</v>
      </c>
      <c r="I47" s="24">
        <f aca="true" t="shared" si="19" ref="I47:AD47">I48+I49+I50+I51</f>
        <v>112.44</v>
      </c>
      <c r="J47" s="24">
        <f t="shared" si="19"/>
        <v>155.12796</v>
      </c>
      <c r="K47" s="24">
        <f t="shared" si="19"/>
        <v>0</v>
      </c>
      <c r="L47" s="24">
        <f t="shared" si="19"/>
        <v>155.12796</v>
      </c>
      <c r="M47" s="24">
        <f t="shared" si="19"/>
        <v>310.26</v>
      </c>
      <c r="N47" s="24">
        <f t="shared" si="19"/>
        <v>155.12796</v>
      </c>
      <c r="O47" s="24">
        <f t="shared" si="19"/>
        <v>0</v>
      </c>
      <c r="P47" s="24">
        <f t="shared" si="19"/>
        <v>155.12796</v>
      </c>
      <c r="Q47" s="24">
        <f t="shared" si="19"/>
        <v>0</v>
      </c>
      <c r="R47" s="24">
        <f t="shared" si="19"/>
        <v>155.12796</v>
      </c>
      <c r="S47" s="24">
        <f t="shared" si="19"/>
        <v>0</v>
      </c>
      <c r="T47" s="24">
        <f t="shared" si="19"/>
        <v>155.12796</v>
      </c>
      <c r="U47" s="24">
        <f t="shared" si="19"/>
        <v>0</v>
      </c>
      <c r="V47" s="24">
        <f>V48+V49+V50+V51</f>
        <v>155.12796</v>
      </c>
      <c r="W47" s="24">
        <f t="shared" si="19"/>
        <v>0</v>
      </c>
      <c r="X47" s="24">
        <f t="shared" si="19"/>
        <v>155.12796</v>
      </c>
      <c r="Y47" s="24">
        <f t="shared" si="19"/>
        <v>0</v>
      </c>
      <c r="Z47" s="24">
        <f t="shared" si="19"/>
        <v>155.12796</v>
      </c>
      <c r="AA47" s="24">
        <f t="shared" si="19"/>
        <v>0</v>
      </c>
      <c r="AB47" s="24">
        <f t="shared" si="19"/>
        <v>155.12796</v>
      </c>
      <c r="AC47" s="24">
        <f t="shared" si="19"/>
        <v>0</v>
      </c>
      <c r="AD47" s="24">
        <f t="shared" si="19"/>
        <v>164.28115</v>
      </c>
      <c r="AE47" s="24">
        <f>AE48+AE49+AE50+AE51</f>
        <v>0</v>
      </c>
      <c r="AF47" s="109"/>
    </row>
    <row r="48" spans="1:32" ht="18" customHeight="1">
      <c r="A48" s="39" t="s">
        <v>12</v>
      </c>
      <c r="B48" s="10">
        <f t="shared" si="1"/>
        <v>0</v>
      </c>
      <c r="C48" s="10">
        <f>H48+J48+L48</f>
        <v>0</v>
      </c>
      <c r="D48" s="10">
        <f>E48</f>
        <v>0</v>
      </c>
      <c r="E48" s="10">
        <f>I48+K48+M48+O48+Q48+S48+U48+W48+Y48+AA48+AC48+AE48</f>
        <v>0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53"/>
      <c r="AF48" s="109"/>
    </row>
    <row r="49" spans="1:32" ht="18" customHeight="1">
      <c r="A49" s="39" t="s">
        <v>13</v>
      </c>
      <c r="B49" s="10">
        <f>H49+J49+L49+N49+P49+R49+T49+V49+X49+Z49+AB49+AD49</f>
        <v>1828.0007500000002</v>
      </c>
      <c r="C49" s="10">
        <f>H49+J49+L49</f>
        <v>422.69592</v>
      </c>
      <c r="D49" s="10">
        <f>E49</f>
        <v>422.7</v>
      </c>
      <c r="E49" s="10">
        <f>I49+K49+M49+O49+Q49+S49+U49+W49+Y49+AA49+AC49+AE49</f>
        <v>422.7</v>
      </c>
      <c r="F49" s="10">
        <f>E49/B49%</f>
        <v>23.123622897857125</v>
      </c>
      <c r="G49" s="10">
        <f>E49/C49%</f>
        <v>100.00096523287947</v>
      </c>
      <c r="H49" s="10">
        <v>112.44</v>
      </c>
      <c r="I49" s="10">
        <v>112.44</v>
      </c>
      <c r="J49" s="10">
        <v>155.12796</v>
      </c>
      <c r="K49" s="10"/>
      <c r="L49" s="10">
        <v>155.12796</v>
      </c>
      <c r="M49" s="10">
        <v>310.26</v>
      </c>
      <c r="N49" s="10">
        <v>155.12796</v>
      </c>
      <c r="O49" s="10"/>
      <c r="P49" s="10">
        <v>155.12796</v>
      </c>
      <c r="Q49" s="10"/>
      <c r="R49" s="10">
        <v>155.12796</v>
      </c>
      <c r="S49" s="10"/>
      <c r="T49" s="10">
        <v>155.12796</v>
      </c>
      <c r="U49" s="10"/>
      <c r="V49" s="10">
        <v>155.12796</v>
      </c>
      <c r="W49" s="10"/>
      <c r="X49" s="10">
        <v>155.12796</v>
      </c>
      <c r="Y49" s="10"/>
      <c r="Z49" s="10">
        <v>155.12796</v>
      </c>
      <c r="AA49" s="10"/>
      <c r="AB49" s="10">
        <v>155.12796</v>
      </c>
      <c r="AC49" s="10"/>
      <c r="AD49" s="10">
        <v>164.28115</v>
      </c>
      <c r="AE49" s="53"/>
      <c r="AF49" s="109"/>
    </row>
    <row r="50" spans="1:32" ht="18" customHeight="1">
      <c r="A50" s="39" t="s">
        <v>78</v>
      </c>
      <c r="B50" s="10">
        <f t="shared" si="1"/>
        <v>0</v>
      </c>
      <c r="C50" s="10">
        <f>H50+J50+L50</f>
        <v>0</v>
      </c>
      <c r="D50" s="10">
        <f>E50</f>
        <v>0</v>
      </c>
      <c r="E50" s="10">
        <f>I50+K50+M50+O50+Q50+S50+U50+W50+Y50+AA50+AC50+AE50</f>
        <v>0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53"/>
      <c r="AF50" s="109"/>
    </row>
    <row r="51" spans="1:32" ht="18" customHeight="1">
      <c r="A51" s="39" t="s">
        <v>14</v>
      </c>
      <c r="B51" s="10">
        <f t="shared" si="1"/>
        <v>0</v>
      </c>
      <c r="C51" s="10">
        <f>H51+J51+L51</f>
        <v>0</v>
      </c>
      <c r="D51" s="10">
        <f>E51</f>
        <v>0</v>
      </c>
      <c r="E51" s="10">
        <f>I51+K51+M51+O51+Q51+S51+U51+W51+Y51+AA51+AC51+AE51</f>
        <v>0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53"/>
      <c r="AF51" s="110"/>
    </row>
    <row r="52" spans="1:32" ht="24.75" customHeight="1">
      <c r="A52" s="39" t="s">
        <v>69</v>
      </c>
      <c r="B52" s="10">
        <f t="shared" si="1"/>
        <v>1193.1999999999998</v>
      </c>
      <c r="C52" s="10">
        <f>C53</f>
        <v>324.84081000000003</v>
      </c>
      <c r="D52" s="10">
        <f>D53</f>
        <v>207.85999999999999</v>
      </c>
      <c r="E52" s="10">
        <f>E53</f>
        <v>207.85999999999999</v>
      </c>
      <c r="F52" s="10">
        <f>E52/B52%</f>
        <v>17.420382165605098</v>
      </c>
      <c r="G52" s="10">
        <f>E52/C52%</f>
        <v>63.98826551380658</v>
      </c>
      <c r="H52" s="10">
        <f>H53</f>
        <v>116.98481</v>
      </c>
      <c r="I52" s="10">
        <f aca="true" t="shared" si="20" ref="I52:AE52">I53</f>
        <v>18.76</v>
      </c>
      <c r="J52" s="10">
        <f t="shared" si="20"/>
        <v>111.874</v>
      </c>
      <c r="K52" s="10">
        <f t="shared" si="20"/>
        <v>0</v>
      </c>
      <c r="L52" s="10">
        <f t="shared" si="20"/>
        <v>95.982</v>
      </c>
      <c r="M52" s="10">
        <f t="shared" si="20"/>
        <v>189.1</v>
      </c>
      <c r="N52" s="10">
        <f t="shared" si="20"/>
        <v>95.982</v>
      </c>
      <c r="O52" s="10">
        <f t="shared" si="20"/>
        <v>0</v>
      </c>
      <c r="P52" s="10">
        <f t="shared" si="20"/>
        <v>95.982</v>
      </c>
      <c r="Q52" s="10">
        <f t="shared" si="20"/>
        <v>0</v>
      </c>
      <c r="R52" s="10">
        <f t="shared" si="20"/>
        <v>95.982</v>
      </c>
      <c r="S52" s="10">
        <f t="shared" si="20"/>
        <v>0</v>
      </c>
      <c r="T52" s="10">
        <f t="shared" si="20"/>
        <v>95.982</v>
      </c>
      <c r="U52" s="10">
        <f t="shared" si="20"/>
        <v>0</v>
      </c>
      <c r="V52" s="10">
        <f t="shared" si="20"/>
        <v>95.982</v>
      </c>
      <c r="W52" s="10">
        <f t="shared" si="20"/>
        <v>0</v>
      </c>
      <c r="X52" s="10">
        <f t="shared" si="20"/>
        <v>95.982</v>
      </c>
      <c r="Y52" s="10">
        <f t="shared" si="20"/>
        <v>0</v>
      </c>
      <c r="Z52" s="10">
        <f t="shared" si="20"/>
        <v>95.982</v>
      </c>
      <c r="AA52" s="10">
        <f t="shared" si="20"/>
        <v>0</v>
      </c>
      <c r="AB52" s="10">
        <f t="shared" si="20"/>
        <v>95.982</v>
      </c>
      <c r="AC52" s="10">
        <f t="shared" si="20"/>
        <v>0</v>
      </c>
      <c r="AD52" s="10">
        <f t="shared" si="20"/>
        <v>100.50319</v>
      </c>
      <c r="AE52" s="10">
        <f t="shared" si="20"/>
        <v>0</v>
      </c>
      <c r="AF52" s="108" t="s">
        <v>117</v>
      </c>
    </row>
    <row r="53" spans="1:32" s="37" customFormat="1" ht="21" customHeight="1">
      <c r="A53" s="36" t="s">
        <v>23</v>
      </c>
      <c r="B53" s="24">
        <f t="shared" si="1"/>
        <v>1193.1999999999998</v>
      </c>
      <c r="C53" s="24">
        <f>C54+C55+C56+C57</f>
        <v>324.84081000000003</v>
      </c>
      <c r="D53" s="24">
        <f>D54+D55+D56+D57</f>
        <v>207.85999999999999</v>
      </c>
      <c r="E53" s="24">
        <f>E54+E55+E56+E57</f>
        <v>207.85999999999999</v>
      </c>
      <c r="F53" s="24">
        <f>E53/B53%</f>
        <v>17.420382165605098</v>
      </c>
      <c r="G53" s="24">
        <f>E53/C53%</f>
        <v>63.98826551380658</v>
      </c>
      <c r="H53" s="24">
        <f>H54+H55+H56+H57</f>
        <v>116.98481</v>
      </c>
      <c r="I53" s="24">
        <f aca="true" t="shared" si="21" ref="I53:AD53">I54+I55+I56+I57</f>
        <v>18.76</v>
      </c>
      <c r="J53" s="24">
        <f t="shared" si="21"/>
        <v>111.874</v>
      </c>
      <c r="K53" s="24">
        <f t="shared" si="21"/>
        <v>0</v>
      </c>
      <c r="L53" s="24">
        <f t="shared" si="21"/>
        <v>95.982</v>
      </c>
      <c r="M53" s="24">
        <f t="shared" si="21"/>
        <v>189.1</v>
      </c>
      <c r="N53" s="24">
        <f t="shared" si="21"/>
        <v>95.982</v>
      </c>
      <c r="O53" s="24">
        <f t="shared" si="21"/>
        <v>0</v>
      </c>
      <c r="P53" s="24">
        <f t="shared" si="21"/>
        <v>95.982</v>
      </c>
      <c r="Q53" s="24">
        <f t="shared" si="21"/>
        <v>0</v>
      </c>
      <c r="R53" s="24">
        <f t="shared" si="21"/>
        <v>95.982</v>
      </c>
      <c r="S53" s="24">
        <f t="shared" si="21"/>
        <v>0</v>
      </c>
      <c r="T53" s="24">
        <f t="shared" si="21"/>
        <v>95.982</v>
      </c>
      <c r="U53" s="24">
        <f t="shared" si="21"/>
        <v>0</v>
      </c>
      <c r="V53" s="24">
        <f>V54+V55+V56+V57</f>
        <v>95.982</v>
      </c>
      <c r="W53" s="24">
        <f t="shared" si="21"/>
        <v>0</v>
      </c>
      <c r="X53" s="24">
        <f t="shared" si="21"/>
        <v>95.982</v>
      </c>
      <c r="Y53" s="24">
        <f t="shared" si="21"/>
        <v>0</v>
      </c>
      <c r="Z53" s="24">
        <f t="shared" si="21"/>
        <v>95.982</v>
      </c>
      <c r="AA53" s="24">
        <f t="shared" si="21"/>
        <v>0</v>
      </c>
      <c r="AB53" s="24">
        <f t="shared" si="21"/>
        <v>95.982</v>
      </c>
      <c r="AC53" s="24">
        <f t="shared" si="21"/>
        <v>0</v>
      </c>
      <c r="AD53" s="24">
        <f t="shared" si="21"/>
        <v>100.50319</v>
      </c>
      <c r="AE53" s="24">
        <f>AE54+AE55+AE56+AE57</f>
        <v>0</v>
      </c>
      <c r="AF53" s="109"/>
    </row>
    <row r="54" spans="1:32" ht="17.25" customHeight="1">
      <c r="A54" s="39" t="s">
        <v>12</v>
      </c>
      <c r="B54" s="10">
        <f t="shared" si="1"/>
        <v>0</v>
      </c>
      <c r="C54" s="10">
        <f>H54+J54+L54</f>
        <v>0</v>
      </c>
      <c r="D54" s="10">
        <f>E54</f>
        <v>0</v>
      </c>
      <c r="E54" s="10">
        <f>I54+K54+M54+O54+Q54+S54+U54+W54+Y54+AA54+AC54+AE54</f>
        <v>0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53"/>
      <c r="AF54" s="109"/>
    </row>
    <row r="55" spans="1:32" ht="17.25" customHeight="1">
      <c r="A55" s="39" t="s">
        <v>13</v>
      </c>
      <c r="B55" s="10">
        <f>H55+J55+L55+N55+P55+R55+T55+V55+X55+Z55+AB55+AD55</f>
        <v>1193.1999999999998</v>
      </c>
      <c r="C55" s="10">
        <f>H55+J55+L55</f>
        <v>324.84081000000003</v>
      </c>
      <c r="D55" s="10">
        <f>E55</f>
        <v>207.85999999999999</v>
      </c>
      <c r="E55" s="10">
        <f>I55+K55+M55+O55+Q55+S55+U55+W55+Y55+AA55+AC55+AE55</f>
        <v>207.85999999999999</v>
      </c>
      <c r="F55" s="10">
        <f>E55/B55%</f>
        <v>17.420382165605098</v>
      </c>
      <c r="G55" s="10">
        <f>E55/C55%</f>
        <v>63.98826551380658</v>
      </c>
      <c r="H55" s="10">
        <v>116.98481</v>
      </c>
      <c r="I55" s="10">
        <v>18.76</v>
      </c>
      <c r="J55" s="10">
        <v>111.874</v>
      </c>
      <c r="K55" s="10"/>
      <c r="L55" s="10">
        <v>95.982</v>
      </c>
      <c r="M55" s="10">
        <v>189.1</v>
      </c>
      <c r="N55" s="10">
        <v>95.982</v>
      </c>
      <c r="O55" s="10"/>
      <c r="P55" s="10">
        <v>95.982</v>
      </c>
      <c r="Q55" s="10"/>
      <c r="R55" s="10">
        <v>95.982</v>
      </c>
      <c r="S55" s="10"/>
      <c r="T55" s="10">
        <v>95.982</v>
      </c>
      <c r="U55" s="10"/>
      <c r="V55" s="10">
        <v>95.982</v>
      </c>
      <c r="W55" s="10"/>
      <c r="X55" s="10">
        <v>95.982</v>
      </c>
      <c r="Y55" s="10"/>
      <c r="Z55" s="10">
        <v>95.982</v>
      </c>
      <c r="AA55" s="10"/>
      <c r="AB55" s="10">
        <v>95.982</v>
      </c>
      <c r="AC55" s="10"/>
      <c r="AD55" s="10">
        <v>100.50319</v>
      </c>
      <c r="AE55" s="53"/>
      <c r="AF55" s="109"/>
    </row>
    <row r="56" spans="1:32" ht="17.25" customHeight="1">
      <c r="A56" s="39" t="s">
        <v>78</v>
      </c>
      <c r="B56" s="10">
        <f t="shared" si="1"/>
        <v>0</v>
      </c>
      <c r="C56" s="10">
        <f>H56+J56+L56</f>
        <v>0</v>
      </c>
      <c r="D56" s="10">
        <f>E56</f>
        <v>0</v>
      </c>
      <c r="E56" s="10">
        <f>I56+K56+M56+O56+Q56+S56+U56+W56+Y56+AA56+AC56+AE56</f>
        <v>0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53"/>
      <c r="AF56" s="109"/>
    </row>
    <row r="57" spans="1:32" ht="17.25" customHeight="1">
      <c r="A57" s="39" t="s">
        <v>14</v>
      </c>
      <c r="B57" s="10">
        <f t="shared" si="1"/>
        <v>0</v>
      </c>
      <c r="C57" s="10">
        <f>H57+J57+L57</f>
        <v>0</v>
      </c>
      <c r="D57" s="10">
        <f>E57</f>
        <v>0</v>
      </c>
      <c r="E57" s="10">
        <f>I57+K57+M57+O57+Q57+S57+U57+W57+Y57+AA57+AC57+AE57</f>
        <v>0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53"/>
      <c r="AF57" s="110"/>
    </row>
    <row r="58" spans="1:32" ht="51" customHeight="1">
      <c r="A58" s="40" t="s">
        <v>70</v>
      </c>
      <c r="B58" s="10">
        <f t="shared" si="1"/>
        <v>921.9999999999999</v>
      </c>
      <c r="C58" s="10">
        <f>C59</f>
        <v>233.5651</v>
      </c>
      <c r="D58" s="10">
        <f>D59</f>
        <v>129.07999999999998</v>
      </c>
      <c r="E58" s="10">
        <f>E59</f>
        <v>129.07999999999998</v>
      </c>
      <c r="F58" s="10">
        <f>E58/B58%</f>
        <v>14</v>
      </c>
      <c r="G58" s="10">
        <f>E58/C58%</f>
        <v>55.265105959751686</v>
      </c>
      <c r="H58" s="10">
        <f>H59</f>
        <v>73.7574</v>
      </c>
      <c r="I58" s="10">
        <f aca="true" t="shared" si="22" ref="I58:AE58">I59</f>
        <v>24.59</v>
      </c>
      <c r="J58" s="10">
        <f t="shared" si="22"/>
        <v>79.90385</v>
      </c>
      <c r="K58" s="10">
        <f t="shared" si="22"/>
        <v>0</v>
      </c>
      <c r="L58" s="10">
        <f t="shared" si="22"/>
        <v>79.90385</v>
      </c>
      <c r="M58" s="10">
        <f t="shared" si="22"/>
        <v>104.49</v>
      </c>
      <c r="N58" s="10">
        <f t="shared" si="22"/>
        <v>79.90385</v>
      </c>
      <c r="O58" s="10">
        <f t="shared" si="22"/>
        <v>0</v>
      </c>
      <c r="P58" s="10">
        <f t="shared" si="22"/>
        <v>79.90385</v>
      </c>
      <c r="Q58" s="10">
        <f t="shared" si="22"/>
        <v>0</v>
      </c>
      <c r="R58" s="10">
        <f t="shared" si="22"/>
        <v>79.90385</v>
      </c>
      <c r="S58" s="10">
        <f t="shared" si="22"/>
        <v>0</v>
      </c>
      <c r="T58" s="10">
        <f t="shared" si="22"/>
        <v>79.90385</v>
      </c>
      <c r="U58" s="10">
        <f t="shared" si="22"/>
        <v>0</v>
      </c>
      <c r="V58" s="10">
        <f t="shared" si="22"/>
        <v>73.7574</v>
      </c>
      <c r="W58" s="10">
        <f t="shared" si="22"/>
        <v>0</v>
      </c>
      <c r="X58" s="10">
        <f t="shared" si="22"/>
        <v>73.7574</v>
      </c>
      <c r="Y58" s="10">
        <f t="shared" si="22"/>
        <v>0</v>
      </c>
      <c r="Z58" s="10">
        <f t="shared" si="22"/>
        <v>73.7574</v>
      </c>
      <c r="AA58" s="10">
        <f t="shared" si="22"/>
        <v>0</v>
      </c>
      <c r="AB58" s="10">
        <f t="shared" si="22"/>
        <v>73.7574</v>
      </c>
      <c r="AC58" s="10">
        <f t="shared" si="22"/>
        <v>0</v>
      </c>
      <c r="AD58" s="10">
        <f t="shared" si="22"/>
        <v>73.7899</v>
      </c>
      <c r="AE58" s="10">
        <f t="shared" si="22"/>
        <v>0</v>
      </c>
      <c r="AF58" s="108" t="s">
        <v>117</v>
      </c>
    </row>
    <row r="59" spans="1:32" s="37" customFormat="1" ht="18" customHeight="1">
      <c r="A59" s="36" t="s">
        <v>23</v>
      </c>
      <c r="B59" s="24">
        <f t="shared" si="1"/>
        <v>921.9999999999999</v>
      </c>
      <c r="C59" s="24">
        <f>C60+C61+C62+C63</f>
        <v>233.5651</v>
      </c>
      <c r="D59" s="24">
        <f>D60+D61+D62+D63</f>
        <v>129.07999999999998</v>
      </c>
      <c r="E59" s="24">
        <f>E60+E61+E62+E63</f>
        <v>129.07999999999998</v>
      </c>
      <c r="F59" s="24">
        <f>E59/B59%</f>
        <v>14</v>
      </c>
      <c r="G59" s="24">
        <f>E59/C59%</f>
        <v>55.265105959751686</v>
      </c>
      <c r="H59" s="24">
        <f>H60+H61+H62+H63</f>
        <v>73.7574</v>
      </c>
      <c r="I59" s="24">
        <f aca="true" t="shared" si="23" ref="I59:AD59">I60+I61+I62+I63</f>
        <v>24.59</v>
      </c>
      <c r="J59" s="24">
        <f t="shared" si="23"/>
        <v>79.90385</v>
      </c>
      <c r="K59" s="24">
        <f t="shared" si="23"/>
        <v>0</v>
      </c>
      <c r="L59" s="24">
        <f t="shared" si="23"/>
        <v>79.90385</v>
      </c>
      <c r="M59" s="24">
        <f t="shared" si="23"/>
        <v>104.49</v>
      </c>
      <c r="N59" s="24">
        <f t="shared" si="23"/>
        <v>79.90385</v>
      </c>
      <c r="O59" s="24">
        <f t="shared" si="23"/>
        <v>0</v>
      </c>
      <c r="P59" s="24">
        <f t="shared" si="23"/>
        <v>79.90385</v>
      </c>
      <c r="Q59" s="24">
        <f t="shared" si="23"/>
        <v>0</v>
      </c>
      <c r="R59" s="24">
        <f t="shared" si="23"/>
        <v>79.90385</v>
      </c>
      <c r="S59" s="24">
        <f t="shared" si="23"/>
        <v>0</v>
      </c>
      <c r="T59" s="24">
        <f t="shared" si="23"/>
        <v>79.90385</v>
      </c>
      <c r="U59" s="24">
        <f t="shared" si="23"/>
        <v>0</v>
      </c>
      <c r="V59" s="24">
        <f>V60+V61+V62+V63</f>
        <v>73.7574</v>
      </c>
      <c r="W59" s="24">
        <f t="shared" si="23"/>
        <v>0</v>
      </c>
      <c r="X59" s="24">
        <f t="shared" si="23"/>
        <v>73.7574</v>
      </c>
      <c r="Y59" s="24">
        <f t="shared" si="23"/>
        <v>0</v>
      </c>
      <c r="Z59" s="24">
        <f t="shared" si="23"/>
        <v>73.7574</v>
      </c>
      <c r="AA59" s="24">
        <f t="shared" si="23"/>
        <v>0</v>
      </c>
      <c r="AB59" s="24">
        <f t="shared" si="23"/>
        <v>73.7574</v>
      </c>
      <c r="AC59" s="24">
        <f t="shared" si="23"/>
        <v>0</v>
      </c>
      <c r="AD59" s="24">
        <f t="shared" si="23"/>
        <v>73.7899</v>
      </c>
      <c r="AE59" s="24">
        <f>AE60+AE61+AE62+AE63</f>
        <v>0</v>
      </c>
      <c r="AF59" s="109"/>
    </row>
    <row r="60" spans="1:32" ht="21" customHeight="1">
      <c r="A60" s="39" t="s">
        <v>12</v>
      </c>
      <c r="B60" s="10">
        <f t="shared" si="1"/>
        <v>0</v>
      </c>
      <c r="C60" s="10">
        <f>H60+J60+L60</f>
        <v>0</v>
      </c>
      <c r="D60" s="10">
        <f>E60</f>
        <v>0</v>
      </c>
      <c r="E60" s="10">
        <f>I60+K60+M60+O60+Q60+S60+U60+W60+Y60+AA60+AC60+AE60</f>
        <v>0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53"/>
      <c r="AF60" s="109"/>
    </row>
    <row r="61" spans="1:32" ht="20.25" customHeight="1">
      <c r="A61" s="39" t="s">
        <v>13</v>
      </c>
      <c r="B61" s="10">
        <f>H61+J61+L61+N61+P61+R61+T61+V61+X61+Z61+AB61+AD61</f>
        <v>921.9999999999999</v>
      </c>
      <c r="C61" s="10">
        <f>H61+J61+L61</f>
        <v>233.5651</v>
      </c>
      <c r="D61" s="10">
        <f>E61</f>
        <v>129.07999999999998</v>
      </c>
      <c r="E61" s="10">
        <f>I61+K61+M61+O61+Q61+S61+U61+W61+Y61+AA61+AC61+AE61</f>
        <v>129.07999999999998</v>
      </c>
      <c r="F61" s="10">
        <f>E61/B61%</f>
        <v>14</v>
      </c>
      <c r="G61" s="10">
        <f>E61/C61%</f>
        <v>55.265105959751686</v>
      </c>
      <c r="H61" s="10">
        <v>73.7574</v>
      </c>
      <c r="I61" s="10">
        <v>24.59</v>
      </c>
      <c r="J61" s="10">
        <v>79.90385</v>
      </c>
      <c r="K61" s="10"/>
      <c r="L61" s="10">
        <v>79.90385</v>
      </c>
      <c r="M61" s="10">
        <v>104.49</v>
      </c>
      <c r="N61" s="10">
        <v>79.90385</v>
      </c>
      <c r="O61" s="10"/>
      <c r="P61" s="10">
        <v>79.90385</v>
      </c>
      <c r="Q61" s="10"/>
      <c r="R61" s="10">
        <v>79.90385</v>
      </c>
      <c r="S61" s="10"/>
      <c r="T61" s="10">
        <v>79.90385</v>
      </c>
      <c r="U61" s="10"/>
      <c r="V61" s="10">
        <v>73.7574</v>
      </c>
      <c r="W61" s="10"/>
      <c r="X61" s="10">
        <v>73.7574</v>
      </c>
      <c r="Y61" s="10"/>
      <c r="Z61" s="10">
        <v>73.7574</v>
      </c>
      <c r="AA61" s="10"/>
      <c r="AB61" s="10">
        <v>73.7574</v>
      </c>
      <c r="AC61" s="10"/>
      <c r="AD61" s="10">
        <v>73.7899</v>
      </c>
      <c r="AE61" s="53"/>
      <c r="AF61" s="109"/>
    </row>
    <row r="62" spans="1:32" ht="19.5" customHeight="1">
      <c r="A62" s="39" t="s">
        <v>78</v>
      </c>
      <c r="B62" s="10">
        <f t="shared" si="1"/>
        <v>0</v>
      </c>
      <c r="C62" s="10">
        <f>H62+J62+L62</f>
        <v>0</v>
      </c>
      <c r="D62" s="10">
        <f>E62</f>
        <v>0</v>
      </c>
      <c r="E62" s="10">
        <f>I62+K62+M62+O62+Q62+S62+U62+W62+Y62+AA62+AC62+AE62</f>
        <v>0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53"/>
      <c r="AF62" s="109"/>
    </row>
    <row r="63" spans="1:32" ht="23.25" customHeight="1">
      <c r="A63" s="39" t="s">
        <v>14</v>
      </c>
      <c r="B63" s="10">
        <f t="shared" si="1"/>
        <v>0</v>
      </c>
      <c r="C63" s="10">
        <f>H63+J63+L63</f>
        <v>0</v>
      </c>
      <c r="D63" s="10">
        <f>E63</f>
        <v>0</v>
      </c>
      <c r="E63" s="10">
        <f>I63+K63+M63+O63+Q63+S63+U63+W63+Y63+AA63+AC63+AE63</f>
        <v>0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53"/>
      <c r="AF63" s="110"/>
    </row>
    <row r="64" spans="1:32" ht="35.25" customHeight="1">
      <c r="A64" s="40" t="s">
        <v>71</v>
      </c>
      <c r="B64" s="10">
        <f t="shared" si="1"/>
        <v>2000</v>
      </c>
      <c r="C64" s="10">
        <f>C65</f>
        <v>0</v>
      </c>
      <c r="D64" s="10">
        <f>D65</f>
        <v>0</v>
      </c>
      <c r="E64" s="10">
        <f>E65</f>
        <v>0</v>
      </c>
      <c r="F64" s="10">
        <f>E64/B64%</f>
        <v>0</v>
      </c>
      <c r="G64" s="10">
        <f>_xlfn.IFERROR(E64/C64*100,0)</f>
        <v>0</v>
      </c>
      <c r="H64" s="10">
        <f>H65</f>
        <v>0</v>
      </c>
      <c r="I64" s="10">
        <f aca="true" t="shared" si="24" ref="I64:AD64">I65</f>
        <v>0</v>
      </c>
      <c r="J64" s="10">
        <f t="shared" si="24"/>
        <v>0</v>
      </c>
      <c r="K64" s="10">
        <f t="shared" si="24"/>
        <v>0</v>
      </c>
      <c r="L64" s="10">
        <f t="shared" si="24"/>
        <v>0</v>
      </c>
      <c r="M64" s="10">
        <f t="shared" si="24"/>
        <v>0</v>
      </c>
      <c r="N64" s="10">
        <f t="shared" si="24"/>
        <v>0</v>
      </c>
      <c r="O64" s="10">
        <f t="shared" si="24"/>
        <v>0</v>
      </c>
      <c r="P64" s="10">
        <f t="shared" si="24"/>
        <v>0</v>
      </c>
      <c r="Q64" s="10">
        <f t="shared" si="24"/>
        <v>0</v>
      </c>
      <c r="R64" s="10">
        <f t="shared" si="24"/>
        <v>0</v>
      </c>
      <c r="S64" s="10">
        <f t="shared" si="24"/>
        <v>0</v>
      </c>
      <c r="T64" s="10">
        <f t="shared" si="24"/>
        <v>0</v>
      </c>
      <c r="U64" s="10">
        <f t="shared" si="24"/>
        <v>0</v>
      </c>
      <c r="V64" s="10">
        <f t="shared" si="24"/>
        <v>0</v>
      </c>
      <c r="W64" s="10">
        <f t="shared" si="24"/>
        <v>0</v>
      </c>
      <c r="X64" s="10">
        <f t="shared" si="24"/>
        <v>2000</v>
      </c>
      <c r="Y64" s="10">
        <f t="shared" si="24"/>
        <v>0</v>
      </c>
      <c r="Z64" s="10">
        <f t="shared" si="24"/>
        <v>0</v>
      </c>
      <c r="AA64" s="10">
        <f t="shared" si="24"/>
        <v>0</v>
      </c>
      <c r="AB64" s="10">
        <f t="shared" si="24"/>
        <v>0</v>
      </c>
      <c r="AC64" s="10">
        <f t="shared" si="24"/>
        <v>0</v>
      </c>
      <c r="AD64" s="10">
        <f t="shared" si="24"/>
        <v>0</v>
      </c>
      <c r="AE64" s="10">
        <f>AE65</f>
        <v>0</v>
      </c>
      <c r="AF64" s="53"/>
    </row>
    <row r="65" spans="1:32" s="37" customFormat="1" ht="20.25" customHeight="1">
      <c r="A65" s="36" t="s">
        <v>23</v>
      </c>
      <c r="B65" s="24">
        <f t="shared" si="1"/>
        <v>2000</v>
      </c>
      <c r="C65" s="24">
        <f>C66+C67+C68+C69</f>
        <v>0</v>
      </c>
      <c r="D65" s="24">
        <f>D66+D67+D68+D69</f>
        <v>0</v>
      </c>
      <c r="E65" s="24">
        <f>E66+E67+E68+E69</f>
        <v>0</v>
      </c>
      <c r="F65" s="24">
        <f>E65/B65%</f>
        <v>0</v>
      </c>
      <c r="G65" s="24">
        <f>_xlfn.IFERROR(E65/C65*100,0)</f>
        <v>0</v>
      </c>
      <c r="H65" s="24">
        <f>H66+H67+H68+H69</f>
        <v>0</v>
      </c>
      <c r="I65" s="24">
        <f aca="true" t="shared" si="25" ref="I65:AD65">I66+I67+I68+I69</f>
        <v>0</v>
      </c>
      <c r="J65" s="24">
        <f t="shared" si="25"/>
        <v>0</v>
      </c>
      <c r="K65" s="24">
        <f t="shared" si="25"/>
        <v>0</v>
      </c>
      <c r="L65" s="24">
        <f t="shared" si="25"/>
        <v>0</v>
      </c>
      <c r="M65" s="24">
        <f t="shared" si="25"/>
        <v>0</v>
      </c>
      <c r="N65" s="24">
        <f t="shared" si="25"/>
        <v>0</v>
      </c>
      <c r="O65" s="24">
        <f t="shared" si="25"/>
        <v>0</v>
      </c>
      <c r="P65" s="24">
        <f t="shared" si="25"/>
        <v>0</v>
      </c>
      <c r="Q65" s="24">
        <f t="shared" si="25"/>
        <v>0</v>
      </c>
      <c r="R65" s="24">
        <f t="shared" si="25"/>
        <v>0</v>
      </c>
      <c r="S65" s="24">
        <f t="shared" si="25"/>
        <v>0</v>
      </c>
      <c r="T65" s="24">
        <f t="shared" si="25"/>
        <v>0</v>
      </c>
      <c r="U65" s="24">
        <f t="shared" si="25"/>
        <v>0</v>
      </c>
      <c r="V65" s="24">
        <f>V66+V67+V68+V69</f>
        <v>0</v>
      </c>
      <c r="W65" s="24">
        <f t="shared" si="25"/>
        <v>0</v>
      </c>
      <c r="X65" s="24">
        <f t="shared" si="25"/>
        <v>2000</v>
      </c>
      <c r="Y65" s="24">
        <f t="shared" si="25"/>
        <v>0</v>
      </c>
      <c r="Z65" s="24">
        <f t="shared" si="25"/>
        <v>0</v>
      </c>
      <c r="AA65" s="24">
        <f t="shared" si="25"/>
        <v>0</v>
      </c>
      <c r="AB65" s="24">
        <f t="shared" si="25"/>
        <v>0</v>
      </c>
      <c r="AC65" s="24">
        <f t="shared" si="25"/>
        <v>0</v>
      </c>
      <c r="AD65" s="24">
        <f t="shared" si="25"/>
        <v>0</v>
      </c>
      <c r="AE65" s="24">
        <f>AE66+AE67+AE68+AE69</f>
        <v>0</v>
      </c>
      <c r="AF65" s="63"/>
    </row>
    <row r="66" spans="1:32" ht="17.25" customHeight="1">
      <c r="A66" s="39" t="s">
        <v>12</v>
      </c>
      <c r="B66" s="10">
        <f t="shared" si="1"/>
        <v>0</v>
      </c>
      <c r="C66" s="10">
        <f>C72+C78</f>
        <v>0</v>
      </c>
      <c r="D66" s="10">
        <f>E66</f>
        <v>0</v>
      </c>
      <c r="E66" s="10">
        <f>I66+K66+M66+O66+Q66+S66+U66+W66+Y66+AA66+AC66+AE66</f>
        <v>0</v>
      </c>
      <c r="F66" s="10"/>
      <c r="G66" s="10"/>
      <c r="H66" s="10">
        <f>H72+H78</f>
        <v>0</v>
      </c>
      <c r="I66" s="10">
        <f aca="true" t="shared" si="26" ref="I66:AD69">I72+I78</f>
        <v>0</v>
      </c>
      <c r="J66" s="10">
        <f t="shared" si="26"/>
        <v>0</v>
      </c>
      <c r="K66" s="10">
        <f t="shared" si="26"/>
        <v>0</v>
      </c>
      <c r="L66" s="10">
        <f t="shared" si="26"/>
        <v>0</v>
      </c>
      <c r="M66" s="10">
        <f t="shared" si="26"/>
        <v>0</v>
      </c>
      <c r="N66" s="10">
        <f t="shared" si="26"/>
        <v>0</v>
      </c>
      <c r="O66" s="10">
        <f t="shared" si="26"/>
        <v>0</v>
      </c>
      <c r="P66" s="10">
        <f t="shared" si="26"/>
        <v>0</v>
      </c>
      <c r="Q66" s="10">
        <f t="shared" si="26"/>
        <v>0</v>
      </c>
      <c r="R66" s="10">
        <f t="shared" si="26"/>
        <v>0</v>
      </c>
      <c r="S66" s="10">
        <f t="shared" si="26"/>
        <v>0</v>
      </c>
      <c r="T66" s="10">
        <f t="shared" si="26"/>
        <v>0</v>
      </c>
      <c r="U66" s="10">
        <f t="shared" si="26"/>
        <v>0</v>
      </c>
      <c r="V66" s="10">
        <f t="shared" si="26"/>
        <v>0</v>
      </c>
      <c r="W66" s="10">
        <f t="shared" si="26"/>
        <v>0</v>
      </c>
      <c r="X66" s="10">
        <f t="shared" si="26"/>
        <v>0</v>
      </c>
      <c r="Y66" s="10">
        <f t="shared" si="26"/>
        <v>0</v>
      </c>
      <c r="Z66" s="10">
        <f t="shared" si="26"/>
        <v>0</v>
      </c>
      <c r="AA66" s="10">
        <f t="shared" si="26"/>
        <v>0</v>
      </c>
      <c r="AB66" s="10">
        <f t="shared" si="26"/>
        <v>0</v>
      </c>
      <c r="AC66" s="10">
        <f t="shared" si="26"/>
        <v>0</v>
      </c>
      <c r="AD66" s="10">
        <f t="shared" si="26"/>
        <v>0</v>
      </c>
      <c r="AE66" s="10">
        <f>AE72+AE78</f>
        <v>0</v>
      </c>
      <c r="AF66" s="53"/>
    </row>
    <row r="67" spans="1:32" ht="30.75" customHeight="1">
      <c r="A67" s="39" t="s">
        <v>13</v>
      </c>
      <c r="B67" s="10">
        <f t="shared" si="1"/>
        <v>2000</v>
      </c>
      <c r="C67" s="10">
        <f>C73+C79</f>
        <v>0</v>
      </c>
      <c r="D67" s="10">
        <f>E67</f>
        <v>0</v>
      </c>
      <c r="E67" s="10">
        <f>I67+K67+M67+O67+Q67+S67+U67+W67+Y67+AA67+AC67+AE67</f>
        <v>0</v>
      </c>
      <c r="F67" s="10">
        <f>E67/B67%</f>
        <v>0</v>
      </c>
      <c r="G67" s="10">
        <f>_xlfn.IFERROR(E67/C67*100,0)</f>
        <v>0</v>
      </c>
      <c r="H67" s="10">
        <f>H73+H79</f>
        <v>0</v>
      </c>
      <c r="I67" s="10">
        <f t="shared" si="26"/>
        <v>0</v>
      </c>
      <c r="J67" s="10">
        <f t="shared" si="26"/>
        <v>0</v>
      </c>
      <c r="K67" s="10">
        <f t="shared" si="26"/>
        <v>0</v>
      </c>
      <c r="L67" s="10">
        <f t="shared" si="26"/>
        <v>0</v>
      </c>
      <c r="M67" s="10">
        <f t="shared" si="26"/>
        <v>0</v>
      </c>
      <c r="N67" s="10">
        <f t="shared" si="26"/>
        <v>0</v>
      </c>
      <c r="O67" s="10">
        <f t="shared" si="26"/>
        <v>0</v>
      </c>
      <c r="P67" s="10">
        <f t="shared" si="26"/>
        <v>0</v>
      </c>
      <c r="Q67" s="10">
        <f t="shared" si="26"/>
        <v>0</v>
      </c>
      <c r="R67" s="10">
        <f t="shared" si="26"/>
        <v>0</v>
      </c>
      <c r="S67" s="10">
        <f t="shared" si="26"/>
        <v>0</v>
      </c>
      <c r="T67" s="10">
        <f t="shared" si="26"/>
        <v>0</v>
      </c>
      <c r="U67" s="10">
        <f t="shared" si="26"/>
        <v>0</v>
      </c>
      <c r="V67" s="10">
        <f t="shared" si="26"/>
        <v>0</v>
      </c>
      <c r="W67" s="10">
        <f t="shared" si="26"/>
        <v>0</v>
      </c>
      <c r="X67" s="10">
        <f t="shared" si="26"/>
        <v>2000</v>
      </c>
      <c r="Y67" s="10">
        <f t="shared" si="26"/>
        <v>0</v>
      </c>
      <c r="Z67" s="10">
        <f t="shared" si="26"/>
        <v>0</v>
      </c>
      <c r="AA67" s="10">
        <f t="shared" si="26"/>
        <v>0</v>
      </c>
      <c r="AB67" s="10">
        <f t="shared" si="26"/>
        <v>0</v>
      </c>
      <c r="AC67" s="10">
        <f t="shared" si="26"/>
        <v>0</v>
      </c>
      <c r="AD67" s="10">
        <f t="shared" si="26"/>
        <v>0</v>
      </c>
      <c r="AE67" s="10">
        <f>AE73+AE79</f>
        <v>0</v>
      </c>
      <c r="AF67" s="53"/>
    </row>
    <row r="68" spans="1:32" ht="17.25" customHeight="1">
      <c r="A68" s="39" t="s">
        <v>78</v>
      </c>
      <c r="B68" s="10">
        <f t="shared" si="1"/>
        <v>0</v>
      </c>
      <c r="C68" s="10">
        <f>C74+C80</f>
        <v>0</v>
      </c>
      <c r="D68" s="10">
        <f>E68</f>
        <v>0</v>
      </c>
      <c r="E68" s="10">
        <f>I68+K68+M68+O68+Q68+S68+U68+W68+Y68+AA68+AC68+AE68</f>
        <v>0</v>
      </c>
      <c r="F68" s="10"/>
      <c r="G68" s="10"/>
      <c r="H68" s="10">
        <f>H74+H80</f>
        <v>0</v>
      </c>
      <c r="I68" s="10">
        <f t="shared" si="26"/>
        <v>0</v>
      </c>
      <c r="J68" s="10">
        <f t="shared" si="26"/>
        <v>0</v>
      </c>
      <c r="K68" s="10">
        <f t="shared" si="26"/>
        <v>0</v>
      </c>
      <c r="L68" s="10">
        <f t="shared" si="26"/>
        <v>0</v>
      </c>
      <c r="M68" s="10">
        <f t="shared" si="26"/>
        <v>0</v>
      </c>
      <c r="N68" s="10">
        <f t="shared" si="26"/>
        <v>0</v>
      </c>
      <c r="O68" s="10">
        <f t="shared" si="26"/>
        <v>0</v>
      </c>
      <c r="P68" s="10">
        <f t="shared" si="26"/>
        <v>0</v>
      </c>
      <c r="Q68" s="10">
        <f t="shared" si="26"/>
        <v>0</v>
      </c>
      <c r="R68" s="10">
        <f t="shared" si="26"/>
        <v>0</v>
      </c>
      <c r="S68" s="10">
        <f t="shared" si="26"/>
        <v>0</v>
      </c>
      <c r="T68" s="10">
        <f t="shared" si="26"/>
        <v>0</v>
      </c>
      <c r="U68" s="10">
        <f t="shared" si="26"/>
        <v>0</v>
      </c>
      <c r="V68" s="10">
        <f t="shared" si="26"/>
        <v>0</v>
      </c>
      <c r="W68" s="10">
        <f t="shared" si="26"/>
        <v>0</v>
      </c>
      <c r="X68" s="10">
        <f t="shared" si="26"/>
        <v>0</v>
      </c>
      <c r="Y68" s="10">
        <f t="shared" si="26"/>
        <v>0</v>
      </c>
      <c r="Z68" s="10">
        <f t="shared" si="26"/>
        <v>0</v>
      </c>
      <c r="AA68" s="10">
        <f t="shared" si="26"/>
        <v>0</v>
      </c>
      <c r="AB68" s="10">
        <f t="shared" si="26"/>
        <v>0</v>
      </c>
      <c r="AC68" s="10">
        <f t="shared" si="26"/>
        <v>0</v>
      </c>
      <c r="AD68" s="10">
        <f t="shared" si="26"/>
        <v>0</v>
      </c>
      <c r="AE68" s="10">
        <f>AE74+AE80</f>
        <v>0</v>
      </c>
      <c r="AF68" s="53"/>
    </row>
    <row r="69" spans="1:32" ht="26.25" customHeight="1">
      <c r="A69" s="39" t="s">
        <v>14</v>
      </c>
      <c r="B69" s="10">
        <f t="shared" si="1"/>
        <v>0</v>
      </c>
      <c r="C69" s="10">
        <f>C75+C81</f>
        <v>0</v>
      </c>
      <c r="D69" s="10">
        <f>E69</f>
        <v>0</v>
      </c>
      <c r="E69" s="10">
        <f>I69+K69+M69+O69+Q69+S69+U69+W69+Y69+AA69+AC69+AE69</f>
        <v>0</v>
      </c>
      <c r="F69" s="10"/>
      <c r="G69" s="10"/>
      <c r="H69" s="10">
        <f>H75+H81</f>
        <v>0</v>
      </c>
      <c r="I69" s="10">
        <f t="shared" si="26"/>
        <v>0</v>
      </c>
      <c r="J69" s="10">
        <f t="shared" si="26"/>
        <v>0</v>
      </c>
      <c r="K69" s="10">
        <f t="shared" si="26"/>
        <v>0</v>
      </c>
      <c r="L69" s="10">
        <f t="shared" si="26"/>
        <v>0</v>
      </c>
      <c r="M69" s="10">
        <f t="shared" si="26"/>
        <v>0</v>
      </c>
      <c r="N69" s="10">
        <f t="shared" si="26"/>
        <v>0</v>
      </c>
      <c r="O69" s="10">
        <f t="shared" si="26"/>
        <v>0</v>
      </c>
      <c r="P69" s="10">
        <f t="shared" si="26"/>
        <v>0</v>
      </c>
      <c r="Q69" s="10">
        <f t="shared" si="26"/>
        <v>0</v>
      </c>
      <c r="R69" s="10">
        <f t="shared" si="26"/>
        <v>0</v>
      </c>
      <c r="S69" s="10">
        <f t="shared" si="26"/>
        <v>0</v>
      </c>
      <c r="T69" s="10">
        <f t="shared" si="26"/>
        <v>0</v>
      </c>
      <c r="U69" s="10">
        <f t="shared" si="26"/>
        <v>0</v>
      </c>
      <c r="V69" s="10">
        <f t="shared" si="26"/>
        <v>0</v>
      </c>
      <c r="W69" s="10">
        <f t="shared" si="26"/>
        <v>0</v>
      </c>
      <c r="X69" s="10">
        <f t="shared" si="26"/>
        <v>0</v>
      </c>
      <c r="Y69" s="10">
        <f t="shared" si="26"/>
        <v>0</v>
      </c>
      <c r="Z69" s="10">
        <f t="shared" si="26"/>
        <v>0</v>
      </c>
      <c r="AA69" s="10">
        <f t="shared" si="26"/>
        <v>0</v>
      </c>
      <c r="AB69" s="10">
        <f t="shared" si="26"/>
        <v>0</v>
      </c>
      <c r="AC69" s="10">
        <f t="shared" si="26"/>
        <v>0</v>
      </c>
      <c r="AD69" s="10">
        <f t="shared" si="26"/>
        <v>0</v>
      </c>
      <c r="AE69" s="10">
        <f>AE75+AE81</f>
        <v>0</v>
      </c>
      <c r="AF69" s="53"/>
    </row>
    <row r="70" spans="1:32" s="52" customFormat="1" ht="56.25" customHeight="1">
      <c r="A70" s="49" t="s">
        <v>92</v>
      </c>
      <c r="B70" s="41">
        <f t="shared" si="1"/>
        <v>0</v>
      </c>
      <c r="C70" s="41">
        <f>C71</f>
        <v>0</v>
      </c>
      <c r="D70" s="41">
        <f>D71</f>
        <v>0</v>
      </c>
      <c r="E70" s="41">
        <f>E71</f>
        <v>0</v>
      </c>
      <c r="F70" s="41" t="e">
        <f>E70/B70%</f>
        <v>#DIV/0!</v>
      </c>
      <c r="G70" s="41">
        <f>_xlfn.IFERROR(E70/C70*100,0)</f>
        <v>0</v>
      </c>
      <c r="H70" s="41">
        <f>H71</f>
        <v>0</v>
      </c>
      <c r="I70" s="41">
        <f aca="true" t="shared" si="27" ref="I70:AD70">I71</f>
        <v>0</v>
      </c>
      <c r="J70" s="41">
        <f t="shared" si="27"/>
        <v>0</v>
      </c>
      <c r="K70" s="41">
        <f t="shared" si="27"/>
        <v>0</v>
      </c>
      <c r="L70" s="41">
        <f t="shared" si="27"/>
        <v>0</v>
      </c>
      <c r="M70" s="41">
        <f t="shared" si="27"/>
        <v>0</v>
      </c>
      <c r="N70" s="41">
        <f t="shared" si="27"/>
        <v>0</v>
      </c>
      <c r="O70" s="41">
        <f t="shared" si="27"/>
        <v>0</v>
      </c>
      <c r="P70" s="41">
        <f t="shared" si="27"/>
        <v>0</v>
      </c>
      <c r="Q70" s="41">
        <f t="shared" si="27"/>
        <v>0</v>
      </c>
      <c r="R70" s="41">
        <f t="shared" si="27"/>
        <v>0</v>
      </c>
      <c r="S70" s="41">
        <f t="shared" si="27"/>
        <v>0</v>
      </c>
      <c r="T70" s="41">
        <f t="shared" si="27"/>
        <v>0</v>
      </c>
      <c r="U70" s="41">
        <f t="shared" si="27"/>
        <v>0</v>
      </c>
      <c r="V70" s="41">
        <f t="shared" si="27"/>
        <v>0</v>
      </c>
      <c r="W70" s="41">
        <f t="shared" si="27"/>
        <v>0</v>
      </c>
      <c r="X70" s="41">
        <f t="shared" si="27"/>
        <v>0</v>
      </c>
      <c r="Y70" s="41">
        <f t="shared" si="27"/>
        <v>0</v>
      </c>
      <c r="Z70" s="41">
        <f t="shared" si="27"/>
        <v>0</v>
      </c>
      <c r="AA70" s="41">
        <f t="shared" si="27"/>
        <v>0</v>
      </c>
      <c r="AB70" s="41">
        <f t="shared" si="27"/>
        <v>0</v>
      </c>
      <c r="AC70" s="41">
        <f t="shared" si="27"/>
        <v>0</v>
      </c>
      <c r="AD70" s="41">
        <f t="shared" si="27"/>
        <v>0</v>
      </c>
      <c r="AE70" s="41">
        <f>AE71</f>
        <v>0</v>
      </c>
      <c r="AF70" s="60"/>
    </row>
    <row r="71" spans="1:32" s="58" customFormat="1" ht="27.75" customHeight="1">
      <c r="A71" s="57" t="s">
        <v>23</v>
      </c>
      <c r="B71" s="42">
        <f t="shared" si="1"/>
        <v>0</v>
      </c>
      <c r="C71" s="42">
        <f>C72+C73+C74+C75</f>
        <v>0</v>
      </c>
      <c r="D71" s="42">
        <f>D72+D73+D74+D75</f>
        <v>0</v>
      </c>
      <c r="E71" s="42">
        <f>E72+E73+E74+E75</f>
        <v>0</v>
      </c>
      <c r="F71" s="42" t="e">
        <f>E71/B71%</f>
        <v>#DIV/0!</v>
      </c>
      <c r="G71" s="42">
        <f>_xlfn.IFERROR(E71/C71*100,0)</f>
        <v>0</v>
      </c>
      <c r="H71" s="42">
        <f>H72+H73+H74+H75</f>
        <v>0</v>
      </c>
      <c r="I71" s="42">
        <f aca="true" t="shared" si="28" ref="I71:AE71">I72+I73+I74+I75</f>
        <v>0</v>
      </c>
      <c r="J71" s="42">
        <f t="shared" si="28"/>
        <v>0</v>
      </c>
      <c r="K71" s="42">
        <f t="shared" si="28"/>
        <v>0</v>
      </c>
      <c r="L71" s="42">
        <f t="shared" si="28"/>
        <v>0</v>
      </c>
      <c r="M71" s="42">
        <f t="shared" si="28"/>
        <v>0</v>
      </c>
      <c r="N71" s="42">
        <f t="shared" si="28"/>
        <v>0</v>
      </c>
      <c r="O71" s="42">
        <f t="shared" si="28"/>
        <v>0</v>
      </c>
      <c r="P71" s="42">
        <f t="shared" si="28"/>
        <v>0</v>
      </c>
      <c r="Q71" s="42">
        <f t="shared" si="28"/>
        <v>0</v>
      </c>
      <c r="R71" s="42">
        <f t="shared" si="28"/>
        <v>0</v>
      </c>
      <c r="S71" s="42">
        <f t="shared" si="28"/>
        <v>0</v>
      </c>
      <c r="T71" s="42">
        <f t="shared" si="28"/>
        <v>0</v>
      </c>
      <c r="U71" s="42">
        <f t="shared" si="28"/>
        <v>0</v>
      </c>
      <c r="V71" s="42">
        <f t="shared" si="28"/>
        <v>0</v>
      </c>
      <c r="W71" s="42">
        <f t="shared" si="28"/>
        <v>0</v>
      </c>
      <c r="X71" s="42">
        <f t="shared" si="28"/>
        <v>0</v>
      </c>
      <c r="Y71" s="42">
        <f t="shared" si="28"/>
        <v>0</v>
      </c>
      <c r="Z71" s="42">
        <f t="shared" si="28"/>
        <v>0</v>
      </c>
      <c r="AA71" s="42">
        <f t="shared" si="28"/>
        <v>0</v>
      </c>
      <c r="AB71" s="42">
        <f t="shared" si="28"/>
        <v>0</v>
      </c>
      <c r="AC71" s="42">
        <f t="shared" si="28"/>
        <v>0</v>
      </c>
      <c r="AD71" s="42">
        <f t="shared" si="28"/>
        <v>0</v>
      </c>
      <c r="AE71" s="42">
        <f t="shared" si="28"/>
        <v>0</v>
      </c>
      <c r="AF71" s="66"/>
    </row>
    <row r="72" spans="1:32" s="52" customFormat="1" ht="27" customHeight="1">
      <c r="A72" s="59" t="s">
        <v>12</v>
      </c>
      <c r="B72" s="41">
        <f t="shared" si="1"/>
        <v>0</v>
      </c>
      <c r="C72" s="41">
        <f>H72+J72+L72</f>
        <v>0</v>
      </c>
      <c r="D72" s="41">
        <f>E72</f>
        <v>0</v>
      </c>
      <c r="E72" s="41">
        <f>I72+K72+M72+O72+Q72+S72+U72+W72+Y72+AA72+AC72+AE72</f>
        <v>0</v>
      </c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60"/>
      <c r="AF72" s="60"/>
    </row>
    <row r="73" spans="1:32" s="52" customFormat="1" ht="30.75" customHeight="1">
      <c r="A73" s="59" t="s">
        <v>13</v>
      </c>
      <c r="B73" s="41">
        <f>H73+J73+L73+N73+P73+R73+T73+V73+X73+Z73+AB73+AD73</f>
        <v>0</v>
      </c>
      <c r="C73" s="41">
        <f>H73+J73+L73</f>
        <v>0</v>
      </c>
      <c r="D73" s="41">
        <f>E73</f>
        <v>0</v>
      </c>
      <c r="E73" s="41">
        <f>I73+K73+M73+O73+Q73+S73+U73+W73+Y73+AA73+AC73+AE73</f>
        <v>0</v>
      </c>
      <c r="F73" s="41" t="e">
        <f>E73/B73%</f>
        <v>#DIV/0!</v>
      </c>
      <c r="G73" s="41">
        <f>_xlfn.IFERROR(E73/C73*100,0)</f>
        <v>0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60"/>
      <c r="AF73" s="60"/>
    </row>
    <row r="74" spans="1:32" s="52" customFormat="1" ht="27.75" customHeight="1">
      <c r="A74" s="59" t="s">
        <v>78</v>
      </c>
      <c r="B74" s="41">
        <f t="shared" si="1"/>
        <v>0</v>
      </c>
      <c r="C74" s="41">
        <f>H74+J74+L74</f>
        <v>0</v>
      </c>
      <c r="D74" s="41">
        <f>E74</f>
        <v>0</v>
      </c>
      <c r="E74" s="41">
        <f>I74+K74+M74+O74+Q74+S74+U74+W74+Y74+AA74+AC74+AE74</f>
        <v>0</v>
      </c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60"/>
      <c r="AF74" s="60"/>
    </row>
    <row r="75" spans="1:32" s="52" customFormat="1" ht="42" customHeight="1">
      <c r="A75" s="59" t="s">
        <v>14</v>
      </c>
      <c r="B75" s="41">
        <f t="shared" si="1"/>
        <v>0</v>
      </c>
      <c r="C75" s="41">
        <f>H75+J75+L75</f>
        <v>0</v>
      </c>
      <c r="D75" s="41">
        <f>E75</f>
        <v>0</v>
      </c>
      <c r="E75" s="41">
        <f>I75+K75+M75+O75+Q75+S75+U75+W75+Y75+AA75+AC75+AE75</f>
        <v>0</v>
      </c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60"/>
      <c r="AF75" s="60"/>
    </row>
    <row r="76" spans="1:32" ht="75.75" customHeight="1">
      <c r="A76" s="40" t="s">
        <v>93</v>
      </c>
      <c r="B76" s="10">
        <f t="shared" si="1"/>
        <v>2000</v>
      </c>
      <c r="C76" s="10">
        <f>C77</f>
        <v>0</v>
      </c>
      <c r="D76" s="10">
        <f>D77</f>
        <v>0</v>
      </c>
      <c r="E76" s="10">
        <f>E77</f>
        <v>0</v>
      </c>
      <c r="F76" s="10">
        <f>E76/B76%</f>
        <v>0</v>
      </c>
      <c r="G76" s="10">
        <f>_xlfn.IFERROR(E76/C76*100,0)</f>
        <v>0</v>
      </c>
      <c r="H76" s="10">
        <f>H77</f>
        <v>0</v>
      </c>
      <c r="I76" s="10">
        <f aca="true" t="shared" si="29" ref="I76:AD76">I77</f>
        <v>0</v>
      </c>
      <c r="J76" s="10">
        <f t="shared" si="29"/>
        <v>0</v>
      </c>
      <c r="K76" s="10">
        <f t="shared" si="29"/>
        <v>0</v>
      </c>
      <c r="L76" s="10">
        <f t="shared" si="29"/>
        <v>0</v>
      </c>
      <c r="M76" s="10">
        <f t="shared" si="29"/>
        <v>0</v>
      </c>
      <c r="N76" s="10">
        <f t="shared" si="29"/>
        <v>0</v>
      </c>
      <c r="O76" s="10">
        <f t="shared" si="29"/>
        <v>0</v>
      </c>
      <c r="P76" s="10">
        <f t="shared" si="29"/>
        <v>0</v>
      </c>
      <c r="Q76" s="10">
        <f t="shared" si="29"/>
        <v>0</v>
      </c>
      <c r="R76" s="10">
        <f t="shared" si="29"/>
        <v>0</v>
      </c>
      <c r="S76" s="10">
        <f t="shared" si="29"/>
        <v>0</v>
      </c>
      <c r="T76" s="10">
        <f t="shared" si="29"/>
        <v>0</v>
      </c>
      <c r="U76" s="10">
        <f t="shared" si="29"/>
        <v>0</v>
      </c>
      <c r="V76" s="10">
        <f t="shared" si="29"/>
        <v>0</v>
      </c>
      <c r="W76" s="10">
        <f t="shared" si="29"/>
        <v>0</v>
      </c>
      <c r="X76" s="10">
        <f t="shared" si="29"/>
        <v>2000</v>
      </c>
      <c r="Y76" s="10">
        <f t="shared" si="29"/>
        <v>0</v>
      </c>
      <c r="Z76" s="10">
        <f t="shared" si="29"/>
        <v>0</v>
      </c>
      <c r="AA76" s="10">
        <f t="shared" si="29"/>
        <v>0</v>
      </c>
      <c r="AB76" s="10">
        <f t="shared" si="29"/>
        <v>0</v>
      </c>
      <c r="AC76" s="10">
        <f t="shared" si="29"/>
        <v>0</v>
      </c>
      <c r="AD76" s="10">
        <f t="shared" si="29"/>
        <v>0</v>
      </c>
      <c r="AE76" s="10">
        <f>AE77</f>
        <v>0</v>
      </c>
      <c r="AF76" s="53"/>
    </row>
    <row r="77" spans="1:32" s="37" customFormat="1" ht="27.75" customHeight="1">
      <c r="A77" s="36" t="s">
        <v>23</v>
      </c>
      <c r="B77" s="24">
        <f t="shared" si="1"/>
        <v>2000</v>
      </c>
      <c r="C77" s="24">
        <f>C78+C79+C80+C81</f>
        <v>0</v>
      </c>
      <c r="D77" s="24">
        <f>D78+D79+D80+D81</f>
        <v>0</v>
      </c>
      <c r="E77" s="24">
        <f>E78+E79+E80+E81</f>
        <v>0</v>
      </c>
      <c r="F77" s="24">
        <f>E77/B77%</f>
        <v>0</v>
      </c>
      <c r="G77" s="24">
        <f>_xlfn.IFERROR(E77/C77*100,0)</f>
        <v>0</v>
      </c>
      <c r="H77" s="24">
        <f>H78+H79+H80+H81</f>
        <v>0</v>
      </c>
      <c r="I77" s="24">
        <f aca="true" t="shared" si="30" ref="I77:AE77">I78+I79+I80+I81</f>
        <v>0</v>
      </c>
      <c r="J77" s="24">
        <f t="shared" si="30"/>
        <v>0</v>
      </c>
      <c r="K77" s="24">
        <f t="shared" si="30"/>
        <v>0</v>
      </c>
      <c r="L77" s="24">
        <f t="shared" si="30"/>
        <v>0</v>
      </c>
      <c r="M77" s="24">
        <f t="shared" si="30"/>
        <v>0</v>
      </c>
      <c r="N77" s="24">
        <f t="shared" si="30"/>
        <v>0</v>
      </c>
      <c r="O77" s="24">
        <f t="shared" si="30"/>
        <v>0</v>
      </c>
      <c r="P77" s="24">
        <f t="shared" si="30"/>
        <v>0</v>
      </c>
      <c r="Q77" s="24">
        <f t="shared" si="30"/>
        <v>0</v>
      </c>
      <c r="R77" s="24">
        <f t="shared" si="30"/>
        <v>0</v>
      </c>
      <c r="S77" s="24">
        <f t="shared" si="30"/>
        <v>0</v>
      </c>
      <c r="T77" s="24">
        <f t="shared" si="30"/>
        <v>0</v>
      </c>
      <c r="U77" s="24">
        <f t="shared" si="30"/>
        <v>0</v>
      </c>
      <c r="V77" s="24">
        <f t="shared" si="30"/>
        <v>0</v>
      </c>
      <c r="W77" s="24">
        <f t="shared" si="30"/>
        <v>0</v>
      </c>
      <c r="X77" s="24">
        <f t="shared" si="30"/>
        <v>2000</v>
      </c>
      <c r="Y77" s="24">
        <f t="shared" si="30"/>
        <v>0</v>
      </c>
      <c r="Z77" s="24">
        <f t="shared" si="30"/>
        <v>0</v>
      </c>
      <c r="AA77" s="24">
        <f t="shared" si="30"/>
        <v>0</v>
      </c>
      <c r="AB77" s="24">
        <f t="shared" si="30"/>
        <v>0</v>
      </c>
      <c r="AC77" s="24">
        <f t="shared" si="30"/>
        <v>0</v>
      </c>
      <c r="AD77" s="24">
        <f t="shared" si="30"/>
        <v>0</v>
      </c>
      <c r="AE77" s="24">
        <f t="shared" si="30"/>
        <v>0</v>
      </c>
      <c r="AF77" s="63"/>
    </row>
    <row r="78" spans="1:32" ht="27" customHeight="1">
      <c r="A78" s="39" t="s">
        <v>12</v>
      </c>
      <c r="B78" s="10">
        <f t="shared" si="1"/>
        <v>0</v>
      </c>
      <c r="C78" s="10">
        <f>H78+J78+L78</f>
        <v>0</v>
      </c>
      <c r="D78" s="10">
        <f>E78</f>
        <v>0</v>
      </c>
      <c r="E78" s="10">
        <f>I78+K78+M78+O78+Q78+S78+U78+W78+Y78+AA78+AC78+AE78</f>
        <v>0</v>
      </c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53"/>
      <c r="AF78" s="53"/>
    </row>
    <row r="79" spans="1:32" ht="32.25" customHeight="1">
      <c r="A79" s="39" t="s">
        <v>13</v>
      </c>
      <c r="B79" s="10">
        <f t="shared" si="1"/>
        <v>2000</v>
      </c>
      <c r="C79" s="10">
        <f>H79+J79+L79</f>
        <v>0</v>
      </c>
      <c r="D79" s="10">
        <f>E79</f>
        <v>0</v>
      </c>
      <c r="E79" s="10">
        <f>I79+K79+M79+O79+Q79+S79+U79+W79+Y79+AA79+AC79+AE79</f>
        <v>0</v>
      </c>
      <c r="F79" s="10">
        <f>E79/B79%</f>
        <v>0</v>
      </c>
      <c r="G79" s="10">
        <f>_xlfn.IFERROR(E79/C79*100,0)</f>
        <v>0</v>
      </c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>
        <v>2000</v>
      </c>
      <c r="Y79" s="10"/>
      <c r="Z79" s="10"/>
      <c r="AA79" s="10"/>
      <c r="AB79" s="10"/>
      <c r="AC79" s="10"/>
      <c r="AD79" s="10"/>
      <c r="AE79" s="53"/>
      <c r="AF79" s="53"/>
    </row>
    <row r="80" spans="1:32" ht="29.25" customHeight="1">
      <c r="A80" s="39" t="s">
        <v>78</v>
      </c>
      <c r="B80" s="10">
        <f t="shared" si="1"/>
        <v>0</v>
      </c>
      <c r="C80" s="10">
        <f>H80+J80+L80</f>
        <v>0</v>
      </c>
      <c r="D80" s="10">
        <f>E80</f>
        <v>0</v>
      </c>
      <c r="E80" s="10">
        <f>I80+K80+M80+O80+Q80+S80+U80+W80+Y80+AA80+AC80+AE80</f>
        <v>0</v>
      </c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53"/>
      <c r="AF80" s="53"/>
    </row>
    <row r="81" spans="1:32" ht="36" customHeight="1">
      <c r="A81" s="39" t="s">
        <v>14</v>
      </c>
      <c r="B81" s="10">
        <f t="shared" si="1"/>
        <v>0</v>
      </c>
      <c r="C81" s="10">
        <f>H81+J81+L81</f>
        <v>0</v>
      </c>
      <c r="D81" s="10">
        <f>E81</f>
        <v>0</v>
      </c>
      <c r="E81" s="10">
        <f>I81+K81+M81+O81+Q81+S81+U81+W81+Y81+AA81+AC81+AE81</f>
        <v>0</v>
      </c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53"/>
      <c r="AF81" s="53"/>
    </row>
    <row r="82" spans="1:33" ht="107.25" customHeight="1">
      <c r="A82" s="40" t="s">
        <v>72</v>
      </c>
      <c r="B82" s="10">
        <f t="shared" si="1"/>
        <v>25145.199419999997</v>
      </c>
      <c r="C82" s="10">
        <f>C83</f>
        <v>9012.09238</v>
      </c>
      <c r="D82" s="10">
        <f>D83</f>
        <v>8739.830000000002</v>
      </c>
      <c r="E82" s="10">
        <f>E83</f>
        <v>8739.830000000002</v>
      </c>
      <c r="F82" s="10">
        <f>E82/B82%</f>
        <v>34.75744953944773</v>
      </c>
      <c r="G82" s="10">
        <f>E82/C82%</f>
        <v>96.97892155872465</v>
      </c>
      <c r="H82" s="10">
        <f>H83</f>
        <v>5098.59318</v>
      </c>
      <c r="I82" s="10">
        <f aca="true" t="shared" si="31" ref="I82:AE82">I83</f>
        <v>4784.06</v>
      </c>
      <c r="J82" s="10">
        <f t="shared" si="31"/>
        <v>2463.19126</v>
      </c>
      <c r="K82" s="10">
        <f t="shared" si="31"/>
        <v>2288.07</v>
      </c>
      <c r="L82" s="10">
        <f t="shared" si="31"/>
        <v>1450.30794</v>
      </c>
      <c r="M82" s="10">
        <f t="shared" si="31"/>
        <v>1667.7</v>
      </c>
      <c r="N82" s="10">
        <f t="shared" si="31"/>
        <v>2502.55</v>
      </c>
      <c r="O82" s="10">
        <f t="shared" si="31"/>
        <v>0</v>
      </c>
      <c r="P82" s="10">
        <f t="shared" si="31"/>
        <v>2495.41957</v>
      </c>
      <c r="Q82" s="10">
        <f t="shared" si="31"/>
        <v>0</v>
      </c>
      <c r="R82" s="10">
        <f t="shared" si="31"/>
        <v>1887.73</v>
      </c>
      <c r="S82" s="10">
        <f t="shared" si="31"/>
        <v>0</v>
      </c>
      <c r="T82" s="10">
        <f t="shared" si="31"/>
        <v>3319.14629</v>
      </c>
      <c r="U82" s="10">
        <f t="shared" si="31"/>
        <v>0</v>
      </c>
      <c r="V82" s="10">
        <f t="shared" si="31"/>
        <v>1320.76742</v>
      </c>
      <c r="W82" s="10">
        <f t="shared" si="31"/>
        <v>0</v>
      </c>
      <c r="X82" s="10">
        <f t="shared" si="31"/>
        <v>862.97673</v>
      </c>
      <c r="Y82" s="10">
        <f t="shared" si="31"/>
        <v>0</v>
      </c>
      <c r="Z82" s="10">
        <f t="shared" si="31"/>
        <v>1922.68273</v>
      </c>
      <c r="AA82" s="10">
        <f t="shared" si="31"/>
        <v>0</v>
      </c>
      <c r="AB82" s="10">
        <f t="shared" si="31"/>
        <v>940.27033</v>
      </c>
      <c r="AC82" s="10">
        <f t="shared" si="31"/>
        <v>0</v>
      </c>
      <c r="AD82" s="10">
        <f t="shared" si="31"/>
        <v>881.56397</v>
      </c>
      <c r="AE82" s="10">
        <f t="shared" si="31"/>
        <v>0</v>
      </c>
      <c r="AF82" s="111" t="s">
        <v>118</v>
      </c>
      <c r="AG82" s="33"/>
    </row>
    <row r="83" spans="1:32" s="37" customFormat="1" ht="31.5" customHeight="1">
      <c r="A83" s="36" t="s">
        <v>23</v>
      </c>
      <c r="B83" s="24">
        <f t="shared" si="1"/>
        <v>25145.199419999997</v>
      </c>
      <c r="C83" s="24">
        <f>C84+C85+C86+C87</f>
        <v>9012.09238</v>
      </c>
      <c r="D83" s="24">
        <f>D84+D85+D86+D87</f>
        <v>8739.830000000002</v>
      </c>
      <c r="E83" s="24">
        <f>E84+E85+E86+E87</f>
        <v>8739.830000000002</v>
      </c>
      <c r="F83" s="24">
        <f>E83/B83%</f>
        <v>34.75744953944773</v>
      </c>
      <c r="G83" s="24">
        <f>E83/C83%</f>
        <v>96.97892155872465</v>
      </c>
      <c r="H83" s="24">
        <f>H84+H85+H86+H87</f>
        <v>5098.59318</v>
      </c>
      <c r="I83" s="24">
        <f aca="true" t="shared" si="32" ref="I83:AE83">I84+I85+I86+I87</f>
        <v>4784.06</v>
      </c>
      <c r="J83" s="24">
        <f t="shared" si="32"/>
        <v>2463.19126</v>
      </c>
      <c r="K83" s="24">
        <f t="shared" si="32"/>
        <v>2288.07</v>
      </c>
      <c r="L83" s="24">
        <f t="shared" si="32"/>
        <v>1450.30794</v>
      </c>
      <c r="M83" s="24">
        <f t="shared" si="32"/>
        <v>1667.7</v>
      </c>
      <c r="N83" s="24">
        <f t="shared" si="32"/>
        <v>2502.55</v>
      </c>
      <c r="O83" s="24">
        <f t="shared" si="32"/>
        <v>0</v>
      </c>
      <c r="P83" s="24">
        <f t="shared" si="32"/>
        <v>2495.41957</v>
      </c>
      <c r="Q83" s="24">
        <f t="shared" si="32"/>
        <v>0</v>
      </c>
      <c r="R83" s="24">
        <f t="shared" si="32"/>
        <v>1887.73</v>
      </c>
      <c r="S83" s="24">
        <f t="shared" si="32"/>
        <v>0</v>
      </c>
      <c r="T83" s="24">
        <f t="shared" si="32"/>
        <v>3319.14629</v>
      </c>
      <c r="U83" s="24">
        <f t="shared" si="32"/>
        <v>0</v>
      </c>
      <c r="V83" s="24">
        <f>V84+V85+V86+V87</f>
        <v>1320.76742</v>
      </c>
      <c r="W83" s="24">
        <f t="shared" si="32"/>
        <v>0</v>
      </c>
      <c r="X83" s="24">
        <f t="shared" si="32"/>
        <v>862.97673</v>
      </c>
      <c r="Y83" s="24">
        <f t="shared" si="32"/>
        <v>0</v>
      </c>
      <c r="Z83" s="24">
        <f t="shared" si="32"/>
        <v>1922.68273</v>
      </c>
      <c r="AA83" s="24">
        <f t="shared" si="32"/>
        <v>0</v>
      </c>
      <c r="AB83" s="24">
        <f t="shared" si="32"/>
        <v>940.27033</v>
      </c>
      <c r="AC83" s="24">
        <f t="shared" si="32"/>
        <v>0</v>
      </c>
      <c r="AD83" s="24">
        <f t="shared" si="32"/>
        <v>881.56397</v>
      </c>
      <c r="AE83" s="24">
        <f t="shared" si="32"/>
        <v>0</v>
      </c>
      <c r="AF83" s="112"/>
    </row>
    <row r="84" spans="1:32" ht="27.75" customHeight="1">
      <c r="A84" s="39" t="s">
        <v>12</v>
      </c>
      <c r="B84" s="10">
        <f t="shared" si="1"/>
        <v>0</v>
      </c>
      <c r="C84" s="10">
        <f>H84+J84+L84</f>
        <v>0</v>
      </c>
      <c r="D84" s="10">
        <f>E84</f>
        <v>0</v>
      </c>
      <c r="E84" s="10">
        <f>I84+K84+M84+O84+Q84+S84+U84+W84+Y84+AA84+AC84+AE84</f>
        <v>0</v>
      </c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53"/>
      <c r="AF84" s="112"/>
    </row>
    <row r="85" spans="1:32" ht="26.25" customHeight="1">
      <c r="A85" s="39" t="s">
        <v>13</v>
      </c>
      <c r="B85" s="10">
        <f>H85+J85+L85+N85+P85+R85+T85+V85+X85+Z85+AB85+AD85</f>
        <v>25145.199419999997</v>
      </c>
      <c r="C85" s="10">
        <f>H85+J85+L85</f>
        <v>9012.09238</v>
      </c>
      <c r="D85" s="10">
        <f>E85</f>
        <v>8739.830000000002</v>
      </c>
      <c r="E85" s="10">
        <f>I85+K85+M85+O85+Q85+S85+U85+W85+Y85+AA85+AC85+AE85</f>
        <v>8739.830000000002</v>
      </c>
      <c r="F85" s="10">
        <f>E85/B85%</f>
        <v>34.75744953944773</v>
      </c>
      <c r="G85" s="10">
        <f>E85/C85%</f>
        <v>96.97892155872465</v>
      </c>
      <c r="H85" s="10">
        <v>5098.59318</v>
      </c>
      <c r="I85" s="10">
        <v>4784.06</v>
      </c>
      <c r="J85" s="10">
        <v>2463.19126</v>
      </c>
      <c r="K85" s="10">
        <v>2288.07</v>
      </c>
      <c r="L85" s="10">
        <v>1450.30794</v>
      </c>
      <c r="M85" s="10">
        <v>1667.7</v>
      </c>
      <c r="N85" s="10">
        <v>2502.55</v>
      </c>
      <c r="O85" s="10"/>
      <c r="P85" s="10">
        <v>2495.41957</v>
      </c>
      <c r="Q85" s="10"/>
      <c r="R85" s="10">
        <v>1887.73</v>
      </c>
      <c r="S85" s="10"/>
      <c r="T85" s="10">
        <v>3319.14629</v>
      </c>
      <c r="U85" s="10"/>
      <c r="V85" s="10">
        <v>1320.76742</v>
      </c>
      <c r="W85" s="10"/>
      <c r="X85" s="10">
        <v>862.97673</v>
      </c>
      <c r="Y85" s="10"/>
      <c r="Z85" s="10">
        <v>1922.68273</v>
      </c>
      <c r="AA85" s="10"/>
      <c r="AB85" s="10">
        <v>940.27033</v>
      </c>
      <c r="AC85" s="10"/>
      <c r="AD85" s="10">
        <v>881.56397</v>
      </c>
      <c r="AE85" s="53"/>
      <c r="AF85" s="112"/>
    </row>
    <row r="86" spans="1:32" ht="21.75" customHeight="1">
      <c r="A86" s="39" t="s">
        <v>78</v>
      </c>
      <c r="B86" s="10">
        <f t="shared" si="1"/>
        <v>0</v>
      </c>
      <c r="C86" s="10">
        <f>H86+J86+L86</f>
        <v>0</v>
      </c>
      <c r="D86" s="10">
        <f>E86</f>
        <v>0</v>
      </c>
      <c r="E86" s="10">
        <f>I86+K86+M86+O86+Q86+S86+U86+W86+Y86+AA86+AC86+AE86</f>
        <v>0</v>
      </c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53"/>
      <c r="AF86" s="112"/>
    </row>
    <row r="87" spans="1:32" ht="24.75" customHeight="1">
      <c r="A87" s="39" t="s">
        <v>14</v>
      </c>
      <c r="B87" s="10">
        <f t="shared" si="1"/>
        <v>0</v>
      </c>
      <c r="C87" s="10">
        <f>H87+J87+L87</f>
        <v>0</v>
      </c>
      <c r="D87" s="10">
        <f>E87</f>
        <v>0</v>
      </c>
      <c r="E87" s="10">
        <f>I87+K87+M87+O87+Q87+S87+U87+W87+Y87+AA87+AC87+AE87</f>
        <v>0</v>
      </c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53"/>
      <c r="AF87" s="113"/>
    </row>
    <row r="88" spans="1:32" ht="124.5" customHeight="1">
      <c r="A88" s="40" t="s">
        <v>73</v>
      </c>
      <c r="B88" s="10">
        <f t="shared" si="1"/>
        <v>16308.199999999999</v>
      </c>
      <c r="C88" s="10">
        <f>C89</f>
        <v>0</v>
      </c>
      <c r="D88" s="10">
        <f>D89</f>
        <v>0</v>
      </c>
      <c r="E88" s="10">
        <f>E89</f>
        <v>0</v>
      </c>
      <c r="F88" s="10">
        <f>E88/B88%</f>
        <v>0</v>
      </c>
      <c r="G88" s="10">
        <f>_xlfn.IFERROR(E88/C88*100,0)</f>
        <v>0</v>
      </c>
      <c r="H88" s="10">
        <f>H89</f>
        <v>0</v>
      </c>
      <c r="I88" s="10">
        <f aca="true" t="shared" si="33" ref="I88:AE88">I89</f>
        <v>0</v>
      </c>
      <c r="J88" s="10">
        <f t="shared" si="33"/>
        <v>0</v>
      </c>
      <c r="K88" s="10">
        <f t="shared" si="33"/>
        <v>0</v>
      </c>
      <c r="L88" s="10">
        <f t="shared" si="33"/>
        <v>0</v>
      </c>
      <c r="M88" s="10">
        <f t="shared" si="33"/>
        <v>0</v>
      </c>
      <c r="N88" s="10">
        <f t="shared" si="33"/>
        <v>850</v>
      </c>
      <c r="O88" s="10">
        <f t="shared" si="33"/>
        <v>0</v>
      </c>
      <c r="P88" s="10">
        <f t="shared" si="33"/>
        <v>0</v>
      </c>
      <c r="Q88" s="10">
        <f t="shared" si="33"/>
        <v>0</v>
      </c>
      <c r="R88" s="10">
        <f t="shared" si="33"/>
        <v>358.8</v>
      </c>
      <c r="S88" s="10">
        <f t="shared" si="33"/>
        <v>0</v>
      </c>
      <c r="T88" s="10">
        <f t="shared" si="33"/>
        <v>2921.1</v>
      </c>
      <c r="U88" s="10">
        <f t="shared" si="33"/>
        <v>0</v>
      </c>
      <c r="V88" s="10">
        <f t="shared" si="33"/>
        <v>31</v>
      </c>
      <c r="W88" s="10">
        <f t="shared" si="33"/>
        <v>0</v>
      </c>
      <c r="X88" s="10">
        <f t="shared" si="33"/>
        <v>4814.799999999999</v>
      </c>
      <c r="Y88" s="10">
        <f t="shared" si="33"/>
        <v>0</v>
      </c>
      <c r="Z88" s="10">
        <f t="shared" si="33"/>
        <v>3</v>
      </c>
      <c r="AA88" s="10">
        <f t="shared" si="33"/>
        <v>0</v>
      </c>
      <c r="AB88" s="10">
        <f t="shared" si="33"/>
        <v>7329.5</v>
      </c>
      <c r="AC88" s="10">
        <f t="shared" si="33"/>
        <v>0</v>
      </c>
      <c r="AD88" s="10">
        <f t="shared" si="33"/>
        <v>0</v>
      </c>
      <c r="AE88" s="10">
        <f t="shared" si="33"/>
        <v>0</v>
      </c>
      <c r="AF88" s="53"/>
    </row>
    <row r="89" spans="1:32" s="37" customFormat="1" ht="25.5" customHeight="1">
      <c r="A89" s="36" t="s">
        <v>23</v>
      </c>
      <c r="B89" s="24">
        <f t="shared" si="1"/>
        <v>16308.199999999999</v>
      </c>
      <c r="C89" s="24">
        <f>C90+C91+C92+C93</f>
        <v>0</v>
      </c>
      <c r="D89" s="24">
        <f>D90+D91+D92+D93</f>
        <v>0</v>
      </c>
      <c r="E89" s="24">
        <f>E90+E91+E92+E93</f>
        <v>0</v>
      </c>
      <c r="F89" s="24">
        <f>E89/B89%</f>
        <v>0</v>
      </c>
      <c r="G89" s="24">
        <f>_xlfn.IFERROR(E89/C89*100,0)</f>
        <v>0</v>
      </c>
      <c r="H89" s="24">
        <f>H90+H91+H92+H93</f>
        <v>0</v>
      </c>
      <c r="I89" s="24">
        <f aca="true" t="shared" si="34" ref="I89:AD89">I90+I91+I92+I93</f>
        <v>0</v>
      </c>
      <c r="J89" s="24">
        <f t="shared" si="34"/>
        <v>0</v>
      </c>
      <c r="K89" s="24">
        <f t="shared" si="34"/>
        <v>0</v>
      </c>
      <c r="L89" s="24">
        <f t="shared" si="34"/>
        <v>0</v>
      </c>
      <c r="M89" s="24">
        <f t="shared" si="34"/>
        <v>0</v>
      </c>
      <c r="N89" s="24">
        <f t="shared" si="34"/>
        <v>850</v>
      </c>
      <c r="O89" s="24">
        <f t="shared" si="34"/>
        <v>0</v>
      </c>
      <c r="P89" s="24">
        <f t="shared" si="34"/>
        <v>0</v>
      </c>
      <c r="Q89" s="24">
        <f t="shared" si="34"/>
        <v>0</v>
      </c>
      <c r="R89" s="24">
        <f t="shared" si="34"/>
        <v>358.8</v>
      </c>
      <c r="S89" s="24">
        <f t="shared" si="34"/>
        <v>0</v>
      </c>
      <c r="T89" s="24">
        <f t="shared" si="34"/>
        <v>2921.1</v>
      </c>
      <c r="U89" s="24">
        <f t="shared" si="34"/>
        <v>0</v>
      </c>
      <c r="V89" s="24">
        <f>V90+V91+V92+V93</f>
        <v>31</v>
      </c>
      <c r="W89" s="24">
        <f t="shared" si="34"/>
        <v>0</v>
      </c>
      <c r="X89" s="24">
        <f t="shared" si="34"/>
        <v>4814.799999999999</v>
      </c>
      <c r="Y89" s="24">
        <f t="shared" si="34"/>
        <v>0</v>
      </c>
      <c r="Z89" s="24">
        <f t="shared" si="34"/>
        <v>3</v>
      </c>
      <c r="AA89" s="24">
        <f t="shared" si="34"/>
        <v>0</v>
      </c>
      <c r="AB89" s="24">
        <f t="shared" si="34"/>
        <v>7329.5</v>
      </c>
      <c r="AC89" s="24">
        <f t="shared" si="34"/>
        <v>0</v>
      </c>
      <c r="AD89" s="24">
        <f t="shared" si="34"/>
        <v>0</v>
      </c>
      <c r="AE89" s="24">
        <f>AE90+AE91+AE92+AE93</f>
        <v>0</v>
      </c>
      <c r="AF89" s="63"/>
    </row>
    <row r="90" spans="1:32" ht="16.5" customHeight="1">
      <c r="A90" s="39" t="s">
        <v>12</v>
      </c>
      <c r="B90" s="10">
        <f>H90+J90+L90+N90+P90+R90+T90+V90+X90+Z90+AB90+AD90</f>
        <v>995.1</v>
      </c>
      <c r="C90" s="10">
        <f>C96+C102+C108+C114+C120+C126</f>
        <v>0</v>
      </c>
      <c r="D90" s="10">
        <f aca="true" t="shared" si="35" ref="C90:E93">D96+D102+D108+D114+D120+D126</f>
        <v>0</v>
      </c>
      <c r="E90" s="10">
        <f t="shared" si="35"/>
        <v>0</v>
      </c>
      <c r="F90" s="10">
        <f aca="true" t="shared" si="36" ref="F90:F95">E90/B90%</f>
        <v>0</v>
      </c>
      <c r="G90" s="10">
        <f>_xlfn.IFERROR(E90/C90*100,0)</f>
        <v>0</v>
      </c>
      <c r="H90" s="10">
        <f>H96+H102+H108+H114+H120+H126+H132+H138+H144</f>
        <v>0</v>
      </c>
      <c r="I90" s="10">
        <f aca="true" t="shared" si="37" ref="I90:AD93">I96+I102+I108+I114+I120+I126+I132+I138+I144</f>
        <v>0</v>
      </c>
      <c r="J90" s="10">
        <f t="shared" si="37"/>
        <v>0</v>
      </c>
      <c r="K90" s="10">
        <f t="shared" si="37"/>
        <v>0</v>
      </c>
      <c r="L90" s="10">
        <f t="shared" si="37"/>
        <v>0</v>
      </c>
      <c r="M90" s="10">
        <f t="shared" si="37"/>
        <v>0</v>
      </c>
      <c r="N90" s="10">
        <f t="shared" si="37"/>
        <v>0</v>
      </c>
      <c r="O90" s="10">
        <f t="shared" si="37"/>
        <v>0</v>
      </c>
      <c r="P90" s="10">
        <f t="shared" si="37"/>
        <v>0</v>
      </c>
      <c r="Q90" s="10">
        <f t="shared" si="37"/>
        <v>0</v>
      </c>
      <c r="R90" s="10">
        <f t="shared" si="37"/>
        <v>0</v>
      </c>
      <c r="S90" s="10">
        <f t="shared" si="37"/>
        <v>0</v>
      </c>
      <c r="T90" s="10">
        <f t="shared" si="37"/>
        <v>0</v>
      </c>
      <c r="U90" s="10">
        <f t="shared" si="37"/>
        <v>0</v>
      </c>
      <c r="V90" s="10">
        <f t="shared" si="37"/>
        <v>0</v>
      </c>
      <c r="W90" s="10">
        <f t="shared" si="37"/>
        <v>0</v>
      </c>
      <c r="X90" s="10">
        <f t="shared" si="37"/>
        <v>995.1</v>
      </c>
      <c r="Y90" s="10">
        <f t="shared" si="37"/>
        <v>0</v>
      </c>
      <c r="Z90" s="10">
        <f t="shared" si="37"/>
        <v>0</v>
      </c>
      <c r="AA90" s="10">
        <f t="shared" si="37"/>
        <v>0</v>
      </c>
      <c r="AB90" s="10">
        <f t="shared" si="37"/>
        <v>0</v>
      </c>
      <c r="AC90" s="10">
        <f t="shared" si="37"/>
        <v>0</v>
      </c>
      <c r="AD90" s="10">
        <f t="shared" si="37"/>
        <v>0</v>
      </c>
      <c r="AE90" s="10">
        <f>AE96+AE102+AE108+AE114+AE120+AE126+AE132</f>
        <v>0</v>
      </c>
      <c r="AF90" s="61"/>
    </row>
    <row r="91" spans="1:32" ht="16.5" customHeight="1">
      <c r="A91" s="39" t="s">
        <v>13</v>
      </c>
      <c r="B91" s="10">
        <f>H91+J91+L91+N91+P91+R91+T91+V91+X91+Z91+AB91+AD91</f>
        <v>12618.39048</v>
      </c>
      <c r="C91" s="10">
        <f>C97+C103+C109+C115+C121+C127</f>
        <v>0</v>
      </c>
      <c r="D91" s="10">
        <f>D97+D103+D109+D115+D121+D127</f>
        <v>0</v>
      </c>
      <c r="E91" s="10">
        <f>E97+E103+E109+E115+E121+E127</f>
        <v>0</v>
      </c>
      <c r="F91" s="10">
        <f t="shared" si="36"/>
        <v>0</v>
      </c>
      <c r="G91" s="10">
        <f>_xlfn.IFERROR(E91/C91*100,0)</f>
        <v>0</v>
      </c>
      <c r="H91" s="10">
        <f>H97+H103+H109+H115+H121+H127+H133+H139+H145</f>
        <v>0</v>
      </c>
      <c r="I91" s="10">
        <f t="shared" si="37"/>
        <v>0</v>
      </c>
      <c r="J91" s="10">
        <f t="shared" si="37"/>
        <v>0</v>
      </c>
      <c r="K91" s="10">
        <f t="shared" si="37"/>
        <v>0</v>
      </c>
      <c r="L91" s="10">
        <f t="shared" si="37"/>
        <v>0</v>
      </c>
      <c r="M91" s="10">
        <f t="shared" si="37"/>
        <v>0</v>
      </c>
      <c r="N91" s="10">
        <f t="shared" si="37"/>
        <v>100</v>
      </c>
      <c r="O91" s="10">
        <f t="shared" si="37"/>
        <v>0</v>
      </c>
      <c r="P91" s="10">
        <f t="shared" si="37"/>
        <v>0</v>
      </c>
      <c r="Q91" s="10">
        <f t="shared" si="37"/>
        <v>0</v>
      </c>
      <c r="R91" s="10">
        <f t="shared" si="37"/>
        <v>358.8</v>
      </c>
      <c r="S91" s="10">
        <f t="shared" si="37"/>
        <v>0</v>
      </c>
      <c r="T91" s="10">
        <f t="shared" si="37"/>
        <v>2921.1</v>
      </c>
      <c r="U91" s="10">
        <f t="shared" si="37"/>
        <v>0</v>
      </c>
      <c r="V91" s="10">
        <f t="shared" si="37"/>
        <v>31</v>
      </c>
      <c r="W91" s="10">
        <f t="shared" si="37"/>
        <v>0</v>
      </c>
      <c r="X91" s="10">
        <f t="shared" si="37"/>
        <v>2069.7</v>
      </c>
      <c r="Y91" s="10">
        <f t="shared" si="37"/>
        <v>0</v>
      </c>
      <c r="Z91" s="10">
        <f t="shared" si="37"/>
        <v>3</v>
      </c>
      <c r="AA91" s="10">
        <f t="shared" si="37"/>
        <v>0</v>
      </c>
      <c r="AB91" s="10">
        <f t="shared" si="37"/>
        <v>7134.79048</v>
      </c>
      <c r="AC91" s="10">
        <f t="shared" si="37"/>
        <v>0</v>
      </c>
      <c r="AD91" s="10">
        <f t="shared" si="37"/>
        <v>0</v>
      </c>
      <c r="AE91" s="10">
        <f>AE97+AE103+AE109+AE115+AE121+AE127+AE133</f>
        <v>0</v>
      </c>
      <c r="AF91" s="61"/>
    </row>
    <row r="92" spans="1:32" ht="16.5" customHeight="1">
      <c r="A92" s="39" t="s">
        <v>78</v>
      </c>
      <c r="B92" s="10">
        <f aca="true" t="shared" si="38" ref="B92:B149">H92+J92+L92+N92+P92+R92+T92+V92+X92+Z92+AB92+AD92</f>
        <v>0</v>
      </c>
      <c r="C92" s="10">
        <f t="shared" si="35"/>
        <v>0</v>
      </c>
      <c r="D92" s="10">
        <f t="shared" si="35"/>
        <v>0</v>
      </c>
      <c r="E92" s="10">
        <f t="shared" si="35"/>
        <v>0</v>
      </c>
      <c r="F92" s="10"/>
      <c r="G92" s="10"/>
      <c r="H92" s="10">
        <f>H98+H104+H110+H116+H122+H128+H134+H140+H146</f>
        <v>0</v>
      </c>
      <c r="I92" s="10">
        <f t="shared" si="37"/>
        <v>0</v>
      </c>
      <c r="J92" s="10">
        <f t="shared" si="37"/>
        <v>0</v>
      </c>
      <c r="K92" s="10">
        <f t="shared" si="37"/>
        <v>0</v>
      </c>
      <c r="L92" s="10">
        <f t="shared" si="37"/>
        <v>0</v>
      </c>
      <c r="M92" s="10">
        <f t="shared" si="37"/>
        <v>0</v>
      </c>
      <c r="N92" s="10">
        <f t="shared" si="37"/>
        <v>0</v>
      </c>
      <c r="O92" s="10">
        <f t="shared" si="37"/>
        <v>0</v>
      </c>
      <c r="P92" s="10">
        <f t="shared" si="37"/>
        <v>0</v>
      </c>
      <c r="Q92" s="10">
        <f t="shared" si="37"/>
        <v>0</v>
      </c>
      <c r="R92" s="10">
        <f t="shared" si="37"/>
        <v>0</v>
      </c>
      <c r="S92" s="10">
        <f t="shared" si="37"/>
        <v>0</v>
      </c>
      <c r="T92" s="10">
        <f t="shared" si="37"/>
        <v>0</v>
      </c>
      <c r="U92" s="10">
        <f t="shared" si="37"/>
        <v>0</v>
      </c>
      <c r="V92" s="10">
        <f t="shared" si="37"/>
        <v>0</v>
      </c>
      <c r="W92" s="10">
        <f t="shared" si="37"/>
        <v>0</v>
      </c>
      <c r="X92" s="10">
        <f t="shared" si="37"/>
        <v>0</v>
      </c>
      <c r="Y92" s="10">
        <f t="shared" si="37"/>
        <v>0</v>
      </c>
      <c r="Z92" s="10">
        <f t="shared" si="37"/>
        <v>0</v>
      </c>
      <c r="AA92" s="10">
        <f t="shared" si="37"/>
        <v>0</v>
      </c>
      <c r="AB92" s="10">
        <f t="shared" si="37"/>
        <v>0</v>
      </c>
      <c r="AC92" s="10">
        <f t="shared" si="37"/>
        <v>0</v>
      </c>
      <c r="AD92" s="10">
        <f t="shared" si="37"/>
        <v>0</v>
      </c>
      <c r="AE92" s="10">
        <f>AE98+AE104+AE110+AE116+AE122+AE128+AE134</f>
        <v>0</v>
      </c>
      <c r="AF92" s="61"/>
    </row>
    <row r="93" spans="1:32" ht="16.5" customHeight="1">
      <c r="A93" s="39" t="s">
        <v>14</v>
      </c>
      <c r="B93" s="10">
        <f t="shared" si="38"/>
        <v>2694.70952</v>
      </c>
      <c r="C93" s="10">
        <f t="shared" si="35"/>
        <v>0</v>
      </c>
      <c r="D93" s="10">
        <f t="shared" si="35"/>
        <v>0</v>
      </c>
      <c r="E93" s="10">
        <f t="shared" si="35"/>
        <v>0</v>
      </c>
      <c r="F93" s="10"/>
      <c r="G93" s="10"/>
      <c r="H93" s="10">
        <f>H99+H105+H111+H117+H123+H129+H135+H141+H147</f>
        <v>0</v>
      </c>
      <c r="I93" s="10">
        <f t="shared" si="37"/>
        <v>0</v>
      </c>
      <c r="J93" s="10">
        <f t="shared" si="37"/>
        <v>0</v>
      </c>
      <c r="K93" s="10">
        <f t="shared" si="37"/>
        <v>0</v>
      </c>
      <c r="L93" s="10">
        <f t="shared" si="37"/>
        <v>0</v>
      </c>
      <c r="M93" s="10">
        <f t="shared" si="37"/>
        <v>0</v>
      </c>
      <c r="N93" s="10">
        <f t="shared" si="37"/>
        <v>750</v>
      </c>
      <c r="O93" s="10">
        <f t="shared" si="37"/>
        <v>0</v>
      </c>
      <c r="P93" s="10">
        <f t="shared" si="37"/>
        <v>0</v>
      </c>
      <c r="Q93" s="10">
        <f t="shared" si="37"/>
        <v>0</v>
      </c>
      <c r="R93" s="10">
        <f t="shared" si="37"/>
        <v>0</v>
      </c>
      <c r="S93" s="10">
        <f t="shared" si="37"/>
        <v>0</v>
      </c>
      <c r="T93" s="10">
        <f t="shared" si="37"/>
        <v>0</v>
      </c>
      <c r="U93" s="10">
        <f t="shared" si="37"/>
        <v>0</v>
      </c>
      <c r="V93" s="10">
        <f t="shared" si="37"/>
        <v>0</v>
      </c>
      <c r="W93" s="10">
        <f t="shared" si="37"/>
        <v>0</v>
      </c>
      <c r="X93" s="10">
        <f t="shared" si="37"/>
        <v>1750</v>
      </c>
      <c r="Y93" s="10">
        <f t="shared" si="37"/>
        <v>0</v>
      </c>
      <c r="Z93" s="10">
        <f t="shared" si="37"/>
        <v>0</v>
      </c>
      <c r="AA93" s="10">
        <f t="shared" si="37"/>
        <v>0</v>
      </c>
      <c r="AB93" s="10">
        <f t="shared" si="37"/>
        <v>194.70952</v>
      </c>
      <c r="AC93" s="10">
        <f t="shared" si="37"/>
        <v>0</v>
      </c>
      <c r="AD93" s="10">
        <f t="shared" si="37"/>
        <v>0</v>
      </c>
      <c r="AE93" s="10">
        <f>AE99+AE105+AE111+AE117+AE123+AE129+AE135</f>
        <v>0</v>
      </c>
      <c r="AF93" s="61"/>
    </row>
    <row r="94" spans="1:32" ht="143.25" customHeight="1">
      <c r="A94" s="40" t="s">
        <v>74</v>
      </c>
      <c r="B94" s="10">
        <f t="shared" si="38"/>
        <v>995.1</v>
      </c>
      <c r="C94" s="10">
        <f>C95</f>
        <v>0</v>
      </c>
      <c r="D94" s="10">
        <f>D95</f>
        <v>0</v>
      </c>
      <c r="E94" s="10">
        <f>I94+K94+M94+O94+Q94+S94+U94+W94</f>
        <v>0</v>
      </c>
      <c r="F94" s="10">
        <f t="shared" si="36"/>
        <v>0</v>
      </c>
      <c r="G94" s="10">
        <f>_xlfn.IFERROR(E94/C94*100,0)</f>
        <v>0</v>
      </c>
      <c r="H94" s="10">
        <f>H95</f>
        <v>0</v>
      </c>
      <c r="I94" s="10">
        <f aca="true" t="shared" si="39" ref="I94:AE94">I95</f>
        <v>0</v>
      </c>
      <c r="J94" s="10">
        <f t="shared" si="39"/>
        <v>0</v>
      </c>
      <c r="K94" s="10">
        <f t="shared" si="39"/>
        <v>0</v>
      </c>
      <c r="L94" s="10">
        <f t="shared" si="39"/>
        <v>0</v>
      </c>
      <c r="M94" s="10">
        <f t="shared" si="39"/>
        <v>0</v>
      </c>
      <c r="N94" s="10">
        <f t="shared" si="39"/>
        <v>0</v>
      </c>
      <c r="O94" s="10">
        <f t="shared" si="39"/>
        <v>0</v>
      </c>
      <c r="P94" s="10">
        <f t="shared" si="39"/>
        <v>0</v>
      </c>
      <c r="Q94" s="10">
        <f t="shared" si="39"/>
        <v>0</v>
      </c>
      <c r="R94" s="10">
        <f t="shared" si="39"/>
        <v>0</v>
      </c>
      <c r="S94" s="10">
        <f t="shared" si="39"/>
        <v>0</v>
      </c>
      <c r="T94" s="10">
        <f t="shared" si="39"/>
        <v>0</v>
      </c>
      <c r="U94" s="10">
        <f t="shared" si="39"/>
        <v>0</v>
      </c>
      <c r="V94" s="10">
        <f t="shared" si="39"/>
        <v>0</v>
      </c>
      <c r="W94" s="10">
        <f t="shared" si="39"/>
        <v>0</v>
      </c>
      <c r="X94" s="10">
        <f t="shared" si="39"/>
        <v>995.1</v>
      </c>
      <c r="Y94" s="10">
        <f t="shared" si="39"/>
        <v>0</v>
      </c>
      <c r="Z94" s="10">
        <f t="shared" si="39"/>
        <v>0</v>
      </c>
      <c r="AA94" s="10">
        <f t="shared" si="39"/>
        <v>0</v>
      </c>
      <c r="AB94" s="10">
        <f t="shared" si="39"/>
        <v>0</v>
      </c>
      <c r="AC94" s="10">
        <f t="shared" si="39"/>
        <v>0</v>
      </c>
      <c r="AD94" s="10">
        <f t="shared" si="39"/>
        <v>0</v>
      </c>
      <c r="AE94" s="10">
        <f t="shared" si="39"/>
        <v>0</v>
      </c>
      <c r="AF94" s="53"/>
    </row>
    <row r="95" spans="1:32" s="37" customFormat="1" ht="15.75" customHeight="1">
      <c r="A95" s="36" t="s">
        <v>23</v>
      </c>
      <c r="B95" s="24">
        <f t="shared" si="38"/>
        <v>995.1</v>
      </c>
      <c r="C95" s="24">
        <f>C96+C97+C98+C99</f>
        <v>0</v>
      </c>
      <c r="D95" s="24">
        <f>D96+D97+D98+D99</f>
        <v>0</v>
      </c>
      <c r="E95" s="24">
        <f>E96+E97+E98+E99</f>
        <v>0</v>
      </c>
      <c r="F95" s="24">
        <f t="shared" si="36"/>
        <v>0</v>
      </c>
      <c r="G95" s="24">
        <f>_xlfn.IFERROR(E95/C95*100,0)</f>
        <v>0</v>
      </c>
      <c r="H95" s="24">
        <f>H96+H97+H98+H99</f>
        <v>0</v>
      </c>
      <c r="I95" s="24">
        <f aca="true" t="shared" si="40" ref="I95:AD95">I96+I97+I98+I99</f>
        <v>0</v>
      </c>
      <c r="J95" s="24">
        <f t="shared" si="40"/>
        <v>0</v>
      </c>
      <c r="K95" s="24">
        <f t="shared" si="40"/>
        <v>0</v>
      </c>
      <c r="L95" s="24">
        <f t="shared" si="40"/>
        <v>0</v>
      </c>
      <c r="M95" s="24">
        <f t="shared" si="40"/>
        <v>0</v>
      </c>
      <c r="N95" s="24">
        <f t="shared" si="40"/>
        <v>0</v>
      </c>
      <c r="O95" s="24">
        <f t="shared" si="40"/>
        <v>0</v>
      </c>
      <c r="P95" s="24">
        <f t="shared" si="40"/>
        <v>0</v>
      </c>
      <c r="Q95" s="24">
        <f t="shared" si="40"/>
        <v>0</v>
      </c>
      <c r="R95" s="24">
        <f t="shared" si="40"/>
        <v>0</v>
      </c>
      <c r="S95" s="24">
        <f t="shared" si="40"/>
        <v>0</v>
      </c>
      <c r="T95" s="24">
        <f t="shared" si="40"/>
        <v>0</v>
      </c>
      <c r="U95" s="24">
        <f t="shared" si="40"/>
        <v>0</v>
      </c>
      <c r="V95" s="24">
        <f>V96+V97+V98+V99</f>
        <v>0</v>
      </c>
      <c r="W95" s="24">
        <f t="shared" si="40"/>
        <v>0</v>
      </c>
      <c r="X95" s="24">
        <f t="shared" si="40"/>
        <v>995.1</v>
      </c>
      <c r="Y95" s="24">
        <f t="shared" si="40"/>
        <v>0</v>
      </c>
      <c r="Z95" s="24">
        <f t="shared" si="40"/>
        <v>0</v>
      </c>
      <c r="AA95" s="24">
        <f t="shared" si="40"/>
        <v>0</v>
      </c>
      <c r="AB95" s="24">
        <f t="shared" si="40"/>
        <v>0</v>
      </c>
      <c r="AC95" s="24">
        <f t="shared" si="40"/>
        <v>0</v>
      </c>
      <c r="AD95" s="24">
        <f t="shared" si="40"/>
        <v>0</v>
      </c>
      <c r="AE95" s="24">
        <f>AE96+AE97+AE98+AE99</f>
        <v>0</v>
      </c>
      <c r="AF95" s="63"/>
    </row>
    <row r="96" spans="1:32" ht="19.5" customHeight="1">
      <c r="A96" s="39" t="s">
        <v>12</v>
      </c>
      <c r="B96" s="10">
        <f t="shared" si="38"/>
        <v>995.1</v>
      </c>
      <c r="C96" s="10">
        <f>H96+J96+L96</f>
        <v>0</v>
      </c>
      <c r="D96" s="10">
        <f>E96</f>
        <v>0</v>
      </c>
      <c r="E96" s="10">
        <f>I96+K96+M96+O96+Q96+S96+U96+W96+Y96+AA96+AC96+AE96</f>
        <v>0</v>
      </c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>
        <v>995.1</v>
      </c>
      <c r="Y96" s="10"/>
      <c r="Z96" s="10"/>
      <c r="AA96" s="10"/>
      <c r="AB96" s="10"/>
      <c r="AC96" s="10"/>
      <c r="AD96" s="10"/>
      <c r="AE96" s="53"/>
      <c r="AF96" s="53"/>
    </row>
    <row r="97" spans="1:32" ht="19.5" customHeight="1">
      <c r="A97" s="39" t="s">
        <v>13</v>
      </c>
      <c r="B97" s="10">
        <f t="shared" si="38"/>
        <v>0</v>
      </c>
      <c r="C97" s="10">
        <f>H97+J97+L97</f>
        <v>0</v>
      </c>
      <c r="D97" s="10">
        <f>E97</f>
        <v>0</v>
      </c>
      <c r="E97" s="10">
        <f>I97+K97+M97+O97+Q97+S97+U97+W97+Y97+AA97+AC97+AE97</f>
        <v>0</v>
      </c>
      <c r="F97" s="10" t="e">
        <f>E97/B97%</f>
        <v>#DIV/0!</v>
      </c>
      <c r="G97" s="10">
        <f>_xlfn.IFERROR(E97/C97*100,0)</f>
        <v>0</v>
      </c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53"/>
      <c r="AF97" s="53"/>
    </row>
    <row r="98" spans="1:32" ht="20.25" customHeight="1">
      <c r="A98" s="39" t="s">
        <v>78</v>
      </c>
      <c r="B98" s="10">
        <f t="shared" si="38"/>
        <v>0</v>
      </c>
      <c r="C98" s="10">
        <f>H98+J98+L98</f>
        <v>0</v>
      </c>
      <c r="D98" s="10">
        <f>E98</f>
        <v>0</v>
      </c>
      <c r="E98" s="10">
        <f>I98+K98+M98+O98+Q98+S98+U98+W98+Y98+AA98+AC98+AE98</f>
        <v>0</v>
      </c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53"/>
      <c r="AF98" s="53"/>
    </row>
    <row r="99" spans="1:32" ht="22.5" customHeight="1">
      <c r="A99" s="39" t="s">
        <v>14</v>
      </c>
      <c r="B99" s="10">
        <f t="shared" si="38"/>
        <v>0</v>
      </c>
      <c r="C99" s="10">
        <f>H99+J99+L99</f>
        <v>0</v>
      </c>
      <c r="D99" s="10">
        <f>E99</f>
        <v>0</v>
      </c>
      <c r="E99" s="10">
        <f>I99+K99+M99+O99+Q99+S99+U99+W99+Y99+AA99+AC99+AE99</f>
        <v>0</v>
      </c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53"/>
      <c r="AF99" s="53"/>
    </row>
    <row r="100" spans="1:32" ht="91.5" customHeight="1">
      <c r="A100" s="40" t="s">
        <v>75</v>
      </c>
      <c r="B100" s="10">
        <f t="shared" si="38"/>
        <v>100</v>
      </c>
      <c r="C100" s="10">
        <f>C101</f>
        <v>0</v>
      </c>
      <c r="D100" s="10">
        <f>D101</f>
        <v>0</v>
      </c>
      <c r="E100" s="10">
        <f>I100+K100+M100+O100+Q100+S100+U100+W100</f>
        <v>0</v>
      </c>
      <c r="F100" s="10">
        <f>E100/B100%</f>
        <v>0</v>
      </c>
      <c r="G100" s="10">
        <f>_xlfn.IFERROR(E100/C100*100,0)</f>
        <v>0</v>
      </c>
      <c r="H100" s="10">
        <f>H101</f>
        <v>0</v>
      </c>
      <c r="I100" s="10">
        <f aca="true" t="shared" si="41" ref="I100:AE100">I101</f>
        <v>0</v>
      </c>
      <c r="J100" s="10">
        <f t="shared" si="41"/>
        <v>0</v>
      </c>
      <c r="K100" s="10">
        <f t="shared" si="41"/>
        <v>0</v>
      </c>
      <c r="L100" s="10">
        <f t="shared" si="41"/>
        <v>0</v>
      </c>
      <c r="M100" s="10">
        <f t="shared" si="41"/>
        <v>0</v>
      </c>
      <c r="N100" s="10">
        <f t="shared" si="41"/>
        <v>0</v>
      </c>
      <c r="O100" s="10">
        <f t="shared" si="41"/>
        <v>0</v>
      </c>
      <c r="P100" s="10">
        <f t="shared" si="41"/>
        <v>0</v>
      </c>
      <c r="Q100" s="10">
        <f t="shared" si="41"/>
        <v>0</v>
      </c>
      <c r="R100" s="10">
        <f t="shared" si="41"/>
        <v>0</v>
      </c>
      <c r="S100" s="10">
        <f t="shared" si="41"/>
        <v>0</v>
      </c>
      <c r="T100" s="10">
        <f t="shared" si="41"/>
        <v>35</v>
      </c>
      <c r="U100" s="10"/>
      <c r="V100" s="10">
        <f t="shared" si="41"/>
        <v>31</v>
      </c>
      <c r="W100" s="10"/>
      <c r="X100" s="10">
        <f t="shared" si="41"/>
        <v>31</v>
      </c>
      <c r="Y100" s="10"/>
      <c r="Z100" s="10">
        <f t="shared" si="41"/>
        <v>3</v>
      </c>
      <c r="AA100" s="10">
        <f t="shared" si="41"/>
        <v>0</v>
      </c>
      <c r="AB100" s="10">
        <f t="shared" si="41"/>
        <v>0</v>
      </c>
      <c r="AC100" s="10">
        <f t="shared" si="41"/>
        <v>0</v>
      </c>
      <c r="AD100" s="10">
        <f t="shared" si="41"/>
        <v>0</v>
      </c>
      <c r="AE100" s="10">
        <f t="shared" si="41"/>
        <v>0</v>
      </c>
      <c r="AF100" s="53"/>
    </row>
    <row r="101" spans="1:32" s="37" customFormat="1" ht="18" customHeight="1">
      <c r="A101" s="36" t="s">
        <v>23</v>
      </c>
      <c r="B101" s="24">
        <f t="shared" si="38"/>
        <v>100</v>
      </c>
      <c r="C101" s="24">
        <f>C102+C103+C104+C105</f>
        <v>0</v>
      </c>
      <c r="D101" s="24">
        <f>D102+D103+D104+D105</f>
        <v>0</v>
      </c>
      <c r="E101" s="24">
        <f>E102+E103+E104+E105</f>
        <v>0</v>
      </c>
      <c r="F101" s="24">
        <f>E101/B101%</f>
        <v>0</v>
      </c>
      <c r="G101" s="24">
        <f>_xlfn.IFERROR(E101/C101*100,0)</f>
        <v>0</v>
      </c>
      <c r="H101" s="24">
        <f>H102+H103+H104+H105</f>
        <v>0</v>
      </c>
      <c r="I101" s="24">
        <f aca="true" t="shared" si="42" ref="I101:AD101">I102+I103+I104+I105</f>
        <v>0</v>
      </c>
      <c r="J101" s="24">
        <f t="shared" si="42"/>
        <v>0</v>
      </c>
      <c r="K101" s="24">
        <f t="shared" si="42"/>
        <v>0</v>
      </c>
      <c r="L101" s="24">
        <f t="shared" si="42"/>
        <v>0</v>
      </c>
      <c r="M101" s="24">
        <f t="shared" si="42"/>
        <v>0</v>
      </c>
      <c r="N101" s="24">
        <f t="shared" si="42"/>
        <v>0</v>
      </c>
      <c r="O101" s="24">
        <f t="shared" si="42"/>
        <v>0</v>
      </c>
      <c r="P101" s="24">
        <f t="shared" si="42"/>
        <v>0</v>
      </c>
      <c r="Q101" s="24">
        <f t="shared" si="42"/>
        <v>0</v>
      </c>
      <c r="R101" s="24">
        <f t="shared" si="42"/>
        <v>0</v>
      </c>
      <c r="S101" s="24">
        <f t="shared" si="42"/>
        <v>0</v>
      </c>
      <c r="T101" s="24">
        <f t="shared" si="42"/>
        <v>35</v>
      </c>
      <c r="U101" s="24">
        <f t="shared" si="42"/>
        <v>0</v>
      </c>
      <c r="V101" s="24">
        <f>V102+V103+V104+V105</f>
        <v>31</v>
      </c>
      <c r="W101" s="24">
        <f t="shared" si="42"/>
        <v>0</v>
      </c>
      <c r="X101" s="24">
        <f t="shared" si="42"/>
        <v>31</v>
      </c>
      <c r="Y101" s="24">
        <f t="shared" si="42"/>
        <v>0</v>
      </c>
      <c r="Z101" s="24">
        <f t="shared" si="42"/>
        <v>3</v>
      </c>
      <c r="AA101" s="24">
        <f t="shared" si="42"/>
        <v>0</v>
      </c>
      <c r="AB101" s="24">
        <f t="shared" si="42"/>
        <v>0</v>
      </c>
      <c r="AC101" s="24">
        <f t="shared" si="42"/>
        <v>0</v>
      </c>
      <c r="AD101" s="24">
        <f t="shared" si="42"/>
        <v>0</v>
      </c>
      <c r="AE101" s="24">
        <f>AE102+AE103+AE104+AE105</f>
        <v>0</v>
      </c>
      <c r="AF101" s="63"/>
    </row>
    <row r="102" spans="1:32" ht="17.25" customHeight="1">
      <c r="A102" s="39" t="s">
        <v>12</v>
      </c>
      <c r="B102" s="10">
        <f t="shared" si="38"/>
        <v>0</v>
      </c>
      <c r="C102" s="10">
        <f>H102+J102+L102</f>
        <v>0</v>
      </c>
      <c r="D102" s="10">
        <f>E102</f>
        <v>0</v>
      </c>
      <c r="E102" s="10">
        <f>I102+K102+M102+O102+Q102+S102+U102+W102+Y102+AA102+AC102+AE102</f>
        <v>0</v>
      </c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53"/>
      <c r="AF102" s="53"/>
    </row>
    <row r="103" spans="1:32" ht="17.25" customHeight="1">
      <c r="A103" s="39" t="s">
        <v>13</v>
      </c>
      <c r="B103" s="10">
        <f t="shared" si="38"/>
        <v>100</v>
      </c>
      <c r="C103" s="10">
        <f>H103+J103+L103</f>
        <v>0</v>
      </c>
      <c r="D103" s="10">
        <f>E103</f>
        <v>0</v>
      </c>
      <c r="E103" s="10">
        <f>I103+K103+M103+O103+Q103+S103+U103+W103+Y103+AA103+AC103+AE103</f>
        <v>0</v>
      </c>
      <c r="F103" s="10">
        <f>E103/B103%</f>
        <v>0</v>
      </c>
      <c r="G103" s="10">
        <f>_xlfn.IFERROR(E103/C103*100,0)</f>
        <v>0</v>
      </c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>
        <v>35</v>
      </c>
      <c r="U103" s="10"/>
      <c r="V103" s="10">
        <v>31</v>
      </c>
      <c r="W103" s="10"/>
      <c r="X103" s="10">
        <v>31</v>
      </c>
      <c r="Y103" s="10"/>
      <c r="Z103" s="10">
        <v>3</v>
      </c>
      <c r="AA103" s="10"/>
      <c r="AB103" s="10"/>
      <c r="AC103" s="10"/>
      <c r="AD103" s="10"/>
      <c r="AE103" s="53"/>
      <c r="AF103" s="53"/>
    </row>
    <row r="104" spans="1:32" ht="17.25" customHeight="1">
      <c r="A104" s="39" t="s">
        <v>78</v>
      </c>
      <c r="B104" s="10">
        <f t="shared" si="38"/>
        <v>0</v>
      </c>
      <c r="C104" s="10">
        <f>H104+J104+L104</f>
        <v>0</v>
      </c>
      <c r="D104" s="10">
        <f>E104</f>
        <v>0</v>
      </c>
      <c r="E104" s="10">
        <f>I104+K104+M104+O104+Q104+S104+U104+W104+Y104+AA104+AC104+AE104</f>
        <v>0</v>
      </c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53"/>
      <c r="AF104" s="53"/>
    </row>
    <row r="105" spans="1:32" ht="17.25" customHeight="1">
      <c r="A105" s="39" t="s">
        <v>14</v>
      </c>
      <c r="B105" s="10">
        <f t="shared" si="38"/>
        <v>0</v>
      </c>
      <c r="C105" s="10">
        <f>H105+J105+L105</f>
        <v>0</v>
      </c>
      <c r="D105" s="10">
        <f>E105</f>
        <v>0</v>
      </c>
      <c r="E105" s="10">
        <f>I105+K105+M105+O105+Q105+S105+U105+W105+Y105+AA105+AC105+AE105</f>
        <v>0</v>
      </c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53"/>
      <c r="AF105" s="53"/>
    </row>
    <row r="106" spans="1:32" ht="134.25" customHeight="1">
      <c r="A106" s="40" t="s">
        <v>76</v>
      </c>
      <c r="B106" s="10">
        <f t="shared" si="38"/>
        <v>12815.5</v>
      </c>
      <c r="C106" s="10">
        <f>C107</f>
        <v>0</v>
      </c>
      <c r="D106" s="10">
        <f>D107</f>
        <v>0</v>
      </c>
      <c r="E106" s="10">
        <f>I106+K106+M106+O106+Q106+S106+U106+W106</f>
        <v>0</v>
      </c>
      <c r="F106" s="10">
        <f>E106/B106%</f>
        <v>0</v>
      </c>
      <c r="G106" s="10">
        <f>_xlfn.IFERROR(E106/C106*100,0)</f>
        <v>0</v>
      </c>
      <c r="H106" s="10">
        <f>H107</f>
        <v>0</v>
      </c>
      <c r="I106" s="10">
        <f aca="true" t="shared" si="43" ref="I106:AE106">I107</f>
        <v>0</v>
      </c>
      <c r="J106" s="10">
        <f t="shared" si="43"/>
        <v>0</v>
      </c>
      <c r="K106" s="10">
        <f t="shared" si="43"/>
        <v>0</v>
      </c>
      <c r="L106" s="10">
        <f t="shared" si="43"/>
        <v>0</v>
      </c>
      <c r="M106" s="10">
        <f t="shared" si="43"/>
        <v>0</v>
      </c>
      <c r="N106" s="10">
        <f t="shared" si="43"/>
        <v>750</v>
      </c>
      <c r="O106" s="10">
        <f t="shared" si="43"/>
        <v>0</v>
      </c>
      <c r="P106" s="10">
        <f t="shared" si="43"/>
        <v>0</v>
      </c>
      <c r="Q106" s="10">
        <f t="shared" si="43"/>
        <v>0</v>
      </c>
      <c r="R106" s="10">
        <f t="shared" si="43"/>
        <v>0</v>
      </c>
      <c r="S106" s="10">
        <f t="shared" si="43"/>
        <v>0</v>
      </c>
      <c r="T106" s="10">
        <f t="shared" si="43"/>
        <v>2886.1</v>
      </c>
      <c r="U106" s="10">
        <f t="shared" si="43"/>
        <v>0</v>
      </c>
      <c r="V106" s="10">
        <f t="shared" si="43"/>
        <v>0</v>
      </c>
      <c r="W106" s="10">
        <f t="shared" si="43"/>
        <v>0</v>
      </c>
      <c r="X106" s="10">
        <f t="shared" si="43"/>
        <v>1849.9</v>
      </c>
      <c r="Y106" s="10">
        <f t="shared" si="43"/>
        <v>0</v>
      </c>
      <c r="Z106" s="10">
        <f t="shared" si="43"/>
        <v>0</v>
      </c>
      <c r="AA106" s="10">
        <f t="shared" si="43"/>
        <v>0</v>
      </c>
      <c r="AB106" s="10">
        <f t="shared" si="43"/>
        <v>7329.5</v>
      </c>
      <c r="AC106" s="10">
        <f t="shared" si="43"/>
        <v>0</v>
      </c>
      <c r="AD106" s="10">
        <f t="shared" si="43"/>
        <v>0</v>
      </c>
      <c r="AE106" s="10">
        <f t="shared" si="43"/>
        <v>0</v>
      </c>
      <c r="AF106" s="61"/>
    </row>
    <row r="107" spans="1:32" s="37" customFormat="1" ht="16.5" customHeight="1">
      <c r="A107" s="36" t="s">
        <v>23</v>
      </c>
      <c r="B107" s="24">
        <f t="shared" si="38"/>
        <v>12815.5</v>
      </c>
      <c r="C107" s="24">
        <f>C108+C109+C110+C111</f>
        <v>0</v>
      </c>
      <c r="D107" s="24">
        <f>D108+D109+D110+D111</f>
        <v>0</v>
      </c>
      <c r="E107" s="24">
        <f>E108+E109+E110+E111</f>
        <v>0</v>
      </c>
      <c r="F107" s="10">
        <f>E107/B107%</f>
        <v>0</v>
      </c>
      <c r="G107" s="24">
        <f>_xlfn.IFERROR(E107/C107*100,0)</f>
        <v>0</v>
      </c>
      <c r="H107" s="24">
        <f>H108+H109+H110+H111</f>
        <v>0</v>
      </c>
      <c r="I107" s="24">
        <f aca="true" t="shared" si="44" ref="I107:AD107">I108+I109+I110+I111</f>
        <v>0</v>
      </c>
      <c r="J107" s="24">
        <f t="shared" si="44"/>
        <v>0</v>
      </c>
      <c r="K107" s="24">
        <f t="shared" si="44"/>
        <v>0</v>
      </c>
      <c r="L107" s="24">
        <f t="shared" si="44"/>
        <v>0</v>
      </c>
      <c r="M107" s="24">
        <f t="shared" si="44"/>
        <v>0</v>
      </c>
      <c r="N107" s="24">
        <f t="shared" si="44"/>
        <v>750</v>
      </c>
      <c r="O107" s="24">
        <f t="shared" si="44"/>
        <v>0</v>
      </c>
      <c r="P107" s="24">
        <f t="shared" si="44"/>
        <v>0</v>
      </c>
      <c r="Q107" s="24">
        <f t="shared" si="44"/>
        <v>0</v>
      </c>
      <c r="R107" s="24">
        <f t="shared" si="44"/>
        <v>0</v>
      </c>
      <c r="S107" s="24">
        <f t="shared" si="44"/>
        <v>0</v>
      </c>
      <c r="T107" s="24">
        <f t="shared" si="44"/>
        <v>2886.1</v>
      </c>
      <c r="U107" s="24">
        <f t="shared" si="44"/>
        <v>0</v>
      </c>
      <c r="V107" s="24">
        <f>V108+V109+V110+V111</f>
        <v>0</v>
      </c>
      <c r="W107" s="24">
        <f t="shared" si="44"/>
        <v>0</v>
      </c>
      <c r="X107" s="24">
        <f t="shared" si="44"/>
        <v>1849.9</v>
      </c>
      <c r="Y107" s="24">
        <f t="shared" si="44"/>
        <v>0</v>
      </c>
      <c r="Z107" s="24">
        <f t="shared" si="44"/>
        <v>0</v>
      </c>
      <c r="AA107" s="24">
        <f t="shared" si="44"/>
        <v>0</v>
      </c>
      <c r="AB107" s="24">
        <f t="shared" si="44"/>
        <v>7329.5</v>
      </c>
      <c r="AC107" s="24">
        <f t="shared" si="44"/>
        <v>0</v>
      </c>
      <c r="AD107" s="24">
        <f t="shared" si="44"/>
        <v>0</v>
      </c>
      <c r="AE107" s="24">
        <f>AE108+AE109+AE110+AE111</f>
        <v>0</v>
      </c>
      <c r="AF107" s="61"/>
    </row>
    <row r="108" spans="1:32" ht="16.5" customHeight="1">
      <c r="A108" s="39" t="s">
        <v>12</v>
      </c>
      <c r="B108" s="10">
        <f>H108+J108+L108+N108+P108+R108+T108+V108+X108+Z108+AB108+AD108</f>
        <v>0</v>
      </c>
      <c r="C108" s="10">
        <f>H108+J108+L108</f>
        <v>0</v>
      </c>
      <c r="D108" s="10">
        <f>E108</f>
        <v>0</v>
      </c>
      <c r="E108" s="10">
        <f>I108+K108+M108+O108+Q108+S108+U108+W108+Y108+AA108+AC108+AE108</f>
        <v>0</v>
      </c>
      <c r="F108" s="10" t="e">
        <f>E108/B108%</f>
        <v>#DIV/0!</v>
      </c>
      <c r="G108" s="10">
        <f>_xlfn.IFERROR(E108/C108*100,0)</f>
        <v>0</v>
      </c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61"/>
    </row>
    <row r="109" spans="1:32" ht="16.5" customHeight="1">
      <c r="A109" s="39" t="s">
        <v>13</v>
      </c>
      <c r="B109" s="10">
        <f>H109+J109+L109+N109+P109+R109+T109+V109+X109+Z109+AB109+AD109</f>
        <v>10120.79048</v>
      </c>
      <c r="C109" s="10">
        <f>H109+J109+L109</f>
        <v>0</v>
      </c>
      <c r="D109" s="10">
        <f>E109</f>
        <v>0</v>
      </c>
      <c r="E109" s="10">
        <f>I109+K109+M109+O109+Q109+S109+U109+W109+Y109+AA109+AC109+AE109</f>
        <v>0</v>
      </c>
      <c r="F109" s="10">
        <f>E109/B109%</f>
        <v>0</v>
      </c>
      <c r="G109" s="10">
        <f>_xlfn.IFERROR(E109/C109*100,0)</f>
        <v>0</v>
      </c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>
        <v>2886.1</v>
      </c>
      <c r="U109" s="10"/>
      <c r="V109" s="10"/>
      <c r="W109" s="10"/>
      <c r="X109" s="10">
        <v>99.9</v>
      </c>
      <c r="Y109" s="10"/>
      <c r="Z109" s="10"/>
      <c r="AA109" s="10"/>
      <c r="AB109" s="10">
        <v>7134.79048</v>
      </c>
      <c r="AC109" s="10"/>
      <c r="AD109" s="10"/>
      <c r="AE109" s="10"/>
      <c r="AF109" s="61"/>
    </row>
    <row r="110" spans="1:32" ht="16.5" customHeight="1">
      <c r="A110" s="39" t="s">
        <v>78</v>
      </c>
      <c r="B110" s="10">
        <f t="shared" si="38"/>
        <v>0</v>
      </c>
      <c r="C110" s="10">
        <f>H110+J110+L110</f>
        <v>0</v>
      </c>
      <c r="D110" s="10">
        <f>E110</f>
        <v>0</v>
      </c>
      <c r="E110" s="10">
        <f>I110+K110+M110+O110+Q110+S110+U110+W110+Y110+AA110+AC110+AE110</f>
        <v>0</v>
      </c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61"/>
    </row>
    <row r="111" spans="1:32" ht="16.5" customHeight="1">
      <c r="A111" s="39" t="s">
        <v>14</v>
      </c>
      <c r="B111" s="10">
        <f t="shared" si="38"/>
        <v>2694.70952</v>
      </c>
      <c r="C111" s="10">
        <f>H111+J111+L111</f>
        <v>0</v>
      </c>
      <c r="D111" s="10">
        <f>E111</f>
        <v>0</v>
      </c>
      <c r="E111" s="10">
        <f>I111+K111+M111+O111+Q111+S111+U111+W111+Y111+AA111+AC111+AE111</f>
        <v>0</v>
      </c>
      <c r="F111" s="10"/>
      <c r="G111" s="10"/>
      <c r="H111" s="10"/>
      <c r="I111" s="10"/>
      <c r="J111" s="10"/>
      <c r="K111" s="10"/>
      <c r="L111" s="10"/>
      <c r="M111" s="10"/>
      <c r="N111" s="10">
        <v>750</v>
      </c>
      <c r="O111" s="10"/>
      <c r="P111" s="10"/>
      <c r="Q111" s="10"/>
      <c r="R111" s="10"/>
      <c r="S111" s="10"/>
      <c r="T111" s="10"/>
      <c r="U111" s="10"/>
      <c r="V111" s="10"/>
      <c r="W111" s="10"/>
      <c r="X111" s="10">
        <v>1750</v>
      </c>
      <c r="Y111" s="10"/>
      <c r="Z111" s="10"/>
      <c r="AA111" s="10"/>
      <c r="AB111" s="10">
        <f>194.656+0.05352</f>
        <v>194.70952</v>
      </c>
      <c r="AC111" s="10"/>
      <c r="AD111" s="10"/>
      <c r="AE111" s="10"/>
      <c r="AF111" s="61"/>
    </row>
    <row r="112" spans="1:32" ht="45" customHeight="1">
      <c r="A112" s="40" t="s">
        <v>77</v>
      </c>
      <c r="B112" s="10">
        <f t="shared" si="38"/>
        <v>717.6</v>
      </c>
      <c r="C112" s="10">
        <f>C113</f>
        <v>0</v>
      </c>
      <c r="D112" s="10">
        <f>D113</f>
        <v>0</v>
      </c>
      <c r="E112" s="10">
        <f>E113</f>
        <v>0</v>
      </c>
      <c r="F112" s="10">
        <f>E112/B112%</f>
        <v>0</v>
      </c>
      <c r="G112" s="10">
        <f>_xlfn.IFERROR(E112/C112*100,0)</f>
        <v>0</v>
      </c>
      <c r="H112" s="10">
        <f>H113</f>
        <v>0</v>
      </c>
      <c r="I112" s="10">
        <f aca="true" t="shared" si="45" ref="I112:AE112">I113</f>
        <v>0</v>
      </c>
      <c r="J112" s="10">
        <f t="shared" si="45"/>
        <v>0</v>
      </c>
      <c r="K112" s="10">
        <f t="shared" si="45"/>
        <v>0</v>
      </c>
      <c r="L112" s="10">
        <f t="shared" si="45"/>
        <v>0</v>
      </c>
      <c r="M112" s="10">
        <f t="shared" si="45"/>
        <v>0</v>
      </c>
      <c r="N112" s="10">
        <f t="shared" si="45"/>
        <v>0</v>
      </c>
      <c r="O112" s="10">
        <f t="shared" si="45"/>
        <v>0</v>
      </c>
      <c r="P112" s="10">
        <f t="shared" si="45"/>
        <v>0</v>
      </c>
      <c r="Q112" s="10">
        <f t="shared" si="45"/>
        <v>0</v>
      </c>
      <c r="R112" s="10">
        <f t="shared" si="45"/>
        <v>358.8</v>
      </c>
      <c r="S112" s="10">
        <f t="shared" si="45"/>
        <v>0</v>
      </c>
      <c r="T112" s="10">
        <f t="shared" si="45"/>
        <v>0</v>
      </c>
      <c r="U112" s="10">
        <f t="shared" si="45"/>
        <v>0</v>
      </c>
      <c r="V112" s="10">
        <f t="shared" si="45"/>
        <v>0</v>
      </c>
      <c r="W112" s="10">
        <f t="shared" si="45"/>
        <v>0</v>
      </c>
      <c r="X112" s="10">
        <f t="shared" si="45"/>
        <v>358.8</v>
      </c>
      <c r="Y112" s="10">
        <f t="shared" si="45"/>
        <v>0</v>
      </c>
      <c r="Z112" s="10">
        <f t="shared" si="45"/>
        <v>0</v>
      </c>
      <c r="AA112" s="10">
        <f t="shared" si="45"/>
        <v>0</v>
      </c>
      <c r="AB112" s="10">
        <f t="shared" si="45"/>
        <v>0</v>
      </c>
      <c r="AC112" s="10">
        <f t="shared" si="45"/>
        <v>0</v>
      </c>
      <c r="AD112" s="10">
        <f t="shared" si="45"/>
        <v>0</v>
      </c>
      <c r="AE112" s="10">
        <f t="shared" si="45"/>
        <v>0</v>
      </c>
      <c r="AF112" s="61"/>
    </row>
    <row r="113" spans="1:32" s="37" customFormat="1" ht="16.5" customHeight="1">
      <c r="A113" s="36" t="s">
        <v>23</v>
      </c>
      <c r="B113" s="24">
        <f t="shared" si="38"/>
        <v>717.6</v>
      </c>
      <c r="C113" s="24">
        <f>C114+C115+C116+C117</f>
        <v>0</v>
      </c>
      <c r="D113" s="24">
        <f>D114+D115+D116+D117</f>
        <v>0</v>
      </c>
      <c r="E113" s="24">
        <f>E114+E115+E116+E117</f>
        <v>0</v>
      </c>
      <c r="F113" s="24">
        <f>E113/B113%</f>
        <v>0</v>
      </c>
      <c r="G113" s="24">
        <f>_xlfn.IFERROR(E113/C113*100,0)</f>
        <v>0</v>
      </c>
      <c r="H113" s="24">
        <f>H114+H115+H116+H117</f>
        <v>0</v>
      </c>
      <c r="I113" s="24">
        <f aca="true" t="shared" si="46" ref="I113:AD113">I114+I115+I116+I117</f>
        <v>0</v>
      </c>
      <c r="J113" s="24">
        <f t="shared" si="46"/>
        <v>0</v>
      </c>
      <c r="K113" s="24">
        <f t="shared" si="46"/>
        <v>0</v>
      </c>
      <c r="L113" s="24">
        <f t="shared" si="46"/>
        <v>0</v>
      </c>
      <c r="M113" s="24">
        <f t="shared" si="46"/>
        <v>0</v>
      </c>
      <c r="N113" s="24">
        <f t="shared" si="46"/>
        <v>0</v>
      </c>
      <c r="O113" s="24">
        <f t="shared" si="46"/>
        <v>0</v>
      </c>
      <c r="P113" s="24">
        <f t="shared" si="46"/>
        <v>0</v>
      </c>
      <c r="Q113" s="24">
        <f t="shared" si="46"/>
        <v>0</v>
      </c>
      <c r="R113" s="24">
        <f t="shared" si="46"/>
        <v>358.8</v>
      </c>
      <c r="S113" s="24">
        <f t="shared" si="46"/>
        <v>0</v>
      </c>
      <c r="T113" s="24">
        <f t="shared" si="46"/>
        <v>0</v>
      </c>
      <c r="U113" s="24">
        <f t="shared" si="46"/>
        <v>0</v>
      </c>
      <c r="V113" s="24">
        <f>V114+V115+V116+V117</f>
        <v>0</v>
      </c>
      <c r="W113" s="24">
        <f t="shared" si="46"/>
        <v>0</v>
      </c>
      <c r="X113" s="24">
        <f t="shared" si="46"/>
        <v>358.8</v>
      </c>
      <c r="Y113" s="24">
        <f t="shared" si="46"/>
        <v>0</v>
      </c>
      <c r="Z113" s="24">
        <f t="shared" si="46"/>
        <v>0</v>
      </c>
      <c r="AA113" s="24">
        <f t="shared" si="46"/>
        <v>0</v>
      </c>
      <c r="AB113" s="24">
        <f t="shared" si="46"/>
        <v>0</v>
      </c>
      <c r="AC113" s="24">
        <f t="shared" si="46"/>
        <v>0</v>
      </c>
      <c r="AD113" s="24">
        <f t="shared" si="46"/>
        <v>0</v>
      </c>
      <c r="AE113" s="24">
        <f>AE114+AE115+AE116+AE117</f>
        <v>0</v>
      </c>
      <c r="AF113" s="61"/>
    </row>
    <row r="114" spans="1:32" ht="16.5" customHeight="1">
      <c r="A114" s="39" t="s">
        <v>12</v>
      </c>
      <c r="B114" s="10">
        <f t="shared" si="38"/>
        <v>0</v>
      </c>
      <c r="C114" s="10">
        <f>H114+J114+L114</f>
        <v>0</v>
      </c>
      <c r="D114" s="10">
        <f>E114</f>
        <v>0</v>
      </c>
      <c r="E114" s="10">
        <f>I114+K114+M114+O114+Q114+S114+U114+W114+Y114+AA114+AC114+AE114</f>
        <v>0</v>
      </c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53"/>
      <c r="AF114" s="61"/>
    </row>
    <row r="115" spans="1:32" ht="21" customHeight="1">
      <c r="A115" s="39" t="s">
        <v>13</v>
      </c>
      <c r="B115" s="10">
        <f>H115+J115+L115+N115+P115+R115+T115+V115+X115+Z115+AB115+AD115</f>
        <v>717.6</v>
      </c>
      <c r="C115" s="10">
        <f>H115+J115+L115</f>
        <v>0</v>
      </c>
      <c r="D115" s="10">
        <f>E115</f>
        <v>0</v>
      </c>
      <c r="E115" s="10">
        <f>I115+K115+M115+O115+Q115+S115+U115+W115+Y115+AA115+AC115+AE115</f>
        <v>0</v>
      </c>
      <c r="F115" s="10">
        <f>E115/B115%</f>
        <v>0</v>
      </c>
      <c r="G115" s="10">
        <f>_xlfn.IFERROR(E115/C115*100,0)</f>
        <v>0</v>
      </c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>
        <v>358.8</v>
      </c>
      <c r="S115" s="10"/>
      <c r="T115" s="10"/>
      <c r="U115" s="10"/>
      <c r="V115" s="10"/>
      <c r="W115" s="10"/>
      <c r="X115" s="10">
        <v>358.8</v>
      </c>
      <c r="Y115" s="10"/>
      <c r="Z115" s="10"/>
      <c r="AA115" s="10"/>
      <c r="AB115" s="10"/>
      <c r="AC115" s="10"/>
      <c r="AD115" s="10"/>
      <c r="AE115" s="53"/>
      <c r="AF115" s="53"/>
    </row>
    <row r="116" spans="1:32" ht="16.5" customHeight="1">
      <c r="A116" s="39" t="s">
        <v>78</v>
      </c>
      <c r="B116" s="10">
        <f t="shared" si="38"/>
        <v>0</v>
      </c>
      <c r="C116" s="10">
        <f>H116+J116+L116</f>
        <v>0</v>
      </c>
      <c r="D116" s="10">
        <f>E116</f>
        <v>0</v>
      </c>
      <c r="E116" s="10">
        <f>I116+K116+M116+O116+Q116+S116+U116+W116+Y116+AA116+AC116+AE116</f>
        <v>0</v>
      </c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53"/>
      <c r="AF116" s="53"/>
    </row>
    <row r="117" spans="1:32" ht="51" customHeight="1">
      <c r="A117" s="39" t="s">
        <v>14</v>
      </c>
      <c r="B117" s="10">
        <f t="shared" si="38"/>
        <v>0</v>
      </c>
      <c r="C117" s="10">
        <f>H117+J117+L117</f>
        <v>0</v>
      </c>
      <c r="D117" s="10">
        <f>E117</f>
        <v>0</v>
      </c>
      <c r="E117" s="10">
        <f>I117+K117+M117+O117+Q117+S117+U117+W117+Y117+AA117+AC117+AE117</f>
        <v>0</v>
      </c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53"/>
      <c r="AF117" s="53"/>
    </row>
    <row r="118" spans="1:32" ht="47.25" customHeight="1">
      <c r="A118" s="40" t="s">
        <v>83</v>
      </c>
      <c r="B118" s="10">
        <f t="shared" si="38"/>
        <v>0</v>
      </c>
      <c r="C118" s="10">
        <f>C119</f>
        <v>0</v>
      </c>
      <c r="D118" s="10">
        <f>D119</f>
        <v>0</v>
      </c>
      <c r="E118" s="10">
        <f>E119</f>
        <v>0</v>
      </c>
      <c r="F118" s="10" t="e">
        <f>E118/B118%</f>
        <v>#DIV/0!</v>
      </c>
      <c r="G118" s="10">
        <f>_xlfn.IFERROR(E118/C118*100,0)</f>
        <v>0</v>
      </c>
      <c r="H118" s="10">
        <f>H119</f>
        <v>0</v>
      </c>
      <c r="I118" s="10">
        <f aca="true" t="shared" si="47" ref="I118:AE118">I119</f>
        <v>0</v>
      </c>
      <c r="J118" s="10">
        <f t="shared" si="47"/>
        <v>0</v>
      </c>
      <c r="K118" s="10">
        <f t="shared" si="47"/>
        <v>0</v>
      </c>
      <c r="L118" s="10">
        <f t="shared" si="47"/>
        <v>0</v>
      </c>
      <c r="M118" s="10">
        <f t="shared" si="47"/>
        <v>0</v>
      </c>
      <c r="N118" s="10">
        <f t="shared" si="47"/>
        <v>0</v>
      </c>
      <c r="O118" s="10">
        <f t="shared" si="47"/>
        <v>0</v>
      </c>
      <c r="P118" s="10">
        <f t="shared" si="47"/>
        <v>0</v>
      </c>
      <c r="Q118" s="10">
        <f t="shared" si="47"/>
        <v>0</v>
      </c>
      <c r="R118" s="10">
        <f t="shared" si="47"/>
        <v>0</v>
      </c>
      <c r="S118" s="10">
        <f t="shared" si="47"/>
        <v>0</v>
      </c>
      <c r="T118" s="10">
        <f t="shared" si="47"/>
        <v>0</v>
      </c>
      <c r="U118" s="10">
        <f t="shared" si="47"/>
        <v>0</v>
      </c>
      <c r="V118" s="10">
        <f t="shared" si="47"/>
        <v>0</v>
      </c>
      <c r="W118" s="10">
        <f t="shared" si="47"/>
        <v>0</v>
      </c>
      <c r="X118" s="10">
        <f t="shared" si="47"/>
        <v>0</v>
      </c>
      <c r="Y118" s="10">
        <f t="shared" si="47"/>
        <v>0</v>
      </c>
      <c r="Z118" s="10">
        <f t="shared" si="47"/>
        <v>0</v>
      </c>
      <c r="AA118" s="10">
        <f t="shared" si="47"/>
        <v>0</v>
      </c>
      <c r="AB118" s="10">
        <f t="shared" si="47"/>
        <v>0</v>
      </c>
      <c r="AC118" s="10">
        <f t="shared" si="47"/>
        <v>0</v>
      </c>
      <c r="AD118" s="10">
        <f t="shared" si="47"/>
        <v>0</v>
      </c>
      <c r="AE118" s="10">
        <f t="shared" si="47"/>
        <v>0</v>
      </c>
      <c r="AF118" s="53"/>
    </row>
    <row r="119" spans="1:32" s="37" customFormat="1" ht="16.5" customHeight="1">
      <c r="A119" s="36" t="s">
        <v>23</v>
      </c>
      <c r="B119" s="24">
        <f t="shared" si="38"/>
        <v>0</v>
      </c>
      <c r="C119" s="24">
        <f>C120+C121+C122+C123</f>
        <v>0</v>
      </c>
      <c r="D119" s="24">
        <f>D120+D121+D122+D123</f>
        <v>0</v>
      </c>
      <c r="E119" s="24">
        <f>E120+E121+E122+E123</f>
        <v>0</v>
      </c>
      <c r="F119" s="24" t="e">
        <f>E119/B119%</f>
        <v>#DIV/0!</v>
      </c>
      <c r="G119" s="24">
        <f>_xlfn.IFERROR(E119/C119*100,0)</f>
        <v>0</v>
      </c>
      <c r="H119" s="24">
        <f>H120+H121+H122+H123</f>
        <v>0</v>
      </c>
      <c r="I119" s="24">
        <f aca="true" t="shared" si="48" ref="I119:AD119">I120+I121+I122+I123</f>
        <v>0</v>
      </c>
      <c r="J119" s="24">
        <f t="shared" si="48"/>
        <v>0</v>
      </c>
      <c r="K119" s="24">
        <f t="shared" si="48"/>
        <v>0</v>
      </c>
      <c r="L119" s="24">
        <f t="shared" si="48"/>
        <v>0</v>
      </c>
      <c r="M119" s="24">
        <f t="shared" si="48"/>
        <v>0</v>
      </c>
      <c r="N119" s="24">
        <f t="shared" si="48"/>
        <v>0</v>
      </c>
      <c r="O119" s="24">
        <f t="shared" si="48"/>
        <v>0</v>
      </c>
      <c r="P119" s="24">
        <f t="shared" si="48"/>
        <v>0</v>
      </c>
      <c r="Q119" s="24">
        <f t="shared" si="48"/>
        <v>0</v>
      </c>
      <c r="R119" s="24">
        <f t="shared" si="48"/>
        <v>0</v>
      </c>
      <c r="S119" s="24">
        <f t="shared" si="48"/>
        <v>0</v>
      </c>
      <c r="T119" s="24">
        <f t="shared" si="48"/>
        <v>0</v>
      </c>
      <c r="U119" s="24">
        <f t="shared" si="48"/>
        <v>0</v>
      </c>
      <c r="V119" s="24">
        <f>V120+V121+V122+V123</f>
        <v>0</v>
      </c>
      <c r="W119" s="24">
        <f t="shared" si="48"/>
        <v>0</v>
      </c>
      <c r="X119" s="24">
        <f t="shared" si="48"/>
        <v>0</v>
      </c>
      <c r="Y119" s="24">
        <f t="shared" si="48"/>
        <v>0</v>
      </c>
      <c r="Z119" s="24">
        <f t="shared" si="48"/>
        <v>0</v>
      </c>
      <c r="AA119" s="24">
        <f t="shared" si="48"/>
        <v>0</v>
      </c>
      <c r="AB119" s="24">
        <f t="shared" si="48"/>
        <v>0</v>
      </c>
      <c r="AC119" s="24">
        <f t="shared" si="48"/>
        <v>0</v>
      </c>
      <c r="AD119" s="24">
        <f t="shared" si="48"/>
        <v>0</v>
      </c>
      <c r="AE119" s="24">
        <f>AE120+AE121+AE122+AE123</f>
        <v>0</v>
      </c>
      <c r="AF119" s="63"/>
    </row>
    <row r="120" spans="1:32" ht="16.5" customHeight="1" hidden="1">
      <c r="A120" s="39" t="s">
        <v>12</v>
      </c>
      <c r="B120" s="10">
        <f t="shared" si="38"/>
        <v>0</v>
      </c>
      <c r="C120" s="10">
        <f>H120</f>
        <v>0</v>
      </c>
      <c r="D120" s="10">
        <f>E120</f>
        <v>0</v>
      </c>
      <c r="E120" s="10">
        <f>I120+K120+M120+O120+Q120+S120+U120+W120+Y120+AA120+AC120+AE120</f>
        <v>0</v>
      </c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53"/>
      <c r="AF120" s="53"/>
    </row>
    <row r="121" spans="1:32" ht="16.5" customHeight="1" hidden="1">
      <c r="A121" s="39" t="s">
        <v>13</v>
      </c>
      <c r="B121" s="10">
        <f t="shared" si="38"/>
        <v>0</v>
      </c>
      <c r="C121" s="10">
        <f>H121</f>
        <v>0</v>
      </c>
      <c r="D121" s="10">
        <f>E121</f>
        <v>0</v>
      </c>
      <c r="E121" s="10">
        <f>I121+K121+M121+O121+Q121+S121+U121+W121+Y121+AA121+AC121+AE121</f>
        <v>0</v>
      </c>
      <c r="F121" s="10"/>
      <c r="G121" s="10">
        <f>_xlfn.IFERROR(E121/C121*100,0)</f>
        <v>0</v>
      </c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53"/>
      <c r="AF121" s="53"/>
    </row>
    <row r="122" spans="1:32" ht="16.5" customHeight="1" hidden="1">
      <c r="A122" s="39" t="s">
        <v>78</v>
      </c>
      <c r="B122" s="10">
        <f t="shared" si="38"/>
        <v>0</v>
      </c>
      <c r="C122" s="10">
        <f>H122</f>
        <v>0</v>
      </c>
      <c r="D122" s="10">
        <f>E122</f>
        <v>0</v>
      </c>
      <c r="E122" s="10">
        <f>I122+K122+M122+O122+Q122+S122+U122+W122+Y122+AA122+AC122+AE122</f>
        <v>0</v>
      </c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53"/>
      <c r="AF122" s="53"/>
    </row>
    <row r="123" spans="1:32" ht="16.5" customHeight="1" hidden="1">
      <c r="A123" s="39" t="s">
        <v>14</v>
      </c>
      <c r="B123" s="10">
        <f>H123+J123+L123+N123+P123+R123+T123+V123+X123+Z123+AB123+AD123</f>
        <v>0</v>
      </c>
      <c r="C123" s="10">
        <f>H123</f>
        <v>0</v>
      </c>
      <c r="D123" s="10">
        <f>E123</f>
        <v>0</v>
      </c>
      <c r="E123" s="10">
        <f>I123+K123+M123+O123+Q123+S123+U123+W123+Y123+AA123+AC123+AE123</f>
        <v>0</v>
      </c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53"/>
      <c r="AF123" s="53"/>
    </row>
    <row r="124" spans="1:32" ht="75" customHeight="1">
      <c r="A124" s="62" t="s">
        <v>86</v>
      </c>
      <c r="B124" s="10">
        <f t="shared" si="38"/>
        <v>0</v>
      </c>
      <c r="C124" s="10">
        <f>C125</f>
        <v>0</v>
      </c>
      <c r="D124" s="10">
        <f>D125</f>
        <v>0</v>
      </c>
      <c r="E124" s="10">
        <f>E125</f>
        <v>0</v>
      </c>
      <c r="F124" s="10" t="e">
        <f>E124/B124%</f>
        <v>#DIV/0!</v>
      </c>
      <c r="G124" s="10">
        <f>_xlfn.IFERROR(E124/C124*100,0)</f>
        <v>0</v>
      </c>
      <c r="H124" s="10">
        <f>H125</f>
        <v>0</v>
      </c>
      <c r="I124" s="10">
        <f aca="true" t="shared" si="49" ref="I124:AE124">I125</f>
        <v>0</v>
      </c>
      <c r="J124" s="10">
        <f t="shared" si="49"/>
        <v>0</v>
      </c>
      <c r="K124" s="10">
        <f t="shared" si="49"/>
        <v>0</v>
      </c>
      <c r="L124" s="10">
        <f t="shared" si="49"/>
        <v>0</v>
      </c>
      <c r="M124" s="10">
        <f t="shared" si="49"/>
        <v>0</v>
      </c>
      <c r="N124" s="10">
        <f t="shared" si="49"/>
        <v>0</v>
      </c>
      <c r="O124" s="10">
        <f t="shared" si="49"/>
        <v>0</v>
      </c>
      <c r="P124" s="10">
        <f t="shared" si="49"/>
        <v>0</v>
      </c>
      <c r="Q124" s="10">
        <f t="shared" si="49"/>
        <v>0</v>
      </c>
      <c r="R124" s="10">
        <f t="shared" si="49"/>
        <v>0</v>
      </c>
      <c r="S124" s="10">
        <f t="shared" si="49"/>
        <v>0</v>
      </c>
      <c r="T124" s="10">
        <f t="shared" si="49"/>
        <v>0</v>
      </c>
      <c r="U124" s="10">
        <f t="shared" si="49"/>
        <v>0</v>
      </c>
      <c r="V124" s="10">
        <f t="shared" si="49"/>
        <v>0</v>
      </c>
      <c r="W124" s="10">
        <f t="shared" si="49"/>
        <v>0</v>
      </c>
      <c r="X124" s="10">
        <f t="shared" si="49"/>
        <v>0</v>
      </c>
      <c r="Y124" s="10">
        <f t="shared" si="49"/>
        <v>0</v>
      </c>
      <c r="Z124" s="10">
        <f t="shared" si="49"/>
        <v>0</v>
      </c>
      <c r="AA124" s="10">
        <f t="shared" si="49"/>
        <v>0</v>
      </c>
      <c r="AB124" s="10">
        <f t="shared" si="49"/>
        <v>0</v>
      </c>
      <c r="AC124" s="10">
        <f t="shared" si="49"/>
        <v>0</v>
      </c>
      <c r="AD124" s="10">
        <f t="shared" si="49"/>
        <v>0</v>
      </c>
      <c r="AE124" s="10">
        <f t="shared" si="49"/>
        <v>0</v>
      </c>
      <c r="AF124" s="53"/>
    </row>
    <row r="125" spans="1:32" s="37" customFormat="1" ht="15.75" customHeight="1">
      <c r="A125" s="36" t="s">
        <v>23</v>
      </c>
      <c r="B125" s="24">
        <f t="shared" si="38"/>
        <v>0</v>
      </c>
      <c r="C125" s="24">
        <f>C126+C127+C128+C129</f>
        <v>0</v>
      </c>
      <c r="D125" s="24">
        <f>D126+D127+D128+D129</f>
        <v>0</v>
      </c>
      <c r="E125" s="24">
        <f>E126+E127+E128+E129</f>
        <v>0</v>
      </c>
      <c r="F125" s="24" t="e">
        <f>E125/B125%</f>
        <v>#DIV/0!</v>
      </c>
      <c r="G125" s="24">
        <f>_xlfn.IFERROR(E125/C125*100,0)</f>
        <v>0</v>
      </c>
      <c r="H125" s="24">
        <f>H126+H127+H128+H129</f>
        <v>0</v>
      </c>
      <c r="I125" s="24">
        <f aca="true" t="shared" si="50" ref="I125:AD125">I126+I127+I128+I129</f>
        <v>0</v>
      </c>
      <c r="J125" s="24">
        <f t="shared" si="50"/>
        <v>0</v>
      </c>
      <c r="K125" s="24">
        <f t="shared" si="50"/>
        <v>0</v>
      </c>
      <c r="L125" s="24">
        <f t="shared" si="50"/>
        <v>0</v>
      </c>
      <c r="M125" s="24">
        <f t="shared" si="50"/>
        <v>0</v>
      </c>
      <c r="N125" s="24">
        <f t="shared" si="50"/>
        <v>0</v>
      </c>
      <c r="O125" s="24">
        <f t="shared" si="50"/>
        <v>0</v>
      </c>
      <c r="P125" s="24">
        <f t="shared" si="50"/>
        <v>0</v>
      </c>
      <c r="Q125" s="24">
        <f t="shared" si="50"/>
        <v>0</v>
      </c>
      <c r="R125" s="24">
        <f t="shared" si="50"/>
        <v>0</v>
      </c>
      <c r="S125" s="24">
        <f t="shared" si="50"/>
        <v>0</v>
      </c>
      <c r="T125" s="24">
        <f t="shared" si="50"/>
        <v>0</v>
      </c>
      <c r="U125" s="24">
        <f t="shared" si="50"/>
        <v>0</v>
      </c>
      <c r="V125" s="24">
        <f>V126+V127+V128+V129</f>
        <v>0</v>
      </c>
      <c r="W125" s="24">
        <f t="shared" si="50"/>
        <v>0</v>
      </c>
      <c r="X125" s="24">
        <f t="shared" si="50"/>
        <v>0</v>
      </c>
      <c r="Y125" s="24">
        <f t="shared" si="50"/>
        <v>0</v>
      </c>
      <c r="Z125" s="24">
        <f t="shared" si="50"/>
        <v>0</v>
      </c>
      <c r="AA125" s="24">
        <f t="shared" si="50"/>
        <v>0</v>
      </c>
      <c r="AB125" s="24">
        <f t="shared" si="50"/>
        <v>0</v>
      </c>
      <c r="AC125" s="24">
        <f t="shared" si="50"/>
        <v>0</v>
      </c>
      <c r="AD125" s="24">
        <f t="shared" si="50"/>
        <v>0</v>
      </c>
      <c r="AE125" s="24">
        <f>AE126+AE127+AE128+AE129</f>
        <v>0</v>
      </c>
      <c r="AF125" s="63"/>
    </row>
    <row r="126" spans="1:32" ht="15.75" customHeight="1" hidden="1">
      <c r="A126" s="39" t="s">
        <v>12</v>
      </c>
      <c r="B126" s="10">
        <f t="shared" si="38"/>
        <v>0</v>
      </c>
      <c r="C126" s="10">
        <f>H126</f>
        <v>0</v>
      </c>
      <c r="D126" s="10">
        <f>E126</f>
        <v>0</v>
      </c>
      <c r="E126" s="10">
        <f>I126+K126+M126+O126+Q126+S126+U126+W126+Y126+AA126+AC126+AE126</f>
        <v>0</v>
      </c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53"/>
      <c r="AF126" s="53"/>
    </row>
    <row r="127" spans="1:32" ht="15.75" customHeight="1" hidden="1">
      <c r="A127" s="39" t="s">
        <v>13</v>
      </c>
      <c r="B127" s="10">
        <f>H127+J127+L127+N127+P127+R127+T127+V127+X127+Z127+AB127+AD127</f>
        <v>0</v>
      </c>
      <c r="C127" s="10">
        <f>H127</f>
        <v>0</v>
      </c>
      <c r="D127" s="10">
        <f>E127</f>
        <v>0</v>
      </c>
      <c r="E127" s="10">
        <f>I127+K127+M127+O127+Q127+S127+U127+W127+Y127+AA127+AC127+AE127</f>
        <v>0</v>
      </c>
      <c r="F127" s="10"/>
      <c r="G127" s="10">
        <f>_xlfn.IFERROR(E127/C127*100,0)</f>
        <v>0</v>
      </c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53"/>
      <c r="AF127" s="53"/>
    </row>
    <row r="128" spans="1:32" ht="15.75" customHeight="1" hidden="1">
      <c r="A128" s="39" t="s">
        <v>78</v>
      </c>
      <c r="B128" s="10">
        <f t="shared" si="38"/>
        <v>0</v>
      </c>
      <c r="C128" s="10">
        <f>H128</f>
        <v>0</v>
      </c>
      <c r="D128" s="10">
        <f>E128</f>
        <v>0</v>
      </c>
      <c r="E128" s="10">
        <f>I128+K128+M128+O128+Q128+S128+U128+W128+Y128+AA128+AC128+AE128</f>
        <v>0</v>
      </c>
      <c r="F128" s="10"/>
      <c r="G128" s="10">
        <f>_xlfn.IFERROR(E128/C128*100,0)</f>
        <v>0</v>
      </c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53"/>
      <c r="AF128" s="53"/>
    </row>
    <row r="129" spans="1:32" ht="15.75" customHeight="1" hidden="1">
      <c r="A129" s="39" t="s">
        <v>14</v>
      </c>
      <c r="B129" s="10">
        <f t="shared" si="38"/>
        <v>0</v>
      </c>
      <c r="C129" s="10">
        <f>H129</f>
        <v>0</v>
      </c>
      <c r="D129" s="10">
        <f>E129</f>
        <v>0</v>
      </c>
      <c r="E129" s="10">
        <f>I129+K129+M129+O129+Q129+S129+U129+W129+Y129+AA129+AC129+AE129</f>
        <v>0</v>
      </c>
      <c r="F129" s="10"/>
      <c r="G129" s="10">
        <f>_xlfn.IFERROR(E129/C129*100,0)</f>
        <v>0</v>
      </c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53"/>
      <c r="AF129" s="53"/>
    </row>
    <row r="130" spans="1:32" ht="54.75" customHeight="1">
      <c r="A130" s="62" t="s">
        <v>94</v>
      </c>
      <c r="B130" s="10">
        <f t="shared" si="38"/>
        <v>0</v>
      </c>
      <c r="C130" s="10">
        <f>C131</f>
        <v>0</v>
      </c>
      <c r="D130" s="10">
        <f>D131</f>
        <v>0</v>
      </c>
      <c r="E130" s="10">
        <f>E131</f>
        <v>0</v>
      </c>
      <c r="F130" s="10" t="e">
        <f>E130/B130%</f>
        <v>#DIV/0!</v>
      </c>
      <c r="G130" s="10">
        <f>_xlfn.IFERROR(E130/C130*100,0)</f>
        <v>0</v>
      </c>
      <c r="H130" s="10">
        <f>H131</f>
        <v>0</v>
      </c>
      <c r="I130" s="10">
        <f aca="true" t="shared" si="51" ref="I130:AE130">I131</f>
        <v>0</v>
      </c>
      <c r="J130" s="10">
        <f t="shared" si="51"/>
        <v>0</v>
      </c>
      <c r="K130" s="10">
        <f t="shared" si="51"/>
        <v>0</v>
      </c>
      <c r="L130" s="10">
        <f t="shared" si="51"/>
        <v>0</v>
      </c>
      <c r="M130" s="10">
        <f t="shared" si="51"/>
        <v>0</v>
      </c>
      <c r="N130" s="10">
        <f t="shared" si="51"/>
        <v>0</v>
      </c>
      <c r="O130" s="10">
        <f t="shared" si="51"/>
        <v>0</v>
      </c>
      <c r="P130" s="10">
        <f t="shared" si="51"/>
        <v>0</v>
      </c>
      <c r="Q130" s="10">
        <f t="shared" si="51"/>
        <v>0</v>
      </c>
      <c r="R130" s="10">
        <f t="shared" si="51"/>
        <v>0</v>
      </c>
      <c r="S130" s="10">
        <f t="shared" si="51"/>
        <v>0</v>
      </c>
      <c r="T130" s="10">
        <f t="shared" si="51"/>
        <v>0</v>
      </c>
      <c r="U130" s="10">
        <f t="shared" si="51"/>
        <v>0</v>
      </c>
      <c r="V130" s="10">
        <f t="shared" si="51"/>
        <v>0</v>
      </c>
      <c r="W130" s="10">
        <f t="shared" si="51"/>
        <v>0</v>
      </c>
      <c r="X130" s="10">
        <f t="shared" si="51"/>
        <v>0</v>
      </c>
      <c r="Y130" s="10">
        <f t="shared" si="51"/>
        <v>0</v>
      </c>
      <c r="Z130" s="10">
        <f t="shared" si="51"/>
        <v>0</v>
      </c>
      <c r="AA130" s="10">
        <f t="shared" si="51"/>
        <v>0</v>
      </c>
      <c r="AB130" s="10">
        <f t="shared" si="51"/>
        <v>0</v>
      </c>
      <c r="AC130" s="10">
        <f t="shared" si="51"/>
        <v>0</v>
      </c>
      <c r="AD130" s="10">
        <f t="shared" si="51"/>
        <v>0</v>
      </c>
      <c r="AE130" s="10">
        <f t="shared" si="51"/>
        <v>0</v>
      </c>
      <c r="AF130" s="53"/>
    </row>
    <row r="131" spans="1:32" s="37" customFormat="1" ht="15.75" customHeight="1">
      <c r="A131" s="36" t="s">
        <v>23</v>
      </c>
      <c r="B131" s="24">
        <f t="shared" si="38"/>
        <v>0</v>
      </c>
      <c r="C131" s="24">
        <f>C132+C133+C134+C135</f>
        <v>0</v>
      </c>
      <c r="D131" s="24">
        <f>D132+D133+D134+D135</f>
        <v>0</v>
      </c>
      <c r="E131" s="24">
        <f>E132+E133+E134+E135</f>
        <v>0</v>
      </c>
      <c r="F131" s="24" t="e">
        <f>E131/B131%</f>
        <v>#DIV/0!</v>
      </c>
      <c r="G131" s="24">
        <f>_xlfn.IFERROR(E131/C131*100,0)</f>
        <v>0</v>
      </c>
      <c r="H131" s="24">
        <f>H132+H133+H134+H135</f>
        <v>0</v>
      </c>
      <c r="I131" s="24">
        <f aca="true" t="shared" si="52" ref="I131:AE131">I132+I133+I134+I135</f>
        <v>0</v>
      </c>
      <c r="J131" s="24">
        <f t="shared" si="52"/>
        <v>0</v>
      </c>
      <c r="K131" s="24">
        <f t="shared" si="52"/>
        <v>0</v>
      </c>
      <c r="L131" s="24">
        <f t="shared" si="52"/>
        <v>0</v>
      </c>
      <c r="M131" s="24">
        <f t="shared" si="52"/>
        <v>0</v>
      </c>
      <c r="N131" s="24">
        <f t="shared" si="52"/>
        <v>0</v>
      </c>
      <c r="O131" s="24">
        <f t="shared" si="52"/>
        <v>0</v>
      </c>
      <c r="P131" s="24">
        <f t="shared" si="52"/>
        <v>0</v>
      </c>
      <c r="Q131" s="24">
        <f t="shared" si="52"/>
        <v>0</v>
      </c>
      <c r="R131" s="24">
        <f t="shared" si="52"/>
        <v>0</v>
      </c>
      <c r="S131" s="24">
        <f t="shared" si="52"/>
        <v>0</v>
      </c>
      <c r="T131" s="24">
        <f t="shared" si="52"/>
        <v>0</v>
      </c>
      <c r="U131" s="24">
        <f t="shared" si="52"/>
        <v>0</v>
      </c>
      <c r="V131" s="24">
        <f t="shared" si="52"/>
        <v>0</v>
      </c>
      <c r="W131" s="24">
        <f t="shared" si="52"/>
        <v>0</v>
      </c>
      <c r="X131" s="24">
        <f t="shared" si="52"/>
        <v>0</v>
      </c>
      <c r="Y131" s="24">
        <f t="shared" si="52"/>
        <v>0</v>
      </c>
      <c r="Z131" s="24">
        <f t="shared" si="52"/>
        <v>0</v>
      </c>
      <c r="AA131" s="24">
        <f t="shared" si="52"/>
        <v>0</v>
      </c>
      <c r="AB131" s="24">
        <f t="shared" si="52"/>
        <v>0</v>
      </c>
      <c r="AC131" s="24">
        <f t="shared" si="52"/>
        <v>0</v>
      </c>
      <c r="AD131" s="24">
        <f t="shared" si="52"/>
        <v>0</v>
      </c>
      <c r="AE131" s="24">
        <f t="shared" si="52"/>
        <v>0</v>
      </c>
      <c r="AF131" s="63"/>
    </row>
    <row r="132" spans="1:32" ht="15.75" customHeight="1" hidden="1">
      <c r="A132" s="39" t="s">
        <v>12</v>
      </c>
      <c r="B132" s="10">
        <f t="shared" si="38"/>
        <v>0</v>
      </c>
      <c r="C132" s="10">
        <f>H132</f>
        <v>0</v>
      </c>
      <c r="D132" s="10">
        <f>E132</f>
        <v>0</v>
      </c>
      <c r="E132" s="10">
        <f>I132+K132+M132+O132+Q132+S132+U132+W132+Y132+AA132+AC132+AE132</f>
        <v>0</v>
      </c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53"/>
      <c r="AF132" s="53"/>
    </row>
    <row r="133" spans="1:32" ht="15.75" customHeight="1" hidden="1">
      <c r="A133" s="39" t="s">
        <v>13</v>
      </c>
      <c r="B133" s="10">
        <f>H133+J133+L133+N133+P133+R133+T133+V133+X133+Z133+AB133+AD133</f>
        <v>0</v>
      </c>
      <c r="C133" s="10">
        <f>H133</f>
        <v>0</v>
      </c>
      <c r="D133" s="10">
        <f>E133</f>
        <v>0</v>
      </c>
      <c r="E133" s="10">
        <f>I133+K133+M133+O133+Q133+S133+U133+W133+Y133+AA133+AC133+AE133</f>
        <v>0</v>
      </c>
      <c r="F133" s="10"/>
      <c r="G133" s="10">
        <f>_xlfn.IFERROR(E133/C133*100,0)</f>
        <v>0</v>
      </c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53"/>
      <c r="AF133" s="53"/>
    </row>
    <row r="134" spans="1:32" ht="15.75" customHeight="1" hidden="1">
      <c r="A134" s="39" t="s">
        <v>78</v>
      </c>
      <c r="B134" s="10">
        <f t="shared" si="38"/>
        <v>0</v>
      </c>
      <c r="C134" s="10">
        <f>H134</f>
        <v>0</v>
      </c>
      <c r="D134" s="10">
        <f>E134</f>
        <v>0</v>
      </c>
      <c r="E134" s="10">
        <f>I134+K134+M134+O134+Q134+S134+U134+W134+Y134+AA134+AC134+AE134</f>
        <v>0</v>
      </c>
      <c r="F134" s="10"/>
      <c r="G134" s="10">
        <f>_xlfn.IFERROR(E134/C134*100,0)</f>
        <v>0</v>
      </c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53"/>
      <c r="AF134" s="53"/>
    </row>
    <row r="135" spans="1:32" ht="15.75" customHeight="1" hidden="1">
      <c r="A135" s="39" t="s">
        <v>14</v>
      </c>
      <c r="B135" s="10">
        <f t="shared" si="38"/>
        <v>0</v>
      </c>
      <c r="C135" s="10">
        <f>H135</f>
        <v>0</v>
      </c>
      <c r="D135" s="10">
        <f>E135</f>
        <v>0</v>
      </c>
      <c r="E135" s="10">
        <f>I135+K135+M135+O135+Q135+S135+U135+W135+Y135+AA135+AC135+AE135</f>
        <v>0</v>
      </c>
      <c r="F135" s="10"/>
      <c r="G135" s="10">
        <f>_xlfn.IFERROR(E135/C135*100,0)</f>
        <v>0</v>
      </c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53"/>
      <c r="AF135" s="53"/>
    </row>
    <row r="136" spans="1:32" ht="42" customHeight="1">
      <c r="A136" s="62" t="s">
        <v>103</v>
      </c>
      <c r="B136" s="10">
        <f t="shared" si="38"/>
        <v>1580</v>
      </c>
      <c r="C136" s="10">
        <f>C137</f>
        <v>0</v>
      </c>
      <c r="D136" s="10">
        <f>D137</f>
        <v>0</v>
      </c>
      <c r="E136" s="10">
        <f>E137</f>
        <v>0</v>
      </c>
      <c r="F136" s="10">
        <f>E136/B136%</f>
        <v>0</v>
      </c>
      <c r="G136" s="10">
        <f>_xlfn.IFERROR(E136/C136*100,0)</f>
        <v>0</v>
      </c>
      <c r="H136" s="10">
        <f>H137</f>
        <v>0</v>
      </c>
      <c r="I136" s="10">
        <f aca="true" t="shared" si="53" ref="I136:AE136">I137</f>
        <v>0</v>
      </c>
      <c r="J136" s="10">
        <f t="shared" si="53"/>
        <v>0</v>
      </c>
      <c r="K136" s="10">
        <f t="shared" si="53"/>
        <v>0</v>
      </c>
      <c r="L136" s="10">
        <f t="shared" si="53"/>
        <v>0</v>
      </c>
      <c r="M136" s="10">
        <f t="shared" si="53"/>
        <v>0</v>
      </c>
      <c r="N136" s="10">
        <f t="shared" si="53"/>
        <v>0</v>
      </c>
      <c r="O136" s="10">
        <f t="shared" si="53"/>
        <v>0</v>
      </c>
      <c r="P136" s="10">
        <f t="shared" si="53"/>
        <v>0</v>
      </c>
      <c r="Q136" s="10">
        <f t="shared" si="53"/>
        <v>0</v>
      </c>
      <c r="R136" s="10">
        <f t="shared" si="53"/>
        <v>0</v>
      </c>
      <c r="S136" s="10">
        <f t="shared" si="53"/>
        <v>0</v>
      </c>
      <c r="T136" s="10">
        <f t="shared" si="53"/>
        <v>0</v>
      </c>
      <c r="U136" s="10">
        <f t="shared" si="53"/>
        <v>0</v>
      </c>
      <c r="V136" s="10">
        <f t="shared" si="53"/>
        <v>0</v>
      </c>
      <c r="W136" s="10">
        <f t="shared" si="53"/>
        <v>0</v>
      </c>
      <c r="X136" s="10">
        <f t="shared" si="53"/>
        <v>1580</v>
      </c>
      <c r="Y136" s="10">
        <f t="shared" si="53"/>
        <v>0</v>
      </c>
      <c r="Z136" s="10">
        <f t="shared" si="53"/>
        <v>0</v>
      </c>
      <c r="AA136" s="10">
        <f t="shared" si="53"/>
        <v>0</v>
      </c>
      <c r="AB136" s="10">
        <f t="shared" si="53"/>
        <v>0</v>
      </c>
      <c r="AC136" s="10">
        <f t="shared" si="53"/>
        <v>0</v>
      </c>
      <c r="AD136" s="10">
        <f t="shared" si="53"/>
        <v>0</v>
      </c>
      <c r="AE136" s="10">
        <f t="shared" si="53"/>
        <v>0</v>
      </c>
      <c r="AF136" s="53"/>
    </row>
    <row r="137" spans="1:32" s="37" customFormat="1" ht="15.75" customHeight="1">
      <c r="A137" s="36" t="s">
        <v>23</v>
      </c>
      <c r="B137" s="24">
        <f t="shared" si="38"/>
        <v>1580</v>
      </c>
      <c r="C137" s="24">
        <f>C138+C139+C140+C141</f>
        <v>0</v>
      </c>
      <c r="D137" s="24">
        <f>D138+D139+D140+D141</f>
        <v>0</v>
      </c>
      <c r="E137" s="24">
        <f>E138+E139+E140+E141</f>
        <v>0</v>
      </c>
      <c r="F137" s="24">
        <f>E137/B137%</f>
        <v>0</v>
      </c>
      <c r="G137" s="24">
        <f>_xlfn.IFERROR(E137/C137*100,0)</f>
        <v>0</v>
      </c>
      <c r="H137" s="24">
        <f>H138+H139+H140+H141</f>
        <v>0</v>
      </c>
      <c r="I137" s="24">
        <f aca="true" t="shared" si="54" ref="I137:AE137">I138+I139+I140+I141</f>
        <v>0</v>
      </c>
      <c r="J137" s="24">
        <f t="shared" si="54"/>
        <v>0</v>
      </c>
      <c r="K137" s="24">
        <f t="shared" si="54"/>
        <v>0</v>
      </c>
      <c r="L137" s="24">
        <f t="shared" si="54"/>
        <v>0</v>
      </c>
      <c r="M137" s="24">
        <f t="shared" si="54"/>
        <v>0</v>
      </c>
      <c r="N137" s="24">
        <f t="shared" si="54"/>
        <v>0</v>
      </c>
      <c r="O137" s="24">
        <f t="shared" si="54"/>
        <v>0</v>
      </c>
      <c r="P137" s="24">
        <f t="shared" si="54"/>
        <v>0</v>
      </c>
      <c r="Q137" s="24">
        <f t="shared" si="54"/>
        <v>0</v>
      </c>
      <c r="R137" s="24">
        <f t="shared" si="54"/>
        <v>0</v>
      </c>
      <c r="S137" s="24">
        <f t="shared" si="54"/>
        <v>0</v>
      </c>
      <c r="T137" s="24">
        <f t="shared" si="54"/>
        <v>0</v>
      </c>
      <c r="U137" s="24">
        <f t="shared" si="54"/>
        <v>0</v>
      </c>
      <c r="V137" s="24">
        <f t="shared" si="54"/>
        <v>0</v>
      </c>
      <c r="W137" s="24">
        <f t="shared" si="54"/>
        <v>0</v>
      </c>
      <c r="X137" s="24">
        <f t="shared" si="54"/>
        <v>1580</v>
      </c>
      <c r="Y137" s="24">
        <f t="shared" si="54"/>
        <v>0</v>
      </c>
      <c r="Z137" s="24">
        <f t="shared" si="54"/>
        <v>0</v>
      </c>
      <c r="AA137" s="24">
        <f t="shared" si="54"/>
        <v>0</v>
      </c>
      <c r="AB137" s="24">
        <f t="shared" si="54"/>
        <v>0</v>
      </c>
      <c r="AC137" s="24">
        <f t="shared" si="54"/>
        <v>0</v>
      </c>
      <c r="AD137" s="24">
        <f t="shared" si="54"/>
        <v>0</v>
      </c>
      <c r="AE137" s="24">
        <f t="shared" si="54"/>
        <v>0</v>
      </c>
      <c r="AF137" s="63"/>
    </row>
    <row r="138" spans="1:32" ht="15.75" customHeight="1">
      <c r="A138" s="39" t="s">
        <v>12</v>
      </c>
      <c r="B138" s="10">
        <f t="shared" si="38"/>
        <v>0</v>
      </c>
      <c r="C138" s="10">
        <f>H138+J138+L138</f>
        <v>0</v>
      </c>
      <c r="D138" s="10">
        <f>E138</f>
        <v>0</v>
      </c>
      <c r="E138" s="10">
        <f>I138+K138+M138+O138+Q138+S138+U138+W138+Y138+AA138+AC138+AE138</f>
        <v>0</v>
      </c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53"/>
      <c r="AF138" s="53"/>
    </row>
    <row r="139" spans="1:32" ht="15.75" customHeight="1">
      <c r="A139" s="39" t="s">
        <v>13</v>
      </c>
      <c r="B139" s="10">
        <f t="shared" si="38"/>
        <v>1580</v>
      </c>
      <c r="C139" s="10">
        <f>H139+J139+L139</f>
        <v>0</v>
      </c>
      <c r="D139" s="10">
        <f>E139</f>
        <v>0</v>
      </c>
      <c r="E139" s="10">
        <f>I139+K139+M139+O139+Q139+S139+U139+W139+Y139+AA139+AC139+AE139</f>
        <v>0</v>
      </c>
      <c r="F139" s="10"/>
      <c r="G139" s="10">
        <f>_xlfn.IFERROR(E139/C139*100,0)</f>
        <v>0</v>
      </c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>
        <v>1580</v>
      </c>
      <c r="Y139" s="10"/>
      <c r="Z139" s="10"/>
      <c r="AA139" s="10"/>
      <c r="AB139" s="10"/>
      <c r="AC139" s="10"/>
      <c r="AD139" s="10"/>
      <c r="AE139" s="53"/>
      <c r="AF139" s="53"/>
    </row>
    <row r="140" spans="1:32" ht="15.75" customHeight="1">
      <c r="A140" s="39" t="s">
        <v>78</v>
      </c>
      <c r="B140" s="10">
        <f t="shared" si="38"/>
        <v>0</v>
      </c>
      <c r="C140" s="10">
        <f>H140+J140+L140</f>
        <v>0</v>
      </c>
      <c r="D140" s="10">
        <f>E140</f>
        <v>0</v>
      </c>
      <c r="E140" s="10">
        <f>I140+K140+M140+O140+Q140+S140+U140+W140+Y140+AA140+AC140+AE140</f>
        <v>0</v>
      </c>
      <c r="F140" s="10"/>
      <c r="G140" s="10">
        <f>_xlfn.IFERROR(E140/C140*100,0)</f>
        <v>0</v>
      </c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53"/>
      <c r="AF140" s="53"/>
    </row>
    <row r="141" spans="1:32" ht="15.75" customHeight="1">
      <c r="A141" s="39" t="s">
        <v>14</v>
      </c>
      <c r="B141" s="10">
        <f t="shared" si="38"/>
        <v>0</v>
      </c>
      <c r="C141" s="10">
        <f>H141+J141+L141</f>
        <v>0</v>
      </c>
      <c r="D141" s="10">
        <f>E141</f>
        <v>0</v>
      </c>
      <c r="E141" s="10">
        <f>I141+K141+M141+O141+Q141+S141+U141+W141+Y141+AA141+AC141+AE141</f>
        <v>0</v>
      </c>
      <c r="F141" s="10"/>
      <c r="G141" s="10">
        <f>_xlfn.IFERROR(E141/C141*100,0)</f>
        <v>0</v>
      </c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53"/>
      <c r="AF141" s="53"/>
    </row>
    <row r="142" spans="1:32" ht="51" customHeight="1">
      <c r="A142" s="62" t="s">
        <v>104</v>
      </c>
      <c r="B142" s="10">
        <f t="shared" si="38"/>
        <v>100</v>
      </c>
      <c r="C142" s="10">
        <f>C143</f>
        <v>0</v>
      </c>
      <c r="D142" s="10">
        <f>D143</f>
        <v>0</v>
      </c>
      <c r="E142" s="10">
        <f>E143</f>
        <v>0</v>
      </c>
      <c r="F142" s="10">
        <f>E142/B142%</f>
        <v>0</v>
      </c>
      <c r="G142" s="10">
        <f>_xlfn.IFERROR(E142/C142*100,0)</f>
        <v>0</v>
      </c>
      <c r="H142" s="10">
        <f>H143</f>
        <v>0</v>
      </c>
      <c r="I142" s="10">
        <f aca="true" t="shared" si="55" ref="I142:AE142">I143</f>
        <v>0</v>
      </c>
      <c r="J142" s="10">
        <f t="shared" si="55"/>
        <v>0</v>
      </c>
      <c r="K142" s="10">
        <f t="shared" si="55"/>
        <v>0</v>
      </c>
      <c r="L142" s="10">
        <f t="shared" si="55"/>
        <v>0</v>
      </c>
      <c r="M142" s="10">
        <f t="shared" si="55"/>
        <v>0</v>
      </c>
      <c r="N142" s="10">
        <f t="shared" si="55"/>
        <v>100</v>
      </c>
      <c r="O142" s="10">
        <f t="shared" si="55"/>
        <v>0</v>
      </c>
      <c r="P142" s="10">
        <f t="shared" si="55"/>
        <v>0</v>
      </c>
      <c r="Q142" s="10">
        <f t="shared" si="55"/>
        <v>0</v>
      </c>
      <c r="R142" s="10">
        <f t="shared" si="55"/>
        <v>0</v>
      </c>
      <c r="S142" s="10">
        <f t="shared" si="55"/>
        <v>0</v>
      </c>
      <c r="T142" s="10">
        <f t="shared" si="55"/>
        <v>0</v>
      </c>
      <c r="U142" s="10">
        <f t="shared" si="55"/>
        <v>0</v>
      </c>
      <c r="V142" s="10">
        <f t="shared" si="55"/>
        <v>0</v>
      </c>
      <c r="W142" s="10">
        <f t="shared" si="55"/>
        <v>0</v>
      </c>
      <c r="X142" s="10">
        <f t="shared" si="55"/>
        <v>0</v>
      </c>
      <c r="Y142" s="10">
        <f t="shared" si="55"/>
        <v>0</v>
      </c>
      <c r="Z142" s="10">
        <f t="shared" si="55"/>
        <v>0</v>
      </c>
      <c r="AA142" s="10">
        <f t="shared" si="55"/>
        <v>0</v>
      </c>
      <c r="AB142" s="10">
        <f t="shared" si="55"/>
        <v>0</v>
      </c>
      <c r="AC142" s="10">
        <f t="shared" si="55"/>
        <v>0</v>
      </c>
      <c r="AD142" s="10">
        <f t="shared" si="55"/>
        <v>0</v>
      </c>
      <c r="AE142" s="10">
        <f t="shared" si="55"/>
        <v>0</v>
      </c>
      <c r="AF142" s="53"/>
    </row>
    <row r="143" spans="1:32" s="37" customFormat="1" ht="15.75" customHeight="1">
      <c r="A143" s="36" t="s">
        <v>23</v>
      </c>
      <c r="B143" s="24">
        <f t="shared" si="38"/>
        <v>100</v>
      </c>
      <c r="C143" s="24">
        <f>C144+C145+C146+C147</f>
        <v>0</v>
      </c>
      <c r="D143" s="24">
        <f>D144+D145+D146+D147</f>
        <v>0</v>
      </c>
      <c r="E143" s="24">
        <f>E144+E145+E146+E147</f>
        <v>0</v>
      </c>
      <c r="F143" s="24">
        <f>E143/B143%</f>
        <v>0</v>
      </c>
      <c r="G143" s="24">
        <f>_xlfn.IFERROR(E143/C143*100,0)</f>
        <v>0</v>
      </c>
      <c r="H143" s="24">
        <f>H144+H145+H146+H147</f>
        <v>0</v>
      </c>
      <c r="I143" s="24">
        <f aca="true" t="shared" si="56" ref="I143:AE143">I144+I145+I146+I147</f>
        <v>0</v>
      </c>
      <c r="J143" s="24">
        <f t="shared" si="56"/>
        <v>0</v>
      </c>
      <c r="K143" s="24">
        <f t="shared" si="56"/>
        <v>0</v>
      </c>
      <c r="L143" s="24">
        <f t="shared" si="56"/>
        <v>0</v>
      </c>
      <c r="M143" s="24">
        <f t="shared" si="56"/>
        <v>0</v>
      </c>
      <c r="N143" s="24">
        <f t="shared" si="56"/>
        <v>100</v>
      </c>
      <c r="O143" s="24">
        <f t="shared" si="56"/>
        <v>0</v>
      </c>
      <c r="P143" s="24">
        <f t="shared" si="56"/>
        <v>0</v>
      </c>
      <c r="Q143" s="24">
        <f t="shared" si="56"/>
        <v>0</v>
      </c>
      <c r="R143" s="24">
        <f t="shared" si="56"/>
        <v>0</v>
      </c>
      <c r="S143" s="24">
        <f t="shared" si="56"/>
        <v>0</v>
      </c>
      <c r="T143" s="24">
        <f t="shared" si="56"/>
        <v>0</v>
      </c>
      <c r="U143" s="24">
        <f t="shared" si="56"/>
        <v>0</v>
      </c>
      <c r="V143" s="24">
        <f t="shared" si="56"/>
        <v>0</v>
      </c>
      <c r="W143" s="24">
        <f t="shared" si="56"/>
        <v>0</v>
      </c>
      <c r="X143" s="24">
        <f t="shared" si="56"/>
        <v>0</v>
      </c>
      <c r="Y143" s="24">
        <f t="shared" si="56"/>
        <v>0</v>
      </c>
      <c r="Z143" s="24">
        <f t="shared" si="56"/>
        <v>0</v>
      </c>
      <c r="AA143" s="24">
        <f t="shared" si="56"/>
        <v>0</v>
      </c>
      <c r="AB143" s="24">
        <f t="shared" si="56"/>
        <v>0</v>
      </c>
      <c r="AC143" s="24">
        <f t="shared" si="56"/>
        <v>0</v>
      </c>
      <c r="AD143" s="24">
        <f t="shared" si="56"/>
        <v>0</v>
      </c>
      <c r="AE143" s="24">
        <f t="shared" si="56"/>
        <v>0</v>
      </c>
      <c r="AF143" s="63"/>
    </row>
    <row r="144" spans="1:32" ht="15.75" customHeight="1">
      <c r="A144" s="39" t="s">
        <v>12</v>
      </c>
      <c r="B144" s="10">
        <f t="shared" si="38"/>
        <v>0</v>
      </c>
      <c r="C144" s="10">
        <f>H144+J144+L144</f>
        <v>0</v>
      </c>
      <c r="D144" s="10">
        <f>E144</f>
        <v>0</v>
      </c>
      <c r="E144" s="10">
        <f>I144+K144+M144+O144+Q144+S144+U144+W144+Y144+AA144+AC144+AE144</f>
        <v>0</v>
      </c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53"/>
      <c r="AF144" s="53"/>
    </row>
    <row r="145" spans="1:32" ht="15.75" customHeight="1">
      <c r="A145" s="39" t="s">
        <v>13</v>
      </c>
      <c r="B145" s="10">
        <f t="shared" si="38"/>
        <v>100</v>
      </c>
      <c r="C145" s="10">
        <f>H145+J145+L145</f>
        <v>0</v>
      </c>
      <c r="D145" s="10">
        <f>E145</f>
        <v>0</v>
      </c>
      <c r="E145" s="10">
        <f>I145+K145+M145+O145+Q145+S145+U145+W145+Y145+AA145+AC145+AE145</f>
        <v>0</v>
      </c>
      <c r="F145" s="10"/>
      <c r="G145" s="10">
        <f>_xlfn.IFERROR(E145/C145*100,0)</f>
        <v>0</v>
      </c>
      <c r="H145" s="10"/>
      <c r="I145" s="10"/>
      <c r="J145" s="10"/>
      <c r="K145" s="10"/>
      <c r="L145" s="10"/>
      <c r="M145" s="10"/>
      <c r="N145" s="10">
        <v>100</v>
      </c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53"/>
      <c r="AF145" s="53"/>
    </row>
    <row r="146" spans="1:32" ht="15.75" customHeight="1">
      <c r="A146" s="39" t="s">
        <v>78</v>
      </c>
      <c r="B146" s="10">
        <f t="shared" si="38"/>
        <v>0</v>
      </c>
      <c r="C146" s="10">
        <f>H146+J146+L146</f>
        <v>0</v>
      </c>
      <c r="D146" s="10">
        <f>E146</f>
        <v>0</v>
      </c>
      <c r="E146" s="10">
        <f>I146+K146+M146+O146+Q146+S146+U146+W146+Y146+AA146+AC146+AE146</f>
        <v>0</v>
      </c>
      <c r="F146" s="10"/>
      <c r="G146" s="10">
        <f>_xlfn.IFERROR(E146/C146*100,0)</f>
        <v>0</v>
      </c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53"/>
      <c r="AF146" s="53"/>
    </row>
    <row r="147" spans="1:32" ht="15.75" customHeight="1">
      <c r="A147" s="39" t="s">
        <v>14</v>
      </c>
      <c r="B147" s="10">
        <f t="shared" si="38"/>
        <v>0</v>
      </c>
      <c r="C147" s="10">
        <f>H147+J147+L147</f>
        <v>0</v>
      </c>
      <c r="D147" s="10">
        <f>E147</f>
        <v>0</v>
      </c>
      <c r="E147" s="10">
        <f>I147+K147+M147+O147+Q147+S147+U147+W147+Y147+AA147+AC147+AE147</f>
        <v>0</v>
      </c>
      <c r="F147" s="10"/>
      <c r="G147" s="10">
        <f>_xlfn.IFERROR(E147/C147*100,0)</f>
        <v>0</v>
      </c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53"/>
      <c r="AF147" s="53"/>
    </row>
    <row r="148" spans="1:32" ht="74.25" customHeight="1">
      <c r="A148" s="40" t="s">
        <v>84</v>
      </c>
      <c r="B148" s="10">
        <f t="shared" si="38"/>
        <v>28595.699999999997</v>
      </c>
      <c r="C148" s="10">
        <f>C149</f>
        <v>0</v>
      </c>
      <c r="D148" s="10">
        <f>D149</f>
        <v>0</v>
      </c>
      <c r="E148" s="10">
        <f>E149</f>
        <v>0</v>
      </c>
      <c r="F148" s="10">
        <f aca="true" t="shared" si="57" ref="F148:F155">E148/B148%</f>
        <v>0</v>
      </c>
      <c r="G148" s="10">
        <f aca="true" t="shared" si="58" ref="G148:G177">_xlfn.IFERROR(E148/C148*100,0)</f>
        <v>0</v>
      </c>
      <c r="H148" s="10">
        <f>H149</f>
        <v>0</v>
      </c>
      <c r="I148" s="10">
        <f aca="true" t="shared" si="59" ref="I148:AE148">I149</f>
        <v>0</v>
      </c>
      <c r="J148" s="10">
        <f t="shared" si="59"/>
        <v>0</v>
      </c>
      <c r="K148" s="10">
        <f t="shared" si="59"/>
        <v>0</v>
      </c>
      <c r="L148" s="10">
        <f t="shared" si="59"/>
        <v>0</v>
      </c>
      <c r="M148" s="10">
        <f t="shared" si="59"/>
        <v>0</v>
      </c>
      <c r="N148" s="10">
        <f t="shared" si="59"/>
        <v>3300</v>
      </c>
      <c r="O148" s="10">
        <f t="shared" si="59"/>
        <v>0</v>
      </c>
      <c r="P148" s="10">
        <f t="shared" si="59"/>
        <v>0</v>
      </c>
      <c r="Q148" s="10">
        <f t="shared" si="59"/>
        <v>0</v>
      </c>
      <c r="R148" s="10">
        <f t="shared" si="59"/>
        <v>0</v>
      </c>
      <c r="S148" s="10">
        <f t="shared" si="59"/>
        <v>0</v>
      </c>
      <c r="T148" s="10">
        <f t="shared" si="59"/>
        <v>0</v>
      </c>
      <c r="U148" s="10">
        <f t="shared" si="59"/>
        <v>0</v>
      </c>
      <c r="V148" s="10">
        <f t="shared" si="59"/>
        <v>7000</v>
      </c>
      <c r="W148" s="10">
        <f t="shared" si="59"/>
        <v>0</v>
      </c>
      <c r="X148" s="10">
        <f t="shared" si="59"/>
        <v>6769</v>
      </c>
      <c r="Y148" s="10">
        <f t="shared" si="59"/>
        <v>0</v>
      </c>
      <c r="Z148" s="10">
        <f t="shared" si="59"/>
        <v>11526.573919999999</v>
      </c>
      <c r="AA148" s="10">
        <f t="shared" si="59"/>
        <v>0</v>
      </c>
      <c r="AB148" s="10">
        <f t="shared" si="59"/>
        <v>0</v>
      </c>
      <c r="AC148" s="10">
        <f t="shared" si="59"/>
        <v>0</v>
      </c>
      <c r="AD148" s="10">
        <f t="shared" si="59"/>
        <v>0.12608</v>
      </c>
      <c r="AE148" s="10">
        <f t="shared" si="59"/>
        <v>0</v>
      </c>
      <c r="AF148" s="53"/>
    </row>
    <row r="149" spans="1:32" s="37" customFormat="1" ht="18" customHeight="1">
      <c r="A149" s="36" t="s">
        <v>23</v>
      </c>
      <c r="B149" s="10">
        <f t="shared" si="38"/>
        <v>28595.699999999997</v>
      </c>
      <c r="C149" s="24">
        <f>C150+C151+C152+C153</f>
        <v>0</v>
      </c>
      <c r="D149" s="24">
        <f>D150+D151+D152+D153</f>
        <v>0</v>
      </c>
      <c r="E149" s="24">
        <f>E150+E151+E152+E153</f>
        <v>0</v>
      </c>
      <c r="F149" s="24">
        <f t="shared" si="57"/>
        <v>0</v>
      </c>
      <c r="G149" s="24">
        <f t="shared" si="58"/>
        <v>0</v>
      </c>
      <c r="H149" s="24">
        <f>H150+H151+H152+H153</f>
        <v>0</v>
      </c>
      <c r="I149" s="24">
        <f aca="true" t="shared" si="60" ref="I149:AE149">I150+I151+I152+I153</f>
        <v>0</v>
      </c>
      <c r="J149" s="24">
        <f t="shared" si="60"/>
        <v>0</v>
      </c>
      <c r="K149" s="24">
        <f t="shared" si="60"/>
        <v>0</v>
      </c>
      <c r="L149" s="24">
        <f t="shared" si="60"/>
        <v>0</v>
      </c>
      <c r="M149" s="24">
        <f t="shared" si="60"/>
        <v>0</v>
      </c>
      <c r="N149" s="24">
        <f t="shared" si="60"/>
        <v>3300</v>
      </c>
      <c r="O149" s="24">
        <f t="shared" si="60"/>
        <v>0</v>
      </c>
      <c r="P149" s="24">
        <f t="shared" si="60"/>
        <v>0</v>
      </c>
      <c r="Q149" s="24">
        <f t="shared" si="60"/>
        <v>0</v>
      </c>
      <c r="R149" s="24">
        <f t="shared" si="60"/>
        <v>0</v>
      </c>
      <c r="S149" s="24">
        <f t="shared" si="60"/>
        <v>0</v>
      </c>
      <c r="T149" s="24">
        <f t="shared" si="60"/>
        <v>0</v>
      </c>
      <c r="U149" s="24">
        <f t="shared" si="60"/>
        <v>0</v>
      </c>
      <c r="V149" s="24">
        <f>V150+V151+V152+V153</f>
        <v>7000</v>
      </c>
      <c r="W149" s="24">
        <f t="shared" si="60"/>
        <v>0</v>
      </c>
      <c r="X149" s="24">
        <f t="shared" si="60"/>
        <v>6769</v>
      </c>
      <c r="Y149" s="24">
        <f t="shared" si="60"/>
        <v>0</v>
      </c>
      <c r="Z149" s="24">
        <f t="shared" si="60"/>
        <v>11526.573919999999</v>
      </c>
      <c r="AA149" s="24">
        <f t="shared" si="60"/>
        <v>0</v>
      </c>
      <c r="AB149" s="24">
        <f t="shared" si="60"/>
        <v>0</v>
      </c>
      <c r="AC149" s="24">
        <f t="shared" si="60"/>
        <v>0</v>
      </c>
      <c r="AD149" s="24">
        <f t="shared" si="60"/>
        <v>0.12608</v>
      </c>
      <c r="AE149" s="24">
        <f t="shared" si="60"/>
        <v>0</v>
      </c>
      <c r="AF149" s="63"/>
    </row>
    <row r="150" spans="1:32" ht="18" customHeight="1">
      <c r="A150" s="39" t="s">
        <v>12</v>
      </c>
      <c r="B150" s="10">
        <f>B156+B162+B174+B168</f>
        <v>0</v>
      </c>
      <c r="C150" s="10">
        <f aca="true" t="shared" si="61" ref="C150:E153">C156+C162+C174+C180+C186+C192+C198+C204</f>
        <v>0</v>
      </c>
      <c r="D150" s="10">
        <f t="shared" si="61"/>
        <v>0</v>
      </c>
      <c r="E150" s="10">
        <f t="shared" si="61"/>
        <v>0</v>
      </c>
      <c r="F150" s="10"/>
      <c r="G150" s="10">
        <f t="shared" si="58"/>
        <v>0</v>
      </c>
      <c r="H150" s="10">
        <f aca="true" t="shared" si="62" ref="H150:AE150">H156+H162+H174+H180+H186+H192+H198+H204</f>
        <v>0</v>
      </c>
      <c r="I150" s="10">
        <f t="shared" si="62"/>
        <v>0</v>
      </c>
      <c r="J150" s="10">
        <f t="shared" si="62"/>
        <v>0</v>
      </c>
      <c r="K150" s="10">
        <f t="shared" si="62"/>
        <v>0</v>
      </c>
      <c r="L150" s="10">
        <f t="shared" si="62"/>
        <v>0</v>
      </c>
      <c r="M150" s="10">
        <f t="shared" si="62"/>
        <v>0</v>
      </c>
      <c r="N150" s="10">
        <f t="shared" si="62"/>
        <v>0</v>
      </c>
      <c r="O150" s="10">
        <f t="shared" si="62"/>
        <v>0</v>
      </c>
      <c r="P150" s="10">
        <f t="shared" si="62"/>
        <v>0</v>
      </c>
      <c r="Q150" s="10">
        <f t="shared" si="62"/>
        <v>0</v>
      </c>
      <c r="R150" s="10">
        <f t="shared" si="62"/>
        <v>0</v>
      </c>
      <c r="S150" s="10">
        <f t="shared" si="62"/>
        <v>0</v>
      </c>
      <c r="T150" s="10">
        <f t="shared" si="62"/>
        <v>0</v>
      </c>
      <c r="U150" s="10">
        <f t="shared" si="62"/>
        <v>0</v>
      </c>
      <c r="V150" s="10">
        <f t="shared" si="62"/>
        <v>0</v>
      </c>
      <c r="W150" s="10">
        <f t="shared" si="62"/>
        <v>0</v>
      </c>
      <c r="X150" s="10">
        <f t="shared" si="62"/>
        <v>0</v>
      </c>
      <c r="Y150" s="10">
        <f t="shared" si="62"/>
        <v>0</v>
      </c>
      <c r="Z150" s="10">
        <f t="shared" si="62"/>
        <v>0</v>
      </c>
      <c r="AA150" s="10">
        <f t="shared" si="62"/>
        <v>0</v>
      </c>
      <c r="AB150" s="10">
        <f t="shared" si="62"/>
        <v>0</v>
      </c>
      <c r="AC150" s="10">
        <f t="shared" si="62"/>
        <v>0</v>
      </c>
      <c r="AD150" s="10">
        <f t="shared" si="62"/>
        <v>0</v>
      </c>
      <c r="AE150" s="10">
        <f t="shared" si="62"/>
        <v>0</v>
      </c>
      <c r="AF150" s="53"/>
    </row>
    <row r="151" spans="1:32" ht="18" customHeight="1">
      <c r="A151" s="39" t="s">
        <v>13</v>
      </c>
      <c r="B151" s="10">
        <f>B157+B163+B175+B169</f>
        <v>6131</v>
      </c>
      <c r="C151" s="10">
        <f t="shared" si="61"/>
        <v>0</v>
      </c>
      <c r="D151" s="10">
        <f t="shared" si="61"/>
        <v>0</v>
      </c>
      <c r="E151" s="10">
        <f t="shared" si="61"/>
        <v>0</v>
      </c>
      <c r="F151" s="10"/>
      <c r="G151" s="10">
        <f t="shared" si="58"/>
        <v>0</v>
      </c>
      <c r="H151" s="10">
        <f aca="true" t="shared" si="63" ref="H151:AE151">H157+H163+H175+H181+H187+H193+H199+H205</f>
        <v>0</v>
      </c>
      <c r="I151" s="10">
        <f t="shared" si="63"/>
        <v>0</v>
      </c>
      <c r="J151" s="10">
        <f t="shared" si="63"/>
        <v>0</v>
      </c>
      <c r="K151" s="10">
        <f t="shared" si="63"/>
        <v>0</v>
      </c>
      <c r="L151" s="10">
        <f t="shared" si="63"/>
        <v>0</v>
      </c>
      <c r="M151" s="10">
        <f t="shared" si="63"/>
        <v>0</v>
      </c>
      <c r="N151" s="10">
        <f t="shared" si="63"/>
        <v>0</v>
      </c>
      <c r="O151" s="10">
        <f t="shared" si="63"/>
        <v>0</v>
      </c>
      <c r="P151" s="10">
        <f t="shared" si="63"/>
        <v>0</v>
      </c>
      <c r="Q151" s="10">
        <f t="shared" si="63"/>
        <v>0</v>
      </c>
      <c r="R151" s="10">
        <f t="shared" si="63"/>
        <v>0</v>
      </c>
      <c r="S151" s="10">
        <f t="shared" si="63"/>
        <v>0</v>
      </c>
      <c r="T151" s="10">
        <f t="shared" si="63"/>
        <v>0</v>
      </c>
      <c r="U151" s="10">
        <f t="shared" si="63"/>
        <v>0</v>
      </c>
      <c r="V151" s="10">
        <f t="shared" si="63"/>
        <v>0</v>
      </c>
      <c r="W151" s="10">
        <f t="shared" si="63"/>
        <v>0</v>
      </c>
      <c r="X151" s="10">
        <f t="shared" si="63"/>
        <v>6069</v>
      </c>
      <c r="Y151" s="10">
        <f t="shared" si="63"/>
        <v>0</v>
      </c>
      <c r="Z151" s="10">
        <f t="shared" si="63"/>
        <v>11526.573919999999</v>
      </c>
      <c r="AA151" s="10">
        <f t="shared" si="63"/>
        <v>0</v>
      </c>
      <c r="AB151" s="10">
        <f t="shared" si="63"/>
        <v>0</v>
      </c>
      <c r="AC151" s="10">
        <f t="shared" si="63"/>
        <v>0</v>
      </c>
      <c r="AD151" s="10">
        <f t="shared" si="63"/>
        <v>0.12608</v>
      </c>
      <c r="AE151" s="10">
        <f t="shared" si="63"/>
        <v>0</v>
      </c>
      <c r="AF151" s="53"/>
    </row>
    <row r="152" spans="1:32" ht="18" customHeight="1">
      <c r="A152" s="39" t="s">
        <v>78</v>
      </c>
      <c r="B152" s="10">
        <f>B158+B164+B176+B170</f>
        <v>0</v>
      </c>
      <c r="C152" s="10">
        <f t="shared" si="61"/>
        <v>0</v>
      </c>
      <c r="D152" s="10">
        <f t="shared" si="61"/>
        <v>0</v>
      </c>
      <c r="E152" s="10">
        <f t="shared" si="61"/>
        <v>0</v>
      </c>
      <c r="F152" s="10"/>
      <c r="G152" s="10">
        <f t="shared" si="58"/>
        <v>0</v>
      </c>
      <c r="H152" s="10">
        <f aca="true" t="shared" si="64" ref="H152:AE152">H158+H164+H176+H182+H188+H194+H200+H206</f>
        <v>0</v>
      </c>
      <c r="I152" s="10">
        <f t="shared" si="64"/>
        <v>0</v>
      </c>
      <c r="J152" s="10">
        <f t="shared" si="64"/>
        <v>0</v>
      </c>
      <c r="K152" s="10">
        <f t="shared" si="64"/>
        <v>0</v>
      </c>
      <c r="L152" s="10">
        <f t="shared" si="64"/>
        <v>0</v>
      </c>
      <c r="M152" s="10">
        <f t="shared" si="64"/>
        <v>0</v>
      </c>
      <c r="N152" s="10">
        <f t="shared" si="64"/>
        <v>0</v>
      </c>
      <c r="O152" s="10">
        <f t="shared" si="64"/>
        <v>0</v>
      </c>
      <c r="P152" s="10">
        <f t="shared" si="64"/>
        <v>0</v>
      </c>
      <c r="Q152" s="10">
        <f t="shared" si="64"/>
        <v>0</v>
      </c>
      <c r="R152" s="10">
        <f t="shared" si="64"/>
        <v>0</v>
      </c>
      <c r="S152" s="10">
        <f t="shared" si="64"/>
        <v>0</v>
      </c>
      <c r="T152" s="10">
        <f t="shared" si="64"/>
        <v>0</v>
      </c>
      <c r="U152" s="10">
        <f t="shared" si="64"/>
        <v>0</v>
      </c>
      <c r="V152" s="10">
        <f t="shared" si="64"/>
        <v>0</v>
      </c>
      <c r="W152" s="10">
        <f t="shared" si="64"/>
        <v>0</v>
      </c>
      <c r="X152" s="10">
        <f t="shared" si="64"/>
        <v>0</v>
      </c>
      <c r="Y152" s="10">
        <f t="shared" si="64"/>
        <v>0</v>
      </c>
      <c r="Z152" s="10">
        <f t="shared" si="64"/>
        <v>0</v>
      </c>
      <c r="AA152" s="10">
        <f t="shared" si="64"/>
        <v>0</v>
      </c>
      <c r="AB152" s="10">
        <f t="shared" si="64"/>
        <v>0</v>
      </c>
      <c r="AC152" s="10">
        <f t="shared" si="64"/>
        <v>0</v>
      </c>
      <c r="AD152" s="10">
        <f t="shared" si="64"/>
        <v>0</v>
      </c>
      <c r="AE152" s="10">
        <f t="shared" si="64"/>
        <v>0</v>
      </c>
      <c r="AF152" s="53"/>
    </row>
    <row r="153" spans="1:32" ht="18" customHeight="1">
      <c r="A153" s="39" t="s">
        <v>14</v>
      </c>
      <c r="B153" s="10">
        <f>H153+J153+L153+N153+P153+R153+T153+V153+X153+Z153+AB153+AD153</f>
        <v>11000</v>
      </c>
      <c r="C153" s="10">
        <f t="shared" si="61"/>
        <v>0</v>
      </c>
      <c r="D153" s="10">
        <f t="shared" si="61"/>
        <v>0</v>
      </c>
      <c r="E153" s="10">
        <f t="shared" si="61"/>
        <v>0</v>
      </c>
      <c r="F153" s="10">
        <f t="shared" si="57"/>
        <v>0</v>
      </c>
      <c r="G153" s="10">
        <f t="shared" si="58"/>
        <v>0</v>
      </c>
      <c r="H153" s="10">
        <f aca="true" t="shared" si="65" ref="H153:AE153">H159+H165+H177+H183+H189+H195+H201+H207</f>
        <v>0</v>
      </c>
      <c r="I153" s="10">
        <f t="shared" si="65"/>
        <v>0</v>
      </c>
      <c r="J153" s="10">
        <f t="shared" si="65"/>
        <v>0</v>
      </c>
      <c r="K153" s="10">
        <f t="shared" si="65"/>
        <v>0</v>
      </c>
      <c r="L153" s="10">
        <f t="shared" si="65"/>
        <v>0</v>
      </c>
      <c r="M153" s="10">
        <f t="shared" si="65"/>
        <v>0</v>
      </c>
      <c r="N153" s="10">
        <f t="shared" si="65"/>
        <v>3300</v>
      </c>
      <c r="O153" s="10">
        <f t="shared" si="65"/>
        <v>0</v>
      </c>
      <c r="P153" s="10">
        <f t="shared" si="65"/>
        <v>0</v>
      </c>
      <c r="Q153" s="10">
        <f t="shared" si="65"/>
        <v>0</v>
      </c>
      <c r="R153" s="10">
        <f t="shared" si="65"/>
        <v>0</v>
      </c>
      <c r="S153" s="10">
        <f t="shared" si="65"/>
        <v>0</v>
      </c>
      <c r="T153" s="10">
        <f t="shared" si="65"/>
        <v>0</v>
      </c>
      <c r="U153" s="10">
        <f t="shared" si="65"/>
        <v>0</v>
      </c>
      <c r="V153" s="10">
        <f t="shared" si="65"/>
        <v>7000</v>
      </c>
      <c r="W153" s="10">
        <f t="shared" si="65"/>
        <v>0</v>
      </c>
      <c r="X153" s="10">
        <f t="shared" si="65"/>
        <v>700</v>
      </c>
      <c r="Y153" s="10">
        <f t="shared" si="65"/>
        <v>0</v>
      </c>
      <c r="Z153" s="10">
        <f t="shared" si="65"/>
        <v>0</v>
      </c>
      <c r="AA153" s="10">
        <f t="shared" si="65"/>
        <v>0</v>
      </c>
      <c r="AB153" s="10">
        <f t="shared" si="65"/>
        <v>0</v>
      </c>
      <c r="AC153" s="10">
        <f t="shared" si="65"/>
        <v>0</v>
      </c>
      <c r="AD153" s="10">
        <f t="shared" si="65"/>
        <v>0</v>
      </c>
      <c r="AE153" s="10">
        <f t="shared" si="65"/>
        <v>0</v>
      </c>
      <c r="AF153" s="53"/>
    </row>
    <row r="154" spans="1:32" ht="57.75" customHeight="1">
      <c r="A154" s="40" t="s">
        <v>87</v>
      </c>
      <c r="B154" s="10">
        <f aca="true" t="shared" si="66" ref="B154:B208">H154+J154+L154+N154+P154+R154+T154+V154+X154+Z154+AB154+AD154</f>
        <v>0</v>
      </c>
      <c r="C154" s="10">
        <f>C155</f>
        <v>0</v>
      </c>
      <c r="D154" s="10">
        <f>D155</f>
        <v>0</v>
      </c>
      <c r="E154" s="10">
        <f>E155</f>
        <v>0</v>
      </c>
      <c r="F154" s="10" t="e">
        <f t="shared" si="57"/>
        <v>#DIV/0!</v>
      </c>
      <c r="G154" s="10">
        <f t="shared" si="58"/>
        <v>0</v>
      </c>
      <c r="H154" s="10">
        <f>H155</f>
        <v>0</v>
      </c>
      <c r="I154" s="10">
        <f aca="true" t="shared" si="67" ref="I154:AE154">I155</f>
        <v>0</v>
      </c>
      <c r="J154" s="10">
        <f t="shared" si="67"/>
        <v>0</v>
      </c>
      <c r="K154" s="10">
        <f t="shared" si="67"/>
        <v>0</v>
      </c>
      <c r="L154" s="10">
        <f t="shared" si="67"/>
        <v>0</v>
      </c>
      <c r="M154" s="10">
        <f t="shared" si="67"/>
        <v>0</v>
      </c>
      <c r="N154" s="10">
        <f t="shared" si="67"/>
        <v>0</v>
      </c>
      <c r="O154" s="10">
        <f t="shared" si="67"/>
        <v>0</v>
      </c>
      <c r="P154" s="10">
        <f t="shared" si="67"/>
        <v>0</v>
      </c>
      <c r="Q154" s="10">
        <f t="shared" si="67"/>
        <v>0</v>
      </c>
      <c r="R154" s="10">
        <f t="shared" si="67"/>
        <v>0</v>
      </c>
      <c r="S154" s="10">
        <f t="shared" si="67"/>
        <v>0</v>
      </c>
      <c r="T154" s="10">
        <f t="shared" si="67"/>
        <v>0</v>
      </c>
      <c r="U154" s="10">
        <f t="shared" si="67"/>
        <v>0</v>
      </c>
      <c r="V154" s="10">
        <f t="shared" si="67"/>
        <v>0</v>
      </c>
      <c r="W154" s="10">
        <f t="shared" si="67"/>
        <v>0</v>
      </c>
      <c r="X154" s="10">
        <f t="shared" si="67"/>
        <v>0</v>
      </c>
      <c r="Y154" s="10">
        <f t="shared" si="67"/>
        <v>0</v>
      </c>
      <c r="Z154" s="10">
        <f t="shared" si="67"/>
        <v>0</v>
      </c>
      <c r="AA154" s="10">
        <f t="shared" si="67"/>
        <v>0</v>
      </c>
      <c r="AB154" s="10">
        <f t="shared" si="67"/>
        <v>0</v>
      </c>
      <c r="AC154" s="10">
        <f t="shared" si="67"/>
        <v>0</v>
      </c>
      <c r="AD154" s="10">
        <f t="shared" si="67"/>
        <v>0</v>
      </c>
      <c r="AE154" s="10">
        <f t="shared" si="67"/>
        <v>0</v>
      </c>
      <c r="AF154" s="53"/>
    </row>
    <row r="155" spans="1:32" s="37" customFormat="1" ht="21" customHeight="1">
      <c r="A155" s="36" t="s">
        <v>23</v>
      </c>
      <c r="B155" s="24">
        <f t="shared" si="66"/>
        <v>0</v>
      </c>
      <c r="C155" s="24">
        <f>C156+C157+C158+C159</f>
        <v>0</v>
      </c>
      <c r="D155" s="24">
        <f>D156+D157+D158+D159</f>
        <v>0</v>
      </c>
      <c r="E155" s="24">
        <f>E156+E157+E158+E159</f>
        <v>0</v>
      </c>
      <c r="F155" s="24" t="e">
        <f t="shared" si="57"/>
        <v>#DIV/0!</v>
      </c>
      <c r="G155" s="24">
        <f t="shared" si="58"/>
        <v>0</v>
      </c>
      <c r="H155" s="24">
        <f>H156+H157+H158+H159</f>
        <v>0</v>
      </c>
      <c r="I155" s="24">
        <f aca="true" t="shared" si="68" ref="I155:AD155">I156+I157+I158+I159</f>
        <v>0</v>
      </c>
      <c r="J155" s="24">
        <f t="shared" si="68"/>
        <v>0</v>
      </c>
      <c r="K155" s="24">
        <f t="shared" si="68"/>
        <v>0</v>
      </c>
      <c r="L155" s="24">
        <f t="shared" si="68"/>
        <v>0</v>
      </c>
      <c r="M155" s="24">
        <f t="shared" si="68"/>
        <v>0</v>
      </c>
      <c r="N155" s="24">
        <f t="shared" si="68"/>
        <v>0</v>
      </c>
      <c r="O155" s="24">
        <f t="shared" si="68"/>
        <v>0</v>
      </c>
      <c r="P155" s="24">
        <f t="shared" si="68"/>
        <v>0</v>
      </c>
      <c r="Q155" s="24">
        <f t="shared" si="68"/>
        <v>0</v>
      </c>
      <c r="R155" s="24">
        <f t="shared" si="68"/>
        <v>0</v>
      </c>
      <c r="S155" s="24">
        <f t="shared" si="68"/>
        <v>0</v>
      </c>
      <c r="T155" s="24">
        <f t="shared" si="68"/>
        <v>0</v>
      </c>
      <c r="U155" s="24">
        <f t="shared" si="68"/>
        <v>0</v>
      </c>
      <c r="V155" s="24">
        <f t="shared" si="68"/>
        <v>0</v>
      </c>
      <c r="W155" s="24">
        <f t="shared" si="68"/>
        <v>0</v>
      </c>
      <c r="X155" s="24">
        <f t="shared" si="68"/>
        <v>0</v>
      </c>
      <c r="Y155" s="24">
        <f t="shared" si="68"/>
        <v>0</v>
      </c>
      <c r="Z155" s="24">
        <f t="shared" si="68"/>
        <v>0</v>
      </c>
      <c r="AA155" s="24">
        <f t="shared" si="68"/>
        <v>0</v>
      </c>
      <c r="AB155" s="24">
        <f t="shared" si="68"/>
        <v>0</v>
      </c>
      <c r="AC155" s="24">
        <f t="shared" si="68"/>
        <v>0</v>
      </c>
      <c r="AD155" s="24">
        <f t="shared" si="68"/>
        <v>0</v>
      </c>
      <c r="AE155" s="24">
        <f>AE156+AE157+AE158+AE159</f>
        <v>0</v>
      </c>
      <c r="AF155" s="63"/>
    </row>
    <row r="156" spans="1:32" ht="16.5" customHeight="1" hidden="1">
      <c r="A156" s="39" t="s">
        <v>12</v>
      </c>
      <c r="B156" s="10">
        <f t="shared" si="66"/>
        <v>0</v>
      </c>
      <c r="C156" s="10">
        <f>H156</f>
        <v>0</v>
      </c>
      <c r="D156" s="10">
        <f>E156</f>
        <v>0</v>
      </c>
      <c r="E156" s="10">
        <f>I156+K156+M156+O156+Q156+S156+U156+W156+Y156+AA156+AC156+AE156</f>
        <v>0</v>
      </c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53"/>
      <c r="AF156" s="53"/>
    </row>
    <row r="157" spans="1:32" ht="16.5" customHeight="1" hidden="1">
      <c r="A157" s="39" t="s">
        <v>13</v>
      </c>
      <c r="B157" s="10">
        <f t="shared" si="66"/>
        <v>0</v>
      </c>
      <c r="C157" s="10">
        <f>H157</f>
        <v>0</v>
      </c>
      <c r="D157" s="10">
        <f>E157</f>
        <v>0</v>
      </c>
      <c r="E157" s="10">
        <f>I157+K157+M157+O157+Q157+S157+U157+W157+Y157+AA157+AC157+AE157</f>
        <v>0</v>
      </c>
      <c r="F157" s="10"/>
      <c r="G157" s="10">
        <f t="shared" si="58"/>
        <v>0</v>
      </c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53"/>
      <c r="AF157" s="53"/>
    </row>
    <row r="158" spans="1:32" ht="16.5" customHeight="1" hidden="1">
      <c r="A158" s="39" t="s">
        <v>78</v>
      </c>
      <c r="B158" s="10">
        <f t="shared" si="66"/>
        <v>0</v>
      </c>
      <c r="C158" s="10">
        <f>H158</f>
        <v>0</v>
      </c>
      <c r="D158" s="10">
        <f>E158</f>
        <v>0</v>
      </c>
      <c r="E158" s="10">
        <f>I158+K158+M158+O158+Q158+S158+U158+W158+Y158+AA158+AC158+AE158</f>
        <v>0</v>
      </c>
      <c r="F158" s="10"/>
      <c r="G158" s="10">
        <f>_xlfn.IFERROR(E158/C158*100,0)</f>
        <v>0</v>
      </c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53"/>
      <c r="AF158" s="53"/>
    </row>
    <row r="159" spans="1:32" ht="20.25" customHeight="1" hidden="1">
      <c r="A159" s="39" t="s">
        <v>14</v>
      </c>
      <c r="B159" s="10">
        <f t="shared" si="66"/>
        <v>0</v>
      </c>
      <c r="C159" s="10">
        <f>H159</f>
        <v>0</v>
      </c>
      <c r="D159" s="10">
        <f>E159</f>
        <v>0</v>
      </c>
      <c r="E159" s="10">
        <f>I159+K159+M159+O159+Q159+S159+U159+W159+Y159+AA159+AC159+AE159</f>
        <v>0</v>
      </c>
      <c r="F159" s="10" t="e">
        <f>E159/B159%</f>
        <v>#DIV/0!</v>
      </c>
      <c r="G159" s="10">
        <f t="shared" si="58"/>
        <v>0</v>
      </c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53"/>
      <c r="AF159" s="53"/>
    </row>
    <row r="160" spans="1:32" ht="46.5" customHeight="1">
      <c r="A160" s="62" t="s">
        <v>85</v>
      </c>
      <c r="B160" s="10">
        <f t="shared" si="66"/>
        <v>0</v>
      </c>
      <c r="C160" s="10">
        <f>C161</f>
        <v>0</v>
      </c>
      <c r="D160" s="10">
        <f>D161</f>
        <v>0</v>
      </c>
      <c r="E160" s="10">
        <f>E161</f>
        <v>0</v>
      </c>
      <c r="F160" s="10" t="e">
        <f>E160/B160%</f>
        <v>#DIV/0!</v>
      </c>
      <c r="G160" s="10">
        <f>_xlfn.IFERROR(E160/C160*100,0)</f>
        <v>0</v>
      </c>
      <c r="H160" s="10">
        <f>H161</f>
        <v>0</v>
      </c>
      <c r="I160" s="10">
        <f aca="true" t="shared" si="69" ref="I160:AE160">I161</f>
        <v>0</v>
      </c>
      <c r="J160" s="10">
        <f t="shared" si="69"/>
        <v>0</v>
      </c>
      <c r="K160" s="10">
        <f t="shared" si="69"/>
        <v>0</v>
      </c>
      <c r="L160" s="10">
        <f t="shared" si="69"/>
        <v>0</v>
      </c>
      <c r="M160" s="10">
        <f t="shared" si="69"/>
        <v>0</v>
      </c>
      <c r="N160" s="10">
        <f t="shared" si="69"/>
        <v>0</v>
      </c>
      <c r="O160" s="10">
        <f t="shared" si="69"/>
        <v>0</v>
      </c>
      <c r="P160" s="10">
        <f t="shared" si="69"/>
        <v>0</v>
      </c>
      <c r="Q160" s="10">
        <f t="shared" si="69"/>
        <v>0</v>
      </c>
      <c r="R160" s="10">
        <f t="shared" si="69"/>
        <v>0</v>
      </c>
      <c r="S160" s="10">
        <f t="shared" si="69"/>
        <v>0</v>
      </c>
      <c r="T160" s="10">
        <f t="shared" si="69"/>
        <v>0</v>
      </c>
      <c r="U160" s="10">
        <f t="shared" si="69"/>
        <v>0</v>
      </c>
      <c r="V160" s="10">
        <f t="shared" si="69"/>
        <v>0</v>
      </c>
      <c r="W160" s="10">
        <f t="shared" si="69"/>
        <v>0</v>
      </c>
      <c r="X160" s="10">
        <f t="shared" si="69"/>
        <v>0</v>
      </c>
      <c r="Y160" s="10">
        <f t="shared" si="69"/>
        <v>0</v>
      </c>
      <c r="Z160" s="10">
        <f t="shared" si="69"/>
        <v>0</v>
      </c>
      <c r="AA160" s="10">
        <f t="shared" si="69"/>
        <v>0</v>
      </c>
      <c r="AB160" s="10">
        <f t="shared" si="69"/>
        <v>0</v>
      </c>
      <c r="AC160" s="10">
        <f t="shared" si="69"/>
        <v>0</v>
      </c>
      <c r="AD160" s="10">
        <f t="shared" si="69"/>
        <v>0</v>
      </c>
      <c r="AE160" s="10">
        <f t="shared" si="69"/>
        <v>0</v>
      </c>
      <c r="AF160" s="53"/>
    </row>
    <row r="161" spans="1:32" s="37" customFormat="1" ht="24" customHeight="1">
      <c r="A161" s="36" t="s">
        <v>23</v>
      </c>
      <c r="B161" s="24">
        <f t="shared" si="66"/>
        <v>0</v>
      </c>
      <c r="C161" s="24">
        <f>C162+C163+C164+C165</f>
        <v>0</v>
      </c>
      <c r="D161" s="24">
        <f>D162+D163+D164+D165</f>
        <v>0</v>
      </c>
      <c r="E161" s="24">
        <f>E162+E163+E164+E165</f>
        <v>0</v>
      </c>
      <c r="F161" s="24" t="e">
        <f>E161/B161%</f>
        <v>#DIV/0!</v>
      </c>
      <c r="G161" s="24">
        <f t="shared" si="58"/>
        <v>0</v>
      </c>
      <c r="H161" s="24">
        <f>H162+H163+H164+H165</f>
        <v>0</v>
      </c>
      <c r="I161" s="24">
        <f aca="true" t="shared" si="70" ref="I161:AD161">I162+I163+I164+I165</f>
        <v>0</v>
      </c>
      <c r="J161" s="24">
        <f t="shared" si="70"/>
        <v>0</v>
      </c>
      <c r="K161" s="24">
        <f t="shared" si="70"/>
        <v>0</v>
      </c>
      <c r="L161" s="24">
        <f t="shared" si="70"/>
        <v>0</v>
      </c>
      <c r="M161" s="24">
        <f t="shared" si="70"/>
        <v>0</v>
      </c>
      <c r="N161" s="24">
        <f t="shared" si="70"/>
        <v>0</v>
      </c>
      <c r="O161" s="24">
        <f t="shared" si="70"/>
        <v>0</v>
      </c>
      <c r="P161" s="24">
        <f t="shared" si="70"/>
        <v>0</v>
      </c>
      <c r="Q161" s="24">
        <f t="shared" si="70"/>
        <v>0</v>
      </c>
      <c r="R161" s="24">
        <f t="shared" si="70"/>
        <v>0</v>
      </c>
      <c r="S161" s="24">
        <f t="shared" si="70"/>
        <v>0</v>
      </c>
      <c r="T161" s="24">
        <f t="shared" si="70"/>
        <v>0</v>
      </c>
      <c r="U161" s="24">
        <f t="shared" si="70"/>
        <v>0</v>
      </c>
      <c r="V161" s="24">
        <f t="shared" si="70"/>
        <v>0</v>
      </c>
      <c r="W161" s="24">
        <f t="shared" si="70"/>
        <v>0</v>
      </c>
      <c r="X161" s="24">
        <f t="shared" si="70"/>
        <v>0</v>
      </c>
      <c r="Y161" s="24">
        <f t="shared" si="70"/>
        <v>0</v>
      </c>
      <c r="Z161" s="24">
        <f t="shared" si="70"/>
        <v>0</v>
      </c>
      <c r="AA161" s="24">
        <f t="shared" si="70"/>
        <v>0</v>
      </c>
      <c r="AB161" s="24">
        <f t="shared" si="70"/>
        <v>0</v>
      </c>
      <c r="AC161" s="24">
        <f t="shared" si="70"/>
        <v>0</v>
      </c>
      <c r="AD161" s="24">
        <f t="shared" si="70"/>
        <v>0</v>
      </c>
      <c r="AE161" s="24">
        <f>AE162+AE163+AE164+AE165</f>
        <v>0</v>
      </c>
      <c r="AF161" s="63"/>
    </row>
    <row r="162" spans="1:32" ht="33" customHeight="1" hidden="1">
      <c r="A162" s="39" t="s">
        <v>12</v>
      </c>
      <c r="B162" s="10">
        <f>H162+J162+L162+N162+P162+R162+T162+V162+X162+Z162+AB162+AD162</f>
        <v>0</v>
      </c>
      <c r="C162" s="10">
        <f>H162</f>
        <v>0</v>
      </c>
      <c r="D162" s="10">
        <f>E162</f>
        <v>0</v>
      </c>
      <c r="E162" s="10">
        <f>I162+K162+M162+O162+Q162+S162+U162+W162+Y162+AA162+AC162+AE162</f>
        <v>0</v>
      </c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53"/>
      <c r="AF162" s="53"/>
    </row>
    <row r="163" spans="1:32" ht="27.75" customHeight="1" hidden="1">
      <c r="A163" s="39" t="s">
        <v>13</v>
      </c>
      <c r="B163" s="10">
        <f t="shared" si="66"/>
        <v>0</v>
      </c>
      <c r="C163" s="10">
        <f>H163</f>
        <v>0</v>
      </c>
      <c r="D163" s="10">
        <f>E163</f>
        <v>0</v>
      </c>
      <c r="E163" s="10">
        <f>I163+K163+M163+O163+Q163+S163+U163+W163+Y163+AA163+AC163+AE163</f>
        <v>0</v>
      </c>
      <c r="F163" s="10"/>
      <c r="G163" s="10">
        <f t="shared" si="58"/>
        <v>0</v>
      </c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53"/>
      <c r="AF163" s="53"/>
    </row>
    <row r="164" spans="1:32" ht="25.5" customHeight="1" hidden="1">
      <c r="A164" s="39" t="s">
        <v>78</v>
      </c>
      <c r="B164" s="10">
        <f t="shared" si="66"/>
        <v>0</v>
      </c>
      <c r="C164" s="10">
        <f>H164</f>
        <v>0</v>
      </c>
      <c r="D164" s="10">
        <f>E164</f>
        <v>0</v>
      </c>
      <c r="E164" s="10">
        <f>I164+K164+M164+O164+Q164+S164+U164+W164+Y164+AA164+AC164+AE164</f>
        <v>0</v>
      </c>
      <c r="F164" s="10"/>
      <c r="G164" s="10">
        <v>3932.3</v>
      </c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53"/>
      <c r="AF164" s="53"/>
    </row>
    <row r="165" spans="1:32" ht="31.5" customHeight="1" hidden="1">
      <c r="A165" s="39" t="s">
        <v>14</v>
      </c>
      <c r="B165" s="10">
        <f>H165+J165+L165+N165+P165+R165+T165+V165+X165+Z165+AB165+AD165</f>
        <v>0</v>
      </c>
      <c r="C165" s="10">
        <f>H165</f>
        <v>0</v>
      </c>
      <c r="D165" s="10">
        <f>E165</f>
        <v>0</v>
      </c>
      <c r="E165" s="10">
        <f>I165+K165+M165+O165+Q165+S165+U165+W165+Y165+AA165+AC165+AE165</f>
        <v>0</v>
      </c>
      <c r="F165" s="10" t="e">
        <f>E165/B165%</f>
        <v>#DIV/0!</v>
      </c>
      <c r="G165" s="24">
        <f t="shared" si="58"/>
        <v>0</v>
      </c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53"/>
      <c r="AF165" s="53"/>
    </row>
    <row r="166" spans="1:32" ht="49.5" customHeight="1">
      <c r="A166" s="62" t="s">
        <v>88</v>
      </c>
      <c r="B166" s="24">
        <f t="shared" si="66"/>
        <v>0</v>
      </c>
      <c r="C166" s="24">
        <f>C167</f>
        <v>0</v>
      </c>
      <c r="D166" s="24">
        <f>D167</f>
        <v>0</v>
      </c>
      <c r="E166" s="24">
        <f>E167</f>
        <v>0</v>
      </c>
      <c r="F166" s="24" t="e">
        <f>E166/B166%</f>
        <v>#DIV/0!</v>
      </c>
      <c r="G166" s="24">
        <f>_xlfn.IFERROR(E166/C166*100,0)</f>
        <v>0</v>
      </c>
      <c r="H166" s="24">
        <f>H167</f>
        <v>0</v>
      </c>
      <c r="I166" s="24">
        <f aca="true" t="shared" si="71" ref="I166:AE166">I167</f>
        <v>0</v>
      </c>
      <c r="J166" s="24">
        <f t="shared" si="71"/>
        <v>0</v>
      </c>
      <c r="K166" s="24">
        <f t="shared" si="71"/>
        <v>0</v>
      </c>
      <c r="L166" s="24">
        <f t="shared" si="71"/>
        <v>0</v>
      </c>
      <c r="M166" s="24">
        <f t="shared" si="71"/>
        <v>0</v>
      </c>
      <c r="N166" s="24">
        <f t="shared" si="71"/>
        <v>0</v>
      </c>
      <c r="O166" s="24">
        <f t="shared" si="71"/>
        <v>0</v>
      </c>
      <c r="P166" s="24">
        <f t="shared" si="71"/>
        <v>0</v>
      </c>
      <c r="Q166" s="24">
        <f t="shared" si="71"/>
        <v>0</v>
      </c>
      <c r="R166" s="24">
        <f t="shared" si="71"/>
        <v>0</v>
      </c>
      <c r="S166" s="24">
        <f t="shared" si="71"/>
        <v>0</v>
      </c>
      <c r="T166" s="24">
        <f t="shared" si="71"/>
        <v>0</v>
      </c>
      <c r="U166" s="24">
        <f t="shared" si="71"/>
        <v>0</v>
      </c>
      <c r="V166" s="24">
        <f t="shared" si="71"/>
        <v>0</v>
      </c>
      <c r="W166" s="24">
        <f t="shared" si="71"/>
        <v>0</v>
      </c>
      <c r="X166" s="24">
        <f t="shared" si="71"/>
        <v>0</v>
      </c>
      <c r="Y166" s="24">
        <f t="shared" si="71"/>
        <v>0</v>
      </c>
      <c r="Z166" s="24">
        <f t="shared" si="71"/>
        <v>0</v>
      </c>
      <c r="AA166" s="24">
        <f t="shared" si="71"/>
        <v>0</v>
      </c>
      <c r="AB166" s="24">
        <f t="shared" si="71"/>
        <v>0</v>
      </c>
      <c r="AC166" s="24">
        <f t="shared" si="71"/>
        <v>0</v>
      </c>
      <c r="AD166" s="24">
        <f t="shared" si="71"/>
        <v>0</v>
      </c>
      <c r="AE166" s="63">
        <f t="shared" si="71"/>
        <v>0</v>
      </c>
      <c r="AF166" s="53"/>
    </row>
    <row r="167" spans="1:32" ht="23.25" customHeight="1">
      <c r="A167" s="36" t="s">
        <v>23</v>
      </c>
      <c r="B167" s="10">
        <f t="shared" si="66"/>
        <v>0</v>
      </c>
      <c r="C167" s="10">
        <f>H167+J167+L167+N167+P167+R167+T167+V167+X167+Z167+AB167</f>
        <v>0</v>
      </c>
      <c r="D167" s="10">
        <f>D168+D169+D170+D171</f>
        <v>0</v>
      </c>
      <c r="E167" s="10">
        <f>E168+E169+E170+E171</f>
        <v>0</v>
      </c>
      <c r="F167" s="10" t="e">
        <f>E167/B167%</f>
        <v>#DIV/0!</v>
      </c>
      <c r="G167" s="24">
        <f>_xlfn.IFERROR(E167/C167*100,0)</f>
        <v>0</v>
      </c>
      <c r="H167" s="10">
        <f>H168+H169+H170+H171</f>
        <v>0</v>
      </c>
      <c r="I167" s="10">
        <f aca="true" t="shared" si="72" ref="I167:AD167">I168+I169+I170+I171</f>
        <v>0</v>
      </c>
      <c r="J167" s="10">
        <f t="shared" si="72"/>
        <v>0</v>
      </c>
      <c r="K167" s="10">
        <f t="shared" si="72"/>
        <v>0</v>
      </c>
      <c r="L167" s="10">
        <f t="shared" si="72"/>
        <v>0</v>
      </c>
      <c r="M167" s="10">
        <f t="shared" si="72"/>
        <v>0</v>
      </c>
      <c r="N167" s="10">
        <f t="shared" si="72"/>
        <v>0</v>
      </c>
      <c r="O167" s="10">
        <f t="shared" si="72"/>
        <v>0</v>
      </c>
      <c r="P167" s="10">
        <f t="shared" si="72"/>
        <v>0</v>
      </c>
      <c r="Q167" s="10">
        <f t="shared" si="72"/>
        <v>0</v>
      </c>
      <c r="R167" s="10">
        <f t="shared" si="72"/>
        <v>0</v>
      </c>
      <c r="S167" s="10">
        <f t="shared" si="72"/>
        <v>0</v>
      </c>
      <c r="T167" s="10">
        <f t="shared" si="72"/>
        <v>0</v>
      </c>
      <c r="U167" s="10">
        <f t="shared" si="72"/>
        <v>0</v>
      </c>
      <c r="V167" s="10">
        <f>V168+V169+V170+V171</f>
        <v>0</v>
      </c>
      <c r="W167" s="10">
        <f t="shared" si="72"/>
        <v>0</v>
      </c>
      <c r="X167" s="10">
        <f t="shared" si="72"/>
        <v>0</v>
      </c>
      <c r="Y167" s="10">
        <f t="shared" si="72"/>
        <v>0</v>
      </c>
      <c r="Z167" s="10">
        <f t="shared" si="72"/>
        <v>0</v>
      </c>
      <c r="AA167" s="10">
        <f t="shared" si="72"/>
        <v>0</v>
      </c>
      <c r="AB167" s="10">
        <f t="shared" si="72"/>
        <v>0</v>
      </c>
      <c r="AC167" s="10">
        <f t="shared" si="72"/>
        <v>0</v>
      </c>
      <c r="AD167" s="10">
        <f t="shared" si="72"/>
        <v>0</v>
      </c>
      <c r="AE167" s="53">
        <f>AE168+AE169+AE170+AE171</f>
        <v>0</v>
      </c>
      <c r="AF167" s="53"/>
    </row>
    <row r="168" spans="1:32" ht="29.25" customHeight="1" hidden="1">
      <c r="A168" s="39" t="s">
        <v>12</v>
      </c>
      <c r="B168" s="10">
        <f t="shared" si="66"/>
        <v>0</v>
      </c>
      <c r="C168" s="10">
        <f>H168</f>
        <v>0</v>
      </c>
      <c r="D168" s="10">
        <f>E168</f>
        <v>0</v>
      </c>
      <c r="E168" s="10">
        <f>I168+K168+M168+O168+Q168+S168+U168+W168+Y168+AA168+AC168+AE168</f>
        <v>0</v>
      </c>
      <c r="F168" s="10"/>
      <c r="G168" s="24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53"/>
      <c r="AF168" s="53"/>
    </row>
    <row r="169" spans="1:32" ht="25.5" customHeight="1" hidden="1">
      <c r="A169" s="39" t="s">
        <v>13</v>
      </c>
      <c r="B169" s="10">
        <f t="shared" si="66"/>
        <v>0</v>
      </c>
      <c r="C169" s="10">
        <f>H169</f>
        <v>0</v>
      </c>
      <c r="D169" s="10">
        <f>E169</f>
        <v>0</v>
      </c>
      <c r="E169" s="10">
        <f>I169+K169+M169+O169+Q169+S169+U169+W169+Y169+AA169+AC169+AE169</f>
        <v>0</v>
      </c>
      <c r="F169" s="10"/>
      <c r="G169" s="24">
        <f>_xlfn.IFERROR(E169/C169*100,0)</f>
        <v>0</v>
      </c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53"/>
      <c r="AF169" s="53"/>
    </row>
    <row r="170" spans="1:32" ht="26.25" customHeight="1" hidden="1">
      <c r="A170" s="39" t="s">
        <v>78</v>
      </c>
      <c r="B170" s="10">
        <f t="shared" si="66"/>
        <v>0</v>
      </c>
      <c r="C170" s="10">
        <f>H170</f>
        <v>0</v>
      </c>
      <c r="D170" s="10">
        <f>E170</f>
        <v>0</v>
      </c>
      <c r="E170" s="10">
        <f>I170+K170+M170+O170+Q170+S170+U170+W170+Y170+AA170+AC170+AE170</f>
        <v>0</v>
      </c>
      <c r="F170" s="10"/>
      <c r="G170" s="24">
        <v>3932.3</v>
      </c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53"/>
      <c r="AF170" s="53"/>
    </row>
    <row r="171" spans="1:32" ht="28.5" customHeight="1" hidden="1">
      <c r="A171" s="39" t="s">
        <v>14</v>
      </c>
      <c r="B171" s="10">
        <f>H171+J171+L171+N171+P171+R171+T171+V171+X171+Z171+AB171+AD171</f>
        <v>0</v>
      </c>
      <c r="C171" s="10">
        <f>H171</f>
        <v>0</v>
      </c>
      <c r="D171" s="10">
        <f>E171</f>
        <v>0</v>
      </c>
      <c r="E171" s="10">
        <f>I171+K171+M171+O171+Q171+S171+U171+W171+Y171+AA171+AC171+AE171</f>
        <v>0</v>
      </c>
      <c r="F171" s="10" t="e">
        <f>E171/B171%</f>
        <v>#DIV/0!</v>
      </c>
      <c r="G171" s="24">
        <f>_xlfn.IFERROR(E171/C171*100,0)</f>
        <v>0</v>
      </c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53"/>
      <c r="AF171" s="53"/>
    </row>
    <row r="172" spans="1:32" ht="39.75" customHeight="1">
      <c r="A172" s="62" t="s">
        <v>89</v>
      </c>
      <c r="B172" s="10">
        <f t="shared" si="66"/>
        <v>16131</v>
      </c>
      <c r="C172" s="10">
        <f>C173</f>
        <v>0</v>
      </c>
      <c r="D172" s="10">
        <f>D173</f>
        <v>0</v>
      </c>
      <c r="E172" s="10">
        <f>E173</f>
        <v>0</v>
      </c>
      <c r="F172" s="10">
        <f>E172/B172%</f>
        <v>0</v>
      </c>
      <c r="G172" s="10">
        <f>_xlfn.IFERROR(E172/C172*100,0)</f>
        <v>0</v>
      </c>
      <c r="H172" s="10">
        <f>H173</f>
        <v>0</v>
      </c>
      <c r="I172" s="10">
        <f aca="true" t="shared" si="73" ref="I172:AE172">I173</f>
        <v>0</v>
      </c>
      <c r="J172" s="10">
        <f t="shared" si="73"/>
        <v>0</v>
      </c>
      <c r="K172" s="10">
        <f t="shared" si="73"/>
        <v>0</v>
      </c>
      <c r="L172" s="10">
        <f t="shared" si="73"/>
        <v>0</v>
      </c>
      <c r="M172" s="10">
        <f t="shared" si="73"/>
        <v>0</v>
      </c>
      <c r="N172" s="10">
        <f t="shared" si="73"/>
        <v>3000</v>
      </c>
      <c r="O172" s="10">
        <f t="shared" si="73"/>
        <v>0</v>
      </c>
      <c r="P172" s="10">
        <f t="shared" si="73"/>
        <v>0</v>
      </c>
      <c r="Q172" s="10">
        <f t="shared" si="73"/>
        <v>0</v>
      </c>
      <c r="R172" s="10">
        <f t="shared" si="73"/>
        <v>0</v>
      </c>
      <c r="S172" s="10">
        <f t="shared" si="73"/>
        <v>0</v>
      </c>
      <c r="T172" s="10">
        <f t="shared" si="73"/>
        <v>0</v>
      </c>
      <c r="U172" s="10">
        <f t="shared" si="73"/>
        <v>0</v>
      </c>
      <c r="V172" s="10">
        <f t="shared" si="73"/>
        <v>7000</v>
      </c>
      <c r="W172" s="10">
        <f t="shared" si="73"/>
        <v>0</v>
      </c>
      <c r="X172" s="10">
        <f t="shared" si="73"/>
        <v>0</v>
      </c>
      <c r="Y172" s="10">
        <f t="shared" si="73"/>
        <v>0</v>
      </c>
      <c r="Z172" s="10">
        <f t="shared" si="73"/>
        <v>6131</v>
      </c>
      <c r="AA172" s="10">
        <f t="shared" si="73"/>
        <v>0</v>
      </c>
      <c r="AB172" s="10">
        <f t="shared" si="73"/>
        <v>0</v>
      </c>
      <c r="AC172" s="10">
        <f t="shared" si="73"/>
        <v>0</v>
      </c>
      <c r="AD172" s="10">
        <f t="shared" si="73"/>
        <v>0</v>
      </c>
      <c r="AE172" s="10">
        <f t="shared" si="73"/>
        <v>0</v>
      </c>
      <c r="AF172" s="53"/>
    </row>
    <row r="173" spans="1:32" s="37" customFormat="1" ht="21" customHeight="1">
      <c r="A173" s="36" t="s">
        <v>23</v>
      </c>
      <c r="B173" s="24">
        <f t="shared" si="66"/>
        <v>16131</v>
      </c>
      <c r="C173" s="24">
        <f>C174+C175+C176+C177</f>
        <v>0</v>
      </c>
      <c r="D173" s="24">
        <f>D174+D175+D176+D177</f>
        <v>0</v>
      </c>
      <c r="E173" s="24">
        <f>E174+E175+E176+E177</f>
        <v>0</v>
      </c>
      <c r="F173" s="24">
        <f>E173/B173%</f>
        <v>0</v>
      </c>
      <c r="G173" s="24">
        <f t="shared" si="58"/>
        <v>0</v>
      </c>
      <c r="H173" s="24">
        <f>H174+H175+H176+H177</f>
        <v>0</v>
      </c>
      <c r="I173" s="24">
        <f aca="true" t="shared" si="74" ref="I173:AD173">I174+I175+I176+I177</f>
        <v>0</v>
      </c>
      <c r="J173" s="24">
        <f t="shared" si="74"/>
        <v>0</v>
      </c>
      <c r="K173" s="24">
        <f t="shared" si="74"/>
        <v>0</v>
      </c>
      <c r="L173" s="24">
        <f t="shared" si="74"/>
        <v>0</v>
      </c>
      <c r="M173" s="24">
        <f t="shared" si="74"/>
        <v>0</v>
      </c>
      <c r="N173" s="24">
        <f t="shared" si="74"/>
        <v>3000</v>
      </c>
      <c r="O173" s="24">
        <f t="shared" si="74"/>
        <v>0</v>
      </c>
      <c r="P173" s="24">
        <f t="shared" si="74"/>
        <v>0</v>
      </c>
      <c r="Q173" s="24">
        <f t="shared" si="74"/>
        <v>0</v>
      </c>
      <c r="R173" s="24">
        <f t="shared" si="74"/>
        <v>0</v>
      </c>
      <c r="S173" s="24">
        <f t="shared" si="74"/>
        <v>0</v>
      </c>
      <c r="T173" s="24">
        <f t="shared" si="74"/>
        <v>0</v>
      </c>
      <c r="U173" s="24">
        <f t="shared" si="74"/>
        <v>0</v>
      </c>
      <c r="V173" s="24">
        <f t="shared" si="74"/>
        <v>7000</v>
      </c>
      <c r="W173" s="24">
        <f t="shared" si="74"/>
        <v>0</v>
      </c>
      <c r="X173" s="24">
        <f t="shared" si="74"/>
        <v>0</v>
      </c>
      <c r="Y173" s="24">
        <f t="shared" si="74"/>
        <v>0</v>
      </c>
      <c r="Z173" s="24">
        <f t="shared" si="74"/>
        <v>6131</v>
      </c>
      <c r="AA173" s="24">
        <f t="shared" si="74"/>
        <v>0</v>
      </c>
      <c r="AB173" s="24">
        <f t="shared" si="74"/>
        <v>0</v>
      </c>
      <c r="AC173" s="24">
        <f t="shared" si="74"/>
        <v>0</v>
      </c>
      <c r="AD173" s="24">
        <f t="shared" si="74"/>
        <v>0</v>
      </c>
      <c r="AE173" s="24">
        <f>AE174+AE175+AE176+AE177</f>
        <v>0</v>
      </c>
      <c r="AF173" s="63"/>
    </row>
    <row r="174" spans="1:32" ht="25.5" customHeight="1">
      <c r="A174" s="39" t="s">
        <v>12</v>
      </c>
      <c r="B174" s="10">
        <f t="shared" si="66"/>
        <v>0</v>
      </c>
      <c r="C174" s="10">
        <f>H174+J174+L174</f>
        <v>0</v>
      </c>
      <c r="D174" s="10">
        <f>E174</f>
        <v>0</v>
      </c>
      <c r="E174" s="10">
        <f>I174+K174+M174+O174+Q174+S174+U174+W174+Y174+AA174+AC174+AE174</f>
        <v>0</v>
      </c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53"/>
      <c r="AF174" s="53"/>
    </row>
    <row r="175" spans="1:32" ht="21.75" customHeight="1">
      <c r="A175" s="39" t="s">
        <v>13</v>
      </c>
      <c r="B175" s="10">
        <f t="shared" si="66"/>
        <v>6131</v>
      </c>
      <c r="C175" s="10">
        <f>H175+J175+L175</f>
        <v>0</v>
      </c>
      <c r="D175" s="10">
        <f>E175</f>
        <v>0</v>
      </c>
      <c r="E175" s="10">
        <f>I175+K175+M175+O175+Q175+S175+U175+W175+Y175+AA175+AC175+AE175</f>
        <v>0</v>
      </c>
      <c r="F175" s="10"/>
      <c r="G175" s="10">
        <f t="shared" si="58"/>
        <v>0</v>
      </c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>
        <v>6131</v>
      </c>
      <c r="AA175" s="10"/>
      <c r="AB175" s="10"/>
      <c r="AC175" s="10"/>
      <c r="AD175" s="10"/>
      <c r="AE175" s="53"/>
      <c r="AF175" s="53"/>
    </row>
    <row r="176" spans="1:32" ht="21" customHeight="1">
      <c r="A176" s="39" t="s">
        <v>78</v>
      </c>
      <c r="B176" s="10">
        <f t="shared" si="66"/>
        <v>0</v>
      </c>
      <c r="C176" s="10">
        <f>H176+J176+L176</f>
        <v>0</v>
      </c>
      <c r="D176" s="10">
        <f>E176</f>
        <v>0</v>
      </c>
      <c r="E176" s="10">
        <f>I176+K176+M176+O176+Q176+S176+U176+W176+Y176+AA176+AC176+AE176</f>
        <v>0</v>
      </c>
      <c r="F176" s="10"/>
      <c r="G176" s="10">
        <f>_xlfn.IFERROR(E176/C176*100,0)</f>
        <v>0</v>
      </c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53"/>
      <c r="AF176" s="53"/>
    </row>
    <row r="177" spans="1:32" ht="26.25" customHeight="1">
      <c r="A177" s="39" t="s">
        <v>14</v>
      </c>
      <c r="B177" s="10">
        <f t="shared" si="66"/>
        <v>10000</v>
      </c>
      <c r="C177" s="10">
        <f>H177+J177+L177</f>
        <v>0</v>
      </c>
      <c r="D177" s="10">
        <f>E177</f>
        <v>0</v>
      </c>
      <c r="E177" s="10">
        <f>I177+K177+M177+O177+Q177+S177+U177+W177+Y177+AA177+AC177+AE177</f>
        <v>0</v>
      </c>
      <c r="F177" s="10">
        <f>E177/B177%</f>
        <v>0</v>
      </c>
      <c r="G177" s="10">
        <f t="shared" si="58"/>
        <v>0</v>
      </c>
      <c r="H177" s="10"/>
      <c r="I177" s="10"/>
      <c r="J177" s="10"/>
      <c r="K177" s="10"/>
      <c r="L177" s="10"/>
      <c r="M177" s="10"/>
      <c r="N177" s="10">
        <v>3000</v>
      </c>
      <c r="O177" s="10"/>
      <c r="P177" s="10"/>
      <c r="Q177" s="10"/>
      <c r="R177" s="10"/>
      <c r="S177" s="10"/>
      <c r="T177" s="10"/>
      <c r="U177" s="10"/>
      <c r="V177" s="10">
        <v>7000</v>
      </c>
      <c r="W177" s="10"/>
      <c r="X177" s="10"/>
      <c r="Y177" s="10"/>
      <c r="Z177" s="10"/>
      <c r="AA177" s="10"/>
      <c r="AB177" s="10"/>
      <c r="AC177" s="10"/>
      <c r="AD177" s="10"/>
      <c r="AE177" s="53"/>
      <c r="AF177" s="53"/>
    </row>
    <row r="178" spans="1:32" ht="39.75" customHeight="1">
      <c r="A178" s="62" t="s">
        <v>105</v>
      </c>
      <c r="B178" s="10">
        <f t="shared" si="66"/>
        <v>2246.3</v>
      </c>
      <c r="C178" s="10">
        <f>C179</f>
        <v>0</v>
      </c>
      <c r="D178" s="10">
        <f>D179</f>
        <v>0</v>
      </c>
      <c r="E178" s="10">
        <f>E179</f>
        <v>0</v>
      </c>
      <c r="F178" s="10">
        <f>E178/B178%</f>
        <v>0</v>
      </c>
      <c r="G178" s="10">
        <f>_xlfn.IFERROR(E178/C178*100,0)</f>
        <v>0</v>
      </c>
      <c r="H178" s="10">
        <f>H179</f>
        <v>0</v>
      </c>
      <c r="I178" s="10">
        <f aca="true" t="shared" si="75" ref="I178:AE178">I179</f>
        <v>0</v>
      </c>
      <c r="J178" s="10">
        <f t="shared" si="75"/>
        <v>0</v>
      </c>
      <c r="K178" s="10">
        <f t="shared" si="75"/>
        <v>0</v>
      </c>
      <c r="L178" s="10">
        <f t="shared" si="75"/>
        <v>0</v>
      </c>
      <c r="M178" s="10">
        <f t="shared" si="75"/>
        <v>0</v>
      </c>
      <c r="N178" s="10">
        <f t="shared" si="75"/>
        <v>300</v>
      </c>
      <c r="O178" s="10">
        <f t="shared" si="75"/>
        <v>0</v>
      </c>
      <c r="P178" s="10">
        <f t="shared" si="75"/>
        <v>0</v>
      </c>
      <c r="Q178" s="10">
        <f t="shared" si="75"/>
        <v>0</v>
      </c>
      <c r="R178" s="10">
        <f t="shared" si="75"/>
        <v>0</v>
      </c>
      <c r="S178" s="10">
        <f t="shared" si="75"/>
        <v>0</v>
      </c>
      <c r="T178" s="10">
        <f t="shared" si="75"/>
        <v>0</v>
      </c>
      <c r="U178" s="10">
        <f t="shared" si="75"/>
        <v>0</v>
      </c>
      <c r="V178" s="10">
        <f t="shared" si="75"/>
        <v>0</v>
      </c>
      <c r="W178" s="10">
        <f t="shared" si="75"/>
        <v>0</v>
      </c>
      <c r="X178" s="10">
        <f t="shared" si="75"/>
        <v>1946.3</v>
      </c>
      <c r="Y178" s="10">
        <f t="shared" si="75"/>
        <v>0</v>
      </c>
      <c r="Z178" s="10">
        <f t="shared" si="75"/>
        <v>0</v>
      </c>
      <c r="AA178" s="10">
        <f t="shared" si="75"/>
        <v>0</v>
      </c>
      <c r="AB178" s="10">
        <f t="shared" si="75"/>
        <v>0</v>
      </c>
      <c r="AC178" s="10">
        <f t="shared" si="75"/>
        <v>0</v>
      </c>
      <c r="AD178" s="10">
        <f t="shared" si="75"/>
        <v>0</v>
      </c>
      <c r="AE178" s="10">
        <f t="shared" si="75"/>
        <v>0</v>
      </c>
      <c r="AF178" s="53"/>
    </row>
    <row r="179" spans="1:32" s="37" customFormat="1" ht="21" customHeight="1">
      <c r="A179" s="36" t="s">
        <v>23</v>
      </c>
      <c r="B179" s="24">
        <f t="shared" si="66"/>
        <v>2246.3</v>
      </c>
      <c r="C179" s="24">
        <f>C180+C181+C182+C183</f>
        <v>0</v>
      </c>
      <c r="D179" s="24">
        <f>D180+D181+D182+D183</f>
        <v>0</v>
      </c>
      <c r="E179" s="24">
        <f>E180+E181+E182+E183</f>
        <v>0</v>
      </c>
      <c r="F179" s="24">
        <f>E179/B179%</f>
        <v>0</v>
      </c>
      <c r="G179" s="24">
        <f>_xlfn.IFERROR(E179/C179*100,0)</f>
        <v>0</v>
      </c>
      <c r="H179" s="24">
        <f>H180+H181+H182+H183</f>
        <v>0</v>
      </c>
      <c r="I179" s="24">
        <f aca="true" t="shared" si="76" ref="I179:AD179">I180+I181+I182+I183</f>
        <v>0</v>
      </c>
      <c r="J179" s="24">
        <f t="shared" si="76"/>
        <v>0</v>
      </c>
      <c r="K179" s="24">
        <f t="shared" si="76"/>
        <v>0</v>
      </c>
      <c r="L179" s="24">
        <f t="shared" si="76"/>
        <v>0</v>
      </c>
      <c r="M179" s="24">
        <f t="shared" si="76"/>
        <v>0</v>
      </c>
      <c r="N179" s="24">
        <f t="shared" si="76"/>
        <v>300</v>
      </c>
      <c r="O179" s="24">
        <f t="shared" si="76"/>
        <v>0</v>
      </c>
      <c r="P179" s="24">
        <f t="shared" si="76"/>
        <v>0</v>
      </c>
      <c r="Q179" s="24">
        <f t="shared" si="76"/>
        <v>0</v>
      </c>
      <c r="R179" s="24">
        <f t="shared" si="76"/>
        <v>0</v>
      </c>
      <c r="S179" s="24">
        <f t="shared" si="76"/>
        <v>0</v>
      </c>
      <c r="T179" s="24">
        <f t="shared" si="76"/>
        <v>0</v>
      </c>
      <c r="U179" s="24">
        <f t="shared" si="76"/>
        <v>0</v>
      </c>
      <c r="V179" s="24">
        <f t="shared" si="76"/>
        <v>0</v>
      </c>
      <c r="W179" s="24">
        <f t="shared" si="76"/>
        <v>0</v>
      </c>
      <c r="X179" s="24">
        <f t="shared" si="76"/>
        <v>1946.3</v>
      </c>
      <c r="Y179" s="24">
        <f t="shared" si="76"/>
        <v>0</v>
      </c>
      <c r="Z179" s="24">
        <f t="shared" si="76"/>
        <v>0</v>
      </c>
      <c r="AA179" s="24">
        <f t="shared" si="76"/>
        <v>0</v>
      </c>
      <c r="AB179" s="24">
        <f t="shared" si="76"/>
        <v>0</v>
      </c>
      <c r="AC179" s="24">
        <f t="shared" si="76"/>
        <v>0</v>
      </c>
      <c r="AD179" s="24">
        <f t="shared" si="76"/>
        <v>0</v>
      </c>
      <c r="AE179" s="24">
        <f>AE180+AE181+AE182+AE183</f>
        <v>0</v>
      </c>
      <c r="AF179" s="63"/>
    </row>
    <row r="180" spans="1:32" ht="25.5" customHeight="1">
      <c r="A180" s="39" t="s">
        <v>12</v>
      </c>
      <c r="B180" s="10">
        <f t="shared" si="66"/>
        <v>0</v>
      </c>
      <c r="C180" s="10">
        <f>H180+J180+L180</f>
        <v>0</v>
      </c>
      <c r="D180" s="10">
        <f>E180</f>
        <v>0</v>
      </c>
      <c r="E180" s="10">
        <f>I180+K180+M180+O180+Q180+S180+U180+W180+Y180+AA180+AC180+AE180</f>
        <v>0</v>
      </c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53"/>
      <c r="AF180" s="53"/>
    </row>
    <row r="181" spans="1:32" ht="21.75" customHeight="1">
      <c r="A181" s="39" t="s">
        <v>13</v>
      </c>
      <c r="B181" s="10">
        <f t="shared" si="66"/>
        <v>1246.3</v>
      </c>
      <c r="C181" s="10">
        <f>H181+J181+L181</f>
        <v>0</v>
      </c>
      <c r="D181" s="10">
        <f>E181</f>
        <v>0</v>
      </c>
      <c r="E181" s="10">
        <f>I181+K181+M181+O181+Q181+S181+U181+W181+Y181+AA181+AC181+AE181</f>
        <v>0</v>
      </c>
      <c r="F181" s="10"/>
      <c r="G181" s="10">
        <f>_xlfn.IFERROR(E181/C181*100,0)</f>
        <v>0</v>
      </c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>
        <v>1246.3</v>
      </c>
      <c r="Y181" s="10"/>
      <c r="Z181" s="10"/>
      <c r="AA181" s="10"/>
      <c r="AB181" s="10"/>
      <c r="AC181" s="10"/>
      <c r="AD181" s="10"/>
      <c r="AE181" s="53"/>
      <c r="AF181" s="53"/>
    </row>
    <row r="182" spans="1:32" ht="21" customHeight="1">
      <c r="A182" s="39" t="s">
        <v>78</v>
      </c>
      <c r="B182" s="10">
        <f t="shared" si="66"/>
        <v>0</v>
      </c>
      <c r="C182" s="10">
        <f>H182+J182+L182</f>
        <v>0</v>
      </c>
      <c r="D182" s="10">
        <f>E182</f>
        <v>0</v>
      </c>
      <c r="E182" s="10">
        <f>I182+K182+M182+O182+Q182+S182+U182+W182+Y182+AA182+AC182+AE182</f>
        <v>0</v>
      </c>
      <c r="F182" s="10"/>
      <c r="G182" s="10">
        <f>_xlfn.IFERROR(E182/C182*100,0)</f>
        <v>0</v>
      </c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53"/>
      <c r="AF182" s="53"/>
    </row>
    <row r="183" spans="1:32" ht="26.25" customHeight="1">
      <c r="A183" s="39" t="s">
        <v>14</v>
      </c>
      <c r="B183" s="10">
        <f t="shared" si="66"/>
        <v>1000</v>
      </c>
      <c r="C183" s="10">
        <f>H183+J183+L183</f>
        <v>0</v>
      </c>
      <c r="D183" s="10">
        <f>E183</f>
        <v>0</v>
      </c>
      <c r="E183" s="10">
        <f>I183+K183+M183+O183+Q183+S183+U183+W183+Y183+AA183+AC183+AE183</f>
        <v>0</v>
      </c>
      <c r="F183" s="10">
        <f>E183/B183%</f>
        <v>0</v>
      </c>
      <c r="G183" s="10">
        <f>_xlfn.IFERROR(E183/C183*100,0)</f>
        <v>0</v>
      </c>
      <c r="H183" s="10"/>
      <c r="I183" s="10"/>
      <c r="J183" s="10"/>
      <c r="K183" s="10"/>
      <c r="L183" s="10"/>
      <c r="M183" s="10"/>
      <c r="N183" s="10">
        <v>300</v>
      </c>
      <c r="O183" s="10"/>
      <c r="P183" s="10"/>
      <c r="Q183" s="10"/>
      <c r="R183" s="10"/>
      <c r="S183" s="10"/>
      <c r="T183" s="10"/>
      <c r="U183" s="10"/>
      <c r="V183" s="10"/>
      <c r="W183" s="10"/>
      <c r="X183" s="10">
        <v>700</v>
      </c>
      <c r="Y183" s="10"/>
      <c r="Z183" s="10"/>
      <c r="AA183" s="10"/>
      <c r="AB183" s="10"/>
      <c r="AC183" s="10"/>
      <c r="AD183" s="10"/>
      <c r="AE183" s="53"/>
      <c r="AF183" s="53"/>
    </row>
    <row r="184" spans="1:32" ht="39.75" customHeight="1">
      <c r="A184" s="62" t="s">
        <v>106</v>
      </c>
      <c r="B184" s="10">
        <f t="shared" si="66"/>
        <v>3622.7</v>
      </c>
      <c r="C184" s="10">
        <f>C185</f>
        <v>0</v>
      </c>
      <c r="D184" s="10">
        <f>D185</f>
        <v>0</v>
      </c>
      <c r="E184" s="10">
        <f>E185</f>
        <v>0</v>
      </c>
      <c r="F184" s="10">
        <f>E184/B184%</f>
        <v>0</v>
      </c>
      <c r="G184" s="10">
        <f>_xlfn.IFERROR(E184/C184*100,0)</f>
        <v>0</v>
      </c>
      <c r="H184" s="10">
        <f>H185</f>
        <v>0</v>
      </c>
      <c r="I184" s="10">
        <f aca="true" t="shared" si="77" ref="I184:AE184">I185</f>
        <v>0</v>
      </c>
      <c r="J184" s="10">
        <f t="shared" si="77"/>
        <v>0</v>
      </c>
      <c r="K184" s="10">
        <f t="shared" si="77"/>
        <v>0</v>
      </c>
      <c r="L184" s="10">
        <f t="shared" si="77"/>
        <v>0</v>
      </c>
      <c r="M184" s="10">
        <f t="shared" si="77"/>
        <v>0</v>
      </c>
      <c r="N184" s="10">
        <f t="shared" si="77"/>
        <v>0</v>
      </c>
      <c r="O184" s="10">
        <f t="shared" si="77"/>
        <v>0</v>
      </c>
      <c r="P184" s="10">
        <f t="shared" si="77"/>
        <v>0</v>
      </c>
      <c r="Q184" s="10">
        <f t="shared" si="77"/>
        <v>0</v>
      </c>
      <c r="R184" s="10">
        <f t="shared" si="77"/>
        <v>0</v>
      </c>
      <c r="S184" s="10">
        <f t="shared" si="77"/>
        <v>0</v>
      </c>
      <c r="T184" s="10">
        <f t="shared" si="77"/>
        <v>0</v>
      </c>
      <c r="U184" s="10">
        <f t="shared" si="77"/>
        <v>0</v>
      </c>
      <c r="V184" s="10">
        <f t="shared" si="77"/>
        <v>0</v>
      </c>
      <c r="W184" s="10">
        <f t="shared" si="77"/>
        <v>0</v>
      </c>
      <c r="X184" s="10">
        <f t="shared" si="77"/>
        <v>3622.7</v>
      </c>
      <c r="Y184" s="10">
        <f t="shared" si="77"/>
        <v>0</v>
      </c>
      <c r="Z184" s="10">
        <f t="shared" si="77"/>
        <v>0</v>
      </c>
      <c r="AA184" s="10">
        <f t="shared" si="77"/>
        <v>0</v>
      </c>
      <c r="AB184" s="10">
        <f t="shared" si="77"/>
        <v>0</v>
      </c>
      <c r="AC184" s="10">
        <f t="shared" si="77"/>
        <v>0</v>
      </c>
      <c r="AD184" s="10">
        <f t="shared" si="77"/>
        <v>0</v>
      </c>
      <c r="AE184" s="10">
        <f t="shared" si="77"/>
        <v>0</v>
      </c>
      <c r="AF184" s="53"/>
    </row>
    <row r="185" spans="1:32" s="37" customFormat="1" ht="21" customHeight="1">
      <c r="A185" s="36" t="s">
        <v>23</v>
      </c>
      <c r="B185" s="24">
        <f t="shared" si="66"/>
        <v>3622.7</v>
      </c>
      <c r="C185" s="24">
        <f>C186+C187+C188+C189</f>
        <v>0</v>
      </c>
      <c r="D185" s="24">
        <f>D186+D187+D188+D189</f>
        <v>0</v>
      </c>
      <c r="E185" s="24">
        <f>E186+E187+E188+E189</f>
        <v>0</v>
      </c>
      <c r="F185" s="24">
        <f>E185/B185%</f>
        <v>0</v>
      </c>
      <c r="G185" s="24">
        <f>_xlfn.IFERROR(E185/C185*100,0)</f>
        <v>0</v>
      </c>
      <c r="H185" s="24">
        <f aca="true" t="shared" si="78" ref="H185:AE185">H186+H187+H188+H189</f>
        <v>0</v>
      </c>
      <c r="I185" s="24">
        <f t="shared" si="78"/>
        <v>0</v>
      </c>
      <c r="J185" s="24">
        <f t="shared" si="78"/>
        <v>0</v>
      </c>
      <c r="K185" s="24">
        <f t="shared" si="78"/>
        <v>0</v>
      </c>
      <c r="L185" s="24">
        <f t="shared" si="78"/>
        <v>0</v>
      </c>
      <c r="M185" s="24">
        <f t="shared" si="78"/>
        <v>0</v>
      </c>
      <c r="N185" s="24">
        <f t="shared" si="78"/>
        <v>0</v>
      </c>
      <c r="O185" s="24">
        <f t="shared" si="78"/>
        <v>0</v>
      </c>
      <c r="P185" s="24">
        <f t="shared" si="78"/>
        <v>0</v>
      </c>
      <c r="Q185" s="24">
        <f t="shared" si="78"/>
        <v>0</v>
      </c>
      <c r="R185" s="24">
        <f t="shared" si="78"/>
        <v>0</v>
      </c>
      <c r="S185" s="24">
        <f t="shared" si="78"/>
        <v>0</v>
      </c>
      <c r="T185" s="24">
        <f t="shared" si="78"/>
        <v>0</v>
      </c>
      <c r="U185" s="24">
        <f t="shared" si="78"/>
        <v>0</v>
      </c>
      <c r="V185" s="24">
        <f t="shared" si="78"/>
        <v>0</v>
      </c>
      <c r="W185" s="24">
        <f t="shared" si="78"/>
        <v>0</v>
      </c>
      <c r="X185" s="24">
        <f t="shared" si="78"/>
        <v>3622.7</v>
      </c>
      <c r="Y185" s="24">
        <f t="shared" si="78"/>
        <v>0</v>
      </c>
      <c r="Z185" s="24">
        <f t="shared" si="78"/>
        <v>0</v>
      </c>
      <c r="AA185" s="24">
        <f t="shared" si="78"/>
        <v>0</v>
      </c>
      <c r="AB185" s="24">
        <f t="shared" si="78"/>
        <v>0</v>
      </c>
      <c r="AC185" s="24">
        <f t="shared" si="78"/>
        <v>0</v>
      </c>
      <c r="AD185" s="24">
        <f t="shared" si="78"/>
        <v>0</v>
      </c>
      <c r="AE185" s="24">
        <f t="shared" si="78"/>
        <v>0</v>
      </c>
      <c r="AF185" s="63"/>
    </row>
    <row r="186" spans="1:32" ht="25.5" customHeight="1">
      <c r="A186" s="39" t="s">
        <v>12</v>
      </c>
      <c r="B186" s="10">
        <f t="shared" si="66"/>
        <v>0</v>
      </c>
      <c r="C186" s="10">
        <f>H186+J186+L186</f>
        <v>0</v>
      </c>
      <c r="D186" s="10">
        <f>E186</f>
        <v>0</v>
      </c>
      <c r="E186" s="10">
        <f>I186+K186+M186+O186+Q186+S186+U186+W186+Y186+AA186+AC186+AE186</f>
        <v>0</v>
      </c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53"/>
      <c r="AF186" s="53"/>
    </row>
    <row r="187" spans="1:32" ht="21.75" customHeight="1">
      <c r="A187" s="39" t="s">
        <v>13</v>
      </c>
      <c r="B187" s="10">
        <f t="shared" si="66"/>
        <v>3622.7</v>
      </c>
      <c r="C187" s="10">
        <f>H187+J187+L187</f>
        <v>0</v>
      </c>
      <c r="D187" s="10">
        <f>E187</f>
        <v>0</v>
      </c>
      <c r="E187" s="10">
        <f>I187+K187+M187+O187+Q187+S187+U187+W187+Y187+AA187+AC187+AE187</f>
        <v>0</v>
      </c>
      <c r="F187" s="10"/>
      <c r="G187" s="10">
        <f>_xlfn.IFERROR(E187/C187*100,0)</f>
        <v>0</v>
      </c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>
        <v>3622.7</v>
      </c>
      <c r="Y187" s="10"/>
      <c r="Z187" s="10"/>
      <c r="AA187" s="10"/>
      <c r="AB187" s="10"/>
      <c r="AC187" s="10"/>
      <c r="AD187" s="10"/>
      <c r="AE187" s="53"/>
      <c r="AF187" s="53"/>
    </row>
    <row r="188" spans="1:32" ht="21" customHeight="1">
      <c r="A188" s="39" t="s">
        <v>78</v>
      </c>
      <c r="B188" s="10">
        <f t="shared" si="66"/>
        <v>0</v>
      </c>
      <c r="C188" s="10">
        <f>H188+J188+L188</f>
        <v>0</v>
      </c>
      <c r="D188" s="10">
        <f>E188</f>
        <v>0</v>
      </c>
      <c r="E188" s="10">
        <f>I188+K188+M188+O188+Q188+S188+U188+W188+Y188+AA188+AC188+AE188</f>
        <v>0</v>
      </c>
      <c r="F188" s="10"/>
      <c r="G188" s="10">
        <f>_xlfn.IFERROR(E188/C188*100,0)</f>
        <v>0</v>
      </c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53"/>
      <c r="AF188" s="53"/>
    </row>
    <row r="189" spans="1:32" ht="26.25" customHeight="1">
      <c r="A189" s="39" t="s">
        <v>14</v>
      </c>
      <c r="B189" s="10">
        <f>H189+J189+L189+N189+P189+R189+T189+V189+X189+Z189+AB189+AD189</f>
        <v>0</v>
      </c>
      <c r="C189" s="10">
        <f>H189+J189+L189</f>
        <v>0</v>
      </c>
      <c r="D189" s="10">
        <f>E189</f>
        <v>0</v>
      </c>
      <c r="E189" s="10">
        <f>I189+K189+M189+O189+Q189+S189+U189+W189+Y189+AA189+AC189+AE189</f>
        <v>0</v>
      </c>
      <c r="F189" s="10" t="e">
        <f>E189/B189%</f>
        <v>#DIV/0!</v>
      </c>
      <c r="G189" s="10">
        <f>_xlfn.IFERROR(E189/C189*100,0)</f>
        <v>0</v>
      </c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53"/>
      <c r="AF189" s="53"/>
    </row>
    <row r="190" spans="1:32" ht="39.75" customHeight="1">
      <c r="A190" s="62" t="s">
        <v>113</v>
      </c>
      <c r="B190" s="10">
        <f aca="true" t="shared" si="79" ref="B190:B195">H190+J190+L190+N190+P190+R190+T190+V190+X190+Z190+AB190+AD190</f>
        <v>1200</v>
      </c>
      <c r="C190" s="10">
        <f>C191</f>
        <v>0</v>
      </c>
      <c r="D190" s="10">
        <f>D191</f>
        <v>0</v>
      </c>
      <c r="E190" s="10">
        <f>E191</f>
        <v>0</v>
      </c>
      <c r="F190" s="10">
        <f>E190/B190%</f>
        <v>0</v>
      </c>
      <c r="G190" s="10">
        <f>_xlfn.IFERROR(E190/C190*100,0)</f>
        <v>0</v>
      </c>
      <c r="H190" s="10">
        <f>H191</f>
        <v>0</v>
      </c>
      <c r="I190" s="10">
        <f aca="true" t="shared" si="80" ref="I190:AE190">I191</f>
        <v>0</v>
      </c>
      <c r="J190" s="10">
        <f t="shared" si="80"/>
        <v>0</v>
      </c>
      <c r="K190" s="10">
        <f t="shared" si="80"/>
        <v>0</v>
      </c>
      <c r="L190" s="10">
        <f t="shared" si="80"/>
        <v>0</v>
      </c>
      <c r="M190" s="10">
        <f t="shared" si="80"/>
        <v>0</v>
      </c>
      <c r="N190" s="10">
        <f t="shared" si="80"/>
        <v>0</v>
      </c>
      <c r="O190" s="10">
        <f t="shared" si="80"/>
        <v>0</v>
      </c>
      <c r="P190" s="10">
        <f t="shared" si="80"/>
        <v>0</v>
      </c>
      <c r="Q190" s="10">
        <f t="shared" si="80"/>
        <v>0</v>
      </c>
      <c r="R190" s="10">
        <f t="shared" si="80"/>
        <v>0</v>
      </c>
      <c r="S190" s="10">
        <f t="shared" si="80"/>
        <v>0</v>
      </c>
      <c r="T190" s="10">
        <f t="shared" si="80"/>
        <v>0</v>
      </c>
      <c r="U190" s="10">
        <f t="shared" si="80"/>
        <v>0</v>
      </c>
      <c r="V190" s="10">
        <f t="shared" si="80"/>
        <v>0</v>
      </c>
      <c r="W190" s="10">
        <f t="shared" si="80"/>
        <v>0</v>
      </c>
      <c r="X190" s="10">
        <f t="shared" si="80"/>
        <v>1200</v>
      </c>
      <c r="Y190" s="10">
        <f t="shared" si="80"/>
        <v>0</v>
      </c>
      <c r="Z190" s="10">
        <f t="shared" si="80"/>
        <v>0</v>
      </c>
      <c r="AA190" s="10">
        <f t="shared" si="80"/>
        <v>0</v>
      </c>
      <c r="AB190" s="10">
        <f t="shared" si="80"/>
        <v>0</v>
      </c>
      <c r="AC190" s="10">
        <f t="shared" si="80"/>
        <v>0</v>
      </c>
      <c r="AD190" s="10">
        <f t="shared" si="80"/>
        <v>0</v>
      </c>
      <c r="AE190" s="10">
        <f t="shared" si="80"/>
        <v>0</v>
      </c>
      <c r="AF190" s="53"/>
    </row>
    <row r="191" spans="1:32" s="37" customFormat="1" ht="21" customHeight="1">
      <c r="A191" s="36" t="s">
        <v>23</v>
      </c>
      <c r="B191" s="24">
        <f t="shared" si="79"/>
        <v>1200</v>
      </c>
      <c r="C191" s="24">
        <f>C192+C193+C194+C195</f>
        <v>0</v>
      </c>
      <c r="D191" s="24">
        <f>D192+D193+D194+D195</f>
        <v>0</v>
      </c>
      <c r="E191" s="24">
        <f>E192+E193+E194+E195</f>
        <v>0</v>
      </c>
      <c r="F191" s="24">
        <f>E191/B191%</f>
        <v>0</v>
      </c>
      <c r="G191" s="24">
        <f>_xlfn.IFERROR(E191/C191*100,0)</f>
        <v>0</v>
      </c>
      <c r="H191" s="24">
        <f aca="true" t="shared" si="81" ref="H191:AE191">H192+H193+H194+H195</f>
        <v>0</v>
      </c>
      <c r="I191" s="24">
        <f t="shared" si="81"/>
        <v>0</v>
      </c>
      <c r="J191" s="24">
        <f t="shared" si="81"/>
        <v>0</v>
      </c>
      <c r="K191" s="24">
        <f t="shared" si="81"/>
        <v>0</v>
      </c>
      <c r="L191" s="24">
        <f t="shared" si="81"/>
        <v>0</v>
      </c>
      <c r="M191" s="24">
        <f t="shared" si="81"/>
        <v>0</v>
      </c>
      <c r="N191" s="24">
        <f t="shared" si="81"/>
        <v>0</v>
      </c>
      <c r="O191" s="24">
        <f t="shared" si="81"/>
        <v>0</v>
      </c>
      <c r="P191" s="24">
        <f t="shared" si="81"/>
        <v>0</v>
      </c>
      <c r="Q191" s="24">
        <f t="shared" si="81"/>
        <v>0</v>
      </c>
      <c r="R191" s="24">
        <f t="shared" si="81"/>
        <v>0</v>
      </c>
      <c r="S191" s="24">
        <f t="shared" si="81"/>
        <v>0</v>
      </c>
      <c r="T191" s="24">
        <f t="shared" si="81"/>
        <v>0</v>
      </c>
      <c r="U191" s="24">
        <f t="shared" si="81"/>
        <v>0</v>
      </c>
      <c r="V191" s="24">
        <f t="shared" si="81"/>
        <v>0</v>
      </c>
      <c r="W191" s="24">
        <f t="shared" si="81"/>
        <v>0</v>
      </c>
      <c r="X191" s="24">
        <f t="shared" si="81"/>
        <v>1200</v>
      </c>
      <c r="Y191" s="24">
        <f t="shared" si="81"/>
        <v>0</v>
      </c>
      <c r="Z191" s="24">
        <f t="shared" si="81"/>
        <v>0</v>
      </c>
      <c r="AA191" s="24">
        <f t="shared" si="81"/>
        <v>0</v>
      </c>
      <c r="AB191" s="24">
        <f t="shared" si="81"/>
        <v>0</v>
      </c>
      <c r="AC191" s="24">
        <f t="shared" si="81"/>
        <v>0</v>
      </c>
      <c r="AD191" s="24">
        <f t="shared" si="81"/>
        <v>0</v>
      </c>
      <c r="AE191" s="24">
        <f t="shared" si="81"/>
        <v>0</v>
      </c>
      <c r="AF191" s="63"/>
    </row>
    <row r="192" spans="1:32" ht="25.5" customHeight="1">
      <c r="A192" s="39" t="s">
        <v>12</v>
      </c>
      <c r="B192" s="10">
        <f t="shared" si="79"/>
        <v>0</v>
      </c>
      <c r="C192" s="10">
        <f>H192+J192+L192</f>
        <v>0</v>
      </c>
      <c r="D192" s="10">
        <f>E192</f>
        <v>0</v>
      </c>
      <c r="E192" s="10">
        <f>I192+K192+M192+O192+Q192+S192+U192+W192+Y192+AA192+AC192+AE192</f>
        <v>0</v>
      </c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53"/>
      <c r="AF192" s="53"/>
    </row>
    <row r="193" spans="1:32" ht="21.75" customHeight="1">
      <c r="A193" s="39" t="s">
        <v>13</v>
      </c>
      <c r="B193" s="10">
        <f t="shared" si="79"/>
        <v>1200</v>
      </c>
      <c r="C193" s="10">
        <f>H193+J193+L193</f>
        <v>0</v>
      </c>
      <c r="D193" s="10">
        <f>E193</f>
        <v>0</v>
      </c>
      <c r="E193" s="10">
        <f>I193+K193+M193+O193+Q193+S193+U193+W193+Y193+AA193+AC193+AE193</f>
        <v>0</v>
      </c>
      <c r="F193" s="10"/>
      <c r="G193" s="10">
        <f>_xlfn.IFERROR(E193/C193*100,0)</f>
        <v>0</v>
      </c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>
        <v>1200</v>
      </c>
      <c r="Y193" s="10"/>
      <c r="Z193" s="10"/>
      <c r="AA193" s="10"/>
      <c r="AB193" s="10"/>
      <c r="AC193" s="10"/>
      <c r="AD193" s="10"/>
      <c r="AE193" s="53"/>
      <c r="AF193" s="53"/>
    </row>
    <row r="194" spans="1:32" ht="21" customHeight="1">
      <c r="A194" s="39" t="s">
        <v>78</v>
      </c>
      <c r="B194" s="10">
        <f t="shared" si="79"/>
        <v>0</v>
      </c>
      <c r="C194" s="10">
        <f>H194+J194+L194</f>
        <v>0</v>
      </c>
      <c r="D194" s="10">
        <f>E194</f>
        <v>0</v>
      </c>
      <c r="E194" s="10">
        <f>I194+K194+M194+O194+Q194+S194+U194+W194+Y194+AA194+AC194+AE194</f>
        <v>0</v>
      </c>
      <c r="F194" s="10"/>
      <c r="G194" s="10">
        <f>_xlfn.IFERROR(E194/C194*100,0)</f>
        <v>0</v>
      </c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53"/>
      <c r="AF194" s="53"/>
    </row>
    <row r="195" spans="1:32" ht="26.25" customHeight="1">
      <c r="A195" s="39" t="s">
        <v>14</v>
      </c>
      <c r="B195" s="10">
        <f t="shared" si="79"/>
        <v>0</v>
      </c>
      <c r="C195" s="10">
        <f>H195+J195+L195</f>
        <v>0</v>
      </c>
      <c r="D195" s="10">
        <f>E195</f>
        <v>0</v>
      </c>
      <c r="E195" s="10">
        <f>I195+K195+M195+O195+Q195+S195+U195+W195+Y195+AA195+AC195+AE195</f>
        <v>0</v>
      </c>
      <c r="F195" s="10" t="e">
        <f>E195/B195%</f>
        <v>#DIV/0!</v>
      </c>
      <c r="G195" s="10">
        <f>_xlfn.IFERROR(E195/C195*100,0)</f>
        <v>0</v>
      </c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53"/>
      <c r="AF195" s="53"/>
    </row>
    <row r="196" spans="1:32" ht="39.75" customHeight="1">
      <c r="A196" s="62" t="s">
        <v>114</v>
      </c>
      <c r="B196" s="10">
        <f aca="true" t="shared" si="82" ref="B196:B201">H196+J196+L196+N196+P196+R196+T196+V196+X196+Z196+AB196+AD196</f>
        <v>2052.7999999999997</v>
      </c>
      <c r="C196" s="10">
        <f>C197</f>
        <v>0</v>
      </c>
      <c r="D196" s="10">
        <f>D197</f>
        <v>0</v>
      </c>
      <c r="E196" s="10">
        <f>E197</f>
        <v>0</v>
      </c>
      <c r="F196" s="10">
        <f>E196/B196%</f>
        <v>0</v>
      </c>
      <c r="G196" s="10">
        <f>_xlfn.IFERROR(E196/C196*100,0)</f>
        <v>0</v>
      </c>
      <c r="H196" s="10">
        <f>H197</f>
        <v>0</v>
      </c>
      <c r="I196" s="10">
        <f aca="true" t="shared" si="83" ref="I196:AE196">I197</f>
        <v>0</v>
      </c>
      <c r="J196" s="10">
        <f t="shared" si="83"/>
        <v>0</v>
      </c>
      <c r="K196" s="10">
        <f t="shared" si="83"/>
        <v>0</v>
      </c>
      <c r="L196" s="10">
        <f t="shared" si="83"/>
        <v>0</v>
      </c>
      <c r="M196" s="10">
        <f t="shared" si="83"/>
        <v>0</v>
      </c>
      <c r="N196" s="10">
        <f t="shared" si="83"/>
        <v>0</v>
      </c>
      <c r="O196" s="10">
        <f t="shared" si="83"/>
        <v>0</v>
      </c>
      <c r="P196" s="10">
        <f t="shared" si="83"/>
        <v>0</v>
      </c>
      <c r="Q196" s="10">
        <f t="shared" si="83"/>
        <v>0</v>
      </c>
      <c r="R196" s="10">
        <f t="shared" si="83"/>
        <v>0</v>
      </c>
      <c r="S196" s="10">
        <f t="shared" si="83"/>
        <v>0</v>
      </c>
      <c r="T196" s="10">
        <f t="shared" si="83"/>
        <v>0</v>
      </c>
      <c r="U196" s="10">
        <f t="shared" si="83"/>
        <v>0</v>
      </c>
      <c r="V196" s="10">
        <f t="shared" si="83"/>
        <v>0</v>
      </c>
      <c r="W196" s="10">
        <f t="shared" si="83"/>
        <v>0</v>
      </c>
      <c r="X196" s="10">
        <f t="shared" si="83"/>
        <v>0</v>
      </c>
      <c r="Y196" s="10">
        <f t="shared" si="83"/>
        <v>0</v>
      </c>
      <c r="Z196" s="10">
        <f t="shared" si="83"/>
        <v>2052.75753</v>
      </c>
      <c r="AA196" s="10">
        <f t="shared" si="83"/>
        <v>0</v>
      </c>
      <c r="AB196" s="10">
        <f t="shared" si="83"/>
        <v>0</v>
      </c>
      <c r="AC196" s="10">
        <f t="shared" si="83"/>
        <v>0</v>
      </c>
      <c r="AD196" s="10">
        <f t="shared" si="83"/>
        <v>0.04247</v>
      </c>
      <c r="AE196" s="10">
        <f t="shared" si="83"/>
        <v>0</v>
      </c>
      <c r="AF196" s="108" t="s">
        <v>116</v>
      </c>
    </row>
    <row r="197" spans="1:32" s="37" customFormat="1" ht="21" customHeight="1">
      <c r="A197" s="36" t="s">
        <v>23</v>
      </c>
      <c r="B197" s="24">
        <f t="shared" si="82"/>
        <v>2052.7999999999997</v>
      </c>
      <c r="C197" s="24">
        <f>C198+C199+C200+C201</f>
        <v>0</v>
      </c>
      <c r="D197" s="24">
        <f>D198+D199+D200+D201</f>
        <v>0</v>
      </c>
      <c r="E197" s="24">
        <f>E198+E199+E200+E201</f>
        <v>0</v>
      </c>
      <c r="F197" s="24">
        <f>E197/B197%</f>
        <v>0</v>
      </c>
      <c r="G197" s="24">
        <f>_xlfn.IFERROR(E197/C197*100,0)</f>
        <v>0</v>
      </c>
      <c r="H197" s="24">
        <f aca="true" t="shared" si="84" ref="H197:AE197">H198+H199+H200+H201</f>
        <v>0</v>
      </c>
      <c r="I197" s="24">
        <f t="shared" si="84"/>
        <v>0</v>
      </c>
      <c r="J197" s="24">
        <f t="shared" si="84"/>
        <v>0</v>
      </c>
      <c r="K197" s="24">
        <f t="shared" si="84"/>
        <v>0</v>
      </c>
      <c r="L197" s="24">
        <f t="shared" si="84"/>
        <v>0</v>
      </c>
      <c r="M197" s="24">
        <f t="shared" si="84"/>
        <v>0</v>
      </c>
      <c r="N197" s="24">
        <f t="shared" si="84"/>
        <v>0</v>
      </c>
      <c r="O197" s="24">
        <f t="shared" si="84"/>
        <v>0</v>
      </c>
      <c r="P197" s="24">
        <f t="shared" si="84"/>
        <v>0</v>
      </c>
      <c r="Q197" s="24">
        <f t="shared" si="84"/>
        <v>0</v>
      </c>
      <c r="R197" s="24">
        <f t="shared" si="84"/>
        <v>0</v>
      </c>
      <c r="S197" s="24">
        <f t="shared" si="84"/>
        <v>0</v>
      </c>
      <c r="T197" s="24">
        <f t="shared" si="84"/>
        <v>0</v>
      </c>
      <c r="U197" s="24">
        <f t="shared" si="84"/>
        <v>0</v>
      </c>
      <c r="V197" s="24">
        <f t="shared" si="84"/>
        <v>0</v>
      </c>
      <c r="W197" s="24">
        <f t="shared" si="84"/>
        <v>0</v>
      </c>
      <c r="X197" s="24">
        <f t="shared" si="84"/>
        <v>0</v>
      </c>
      <c r="Y197" s="24">
        <f t="shared" si="84"/>
        <v>0</v>
      </c>
      <c r="Z197" s="24">
        <f t="shared" si="84"/>
        <v>2052.75753</v>
      </c>
      <c r="AA197" s="24">
        <f t="shared" si="84"/>
        <v>0</v>
      </c>
      <c r="AB197" s="24">
        <f t="shared" si="84"/>
        <v>0</v>
      </c>
      <c r="AC197" s="24">
        <f t="shared" si="84"/>
        <v>0</v>
      </c>
      <c r="AD197" s="24">
        <f t="shared" si="84"/>
        <v>0.04247</v>
      </c>
      <c r="AE197" s="24">
        <f t="shared" si="84"/>
        <v>0</v>
      </c>
      <c r="AF197" s="109"/>
    </row>
    <row r="198" spans="1:32" ht="25.5" customHeight="1">
      <c r="A198" s="39" t="s">
        <v>12</v>
      </c>
      <c r="B198" s="10">
        <f t="shared" si="82"/>
        <v>0</v>
      </c>
      <c r="C198" s="10">
        <f>H198+J198+L198</f>
        <v>0</v>
      </c>
      <c r="D198" s="10">
        <f>E198</f>
        <v>0</v>
      </c>
      <c r="E198" s="10">
        <f>I198+K198+M198+O198+Q198+S198+U198+W198+Y198+AA198+AC198+AE198</f>
        <v>0</v>
      </c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53"/>
      <c r="AF198" s="109"/>
    </row>
    <row r="199" spans="1:32" ht="21.75" customHeight="1">
      <c r="A199" s="39" t="s">
        <v>13</v>
      </c>
      <c r="B199" s="10">
        <f t="shared" si="82"/>
        <v>2052.7999999999997</v>
      </c>
      <c r="C199" s="10">
        <f>H199+J199+L199</f>
        <v>0</v>
      </c>
      <c r="D199" s="10">
        <f>E199</f>
        <v>0</v>
      </c>
      <c r="E199" s="10">
        <f>I199+K199+M199+O199+Q199+S199+U199+W199+Y199+AA199+AC199+AE199</f>
        <v>0</v>
      </c>
      <c r="F199" s="10"/>
      <c r="G199" s="10">
        <f>_xlfn.IFERROR(E199/C199*100,0)</f>
        <v>0</v>
      </c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>
        <v>2052.75753</v>
      </c>
      <c r="AA199" s="10"/>
      <c r="AB199" s="10"/>
      <c r="AC199" s="10"/>
      <c r="AD199" s="10">
        <v>0.04247</v>
      </c>
      <c r="AE199" s="53"/>
      <c r="AF199" s="109"/>
    </row>
    <row r="200" spans="1:32" ht="21" customHeight="1">
      <c r="A200" s="39" t="s">
        <v>78</v>
      </c>
      <c r="B200" s="10">
        <f t="shared" si="82"/>
        <v>0</v>
      </c>
      <c r="C200" s="10">
        <f>H200+J200+L200</f>
        <v>0</v>
      </c>
      <c r="D200" s="10">
        <f>E200</f>
        <v>0</v>
      </c>
      <c r="E200" s="10">
        <f>I200+K200+M200+O200+Q200+S200+U200+W200+Y200+AA200+AC200+AE200</f>
        <v>0</v>
      </c>
      <c r="F200" s="10"/>
      <c r="G200" s="10">
        <f>_xlfn.IFERROR(E200/C200*100,0)</f>
        <v>0</v>
      </c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53"/>
      <c r="AF200" s="109"/>
    </row>
    <row r="201" spans="1:32" ht="26.25" customHeight="1">
      <c r="A201" s="39" t="s">
        <v>14</v>
      </c>
      <c r="B201" s="10">
        <f t="shared" si="82"/>
        <v>0</v>
      </c>
      <c r="C201" s="10">
        <f>H201+J201+L201</f>
        <v>0</v>
      </c>
      <c r="D201" s="10">
        <f>E201</f>
        <v>0</v>
      </c>
      <c r="E201" s="10">
        <f>I201+K201+M201+O201+Q201+S201+U201+W201+Y201+AA201+AC201+AE201</f>
        <v>0</v>
      </c>
      <c r="F201" s="10" t="e">
        <f>E201/B201%</f>
        <v>#DIV/0!</v>
      </c>
      <c r="G201" s="10">
        <f>_xlfn.IFERROR(E201/C201*100,0)</f>
        <v>0</v>
      </c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53"/>
      <c r="AF201" s="110"/>
    </row>
    <row r="202" spans="1:32" ht="39.75" customHeight="1">
      <c r="A202" s="62" t="s">
        <v>115</v>
      </c>
      <c r="B202" s="10">
        <f>H202+J202+L202+N202+P202+R202+T202+V202+X202+Z202+AB202+AD202</f>
        <v>3342.9</v>
      </c>
      <c r="C202" s="10">
        <f>C203</f>
        <v>0</v>
      </c>
      <c r="D202" s="10">
        <f>D203</f>
        <v>0</v>
      </c>
      <c r="E202" s="10">
        <f>E203</f>
        <v>0</v>
      </c>
      <c r="F202" s="10">
        <f>E202/B202%</f>
        <v>0</v>
      </c>
      <c r="G202" s="10">
        <f>_xlfn.IFERROR(E202/C202*100,0)</f>
        <v>0</v>
      </c>
      <c r="H202" s="10">
        <f>H203</f>
        <v>0</v>
      </c>
      <c r="I202" s="10">
        <f aca="true" t="shared" si="85" ref="I202:AE202">I203</f>
        <v>0</v>
      </c>
      <c r="J202" s="10">
        <f t="shared" si="85"/>
        <v>0</v>
      </c>
      <c r="K202" s="10">
        <f t="shared" si="85"/>
        <v>0</v>
      </c>
      <c r="L202" s="10">
        <f t="shared" si="85"/>
        <v>0</v>
      </c>
      <c r="M202" s="10">
        <f t="shared" si="85"/>
        <v>0</v>
      </c>
      <c r="N202" s="10">
        <f t="shared" si="85"/>
        <v>0</v>
      </c>
      <c r="O202" s="10">
        <f t="shared" si="85"/>
        <v>0</v>
      </c>
      <c r="P202" s="10">
        <f t="shared" si="85"/>
        <v>0</v>
      </c>
      <c r="Q202" s="10">
        <f t="shared" si="85"/>
        <v>0</v>
      </c>
      <c r="R202" s="10">
        <f t="shared" si="85"/>
        <v>0</v>
      </c>
      <c r="S202" s="10">
        <f t="shared" si="85"/>
        <v>0</v>
      </c>
      <c r="T202" s="10">
        <f t="shared" si="85"/>
        <v>0</v>
      </c>
      <c r="U202" s="10">
        <f t="shared" si="85"/>
        <v>0</v>
      </c>
      <c r="V202" s="10">
        <f t="shared" si="85"/>
        <v>0</v>
      </c>
      <c r="W202" s="10">
        <f t="shared" si="85"/>
        <v>0</v>
      </c>
      <c r="X202" s="10">
        <f t="shared" si="85"/>
        <v>0</v>
      </c>
      <c r="Y202" s="10">
        <f t="shared" si="85"/>
        <v>0</v>
      </c>
      <c r="Z202" s="10">
        <f t="shared" si="85"/>
        <v>3342.81639</v>
      </c>
      <c r="AA202" s="10">
        <f t="shared" si="85"/>
        <v>0</v>
      </c>
      <c r="AB202" s="10">
        <f t="shared" si="85"/>
        <v>0</v>
      </c>
      <c r="AC202" s="10">
        <f t="shared" si="85"/>
        <v>0</v>
      </c>
      <c r="AD202" s="10">
        <f t="shared" si="85"/>
        <v>0.08361</v>
      </c>
      <c r="AE202" s="10">
        <f t="shared" si="85"/>
        <v>0</v>
      </c>
      <c r="AF202" s="108" t="s">
        <v>116</v>
      </c>
    </row>
    <row r="203" spans="1:32" s="37" customFormat="1" ht="21" customHeight="1">
      <c r="A203" s="36" t="s">
        <v>23</v>
      </c>
      <c r="B203" s="24">
        <f>H203+J203+L203+N203+P203+R203+T203+V203+X203+Z203+AB203+AD203</f>
        <v>3342.9</v>
      </c>
      <c r="C203" s="24">
        <f>C204+C205+C206+C207</f>
        <v>0</v>
      </c>
      <c r="D203" s="24">
        <f>D204+D205+D206+D207</f>
        <v>0</v>
      </c>
      <c r="E203" s="24">
        <f>E204+E205+E206+E207</f>
        <v>0</v>
      </c>
      <c r="F203" s="24">
        <f>E203/B203%</f>
        <v>0</v>
      </c>
      <c r="G203" s="24">
        <f>_xlfn.IFERROR(E203/C203*100,0)</f>
        <v>0</v>
      </c>
      <c r="H203" s="24">
        <f aca="true" t="shared" si="86" ref="H203:AE203">H204+H205+H206+H207</f>
        <v>0</v>
      </c>
      <c r="I203" s="24">
        <f t="shared" si="86"/>
        <v>0</v>
      </c>
      <c r="J203" s="24">
        <f t="shared" si="86"/>
        <v>0</v>
      </c>
      <c r="K203" s="24">
        <f t="shared" si="86"/>
        <v>0</v>
      </c>
      <c r="L203" s="24">
        <f t="shared" si="86"/>
        <v>0</v>
      </c>
      <c r="M203" s="24">
        <f t="shared" si="86"/>
        <v>0</v>
      </c>
      <c r="N203" s="24">
        <f t="shared" si="86"/>
        <v>0</v>
      </c>
      <c r="O203" s="24">
        <f t="shared" si="86"/>
        <v>0</v>
      </c>
      <c r="P203" s="24">
        <f t="shared" si="86"/>
        <v>0</v>
      </c>
      <c r="Q203" s="24">
        <f t="shared" si="86"/>
        <v>0</v>
      </c>
      <c r="R203" s="24">
        <f t="shared" si="86"/>
        <v>0</v>
      </c>
      <c r="S203" s="24">
        <f t="shared" si="86"/>
        <v>0</v>
      </c>
      <c r="T203" s="24">
        <f t="shared" si="86"/>
        <v>0</v>
      </c>
      <c r="U203" s="24">
        <f t="shared" si="86"/>
        <v>0</v>
      </c>
      <c r="V203" s="24">
        <f t="shared" si="86"/>
        <v>0</v>
      </c>
      <c r="W203" s="24">
        <f t="shared" si="86"/>
        <v>0</v>
      </c>
      <c r="X203" s="24">
        <f t="shared" si="86"/>
        <v>0</v>
      </c>
      <c r="Y203" s="24">
        <f t="shared" si="86"/>
        <v>0</v>
      </c>
      <c r="Z203" s="24">
        <f t="shared" si="86"/>
        <v>3342.81639</v>
      </c>
      <c r="AA203" s="24">
        <f t="shared" si="86"/>
        <v>0</v>
      </c>
      <c r="AB203" s="24">
        <f t="shared" si="86"/>
        <v>0</v>
      </c>
      <c r="AC203" s="24">
        <f t="shared" si="86"/>
        <v>0</v>
      </c>
      <c r="AD203" s="24">
        <f t="shared" si="86"/>
        <v>0.08361</v>
      </c>
      <c r="AE203" s="24">
        <f t="shared" si="86"/>
        <v>0</v>
      </c>
      <c r="AF203" s="109"/>
    </row>
    <row r="204" spans="1:32" ht="25.5" customHeight="1">
      <c r="A204" s="39" t="s">
        <v>12</v>
      </c>
      <c r="B204" s="10">
        <f>H204+J204+L204+N204+P204+R204+T204+V204+X204+Z204+AB204+AD204</f>
        <v>0</v>
      </c>
      <c r="C204" s="10">
        <f>H204+J204+L204</f>
        <v>0</v>
      </c>
      <c r="D204" s="10">
        <f>E204</f>
        <v>0</v>
      </c>
      <c r="E204" s="10">
        <f>I204+K204+M204+O204+Q204+S204+U204+W204+Y204+AA204+AC204+AE204</f>
        <v>0</v>
      </c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53"/>
      <c r="AF204" s="109"/>
    </row>
    <row r="205" spans="1:32" ht="21.75" customHeight="1">
      <c r="A205" s="39" t="s">
        <v>13</v>
      </c>
      <c r="B205" s="10">
        <f>H205+J205+L205+N205+P205+R205+T205+V205+X205+Z205+AB205+AD205</f>
        <v>3342.9</v>
      </c>
      <c r="C205" s="10">
        <f>H205+J205+L205</f>
        <v>0</v>
      </c>
      <c r="D205" s="10">
        <f>E205</f>
        <v>0</v>
      </c>
      <c r="E205" s="10">
        <f>I205+K205+M205+O205+Q205+S205+U205+W205+Y205+AA205+AC205+AE205</f>
        <v>0</v>
      </c>
      <c r="F205" s="10"/>
      <c r="G205" s="10">
        <f>_xlfn.IFERROR(E205/C205*100,0)</f>
        <v>0</v>
      </c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>
        <v>3342.81639</v>
      </c>
      <c r="AA205" s="10"/>
      <c r="AB205" s="10"/>
      <c r="AC205" s="10"/>
      <c r="AD205" s="10">
        <v>0.08361</v>
      </c>
      <c r="AE205" s="53"/>
      <c r="AF205" s="109"/>
    </row>
    <row r="206" spans="1:32" ht="21" customHeight="1">
      <c r="A206" s="39" t="s">
        <v>78</v>
      </c>
      <c r="B206" s="10">
        <f>H206+J206+L206+N206+P206+R206+T206+V206+X206+Z206+AB206+AD206</f>
        <v>0</v>
      </c>
      <c r="C206" s="10">
        <f>H206+J206+L206</f>
        <v>0</v>
      </c>
      <c r="D206" s="10">
        <f>E206</f>
        <v>0</v>
      </c>
      <c r="E206" s="10">
        <f>I206+K206+M206+O206+Q206+S206+U206+W206+Y206+AA206+AC206+AE206</f>
        <v>0</v>
      </c>
      <c r="F206" s="10"/>
      <c r="G206" s="10">
        <f>_xlfn.IFERROR(E206/C206*100,0)</f>
        <v>0</v>
      </c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53"/>
      <c r="AF206" s="109"/>
    </row>
    <row r="207" spans="1:32" ht="26.25" customHeight="1">
      <c r="A207" s="39" t="s">
        <v>14</v>
      </c>
      <c r="B207" s="10">
        <f t="shared" si="66"/>
        <v>0</v>
      </c>
      <c r="C207" s="10">
        <f>H207+J207+L207</f>
        <v>0</v>
      </c>
      <c r="D207" s="10">
        <f>E207</f>
        <v>0</v>
      </c>
      <c r="E207" s="10">
        <f>I207+K207+M207+O207+Q207+S207+U207+W207+Y207+AA207+AC207+AE207</f>
        <v>0</v>
      </c>
      <c r="F207" s="10" t="e">
        <f>E207/B207%</f>
        <v>#DIV/0!</v>
      </c>
      <c r="G207" s="10">
        <f>_xlfn.IFERROR(E207/C207*100,0)</f>
        <v>0</v>
      </c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53"/>
      <c r="AF207" s="110"/>
    </row>
    <row r="208" spans="1:34" s="37" customFormat="1" ht="24.75" customHeight="1">
      <c r="A208" s="64" t="s">
        <v>61</v>
      </c>
      <c r="B208" s="24">
        <f t="shared" si="66"/>
        <v>167702.79556</v>
      </c>
      <c r="C208" s="24">
        <f>C209+C210+C212+C213+C211</f>
        <v>33611.41773</v>
      </c>
      <c r="D208" s="24">
        <f>D209+D210+D212+D213+D211</f>
        <v>29570.61</v>
      </c>
      <c r="E208" s="24">
        <f>E209+E210+E212+E213+E211</f>
        <v>29570.61</v>
      </c>
      <c r="F208" s="24">
        <f>E208/B208%</f>
        <v>17.632747206900525</v>
      </c>
      <c r="G208" s="24">
        <f>E208/C208%</f>
        <v>87.97787179803082</v>
      </c>
      <c r="H208" s="24">
        <f aca="true" t="shared" si="87" ref="H208:AE208">H209+H210+H212+H213+H211</f>
        <v>11852.021389999998</v>
      </c>
      <c r="I208" s="24">
        <f t="shared" si="87"/>
        <v>9766.99</v>
      </c>
      <c r="J208" s="24">
        <f t="shared" si="87"/>
        <v>12195.12007</v>
      </c>
      <c r="K208" s="24">
        <f t="shared" si="87"/>
        <v>9583.96</v>
      </c>
      <c r="L208" s="24">
        <f t="shared" si="87"/>
        <v>9564.27627</v>
      </c>
      <c r="M208" s="24">
        <f t="shared" si="87"/>
        <v>10219.66</v>
      </c>
      <c r="N208" s="24">
        <f t="shared" si="87"/>
        <v>16006.896809999998</v>
      </c>
      <c r="O208" s="24">
        <f t="shared" si="87"/>
        <v>0</v>
      </c>
      <c r="P208" s="24">
        <f t="shared" si="87"/>
        <v>13669.731380000001</v>
      </c>
      <c r="Q208" s="24">
        <f t="shared" si="87"/>
        <v>0</v>
      </c>
      <c r="R208" s="24">
        <f t="shared" si="87"/>
        <v>9438.648809999999</v>
      </c>
      <c r="S208" s="24">
        <f t="shared" si="87"/>
        <v>0</v>
      </c>
      <c r="T208" s="24">
        <f t="shared" si="87"/>
        <v>13778.7231</v>
      </c>
      <c r="U208" s="24">
        <f t="shared" si="87"/>
        <v>0</v>
      </c>
      <c r="V208" s="24">
        <f>V209+V210+V212+V213+V211</f>
        <v>14533.820779999998</v>
      </c>
      <c r="W208" s="24">
        <f t="shared" si="87"/>
        <v>0</v>
      </c>
      <c r="X208" s="24">
        <f t="shared" si="87"/>
        <v>22235.748089999997</v>
      </c>
      <c r="Y208" s="24">
        <f t="shared" si="87"/>
        <v>0</v>
      </c>
      <c r="Z208" s="24">
        <f t="shared" si="87"/>
        <v>19844.25301</v>
      </c>
      <c r="AA208" s="24">
        <f t="shared" si="87"/>
        <v>0</v>
      </c>
      <c r="AB208" s="24">
        <f t="shared" si="87"/>
        <v>15227.412659999998</v>
      </c>
      <c r="AC208" s="24">
        <f t="shared" si="87"/>
        <v>0</v>
      </c>
      <c r="AD208" s="24">
        <f t="shared" si="87"/>
        <v>9356.14319</v>
      </c>
      <c r="AE208" s="24">
        <f t="shared" si="87"/>
        <v>0</v>
      </c>
      <c r="AF208" s="65"/>
      <c r="AG208" s="56"/>
      <c r="AH208" s="56"/>
    </row>
    <row r="209" spans="1:34" ht="18.75" customHeight="1">
      <c r="A209" s="39" t="s">
        <v>12</v>
      </c>
      <c r="B209" s="10">
        <f aca="true" t="shared" si="88" ref="B209:E210">B90+B84+B66+B42+B18+B11+B150</f>
        <v>995.1</v>
      </c>
      <c r="C209" s="10">
        <f t="shared" si="88"/>
        <v>0</v>
      </c>
      <c r="D209" s="10">
        <f t="shared" si="88"/>
        <v>0</v>
      </c>
      <c r="E209" s="10">
        <f t="shared" si="88"/>
        <v>0</v>
      </c>
      <c r="F209" s="10">
        <f>E209/B209%</f>
        <v>0</v>
      </c>
      <c r="G209" s="10">
        <f>_xlfn.IFERROR(E209/C209*100,0)</f>
        <v>0</v>
      </c>
      <c r="H209" s="10">
        <f aca="true" t="shared" si="89" ref="H209:AE209">H90+H84+H66+H42+H18+H11+H150</f>
        <v>0</v>
      </c>
      <c r="I209" s="10">
        <f t="shared" si="89"/>
        <v>0</v>
      </c>
      <c r="J209" s="10">
        <f t="shared" si="89"/>
        <v>0</v>
      </c>
      <c r="K209" s="10">
        <f t="shared" si="89"/>
        <v>0</v>
      </c>
      <c r="L209" s="10">
        <f t="shared" si="89"/>
        <v>0</v>
      </c>
      <c r="M209" s="10">
        <f t="shared" si="89"/>
        <v>0</v>
      </c>
      <c r="N209" s="10">
        <f t="shared" si="89"/>
        <v>0</v>
      </c>
      <c r="O209" s="10">
        <f t="shared" si="89"/>
        <v>0</v>
      </c>
      <c r="P209" s="10">
        <f t="shared" si="89"/>
        <v>0</v>
      </c>
      <c r="Q209" s="10">
        <f t="shared" si="89"/>
        <v>0</v>
      </c>
      <c r="R209" s="10">
        <f t="shared" si="89"/>
        <v>0</v>
      </c>
      <c r="S209" s="10">
        <f t="shared" si="89"/>
        <v>0</v>
      </c>
      <c r="T209" s="10">
        <f t="shared" si="89"/>
        <v>0</v>
      </c>
      <c r="U209" s="10">
        <f t="shared" si="89"/>
        <v>0</v>
      </c>
      <c r="V209" s="10">
        <f t="shared" si="89"/>
        <v>0</v>
      </c>
      <c r="W209" s="10">
        <f t="shared" si="89"/>
        <v>0</v>
      </c>
      <c r="X209" s="10">
        <f t="shared" si="89"/>
        <v>995.1</v>
      </c>
      <c r="Y209" s="10">
        <f t="shared" si="89"/>
        <v>0</v>
      </c>
      <c r="Z209" s="10">
        <f t="shared" si="89"/>
        <v>0</v>
      </c>
      <c r="AA209" s="10">
        <f t="shared" si="89"/>
        <v>0</v>
      </c>
      <c r="AB209" s="10">
        <f t="shared" si="89"/>
        <v>0</v>
      </c>
      <c r="AC209" s="10">
        <f t="shared" si="89"/>
        <v>0</v>
      </c>
      <c r="AD209" s="10">
        <f t="shared" si="89"/>
        <v>0</v>
      </c>
      <c r="AE209" s="10">
        <f t="shared" si="89"/>
        <v>0</v>
      </c>
      <c r="AF209" s="65"/>
      <c r="AG209" s="56"/>
      <c r="AH209" s="56"/>
    </row>
    <row r="210" spans="1:34" ht="18.75" customHeight="1">
      <c r="A210" s="39" t="s">
        <v>13</v>
      </c>
      <c r="B210" s="10">
        <f t="shared" si="88"/>
        <v>139548.28604</v>
      </c>
      <c r="C210" s="10">
        <f t="shared" si="88"/>
        <v>33611.41773</v>
      </c>
      <c r="D210" s="10">
        <f t="shared" si="88"/>
        <v>29570.61</v>
      </c>
      <c r="E210" s="10">
        <f t="shared" si="88"/>
        <v>29570.61</v>
      </c>
      <c r="F210" s="10">
        <f>E210/B210%</f>
        <v>21.190235178899943</v>
      </c>
      <c r="G210" s="10">
        <f>_xlfn.IFERROR(E210/C210*100,0)</f>
        <v>87.97787179803082</v>
      </c>
      <c r="H210" s="10">
        <f aca="true" t="shared" si="90" ref="H210:AE210">H91+H85+H67+H43+H19+H12+H151</f>
        <v>11852.021389999998</v>
      </c>
      <c r="I210" s="10">
        <f t="shared" si="90"/>
        <v>9766.99</v>
      </c>
      <c r="J210" s="10">
        <f t="shared" si="90"/>
        <v>12195.12007</v>
      </c>
      <c r="K210" s="10">
        <f t="shared" si="90"/>
        <v>9583.96</v>
      </c>
      <c r="L210" s="10">
        <f t="shared" si="90"/>
        <v>9564.27627</v>
      </c>
      <c r="M210" s="10">
        <f t="shared" si="90"/>
        <v>10219.66</v>
      </c>
      <c r="N210" s="10">
        <f t="shared" si="90"/>
        <v>11956.896809999998</v>
      </c>
      <c r="O210" s="10">
        <f t="shared" si="90"/>
        <v>0</v>
      </c>
      <c r="P210" s="10">
        <f t="shared" si="90"/>
        <v>13669.731380000001</v>
      </c>
      <c r="Q210" s="10">
        <f t="shared" si="90"/>
        <v>0</v>
      </c>
      <c r="R210" s="10">
        <f t="shared" si="90"/>
        <v>9438.648809999999</v>
      </c>
      <c r="S210" s="10">
        <f t="shared" si="90"/>
        <v>0</v>
      </c>
      <c r="T210" s="10">
        <f t="shared" si="90"/>
        <v>13778.7231</v>
      </c>
      <c r="U210" s="10">
        <f t="shared" si="90"/>
        <v>0</v>
      </c>
      <c r="V210" s="10">
        <f t="shared" si="90"/>
        <v>7533.820779999999</v>
      </c>
      <c r="W210" s="10">
        <f t="shared" si="90"/>
        <v>0</v>
      </c>
      <c r="X210" s="10">
        <f t="shared" si="90"/>
        <v>18790.64809</v>
      </c>
      <c r="Y210" s="10">
        <f t="shared" si="90"/>
        <v>0</v>
      </c>
      <c r="Z210" s="10">
        <f t="shared" si="90"/>
        <v>19844.25301</v>
      </c>
      <c r="AA210" s="10">
        <f t="shared" si="90"/>
        <v>0</v>
      </c>
      <c r="AB210" s="10">
        <f t="shared" si="90"/>
        <v>15032.703139999998</v>
      </c>
      <c r="AC210" s="10">
        <f t="shared" si="90"/>
        <v>0</v>
      </c>
      <c r="AD210" s="10">
        <f t="shared" si="90"/>
        <v>9356.14319</v>
      </c>
      <c r="AE210" s="10">
        <f t="shared" si="90"/>
        <v>0</v>
      </c>
      <c r="AF210" s="65"/>
      <c r="AG210" s="56"/>
      <c r="AH210" s="56"/>
    </row>
    <row r="211" spans="1:34" s="45" customFormat="1" ht="18.75" customHeight="1" hidden="1">
      <c r="A211" s="43" t="s">
        <v>91</v>
      </c>
      <c r="B211" s="44">
        <f>B13</f>
        <v>0</v>
      </c>
      <c r="C211" s="44">
        <f>C13</f>
        <v>0</v>
      </c>
      <c r="D211" s="44">
        <f>D13</f>
        <v>0</v>
      </c>
      <c r="E211" s="44">
        <f>E13</f>
        <v>0</v>
      </c>
      <c r="F211" s="44"/>
      <c r="G211" s="44">
        <f>_xlfn.IFERROR(E211/C211*100,0)</f>
        <v>0</v>
      </c>
      <c r="H211" s="44">
        <f aca="true" t="shared" si="91" ref="H211:AE211">H13</f>
        <v>0</v>
      </c>
      <c r="I211" s="44">
        <f t="shared" si="91"/>
        <v>0</v>
      </c>
      <c r="J211" s="44">
        <f t="shared" si="91"/>
        <v>0</v>
      </c>
      <c r="K211" s="44">
        <f t="shared" si="91"/>
        <v>0</v>
      </c>
      <c r="L211" s="44">
        <f t="shared" si="91"/>
        <v>0</v>
      </c>
      <c r="M211" s="44">
        <f t="shared" si="91"/>
        <v>0</v>
      </c>
      <c r="N211" s="44">
        <f t="shared" si="91"/>
        <v>0</v>
      </c>
      <c r="O211" s="44">
        <f t="shared" si="91"/>
        <v>0</v>
      </c>
      <c r="P211" s="44">
        <f t="shared" si="91"/>
        <v>0</v>
      </c>
      <c r="Q211" s="44">
        <f t="shared" si="91"/>
        <v>0</v>
      </c>
      <c r="R211" s="44">
        <f t="shared" si="91"/>
        <v>0</v>
      </c>
      <c r="S211" s="44">
        <f t="shared" si="91"/>
        <v>0</v>
      </c>
      <c r="T211" s="44">
        <f t="shared" si="91"/>
        <v>0</v>
      </c>
      <c r="U211" s="44">
        <f t="shared" si="91"/>
        <v>0</v>
      </c>
      <c r="V211" s="44">
        <f t="shared" si="91"/>
        <v>0</v>
      </c>
      <c r="W211" s="44">
        <f t="shared" si="91"/>
        <v>0</v>
      </c>
      <c r="X211" s="44">
        <f t="shared" si="91"/>
        <v>0</v>
      </c>
      <c r="Y211" s="44">
        <f t="shared" si="91"/>
        <v>0</v>
      </c>
      <c r="Z211" s="44">
        <f t="shared" si="91"/>
        <v>0</v>
      </c>
      <c r="AA211" s="44">
        <f t="shared" si="91"/>
        <v>0</v>
      </c>
      <c r="AB211" s="44">
        <f t="shared" si="91"/>
        <v>0</v>
      </c>
      <c r="AC211" s="44">
        <f t="shared" si="91"/>
        <v>0</v>
      </c>
      <c r="AD211" s="44">
        <f t="shared" si="91"/>
        <v>0</v>
      </c>
      <c r="AE211" s="44">
        <f t="shared" si="91"/>
        <v>0</v>
      </c>
      <c r="AF211" s="65"/>
      <c r="AG211" s="56"/>
      <c r="AH211" s="56"/>
    </row>
    <row r="212" spans="1:34" ht="18.75" customHeight="1">
      <c r="A212" s="39" t="s">
        <v>78</v>
      </c>
      <c r="B212" s="10">
        <f aca="true" t="shared" si="92" ref="B212:E213">B92+B86+B68+B44+B20+B14+B152</f>
        <v>0</v>
      </c>
      <c r="C212" s="10">
        <f t="shared" si="92"/>
        <v>0</v>
      </c>
      <c r="D212" s="10">
        <f t="shared" si="92"/>
        <v>0</v>
      </c>
      <c r="E212" s="10">
        <f t="shared" si="92"/>
        <v>0</v>
      </c>
      <c r="F212" s="10"/>
      <c r="G212" s="10">
        <f>_xlfn.IFERROR(E212/C212*100,0)</f>
        <v>0</v>
      </c>
      <c r="H212" s="10">
        <f aca="true" t="shared" si="93" ref="H212:AE212">H92+H86+H68+H44+H20+H14+H152</f>
        <v>0</v>
      </c>
      <c r="I212" s="10">
        <f t="shared" si="93"/>
        <v>0</v>
      </c>
      <c r="J212" s="10">
        <f t="shared" si="93"/>
        <v>0</v>
      </c>
      <c r="K212" s="10">
        <f t="shared" si="93"/>
        <v>0</v>
      </c>
      <c r="L212" s="10">
        <f t="shared" si="93"/>
        <v>0</v>
      </c>
      <c r="M212" s="10">
        <f t="shared" si="93"/>
        <v>0</v>
      </c>
      <c r="N212" s="10">
        <f t="shared" si="93"/>
        <v>0</v>
      </c>
      <c r="O212" s="10">
        <f t="shared" si="93"/>
        <v>0</v>
      </c>
      <c r="P212" s="10">
        <f t="shared" si="93"/>
        <v>0</v>
      </c>
      <c r="Q212" s="10">
        <f t="shared" si="93"/>
        <v>0</v>
      </c>
      <c r="R212" s="10">
        <f t="shared" si="93"/>
        <v>0</v>
      </c>
      <c r="S212" s="10">
        <f t="shared" si="93"/>
        <v>0</v>
      </c>
      <c r="T212" s="10">
        <f t="shared" si="93"/>
        <v>0</v>
      </c>
      <c r="U212" s="10">
        <f t="shared" si="93"/>
        <v>0</v>
      </c>
      <c r="V212" s="10">
        <f t="shared" si="93"/>
        <v>0</v>
      </c>
      <c r="W212" s="10">
        <f t="shared" si="93"/>
        <v>0</v>
      </c>
      <c r="X212" s="10">
        <f t="shared" si="93"/>
        <v>0</v>
      </c>
      <c r="Y212" s="10">
        <f t="shared" si="93"/>
        <v>0</v>
      </c>
      <c r="Z212" s="10">
        <f t="shared" si="93"/>
        <v>0</v>
      </c>
      <c r="AA212" s="10">
        <f t="shared" si="93"/>
        <v>0</v>
      </c>
      <c r="AB212" s="10">
        <f t="shared" si="93"/>
        <v>0</v>
      </c>
      <c r="AC212" s="10">
        <f t="shared" si="93"/>
        <v>0</v>
      </c>
      <c r="AD212" s="10">
        <f t="shared" si="93"/>
        <v>0</v>
      </c>
      <c r="AE212" s="10">
        <f t="shared" si="93"/>
        <v>0</v>
      </c>
      <c r="AF212" s="65"/>
      <c r="AG212" s="56"/>
      <c r="AH212" s="56"/>
    </row>
    <row r="213" spans="1:34" ht="18.75" customHeight="1">
      <c r="A213" s="39" t="s">
        <v>14</v>
      </c>
      <c r="B213" s="10">
        <f t="shared" si="92"/>
        <v>13694.70952</v>
      </c>
      <c r="C213" s="10">
        <f t="shared" si="92"/>
        <v>0</v>
      </c>
      <c r="D213" s="10">
        <f t="shared" si="92"/>
        <v>0</v>
      </c>
      <c r="E213" s="10">
        <f t="shared" si="92"/>
        <v>0</v>
      </c>
      <c r="F213" s="10">
        <f>E213/B213%</f>
        <v>0</v>
      </c>
      <c r="G213" s="10">
        <f>_xlfn.IFERROR(E213/C213*100,0)</f>
        <v>0</v>
      </c>
      <c r="H213" s="10">
        <f aca="true" t="shared" si="94" ref="H213:AE213">H93+H87+H69+H45+H21+H15+H153</f>
        <v>0</v>
      </c>
      <c r="I213" s="10">
        <f t="shared" si="94"/>
        <v>0</v>
      </c>
      <c r="J213" s="10">
        <f t="shared" si="94"/>
        <v>0</v>
      </c>
      <c r="K213" s="10">
        <f t="shared" si="94"/>
        <v>0</v>
      </c>
      <c r="L213" s="10">
        <f t="shared" si="94"/>
        <v>0</v>
      </c>
      <c r="M213" s="10">
        <f t="shared" si="94"/>
        <v>0</v>
      </c>
      <c r="N213" s="10">
        <f t="shared" si="94"/>
        <v>4050</v>
      </c>
      <c r="O213" s="10">
        <f t="shared" si="94"/>
        <v>0</v>
      </c>
      <c r="P213" s="10">
        <f t="shared" si="94"/>
        <v>0</v>
      </c>
      <c r="Q213" s="10">
        <f t="shared" si="94"/>
        <v>0</v>
      </c>
      <c r="R213" s="10">
        <f t="shared" si="94"/>
        <v>0</v>
      </c>
      <c r="S213" s="10">
        <f t="shared" si="94"/>
        <v>0</v>
      </c>
      <c r="T213" s="10">
        <f t="shared" si="94"/>
        <v>0</v>
      </c>
      <c r="U213" s="10">
        <f t="shared" si="94"/>
        <v>0</v>
      </c>
      <c r="V213" s="10">
        <f t="shared" si="94"/>
        <v>7000</v>
      </c>
      <c r="W213" s="10">
        <f t="shared" si="94"/>
        <v>0</v>
      </c>
      <c r="X213" s="10">
        <f t="shared" si="94"/>
        <v>2450</v>
      </c>
      <c r="Y213" s="10">
        <f t="shared" si="94"/>
        <v>0</v>
      </c>
      <c r="Z213" s="10">
        <f t="shared" si="94"/>
        <v>0</v>
      </c>
      <c r="AA213" s="10">
        <f t="shared" si="94"/>
        <v>0</v>
      </c>
      <c r="AB213" s="10">
        <f t="shared" si="94"/>
        <v>194.70952</v>
      </c>
      <c r="AC213" s="10">
        <f t="shared" si="94"/>
        <v>0</v>
      </c>
      <c r="AD213" s="10">
        <f t="shared" si="94"/>
        <v>0</v>
      </c>
      <c r="AE213" s="10">
        <f t="shared" si="94"/>
        <v>0</v>
      </c>
      <c r="AF213" s="65"/>
      <c r="AG213" s="56"/>
      <c r="AH213" s="56"/>
    </row>
    <row r="214" spans="1:9" ht="16.5">
      <c r="A214" s="70"/>
      <c r="B214" s="38"/>
      <c r="C214" s="16"/>
      <c r="D214" s="16"/>
      <c r="E214" s="16"/>
      <c r="F214" s="16"/>
      <c r="G214" s="16"/>
      <c r="H214" s="16"/>
      <c r="I214" s="16"/>
    </row>
    <row r="215" spans="2:31" s="71" customFormat="1" ht="33" customHeight="1">
      <c r="B215" s="72" t="s">
        <v>60</v>
      </c>
      <c r="C215" s="75"/>
      <c r="D215" s="75"/>
      <c r="E215" s="75"/>
      <c r="F215" s="75"/>
      <c r="G215" s="75"/>
      <c r="H215" s="75"/>
      <c r="I215" s="75"/>
      <c r="J215" s="102"/>
      <c r="K215" s="102"/>
      <c r="L215" s="102"/>
      <c r="M215" s="75"/>
      <c r="N215" s="75"/>
      <c r="O215" s="75"/>
      <c r="P215" s="75"/>
      <c r="Q215" s="75"/>
      <c r="R215" s="102" t="s">
        <v>22</v>
      </c>
      <c r="S215" s="102"/>
      <c r="T215" s="102"/>
      <c r="U215" s="75"/>
      <c r="V215" s="51"/>
      <c r="W215" s="75"/>
      <c r="X215" s="75"/>
      <c r="Y215" s="75"/>
      <c r="Z215" s="75"/>
      <c r="AA215" s="75"/>
      <c r="AB215" s="75"/>
      <c r="AC215" s="75"/>
      <c r="AD215" s="75"/>
      <c r="AE215" s="75"/>
    </row>
    <row r="216" spans="2:22" ht="16.5">
      <c r="B216" s="70"/>
      <c r="C216" s="16"/>
      <c r="D216" s="16"/>
      <c r="E216" s="16"/>
      <c r="F216" s="16"/>
      <c r="G216" s="16"/>
      <c r="H216" s="16"/>
      <c r="I216" s="16"/>
      <c r="P216" s="33"/>
      <c r="V216" s="33"/>
    </row>
    <row r="217" spans="2:22" ht="16.5">
      <c r="B217" s="72" t="s">
        <v>58</v>
      </c>
      <c r="G217" s="33"/>
      <c r="V217" s="33"/>
    </row>
    <row r="218" ht="16.5">
      <c r="B218" s="72" t="s">
        <v>59</v>
      </c>
    </row>
    <row r="219" spans="2:22" ht="16.5">
      <c r="B219" s="72" t="s">
        <v>90</v>
      </c>
      <c r="V219" s="73"/>
    </row>
    <row r="220" ht="16.5">
      <c r="B220" s="74">
        <v>42770</v>
      </c>
    </row>
  </sheetData>
  <sheetProtection/>
  <mergeCells count="36">
    <mergeCell ref="X1:AD1"/>
    <mergeCell ref="X2:AD2"/>
    <mergeCell ref="X3:AD3"/>
    <mergeCell ref="A4:AD4"/>
    <mergeCell ref="AB5:AD5"/>
    <mergeCell ref="A6:A7"/>
    <mergeCell ref="B6:B7"/>
    <mergeCell ref="C6:C7"/>
    <mergeCell ref="D6:D7"/>
    <mergeCell ref="E6:E7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F7"/>
    <mergeCell ref="AF9:AF15"/>
    <mergeCell ref="AF16:AF21"/>
    <mergeCell ref="AF22:AF27"/>
    <mergeCell ref="AF28:AF33"/>
    <mergeCell ref="AF202:AF207"/>
    <mergeCell ref="AF46:AF51"/>
    <mergeCell ref="AF52:AF57"/>
    <mergeCell ref="AF58:AF63"/>
    <mergeCell ref="AF82:AF87"/>
    <mergeCell ref="J215:L215"/>
    <mergeCell ref="R215:T215"/>
    <mergeCell ref="AF196:AF201"/>
  </mergeCells>
  <printOptions horizontalCentered="1"/>
  <pageMargins left="0.31496062992125984" right="0.31496062992125984" top="0.35433070866141736" bottom="0.35433070866141736" header="0.31496062992125984" footer="0.31496062992125984"/>
  <pageSetup fitToHeight="6" fitToWidth="1" horizontalDpi="600" verticalDpi="600" orientation="landscape" paperSize="9" scale="30" r:id="rId3"/>
  <rowBreaks count="5" manualBreakCount="5">
    <brk id="32" max="31" man="1"/>
    <brk id="67" max="255" man="1"/>
    <brk id="82" max="255" man="1"/>
    <brk id="105" max="255" man="1"/>
    <brk id="159" max="3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Людмила Г. Низамова</cp:lastModifiedBy>
  <cp:lastPrinted>2017-02-14T06:26:56Z</cp:lastPrinted>
  <dcterms:created xsi:type="dcterms:W3CDTF">1996-10-08T23:32:33Z</dcterms:created>
  <dcterms:modified xsi:type="dcterms:W3CDTF">2017-04-06T05:08:22Z</dcterms:modified>
  <cp:category/>
  <cp:version/>
  <cp:contentType/>
  <cp:contentStatus/>
</cp:coreProperties>
</file>