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 yWindow="4356" windowWidth="15576" windowHeight="11532" firstSheet="1" activeTab="2"/>
  </bookViews>
  <sheets>
    <sheet name="Титульный лист" sheetId="1" r:id="rId1"/>
    <sheet name="2017" sheetId="2" r:id="rId2"/>
    <sheet name="май" sheetId="3" r:id="rId3"/>
  </sheets>
  <definedNames>
    <definedName name="_xlfn.IFERROR" hidden="1">#NAME?</definedName>
    <definedName name="_xlnm.Print_Titles" localSheetId="1">'2017'!$6:$8</definedName>
    <definedName name="_xlnm.Print_Titles" localSheetId="2">'май'!$6:$8</definedName>
    <definedName name="_xlnm.Print_Area" localSheetId="2">'май'!$A$1:$AF$232</definedName>
  </definedNames>
  <calcPr fullCalcOnLoad="1"/>
</workbook>
</file>

<file path=xl/comments2.xml><?xml version="1.0" encoding="utf-8"?>
<comments xmlns="http://schemas.openxmlformats.org/spreadsheetml/2006/main">
  <authors>
    <author>Логинова Ленара Юлдашевна</author>
  </authors>
  <commentList>
    <comment ref="AD85" authorId="0">
      <text>
        <r>
          <rPr>
            <b/>
            <sz val="14"/>
            <rFont val="Tahoma"/>
            <family val="2"/>
          </rPr>
          <t>Логинова Ленара Юлдашевна:</t>
        </r>
        <r>
          <rPr>
            <sz val="14"/>
            <rFont val="Tahoma"/>
            <family val="2"/>
          </rPr>
          <t xml:space="preserve">
1954,8941
</t>
        </r>
      </text>
    </comment>
  </commentList>
</comments>
</file>

<file path=xl/comments3.xml><?xml version="1.0" encoding="utf-8"?>
<comments xmlns="http://schemas.openxmlformats.org/spreadsheetml/2006/main">
  <authors>
    <author>Логинова Ленара Юлдашевна</author>
  </authors>
  <commentList>
    <comment ref="AD85" authorId="0">
      <text>
        <r>
          <rPr>
            <b/>
            <sz val="14"/>
            <rFont val="Tahoma"/>
            <family val="2"/>
          </rPr>
          <t>Логинова Ленара Юлдашевна:</t>
        </r>
        <r>
          <rPr>
            <sz val="14"/>
            <rFont val="Tahoma"/>
            <family val="2"/>
          </rPr>
          <t xml:space="preserve">
1954,8941
</t>
        </r>
      </text>
    </comment>
  </commentList>
</comments>
</file>

<file path=xl/sharedStrings.xml><?xml version="1.0" encoding="utf-8"?>
<sst xmlns="http://schemas.openxmlformats.org/spreadsheetml/2006/main" count="542" uniqueCount="109">
  <si>
    <t>январь</t>
  </si>
  <si>
    <t>февраль</t>
  </si>
  <si>
    <t>март</t>
  </si>
  <si>
    <t>апрель</t>
  </si>
  <si>
    <t>май</t>
  </si>
  <si>
    <t>июнь</t>
  </si>
  <si>
    <t>июль</t>
  </si>
  <si>
    <t>август</t>
  </si>
  <si>
    <t>сентябрь</t>
  </si>
  <si>
    <t>октябрь</t>
  </si>
  <si>
    <t>ноябрь</t>
  </si>
  <si>
    <t>декабрь</t>
  </si>
  <si>
    <t>бюджет автономного округа</t>
  </si>
  <si>
    <t>бюджет города Когалыма</t>
  </si>
  <si>
    <t>привлеченные средства</t>
  </si>
  <si>
    <t>Сетевой график</t>
  </si>
  <si>
    <t>по реализации мероприятий муниципальной программы</t>
  </si>
  <si>
    <t>г. Когалым</t>
  </si>
  <si>
    <t>Согласовано</t>
  </si>
  <si>
    <t xml:space="preserve">"Отдел развития жилищно-коммунального хозяйства
 Администрации города Когалыма" </t>
  </si>
  <si>
    <t>2014 год</t>
  </si>
  <si>
    <t>Заместитель главы</t>
  </si>
  <si>
    <t>Л.Г.Низамова</t>
  </si>
  <si>
    <t>всего</t>
  </si>
  <si>
    <t>план</t>
  </si>
  <si>
    <t>тел. 8(34667)93-792</t>
  </si>
  <si>
    <t xml:space="preserve">"Содержание объектов городского хозяйства 
и инженерной инфраструктуры в городе Когалыме" 
</t>
  </si>
  <si>
    <t xml:space="preserve"> города Когалыма</t>
  </si>
  <si>
    <t>СОГЛАСОВАНО</t>
  </si>
  <si>
    <t>Заместитель главы города Когалыма</t>
  </si>
  <si>
    <t>Основные мероприятия программы</t>
  </si>
  <si>
    <t>тыс.рублей</t>
  </si>
  <si>
    <t>Ответственный за составление сетевого графика</t>
  </si>
  <si>
    <t>Шмытова Елена Юрьевна,</t>
  </si>
  <si>
    <t>Начальник ОРЖКХ Администрации города Когалыма</t>
  </si>
  <si>
    <t>Всего по программе, в том числе</t>
  </si>
  <si>
    <t xml:space="preserve">________________________ </t>
  </si>
  <si>
    <t>1.1. Содержание объектов благоустройства территории города Когалыма, включая озеленение территории и содержание малых архитектурных форм (1)</t>
  </si>
  <si>
    <t>1.2. Организация наружного освещения улиц, дворовых территорий города Когалыма (2,3)</t>
  </si>
  <si>
    <t xml:space="preserve">1.2.1. Организация освещения улиц и дворовых территорий </t>
  </si>
  <si>
    <t xml:space="preserve">1.2.2. Техническое обслуживание сетей наружного освещения улиц и дворовых территорий </t>
  </si>
  <si>
    <t>1.3. Организация ритуальных услуг и содержание мест захоронения (4,5,6)</t>
  </si>
  <si>
    <t xml:space="preserve">1.3.1. Содержание территории городского кладбища </t>
  </si>
  <si>
    <t xml:space="preserve">1.3.2. Обеспечение ритуальных услуг </t>
  </si>
  <si>
    <t>1.3.3. Оказание услуг по перевозке умерших с места происшедшего летального исхода</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</si>
  <si>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</si>
  <si>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</si>
  <si>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</si>
  <si>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1.6.1. Организация проведения комплекса организационных, санитарно-противоэпидемических (профилактических) мероприятий в городе Когалыме, направленных на предупреждение возникновения и распространения случаев заболевания туляремией среди людей</t>
  </si>
  <si>
    <t>1.6.2. Обеспечение бесперебойной работы музыкального фонтана, расположенного на площади по улице Мира (ремонт, водоснабжение и водоотведение)</t>
  </si>
  <si>
    <t>1.6.3. Организация выполнения работ по благоустройству города Когалыма, в том числе: ремонт и реконструкция сетей наружного освещения; выполнение работ по устройству дождеприемных колодцев по адресу ул.Мира, дом 18а; установка уличных урн для мусора</t>
  </si>
  <si>
    <t>1.6.4. Организация выполнения работ по пошиву флаговых композиций</t>
  </si>
  <si>
    <t>федеральный бюджет</t>
  </si>
  <si>
    <t>кассовый расход</t>
  </si>
  <si>
    <t>Исполнение, %</t>
  </si>
  <si>
    <t>к текущему году</t>
  </si>
  <si>
    <t>на отчетную дату</t>
  </si>
  <si>
    <t>1.6.5. Обеспечение архитектурного освещения города, Когалыма в том числе подсветка зданий, сооружений, жилых домов</t>
  </si>
  <si>
    <t>1.7. Строительство, ремонт и реконструкция объектов благоустройства на территории города Когалыма</t>
  </si>
  <si>
    <t>1.7.2.  Реконструкция объекта: «Зона отдыха по улице Сибирская»</t>
  </si>
  <si>
    <t>1.6.6.  Организация выполнения работ по техническому обследованию строительных конструкций многоквартирных домов</t>
  </si>
  <si>
    <t>1.7.1. Благоустройство территории, прилегающей к зданию "Крытый ледовый каток" Ул.Дружбы народов,32</t>
  </si>
  <si>
    <t>1.7.3.Устройство основания под обелиск на пересечении улицы Дружбы Народов и проспекта Шмитда</t>
  </si>
  <si>
    <t>1.7.4.  Благоустройство дворовых территорий</t>
  </si>
  <si>
    <t>тел. 8(34667)93-790</t>
  </si>
  <si>
    <t>остатки прошлых лет (2015 год)</t>
  </si>
  <si>
    <t>1.4.1.  Установка информационных щитов на территории 53 детских игровых площадок (7)</t>
  </si>
  <si>
    <t>1.4.2.  Поставка, монтаж и установка стационарного игрового оборудования детских игровых площадок на территории города Когалыма (7)</t>
  </si>
  <si>
    <t>1.6.7.  Установка информационных табличек в Парке Победы</t>
  </si>
  <si>
    <t>План на 30.11.2016</t>
  </si>
  <si>
    <t>Профинансировано на 30.11.2016</t>
  </si>
  <si>
    <t>Кассовый расход на  30.11.2016</t>
  </si>
  <si>
    <t>______________М.А.Рудиков</t>
  </si>
  <si>
    <t>на 2017 год</t>
  </si>
  <si>
    <t xml:space="preserve">Комплексный план (сетевой график) по реализации муниципальной программы
 "Содержание объектов городского хозяйства и инженерной инфраструктуры в городе Когалыме" на 2017 год
</t>
  </si>
  <si>
    <t>План на
2017 год</t>
  </si>
  <si>
    <t xml:space="preserve">1.2.3. Ремонт (замена) светильников наружного освещения на территории города Когалыма. </t>
  </si>
  <si>
    <t>1.6.8.  Организация вывоза незаконно установленных железных гаражей</t>
  </si>
  <si>
    <t>1.6.9.  Прибретение веревки для монтажа флаговых композиций, флагов, растяжек</t>
  </si>
  <si>
    <t>1.7.5.  Обустройство пешеходных дорожек и тротуаров</t>
  </si>
  <si>
    <t>1.7.6.  Монтаж опор и прокладка кабеля на территории городского пляжа</t>
  </si>
  <si>
    <t>Результаты реализации и причины отклонений факта от плана</t>
  </si>
  <si>
    <t>1.7.7. Оборудование площадок для выгула собак</t>
  </si>
  <si>
    <t>1.7.8.  Строительство объекта "Сквер влюбленных в городе Когалыме"</t>
  </si>
  <si>
    <t>Оплата за оказанные услуги проводится по фактически предоставленным документам. Фактический показатель количества оказанных услуг ниже планового.</t>
  </si>
  <si>
    <t>В соответствии с планом-графиком размещение извещения о проведении электронного аукциона на выполнение работ по ремонту сетей НО запланировано на июнь текущего года.</t>
  </si>
  <si>
    <t>В соответствии с планом-графиком размещение извещения о проведении электронного аукциона на поставку, монтаж и установку стационарного игрового оборудования детских игровых площадок на территории города Когалыма запланировано на июнь текущего года.</t>
  </si>
  <si>
    <t>В соответствии с планом-графиком размещение извещения о проведении электронного аукциона на организацию вывоза незаконно установленных железных гаражей запланировано на июнь текущего года.</t>
  </si>
  <si>
    <t>В соответствии с планом-графиком размещение извещения о проведении электронного аукциона на оборудование площадок для выгула собак запланировано на июнь текущего года.</t>
  </si>
  <si>
    <t>1.8. Формирование  комфортной городской среды</t>
  </si>
  <si>
    <t>1.8.2. Строительство объекта "Зона отдыха Метелица в городе Когалыме"</t>
  </si>
  <si>
    <t>1.8.1.Благоустройство дворовой территории многоквартирных домов, расположенных по адресу: улицы Дружбы народов, д.12, 12/1, 12а, 12б и улицы Молодежная, д. 2</t>
  </si>
  <si>
    <t>Объект включен в план закупок, план-график закупок, размещение планируется в июле.</t>
  </si>
  <si>
    <t>11.05.2017 заключен МК №0187300013717000059 на выполнение проектных и изыскательских работ на сумму 824,28 тыс.руб., срок окончания выполнения работ 30.06.2017, работы ведутся.
Остато денежных средств планируется направить на выполнение СМР.</t>
  </si>
  <si>
    <t xml:space="preserve">Отклонение от плана составляет 9837,99 тыс.руб. в том числе:
1. 2280,60 тыс.руб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мат.помощь   
 2. 887,89 тыс. руб. – неисполнение субсидии по статье начисления на оплату труда возникло в связи с оплатой страховых взносов в июне 2017 
3. 178,40 тыс.руб.  - неисполнение субсидии по статье  прочие выплаты возникло в связи:1. с оплатой по факту предоставления авансовых отчетов по проезду в отпуск и обратно, компенсацией стоимости санаторно-курортных путевок согласно графика отпусков работников. 2. Оплатой по факту предоставления авансовых отчетов по прохождению медосмотров вновь принятых работников. 
4. 31,79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   
5. 461,80  тыс. руб. - неисполнение субсидии по статье оплата услуг по содержанию имущества в связи с: 1.Оплатой  счетов за вывоз ТБО в месяце, следующем за отчетным.  2. Договора на обслуживание детских игровых площадок и обслуживания скульптурной композиции находятся в стадии разработки технической документации. 3. Оплата за  оказание услуг по обслуживанию систем орошения «Рябиновый бульвар» будет производиться с июля 2017 года. 4.Оплата за оказание услуг по обслуживанию автографов и тахографов будет произведена по факту оказания услуг.
6. 3679,17 тыс. руб.  – неисполнение субсидии по статье прочие услуги в связи с:  1. Экономией по заключенным договорам на обслуживание программных продуктов, оплатой счетов в месяце, следующим за отчетным.2. Экономия  по заключенному контракту ОСАГО на 1 полугодие, оплата по контракту производится по истечению сроков действующих полисов. 3. Оплата за оформление медицинских карт будет произведена  по факту прохождения плановых медосмотров работников.4. Оплата за оказание услуг по охране базы производится в месяце, следующем за отчетным. 5. Контракт  на оказание услуг  на оказание услуг по созданию, оформлению  и содержанию цветников  на территориях общего пользования г.  Когалыма заключен в мае 2017 года, оплата  будет производиться  с июля 2017 года. 
7. 207,55 тыс. руб. - неисполнение по статье расходов прочие расходы в связи с оплатой налога на имущество, гос.  пошлины за специальное разрешение на движение тяжеловесных и крупногабаритных грузов в июне 2017 года.
8. 471,70 тыс. руб. – неисполнение по статье приобретение основных средств, в связи с тем, что контракт на приобретение горок для детского игрового комплекса «Фантазия» находится в стадии разработки технической документации.
9. 1610,00 тыс. руб. – неисполнение субсидии по статье приобретение мат. запасов в связи : 1. с оплатой по факту поставки  молока, согласно поданных заявок. 2. Оплата за поставку ГСМ будет произведена по факту выставленных счетов в июне 2017 года. 
 3. Экономия по заключенным договорам на поставку спец. жидкостей. 4. Экономия по заключенным договорам на поставку запасных  частей, материалов для благоустройства  частично договора на приобретение запасных частей, шин,  спец. одежды находятся в стадии разработки технической документации,  оплата по заключенным  договорам будет произведена по факту поставки в июне 2017 года.
</t>
  </si>
  <si>
    <t>Неполное освоение денежных средств в сумме 1337,67 т.р. обусловлено следующими причинами:                                1216,03т.р. по статье "Заработная плата" и "Отчисления от ФЗП" (специалисту ОГХ не произведена единовременная выплата к отпуску при увольнении; сумма премии по итогам квартала выплачена в менеьшем объёме в связи с нахождением работников на больничном; график отпусков откорректирован после помесячного распределения план.ассигнований в УРМ АС Бюджет); 
35,02т.р. по оплате услуг связи в связи со снижением кол-ва междугородних перговоров;
47,75т.р. - оплата Медиа-холдинг за трансляцию новостных сюжетов производится по факт. предост. документам; 
12,85т.р. договор на оказание услуг удостоверяющего центра будет заключен во 2-м п/годии;
командировочные расходы 17,75 (работники направлялись в командировки срком на один день);
8,25т.р. - договор на обслуживание АИС по расчёту ст-ти услуг на пассаж. перевозки не заключался в связи с отсутствием обновления программы.</t>
  </si>
  <si>
    <t>По итогам электронного аукциона на проведение дезинсекции и дератизации в г.Когалыме муниципальный контракт будет заключен в июне 2017 года с ООО "СпектрБИО" г.Казань.</t>
  </si>
  <si>
    <t xml:space="preserve">24.04.2017 заключен контракт №28/17 с ООО "Ферекс Центр" на ремонт сетей НО на сумму 2500,0 тыс.руб. Работы выполнена на следующих участках:
ул. Сургутсское шоссе до перекрестка с ул. Северной
ул. Северная;
ул.Мира (от ул. Северной до ул. Градостроителей)
ул. Объездная (от 7 мкр-на до 4 мкр-на).
Оплата по контракту проведена в полном объеме.
В соответствии с планом-графиком размещение извещений о проведении электронных аукционов на выполнение работ по устройству дождеприемных колодцев (2886,1т.р.) и по замене опор НО на участках улично-дорожной сети г.Когалыма по ул.Др.народов (7329,5т.р.) запланировано на июнь текущего года.
</t>
  </si>
  <si>
    <t xml:space="preserve"> 18.05.2017 с ООО "Рябинушка"  заключен МК на пошив полотнищ для флаговых композиций на сумму 710,955 т.р.
Работы выполнены, оплата проведена в полном объеме.</t>
  </si>
  <si>
    <t>24.04.2017 заключен договор №19 с ООО "ЮграПартс" на приобретение веревки  для монтажа флаговых композиций, флагов, растяжек на сумму 99,96 т.р. Поставка осуществлена, оплата проведена в полном объеме.</t>
  </si>
  <si>
    <t xml:space="preserve"> 18.05.2017 с ООО "Дорстройсервис" заключен контракт №17Д0331  на благоустройство дворов города Когалыма на сумму 10 000т.р. Выплачен аванс в р-ре 30% от цены контракта (3000т.р.).</t>
  </si>
  <si>
    <t>По итогам проведенного электронного аукциона на обустройство пешеходных дорожек и тротуаров (1246,3т.р.), в июне 2017г. будет заключен муниципальный контракт с ООО "Стройтехмонтаж" г.Когалым. Экономия по результатам аукциона составила 6,231т.р.</t>
  </si>
  <si>
    <t>В соответствии с планом-графиком размещение извещения о проведении электронного аукциона на благоустройство дворовых территорий запланировано на июнь текущего года.                                                                                                Дополнительно выделены плановые ассигнования за счёт средств окружного бюджета (5033,5т.р.) на благоустройство дворовой территории многоквартирных домов, расположенных по адресу: улица Дружбы Народов, д12, 12/1,12а,12б и Молодежная 2 (справка Департамента финансов ХМАО-Югры от 04.05.2017 №500/05/08; приказ Комитета финансов Администрации г.Когалыма от 24.05.2017 №24-О).</t>
  </si>
  <si>
    <t>Е.В.Епифанова</t>
  </si>
  <si>
    <t>Электронный аукцион на монтаж опор и прокладку кабеля на территории городского пляжа отменен в связи с технической ошибкой.</t>
  </si>
  <si>
    <t>План на 31.05.2017</t>
  </si>
  <si>
    <t>Профинансировано на 31.05.2017</t>
  </si>
  <si>
    <t>Кассовый расход на  31.05.2017</t>
  </si>
  <si>
    <t xml:space="preserve">Отчет о ходе реализации муниципальной программы
 "Содержание объектов городского хозяйства и инженерной инфраструктуры в городе Когалыме" за май 2017 года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</si>
</sst>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00_);_(* \(#,##0.00\);_(* &quot;-&quot;??_);_(@_)"/>
    <numFmt numFmtId="181" formatCode="#,##0.0_ ;[Red]\-#,##0.0\ "/>
    <numFmt numFmtId="182" formatCode="#,##0_ ;[Red]\-#,##0\ "/>
    <numFmt numFmtId="183" formatCode="#,##0.0"/>
    <numFmt numFmtId="184" formatCode="#,##0.00_ ;[Red]\-#,##0.00\ "/>
    <numFmt numFmtId="185" formatCode="0.0%"/>
    <numFmt numFmtId="186" formatCode="0.0"/>
    <numFmt numFmtId="187" formatCode="#,##0_р_."/>
    <numFmt numFmtId="188" formatCode="#,##0.0_р_."/>
    <numFmt numFmtId="189" formatCode="#,##0.00_р_."/>
    <numFmt numFmtId="190" formatCode="_(* #,##0.000_);_(* \(#,##0.000\);_(* &quot;-&quot;??_);_(@_)"/>
    <numFmt numFmtId="191" formatCode="_(* #,##0.0_);_(* \(#,##0.0\);_(* &quot;-&quot;??_);_(@_)"/>
    <numFmt numFmtId="192" formatCode="#,##0.000_ ;[Red]\-#,##0.000\ "/>
    <numFmt numFmtId="193" formatCode="#,##0.0000_ ;[Red]\-#,##0.0000\ "/>
    <numFmt numFmtId="194" formatCode="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000000000"/>
  </numFmts>
  <fonts count="62">
    <font>
      <sz val="10"/>
      <name val="Arial"/>
      <family val="0"/>
    </font>
    <font>
      <sz val="11"/>
      <color indexed="8"/>
      <name val="Calibri"/>
      <family val="2"/>
    </font>
    <font>
      <sz val="10"/>
      <name val="Times New Roman"/>
      <family val="1"/>
    </font>
    <font>
      <sz val="18"/>
      <name val="Times New Roman"/>
      <family val="1"/>
    </font>
    <font>
      <sz val="13"/>
      <name val="Times New Roman"/>
      <family val="1"/>
    </font>
    <font>
      <i/>
      <sz val="14"/>
      <name val="Times New Roman"/>
      <family val="1"/>
    </font>
    <font>
      <sz val="8"/>
      <name val="Arial"/>
      <family val="2"/>
    </font>
    <font>
      <sz val="16"/>
      <name val="Times New Roman"/>
      <family val="1"/>
    </font>
    <font>
      <sz val="13"/>
      <color indexed="8"/>
      <name val="Times New Roman"/>
      <family val="1"/>
    </font>
    <font>
      <b/>
      <sz val="13"/>
      <color indexed="8"/>
      <name val="Times New Roman"/>
      <family val="1"/>
    </font>
    <font>
      <sz val="9"/>
      <color indexed="8"/>
      <name val="Times New Roman"/>
      <family val="1"/>
    </font>
    <font>
      <sz val="12"/>
      <color indexed="8"/>
      <name val="Times New Roman"/>
      <family val="1"/>
    </font>
    <font>
      <b/>
      <sz val="14"/>
      <color indexed="8"/>
      <name val="Times New Roman"/>
      <family val="1"/>
    </font>
    <font>
      <b/>
      <sz val="14"/>
      <name val="Tahoma"/>
      <family val="2"/>
    </font>
    <font>
      <sz val="14"/>
      <name val="Tahoma"/>
      <family val="2"/>
    </font>
    <font>
      <b/>
      <sz val="13"/>
      <name val="Times New Roman"/>
      <family val="1"/>
    </font>
    <font>
      <sz val="12"/>
      <name val="Arial"/>
      <family val="2"/>
    </font>
    <font>
      <sz val="11"/>
      <color indexed="8"/>
      <name val="Times New Roman"/>
      <family val="1"/>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b/>
      <sz val="13"/>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3"/>
      <color rgb="FFFF0000"/>
      <name val="Times New Roman"/>
      <family val="1"/>
    </font>
    <font>
      <b/>
      <sz val="13"/>
      <color rgb="FFC0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0"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5" fillId="0" borderId="0" xfId="0" applyFont="1" applyAlignment="1">
      <alignment/>
    </xf>
    <xf numFmtId="0" fontId="8" fillId="0" borderId="0" xfId="0" applyFont="1" applyAlignment="1">
      <alignment/>
    </xf>
    <xf numFmtId="0" fontId="8" fillId="0" borderId="0" xfId="0" applyFont="1" applyFill="1" applyAlignment="1">
      <alignment/>
    </xf>
    <xf numFmtId="0" fontId="8" fillId="0" borderId="10" xfId="0" applyFont="1" applyBorder="1" applyAlignment="1">
      <alignment horizontal="center"/>
    </xf>
    <xf numFmtId="0" fontId="8" fillId="0" borderId="10" xfId="0" applyFont="1" applyFill="1" applyBorder="1" applyAlignment="1">
      <alignment horizontal="center"/>
    </xf>
    <xf numFmtId="4" fontId="8" fillId="0" borderId="10" xfId="0" applyNumberFormat="1" applyFont="1" applyFill="1" applyBorder="1" applyAlignment="1">
      <alignment horizontal="center" vertical="center" wrapText="1"/>
    </xf>
    <xf numFmtId="0" fontId="8" fillId="0" borderId="0" xfId="0" applyFont="1" applyBorder="1" applyAlignment="1">
      <alignment horizontal="center" vertical="center"/>
    </xf>
    <xf numFmtId="4" fontId="8" fillId="0" borderId="0" xfId="0" applyNumberFormat="1" applyFont="1" applyBorder="1" applyAlignment="1">
      <alignment horizontal="center" vertical="center" wrapText="1"/>
    </xf>
    <xf numFmtId="4" fontId="8" fillId="0" borderId="0" xfId="0" applyNumberFormat="1" applyFont="1" applyFill="1" applyBorder="1" applyAlignment="1">
      <alignment horizontal="center" vertical="center" wrapText="1"/>
    </xf>
    <xf numFmtId="0" fontId="58" fillId="0" borderId="0" xfId="0" applyFont="1" applyAlignment="1">
      <alignment/>
    </xf>
    <xf numFmtId="0" fontId="58" fillId="0" borderId="0" xfId="0" applyFont="1" applyBorder="1" applyAlignment="1">
      <alignment horizontal="left" vertical="center"/>
    </xf>
    <xf numFmtId="4" fontId="9" fillId="0" borderId="10" xfId="0" applyNumberFormat="1" applyFont="1" applyFill="1" applyBorder="1" applyAlignment="1">
      <alignment horizontal="center" vertical="center" wrapText="1"/>
    </xf>
    <xf numFmtId="14" fontId="10" fillId="0" borderId="0" xfId="0" applyNumberFormat="1" applyFont="1" applyAlignment="1">
      <alignment horizontal="lef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xf>
    <xf numFmtId="4" fontId="8" fillId="0" borderId="0" xfId="0" applyNumberFormat="1" applyFont="1" applyFill="1" applyAlignment="1">
      <alignment/>
    </xf>
    <xf numFmtId="4" fontId="8" fillId="0" borderId="0" xfId="0" applyNumberFormat="1" applyFont="1" applyAlignment="1">
      <alignment/>
    </xf>
    <xf numFmtId="0" fontId="8" fillId="0" borderId="0" xfId="0" applyNumberFormat="1" applyFont="1" applyAlignment="1">
      <alignment/>
    </xf>
    <xf numFmtId="0" fontId="9" fillId="0" borderId="10" xfId="0" applyFont="1" applyFill="1" applyBorder="1" applyAlignment="1">
      <alignment horizontal="left" vertical="center" wrapText="1"/>
    </xf>
    <xf numFmtId="0" fontId="9" fillId="0" borderId="0" xfId="0" applyFont="1" applyFill="1" applyAlignment="1">
      <alignment/>
    </xf>
    <xf numFmtId="4" fontId="9" fillId="0" borderId="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59" fillId="0" borderId="10" xfId="0" applyFont="1" applyFill="1" applyBorder="1" applyAlignment="1">
      <alignment horizontal="left" vertical="center" wrapText="1"/>
    </xf>
    <xf numFmtId="4" fontId="59" fillId="0" borderId="10" xfId="0" applyNumberFormat="1" applyFont="1" applyFill="1" applyBorder="1" applyAlignment="1">
      <alignment horizontal="center" vertical="center" wrapText="1"/>
    </xf>
    <xf numFmtId="0" fontId="59" fillId="0" borderId="0" xfId="0" applyFont="1" applyFill="1" applyAlignment="1">
      <alignment/>
    </xf>
    <xf numFmtId="0" fontId="60" fillId="0" borderId="10" xfId="0" applyFont="1" applyFill="1" applyBorder="1" applyAlignment="1">
      <alignment horizontal="left" vertical="center" wrapText="1"/>
    </xf>
    <xf numFmtId="4" fontId="60" fillId="0" borderId="10" xfId="0" applyNumberFormat="1" applyFont="1" applyFill="1" applyBorder="1" applyAlignment="1">
      <alignment horizontal="center" vertical="center" wrapText="1"/>
    </xf>
    <xf numFmtId="4" fontId="58" fillId="0" borderId="0" xfId="0" applyNumberFormat="1" applyFont="1" applyBorder="1" applyAlignment="1">
      <alignment horizontal="center" vertical="center" wrapText="1"/>
    </xf>
    <xf numFmtId="0" fontId="4" fillId="0" borderId="10" xfId="0" applyFont="1" applyFill="1" applyBorder="1" applyAlignment="1">
      <alignment horizontal="justify" vertical="center" wrapText="1"/>
    </xf>
    <xf numFmtId="4" fontId="58" fillId="0" borderId="0" xfId="0" applyNumberFormat="1" applyFont="1" applyFill="1" applyBorder="1" applyAlignment="1">
      <alignment horizontal="center" vertical="center" wrapText="1"/>
    </xf>
    <xf numFmtId="200" fontId="58" fillId="0" borderId="0" xfId="0" applyNumberFormat="1" applyFont="1" applyFill="1" applyBorder="1" applyAlignment="1">
      <alignment horizontal="center" vertical="center" wrapText="1"/>
    </xf>
    <xf numFmtId="0" fontId="4" fillId="0" borderId="0" xfId="0" applyFont="1" applyFill="1" applyAlignment="1">
      <alignment/>
    </xf>
    <xf numFmtId="0" fontId="8" fillId="0" borderId="10" xfId="0" applyFont="1" applyFill="1" applyBorder="1" applyAlignment="1">
      <alignment/>
    </xf>
    <xf numFmtId="0" fontId="60" fillId="0" borderId="10" xfId="0" applyFont="1" applyFill="1" applyBorder="1" applyAlignment="1">
      <alignment/>
    </xf>
    <xf numFmtId="0" fontId="60" fillId="0" borderId="0" xfId="0" applyFont="1" applyFill="1" applyAlignment="1">
      <alignment/>
    </xf>
    <xf numFmtId="4" fontId="9" fillId="0" borderId="0" xfId="0" applyNumberFormat="1" applyFont="1" applyFill="1" applyAlignment="1">
      <alignment/>
    </xf>
    <xf numFmtId="0" fontId="15" fillId="0" borderId="10" xfId="0" applyFont="1" applyFill="1" applyBorder="1" applyAlignment="1">
      <alignment horizontal="left" vertical="center" wrapText="1"/>
    </xf>
    <xf numFmtId="0" fontId="15" fillId="0" borderId="0" xfId="0" applyFont="1" applyFill="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xf>
    <xf numFmtId="4" fontId="8" fillId="0" borderId="10" xfId="0" applyNumberFormat="1" applyFont="1" applyFill="1" applyBorder="1" applyAlignment="1">
      <alignment/>
    </xf>
    <xf numFmtId="0" fontId="8" fillId="0" borderId="12" xfId="0" applyFont="1" applyFill="1" applyBorder="1" applyAlignment="1">
      <alignment horizontal="left" vertical="center" wrapText="1"/>
    </xf>
    <xf numFmtId="0" fontId="9" fillId="0" borderId="10" xfId="0" applyFont="1" applyFill="1" applyBorder="1" applyAlignment="1">
      <alignment/>
    </xf>
    <xf numFmtId="0" fontId="9" fillId="0" borderId="12" xfId="0" applyFont="1" applyFill="1" applyBorder="1" applyAlignment="1">
      <alignment horizontal="left" vertical="center"/>
    </xf>
    <xf numFmtId="4" fontId="9" fillId="0" borderId="10" xfId="0" applyNumberFormat="1" applyFont="1" applyFill="1" applyBorder="1" applyAlignment="1">
      <alignment/>
    </xf>
    <xf numFmtId="0" fontId="15" fillId="0" borderId="10" xfId="0" applyFont="1" applyFill="1" applyBorder="1" applyAlignment="1">
      <alignment/>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Alignment="1">
      <alignment/>
    </xf>
    <xf numFmtId="0" fontId="8" fillId="0" borderId="0" xfId="0" applyFont="1" applyFill="1" applyBorder="1" applyAlignment="1">
      <alignment horizontal="center" vertical="center"/>
    </xf>
    <xf numFmtId="0" fontId="58" fillId="0" borderId="0" xfId="0" applyFont="1" applyFill="1" applyAlignment="1">
      <alignment/>
    </xf>
    <xf numFmtId="0" fontId="58" fillId="0" borderId="0" xfId="0" applyFont="1" applyFill="1" applyBorder="1" applyAlignment="1">
      <alignment horizontal="left" vertical="center"/>
    </xf>
    <xf numFmtId="0" fontId="8" fillId="0" borderId="0" xfId="0" applyNumberFormat="1" applyFont="1" applyFill="1" applyAlignment="1">
      <alignment/>
    </xf>
    <xf numFmtId="14" fontId="10" fillId="0" borderId="0" xfId="0" applyNumberFormat="1" applyFont="1" applyFill="1" applyAlignment="1">
      <alignment horizontal="left"/>
    </xf>
    <xf numFmtId="0" fontId="8" fillId="0" borderId="0" xfId="0" applyFont="1" applyFill="1" applyAlignment="1">
      <alignment vertical="center"/>
    </xf>
    <xf numFmtId="0" fontId="11" fillId="0" borderId="0" xfId="0" applyFont="1" applyFill="1" applyAlignment="1">
      <alignment vertical="center"/>
    </xf>
    <xf numFmtId="4" fontId="8" fillId="0" borderId="0" xfId="0" applyNumberFormat="1" applyFont="1" applyFill="1" applyAlignment="1">
      <alignment vertical="center"/>
    </xf>
    <xf numFmtId="0" fontId="58" fillId="0" borderId="0" xfId="0" applyFont="1" applyFill="1" applyAlignment="1">
      <alignment vertical="center"/>
    </xf>
    <xf numFmtId="0" fontId="8" fillId="0" borderId="10" xfId="0" applyFont="1" applyFill="1" applyBorder="1" applyAlignment="1">
      <alignment horizontal="center" vertical="center"/>
    </xf>
    <xf numFmtId="4" fontId="58" fillId="0" borderId="0"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0" fontId="8" fillId="0" borderId="13" xfId="0" applyFont="1" applyBorder="1" applyAlignment="1">
      <alignment horizontal="center"/>
    </xf>
    <xf numFmtId="0" fontId="58" fillId="0" borderId="0" xfId="0" applyFont="1" applyAlignment="1">
      <alignment horizontal="left" wrapText="1"/>
    </xf>
    <xf numFmtId="4" fontId="58" fillId="0" borderId="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0" xfId="0" applyFont="1" applyAlignment="1">
      <alignment horizontal="center" wrapText="1"/>
    </xf>
    <xf numFmtId="0" fontId="11" fillId="0" borderId="15" xfId="0" applyFont="1" applyFill="1" applyBorder="1" applyAlignment="1">
      <alignment horizontal="center" vertical="center" wrapText="1"/>
    </xf>
    <xf numFmtId="0" fontId="0" fillId="0" borderId="11" xfId="0" applyFill="1" applyBorder="1" applyAlignment="1">
      <alignment horizontal="center" vertical="center" wrapText="1"/>
    </xf>
    <xf numFmtId="4" fontId="58" fillId="0" borderId="0"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8" fillId="0" borderId="0" xfId="0" applyFont="1" applyFill="1" applyAlignment="1">
      <alignment horizontal="left" wrapText="1"/>
    </xf>
    <xf numFmtId="0" fontId="12" fillId="0" borderId="0" xfId="0" applyFont="1" applyFill="1" applyAlignment="1">
      <alignment horizontal="center" wrapText="1"/>
    </xf>
    <xf numFmtId="0" fontId="8" fillId="0" borderId="13" xfId="0" applyFont="1" applyFill="1" applyBorder="1" applyAlignment="1">
      <alignment horizontal="center"/>
    </xf>
    <xf numFmtId="0" fontId="8" fillId="0" borderId="1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4" fontId="17" fillId="0" borderId="12" xfId="0" applyNumberFormat="1" applyFont="1" applyFill="1" applyBorder="1" applyAlignment="1">
      <alignment vertical="center" wrapText="1"/>
    </xf>
    <xf numFmtId="0" fontId="18" fillId="0" borderId="16" xfId="0" applyFont="1" applyFill="1" applyBorder="1" applyAlignment="1">
      <alignment vertical="center" wrapText="1"/>
    </xf>
    <xf numFmtId="0" fontId="18" fillId="0" borderId="17" xfId="0" applyFont="1" applyFill="1" applyBorder="1" applyAlignment="1">
      <alignment vertical="center" wrapText="1"/>
    </xf>
    <xf numFmtId="4" fontId="11" fillId="0" borderId="12" xfId="0" applyNumberFormat="1" applyFont="1" applyFill="1" applyBorder="1" applyAlignment="1">
      <alignment vertical="center" wrapText="1"/>
    </xf>
    <xf numFmtId="0" fontId="16" fillId="0" borderId="16" xfId="0" applyFont="1" applyFill="1" applyBorder="1" applyAlignment="1">
      <alignment vertical="center" wrapText="1"/>
    </xf>
    <xf numFmtId="0" fontId="16" fillId="0" borderId="17" xfId="0" applyFont="1" applyFill="1" applyBorder="1" applyAlignment="1">
      <alignment vertical="center" wrapText="1"/>
    </xf>
    <xf numFmtId="0" fontId="8" fillId="0" borderId="12" xfId="0" applyFont="1"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4"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 fontId="8" fillId="0" borderId="12" xfId="0" applyNumberFormat="1" applyFont="1" applyFill="1" applyBorder="1" applyAlignment="1">
      <alignment horizontal="left" vertical="center" wrapText="1"/>
    </xf>
    <xf numFmtId="4" fontId="8" fillId="0" borderId="16" xfId="0" applyNumberFormat="1" applyFont="1" applyFill="1" applyBorder="1" applyAlignment="1">
      <alignment horizontal="left" vertical="center" wrapText="1"/>
    </xf>
    <xf numFmtId="4" fontId="8" fillId="0" borderId="17" xfId="0" applyNumberFormat="1" applyFont="1" applyFill="1" applyBorder="1" applyAlignment="1">
      <alignment horizontal="left" vertical="center" wrapText="1"/>
    </xf>
    <xf numFmtId="4" fontId="8" fillId="0" borderId="12" xfId="0" applyNumberFormat="1"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4">
      <selection activeCell="A17" sqref="A17:I17"/>
    </sheetView>
  </sheetViews>
  <sheetFormatPr defaultColWidth="9.140625" defaultRowHeight="12.75"/>
  <cols>
    <col min="1" max="5" width="9.140625" style="1" customWidth="1"/>
    <col min="6" max="6" width="8.8515625" style="1" customWidth="1"/>
    <col min="7" max="8" width="9.140625" style="1" customWidth="1"/>
    <col min="9" max="9" width="18.421875" style="1" customWidth="1"/>
    <col min="10" max="16384" width="9.140625" style="1" customWidth="1"/>
  </cols>
  <sheetData>
    <row r="1" spans="1:9" ht="18">
      <c r="A1" s="2"/>
      <c r="B1" s="2"/>
      <c r="G1" s="66" t="s">
        <v>18</v>
      </c>
      <c r="H1" s="66"/>
      <c r="I1" s="66"/>
    </row>
    <row r="2" spans="7:9" ht="16.5">
      <c r="G2" s="67" t="s">
        <v>21</v>
      </c>
      <c r="H2" s="67"/>
      <c r="I2" s="67"/>
    </row>
    <row r="3" spans="7:9" ht="16.5">
      <c r="G3" s="67" t="s">
        <v>27</v>
      </c>
      <c r="H3" s="67"/>
      <c r="I3" s="67"/>
    </row>
    <row r="4" spans="7:9" ht="25.5" customHeight="1">
      <c r="G4" s="67" t="s">
        <v>72</v>
      </c>
      <c r="H4" s="67"/>
      <c r="I4" s="67"/>
    </row>
    <row r="5" ht="14.25" customHeight="1"/>
    <row r="12" spans="1:9" ht="21">
      <c r="A12" s="70"/>
      <c r="B12" s="70"/>
      <c r="C12" s="70"/>
      <c r="D12" s="70"/>
      <c r="E12" s="70"/>
      <c r="F12" s="70"/>
      <c r="G12" s="70"/>
      <c r="H12" s="70"/>
      <c r="I12" s="70"/>
    </row>
    <row r="13" spans="1:9" ht="51.75" customHeight="1">
      <c r="A13" s="69" t="s">
        <v>19</v>
      </c>
      <c r="B13" s="69"/>
      <c r="C13" s="69"/>
      <c r="D13" s="69"/>
      <c r="E13" s="69"/>
      <c r="F13" s="69"/>
      <c r="G13" s="69"/>
      <c r="H13" s="69"/>
      <c r="I13" s="69"/>
    </row>
    <row r="14" ht="22.5" customHeight="1"/>
    <row r="15" spans="1:9" ht="27" customHeight="1">
      <c r="A15" s="70" t="s">
        <v>15</v>
      </c>
      <c r="B15" s="70"/>
      <c r="C15" s="70"/>
      <c r="D15" s="70"/>
      <c r="E15" s="70"/>
      <c r="F15" s="70"/>
      <c r="G15" s="70"/>
      <c r="H15" s="70"/>
      <c r="I15" s="70"/>
    </row>
    <row r="16" spans="1:9" ht="27" customHeight="1">
      <c r="A16" s="70" t="s">
        <v>16</v>
      </c>
      <c r="B16" s="70"/>
      <c r="C16" s="70"/>
      <c r="D16" s="70"/>
      <c r="E16" s="70"/>
      <c r="F16" s="70"/>
      <c r="G16" s="70"/>
      <c r="H16" s="70"/>
      <c r="I16" s="70"/>
    </row>
    <row r="17" spans="1:9" ht="87.75" customHeight="1">
      <c r="A17" s="68" t="s">
        <v>26</v>
      </c>
      <c r="B17" s="68"/>
      <c r="C17" s="68"/>
      <c r="D17" s="68"/>
      <c r="E17" s="68"/>
      <c r="F17" s="68"/>
      <c r="G17" s="68"/>
      <c r="H17" s="68"/>
      <c r="I17" s="68"/>
    </row>
    <row r="20" spans="1:9" ht="21">
      <c r="A20" s="70" t="s">
        <v>73</v>
      </c>
      <c r="B20" s="70"/>
      <c r="C20" s="70"/>
      <c r="D20" s="70"/>
      <c r="E20" s="70"/>
      <c r="F20" s="70"/>
      <c r="G20" s="70"/>
      <c r="H20" s="70"/>
      <c r="I20" s="70"/>
    </row>
    <row r="44" spans="1:9" ht="16.5">
      <c r="A44" s="66" t="s">
        <v>17</v>
      </c>
      <c r="B44" s="66"/>
      <c r="C44" s="66"/>
      <c r="D44" s="66"/>
      <c r="E44" s="66"/>
      <c r="F44" s="66"/>
      <c r="G44" s="66"/>
      <c r="H44" s="66"/>
      <c r="I44" s="66"/>
    </row>
    <row r="45" spans="1:9" ht="16.5">
      <c r="A45" s="66" t="s">
        <v>20</v>
      </c>
      <c r="B45" s="66"/>
      <c r="C45" s="66"/>
      <c r="D45" s="66"/>
      <c r="E45" s="66"/>
      <c r="F45" s="66"/>
      <c r="G45" s="66"/>
      <c r="H45" s="66"/>
      <c r="I45" s="66"/>
    </row>
  </sheetData>
  <sheetProtection/>
  <mergeCells count="12">
    <mergeCell ref="A45:I45"/>
    <mergeCell ref="A13:I13"/>
    <mergeCell ref="A15:I15"/>
    <mergeCell ref="A12:I12"/>
    <mergeCell ref="A16:I16"/>
    <mergeCell ref="A20:I20"/>
    <mergeCell ref="G1:I1"/>
    <mergeCell ref="G2:I2"/>
    <mergeCell ref="G3:I3"/>
    <mergeCell ref="G4:I4"/>
    <mergeCell ref="A17:I17"/>
    <mergeCell ref="A44:I44"/>
  </mergeCells>
  <printOptions/>
  <pageMargins left="0.7" right="0.54" top="0.75" bottom="0.46"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H202"/>
  <sheetViews>
    <sheetView view="pageBreakPreview" zoomScale="82" zoomScaleNormal="82" zoomScaleSheetLayoutView="82" zoomScalePageLayoutView="0" workbookViewId="0" topLeftCell="A4">
      <pane xSplit="7" ySplit="5" topLeftCell="H9" activePane="bottomRight" state="frozen"/>
      <selection pane="topLeft" activeCell="A4" sqref="A4"/>
      <selection pane="topRight" activeCell="H4" sqref="H4"/>
      <selection pane="bottomLeft" activeCell="A9" sqref="A9"/>
      <selection pane="bottomRight" activeCell="H17" sqref="H17"/>
    </sheetView>
  </sheetViews>
  <sheetFormatPr defaultColWidth="9.140625" defaultRowHeight="12.75"/>
  <cols>
    <col min="1" max="1" width="42.140625" style="3" customWidth="1"/>
    <col min="2" max="2" width="14.28125" style="4" customWidth="1"/>
    <col min="3" max="7" width="14.28125" style="4" hidden="1" customWidth="1"/>
    <col min="8" max="8" width="12.140625" style="3" customWidth="1"/>
    <col min="9" max="9" width="11.8515625" style="3" hidden="1" customWidth="1"/>
    <col min="10" max="10" width="11.140625" style="3" customWidth="1"/>
    <col min="11" max="11" width="11.8515625" style="3" hidden="1" customWidth="1"/>
    <col min="12" max="12" width="12.421875" style="3" customWidth="1"/>
    <col min="13" max="13" width="11.00390625" style="3" hidden="1" customWidth="1"/>
    <col min="14" max="14" width="11.421875" style="3" customWidth="1"/>
    <col min="15" max="15" width="12.00390625" style="3" hidden="1" customWidth="1"/>
    <col min="16" max="16" width="15.00390625" style="3" customWidth="1"/>
    <col min="17" max="17" width="11.140625" style="3" hidden="1" customWidth="1"/>
    <col min="18" max="18" width="11.421875" style="3" customWidth="1"/>
    <col min="19" max="19" width="10.8515625" style="3" hidden="1" customWidth="1"/>
    <col min="20" max="20" width="11.140625" style="3" customWidth="1"/>
    <col min="21" max="21" width="12.00390625" style="3" hidden="1" customWidth="1"/>
    <col min="22" max="22" width="16.00390625" style="3" customWidth="1"/>
    <col min="23" max="23" width="10.8515625" style="3" hidden="1" customWidth="1"/>
    <col min="24" max="24" width="12.421875" style="3" customWidth="1"/>
    <col min="25" max="25" width="11.57421875" style="3" hidden="1" customWidth="1"/>
    <col min="26" max="26" width="12.00390625" style="3" customWidth="1"/>
    <col min="27" max="27" width="13.57421875" style="3" hidden="1" customWidth="1"/>
    <col min="28" max="28" width="11.57421875" style="3" customWidth="1"/>
    <col min="29" max="29" width="11.00390625" style="3" hidden="1" customWidth="1"/>
    <col min="30" max="30" width="12.140625" style="3" customWidth="1"/>
    <col min="31" max="31" width="10.8515625" style="3" hidden="1" customWidth="1"/>
    <col min="32" max="32" width="14.140625" style="3" customWidth="1"/>
    <col min="33" max="34" width="12.7109375" style="3" bestFit="1" customWidth="1"/>
    <col min="35" max="16384" width="9.140625" style="3" customWidth="1"/>
  </cols>
  <sheetData>
    <row r="1" spans="24:30" ht="16.5" customHeight="1" hidden="1">
      <c r="X1" s="72" t="s">
        <v>28</v>
      </c>
      <c r="Y1" s="72"/>
      <c r="Z1" s="72"/>
      <c r="AA1" s="72"/>
      <c r="AB1" s="72"/>
      <c r="AC1" s="72"/>
      <c r="AD1" s="72"/>
    </row>
    <row r="2" spans="24:30" ht="21" customHeight="1" hidden="1">
      <c r="X2" s="72" t="s">
        <v>29</v>
      </c>
      <c r="Y2" s="72"/>
      <c r="Z2" s="72"/>
      <c r="AA2" s="72"/>
      <c r="AB2" s="72"/>
      <c r="AC2" s="72"/>
      <c r="AD2" s="72"/>
    </row>
    <row r="3" spans="24:30" ht="31.5" customHeight="1" hidden="1">
      <c r="X3" s="72" t="s">
        <v>36</v>
      </c>
      <c r="Y3" s="72"/>
      <c r="Z3" s="72"/>
      <c r="AA3" s="72"/>
      <c r="AB3" s="72"/>
      <c r="AC3" s="72"/>
      <c r="AD3" s="72"/>
    </row>
    <row r="4" spans="1:30" ht="64.5" customHeight="1">
      <c r="A4" s="78" t="s">
        <v>74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row>
    <row r="5" spans="28:30" ht="18" customHeight="1">
      <c r="AB5" s="71" t="s">
        <v>31</v>
      </c>
      <c r="AC5" s="71"/>
      <c r="AD5" s="71"/>
    </row>
    <row r="6" spans="1:31" s="17" customFormat="1" ht="33.75" customHeight="1">
      <c r="A6" s="74" t="s">
        <v>30</v>
      </c>
      <c r="B6" s="75" t="s">
        <v>75</v>
      </c>
      <c r="C6" s="75" t="s">
        <v>69</v>
      </c>
      <c r="D6" s="75" t="s">
        <v>70</v>
      </c>
      <c r="E6" s="75" t="s">
        <v>71</v>
      </c>
      <c r="F6" s="75" t="s">
        <v>54</v>
      </c>
      <c r="G6" s="75"/>
      <c r="H6" s="76" t="s">
        <v>0</v>
      </c>
      <c r="I6" s="77"/>
      <c r="J6" s="74" t="s">
        <v>1</v>
      </c>
      <c r="K6" s="74"/>
      <c r="L6" s="74" t="s">
        <v>2</v>
      </c>
      <c r="M6" s="74"/>
      <c r="N6" s="74" t="s">
        <v>3</v>
      </c>
      <c r="O6" s="74"/>
      <c r="P6" s="74" t="s">
        <v>4</v>
      </c>
      <c r="Q6" s="74"/>
      <c r="R6" s="74" t="s">
        <v>5</v>
      </c>
      <c r="S6" s="74"/>
      <c r="T6" s="74" t="s">
        <v>6</v>
      </c>
      <c r="U6" s="74"/>
      <c r="V6" s="74" t="s">
        <v>7</v>
      </c>
      <c r="W6" s="74"/>
      <c r="X6" s="74" t="s">
        <v>8</v>
      </c>
      <c r="Y6" s="74"/>
      <c r="Z6" s="74" t="s">
        <v>9</v>
      </c>
      <c r="AA6" s="74"/>
      <c r="AB6" s="74" t="s">
        <v>10</v>
      </c>
      <c r="AC6" s="74"/>
      <c r="AD6" s="15" t="s">
        <v>11</v>
      </c>
      <c r="AE6" s="16"/>
    </row>
    <row r="7" spans="1:31" s="17" customFormat="1" ht="31.5" customHeight="1" hidden="1">
      <c r="A7" s="74"/>
      <c r="B7" s="75"/>
      <c r="C7" s="75"/>
      <c r="D7" s="75"/>
      <c r="E7" s="75"/>
      <c r="F7" s="16" t="s">
        <v>55</v>
      </c>
      <c r="G7" s="16" t="s">
        <v>56</v>
      </c>
      <c r="H7" s="16" t="s">
        <v>24</v>
      </c>
      <c r="I7" s="15" t="s">
        <v>53</v>
      </c>
      <c r="J7" s="15" t="s">
        <v>24</v>
      </c>
      <c r="K7" s="15" t="s">
        <v>53</v>
      </c>
      <c r="L7" s="15" t="s">
        <v>24</v>
      </c>
      <c r="M7" s="15" t="s">
        <v>53</v>
      </c>
      <c r="N7" s="15" t="s">
        <v>24</v>
      </c>
      <c r="O7" s="15" t="s">
        <v>53</v>
      </c>
      <c r="P7" s="15" t="s">
        <v>24</v>
      </c>
      <c r="Q7" s="15" t="s">
        <v>53</v>
      </c>
      <c r="R7" s="15" t="s">
        <v>24</v>
      </c>
      <c r="S7" s="15" t="s">
        <v>53</v>
      </c>
      <c r="T7" s="15" t="s">
        <v>24</v>
      </c>
      <c r="U7" s="15" t="s">
        <v>53</v>
      </c>
      <c r="V7" s="15" t="s">
        <v>24</v>
      </c>
      <c r="W7" s="15" t="s">
        <v>53</v>
      </c>
      <c r="X7" s="15" t="s">
        <v>24</v>
      </c>
      <c r="Y7" s="15" t="s">
        <v>53</v>
      </c>
      <c r="Z7" s="15" t="s">
        <v>24</v>
      </c>
      <c r="AA7" s="15" t="s">
        <v>53</v>
      </c>
      <c r="AB7" s="15" t="s">
        <v>24</v>
      </c>
      <c r="AC7" s="15" t="s">
        <v>53</v>
      </c>
      <c r="AD7" s="15" t="s">
        <v>24</v>
      </c>
      <c r="AE7" s="15" t="s">
        <v>53</v>
      </c>
    </row>
    <row r="8" spans="1:31" ht="17.25" customHeight="1">
      <c r="A8" s="5">
        <v>1</v>
      </c>
      <c r="B8" s="6">
        <v>2</v>
      </c>
      <c r="C8" s="5">
        <v>3</v>
      </c>
      <c r="D8" s="6">
        <v>4</v>
      </c>
      <c r="E8" s="5">
        <v>5</v>
      </c>
      <c r="F8" s="6">
        <v>6</v>
      </c>
      <c r="G8" s="5">
        <v>7</v>
      </c>
      <c r="H8" s="6">
        <v>3</v>
      </c>
      <c r="I8" s="5">
        <v>9</v>
      </c>
      <c r="J8" s="6">
        <v>4</v>
      </c>
      <c r="K8" s="5">
        <v>11</v>
      </c>
      <c r="L8" s="6">
        <v>5</v>
      </c>
      <c r="M8" s="5">
        <v>13</v>
      </c>
      <c r="N8" s="6">
        <v>6</v>
      </c>
      <c r="O8" s="5">
        <v>15</v>
      </c>
      <c r="P8" s="6">
        <v>7</v>
      </c>
      <c r="Q8" s="5">
        <v>17</v>
      </c>
      <c r="R8" s="6">
        <v>8</v>
      </c>
      <c r="S8" s="5">
        <v>19</v>
      </c>
      <c r="T8" s="6">
        <v>9</v>
      </c>
      <c r="U8" s="5">
        <v>21</v>
      </c>
      <c r="V8" s="6">
        <v>10</v>
      </c>
      <c r="W8" s="5">
        <v>23</v>
      </c>
      <c r="X8" s="6">
        <v>11</v>
      </c>
      <c r="Y8" s="5">
        <v>25</v>
      </c>
      <c r="Z8" s="6">
        <v>12</v>
      </c>
      <c r="AA8" s="5">
        <v>27</v>
      </c>
      <c r="AB8" s="6">
        <v>13</v>
      </c>
      <c r="AC8" s="5">
        <v>29</v>
      </c>
      <c r="AD8" s="6">
        <v>14</v>
      </c>
      <c r="AE8" s="5">
        <v>31</v>
      </c>
    </row>
    <row r="9" spans="1:32" s="4" customFormat="1" ht="99.75" customHeight="1">
      <c r="A9" s="25" t="s">
        <v>37</v>
      </c>
      <c r="B9" s="7">
        <f>H9+J9+L9+N9+P9+R9+T9+V9+X9+Z9+AB9+AD9</f>
        <v>53889.70000000001</v>
      </c>
      <c r="C9" s="7">
        <f>C10</f>
        <v>49592.51000000001</v>
      </c>
      <c r="D9" s="7">
        <f>D10</f>
        <v>0</v>
      </c>
      <c r="E9" s="7">
        <f>E10</f>
        <v>0</v>
      </c>
      <c r="F9" s="7">
        <f>E9/B9%</f>
        <v>0</v>
      </c>
      <c r="G9" s="7">
        <f>E9/C9%</f>
        <v>0</v>
      </c>
      <c r="H9" s="7">
        <f>H10</f>
        <v>3484.24</v>
      </c>
      <c r="I9" s="7">
        <f aca="true" t="shared" si="0" ref="I9:AE9">I10</f>
        <v>0</v>
      </c>
      <c r="J9" s="7">
        <f t="shared" si="0"/>
        <v>5728.78</v>
      </c>
      <c r="K9" s="7">
        <f t="shared" si="0"/>
        <v>0</v>
      </c>
      <c r="L9" s="7">
        <f t="shared" si="0"/>
        <v>4514.25</v>
      </c>
      <c r="M9" s="7">
        <f t="shared" si="0"/>
        <v>0</v>
      </c>
      <c r="N9" s="7">
        <f t="shared" si="0"/>
        <v>5441</v>
      </c>
      <c r="O9" s="7">
        <f t="shared" si="0"/>
        <v>0</v>
      </c>
      <c r="P9" s="7">
        <f t="shared" si="0"/>
        <v>8481.35</v>
      </c>
      <c r="Q9" s="7">
        <f t="shared" si="0"/>
        <v>0</v>
      </c>
      <c r="R9" s="7">
        <f t="shared" si="0"/>
        <v>4878.76</v>
      </c>
      <c r="S9" s="7">
        <f t="shared" si="0"/>
        <v>0</v>
      </c>
      <c r="T9" s="7">
        <f t="shared" si="0"/>
        <v>5389.21</v>
      </c>
      <c r="U9" s="7">
        <f t="shared" si="0"/>
        <v>0</v>
      </c>
      <c r="V9" s="7">
        <f t="shared" si="0"/>
        <v>2854.55</v>
      </c>
      <c r="W9" s="7">
        <f t="shared" si="0"/>
        <v>0</v>
      </c>
      <c r="X9" s="7">
        <f t="shared" si="0"/>
        <v>2540.69</v>
      </c>
      <c r="Y9" s="7">
        <f t="shared" si="0"/>
        <v>0</v>
      </c>
      <c r="Z9" s="7">
        <f t="shared" si="0"/>
        <v>2908.53</v>
      </c>
      <c r="AA9" s="7">
        <f t="shared" si="0"/>
        <v>0</v>
      </c>
      <c r="AB9" s="7">
        <f t="shared" si="0"/>
        <v>3371.15</v>
      </c>
      <c r="AC9" s="7">
        <f t="shared" si="0"/>
        <v>0</v>
      </c>
      <c r="AD9" s="7">
        <f t="shared" si="0"/>
        <v>4297.19</v>
      </c>
      <c r="AE9" s="7">
        <f t="shared" si="0"/>
        <v>0</v>
      </c>
      <c r="AF9" s="18"/>
    </row>
    <row r="10" spans="1:31" s="22" customFormat="1" ht="33.75" customHeight="1">
      <c r="A10" s="21" t="s">
        <v>23</v>
      </c>
      <c r="B10" s="13">
        <f aca="true" t="shared" si="1" ref="B10:B89">H10+J10+L10+N10+P10+R10+T10+V10+X10+Z10+AB10+AD10</f>
        <v>53889.70000000001</v>
      </c>
      <c r="C10" s="13">
        <f>C11+C12+C14+C15+C13</f>
        <v>49592.51000000001</v>
      </c>
      <c r="D10" s="13">
        <f>D11+D12+D14+D15+D13</f>
        <v>0</v>
      </c>
      <c r="E10" s="13">
        <f>E11+E12+E14+E15+E13</f>
        <v>0</v>
      </c>
      <c r="F10" s="13">
        <f>E10/B10%</f>
        <v>0</v>
      </c>
      <c r="G10" s="13">
        <f>E10/C10%</f>
        <v>0</v>
      </c>
      <c r="H10" s="13">
        <f>H11+H12+H14+H15+H13</f>
        <v>3484.24</v>
      </c>
      <c r="I10" s="13">
        <f aca="true" t="shared" si="2" ref="I10:AE10">I11+I12+I14+I15+I13</f>
        <v>0</v>
      </c>
      <c r="J10" s="13">
        <f t="shared" si="2"/>
        <v>5728.78</v>
      </c>
      <c r="K10" s="13">
        <f t="shared" si="2"/>
        <v>0</v>
      </c>
      <c r="L10" s="13">
        <f t="shared" si="2"/>
        <v>4514.25</v>
      </c>
      <c r="M10" s="13">
        <f t="shared" si="2"/>
        <v>0</v>
      </c>
      <c r="N10" s="13">
        <f t="shared" si="2"/>
        <v>5441</v>
      </c>
      <c r="O10" s="13">
        <f t="shared" si="2"/>
        <v>0</v>
      </c>
      <c r="P10" s="13">
        <f t="shared" si="2"/>
        <v>8481.35</v>
      </c>
      <c r="Q10" s="13">
        <f t="shared" si="2"/>
        <v>0</v>
      </c>
      <c r="R10" s="13">
        <f t="shared" si="2"/>
        <v>4878.76</v>
      </c>
      <c r="S10" s="13">
        <f t="shared" si="2"/>
        <v>0</v>
      </c>
      <c r="T10" s="13">
        <f t="shared" si="2"/>
        <v>5389.21</v>
      </c>
      <c r="U10" s="13">
        <f t="shared" si="2"/>
        <v>0</v>
      </c>
      <c r="V10" s="13">
        <f>V11+V12+V14+V15+V13</f>
        <v>2854.55</v>
      </c>
      <c r="W10" s="13">
        <f t="shared" si="2"/>
        <v>0</v>
      </c>
      <c r="X10" s="13">
        <f t="shared" si="2"/>
        <v>2540.69</v>
      </c>
      <c r="Y10" s="13">
        <f t="shared" si="2"/>
        <v>0</v>
      </c>
      <c r="Z10" s="13">
        <f t="shared" si="2"/>
        <v>2908.53</v>
      </c>
      <c r="AA10" s="13">
        <f t="shared" si="2"/>
        <v>0</v>
      </c>
      <c r="AB10" s="13">
        <f t="shared" si="2"/>
        <v>3371.15</v>
      </c>
      <c r="AC10" s="13">
        <f t="shared" si="2"/>
        <v>0</v>
      </c>
      <c r="AD10" s="13">
        <f t="shared" si="2"/>
        <v>4297.19</v>
      </c>
      <c r="AE10" s="13">
        <f t="shared" si="2"/>
        <v>0</v>
      </c>
    </row>
    <row r="11" spans="1:31" s="4" customFormat="1" ht="34.5" customHeight="1">
      <c r="A11" s="24" t="s">
        <v>12</v>
      </c>
      <c r="B11" s="7">
        <f t="shared" si="1"/>
        <v>0</v>
      </c>
      <c r="C11" s="7">
        <f>H11+J11+L11+N11+P11+R11+T11+V11+X11+Z11+AB11</f>
        <v>0</v>
      </c>
      <c r="D11" s="7">
        <f>E11</f>
        <v>0</v>
      </c>
      <c r="E11" s="7">
        <f>I11+K11+M11+O11+Q11+S11+U11+W11+Y11+AA11+AC11+AE11</f>
        <v>0</v>
      </c>
      <c r="F11" s="7"/>
      <c r="G11" s="7"/>
      <c r="H11" s="7"/>
      <c r="I11" s="7"/>
      <c r="J11" s="7"/>
      <c r="K11" s="7"/>
      <c r="L11" s="7"/>
      <c r="M11" s="7"/>
      <c r="N11" s="7"/>
      <c r="O11" s="7"/>
      <c r="P11" s="7"/>
      <c r="Q11" s="7"/>
      <c r="R11" s="7"/>
      <c r="S11" s="7"/>
      <c r="T11" s="7"/>
      <c r="U11" s="7"/>
      <c r="V11" s="7"/>
      <c r="W11" s="7"/>
      <c r="X11" s="7"/>
      <c r="Y11" s="7"/>
      <c r="Z11" s="7"/>
      <c r="AA11" s="7"/>
      <c r="AB11" s="7"/>
      <c r="AC11" s="7"/>
      <c r="AD11" s="7"/>
      <c r="AE11" s="38"/>
    </row>
    <row r="12" spans="1:31" s="4" customFormat="1" ht="28.5" customHeight="1">
      <c r="A12" s="24" t="s">
        <v>13</v>
      </c>
      <c r="B12" s="7">
        <f>H12+J12+L12+N12+P12+R12+T12+V12+X12+Z12+AB12+AD12</f>
        <v>53889.70000000001</v>
      </c>
      <c r="C12" s="7">
        <f>H12+J12+L12+N12+P12+R12+T12+V12+X12+Z12+AB12</f>
        <v>49592.51000000001</v>
      </c>
      <c r="D12" s="7">
        <f>E12</f>
        <v>0</v>
      </c>
      <c r="E12" s="7">
        <f>I12+K12+M12+O12+Q12+S12+U12+W12+Y12+AA12+AC12+AE12</f>
        <v>0</v>
      </c>
      <c r="F12" s="7">
        <f>E12/B12%</f>
        <v>0</v>
      </c>
      <c r="G12" s="7">
        <f>E12/C12%</f>
        <v>0</v>
      </c>
      <c r="H12" s="7">
        <v>3484.24</v>
      </c>
      <c r="I12" s="7"/>
      <c r="J12" s="7">
        <v>5728.78</v>
      </c>
      <c r="K12" s="7"/>
      <c r="L12" s="7">
        <v>4514.25</v>
      </c>
      <c r="M12" s="7"/>
      <c r="N12" s="7">
        <v>5441</v>
      </c>
      <c r="O12" s="7"/>
      <c r="P12" s="7">
        <v>8481.35</v>
      </c>
      <c r="Q12" s="7"/>
      <c r="R12" s="7">
        <v>4878.76</v>
      </c>
      <c r="S12" s="7"/>
      <c r="T12" s="7">
        <v>5389.21</v>
      </c>
      <c r="U12" s="7"/>
      <c r="V12" s="7">
        <v>2854.55</v>
      </c>
      <c r="W12" s="7"/>
      <c r="X12" s="7">
        <v>2540.69</v>
      </c>
      <c r="Y12" s="7"/>
      <c r="Z12" s="7">
        <v>2908.53</v>
      </c>
      <c r="AA12" s="7"/>
      <c r="AB12" s="7">
        <v>3371.15</v>
      </c>
      <c r="AC12" s="7"/>
      <c r="AD12" s="7">
        <v>4297.19</v>
      </c>
      <c r="AE12" s="38"/>
    </row>
    <row r="13" spans="1:31" s="40" customFormat="1" ht="77.25" customHeight="1" hidden="1">
      <c r="A13" s="31" t="s">
        <v>65</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9"/>
    </row>
    <row r="14" spans="1:31" s="4" customFormat="1" ht="30" customHeight="1">
      <c r="A14" s="24" t="s">
        <v>52</v>
      </c>
      <c r="B14" s="7">
        <f t="shared" si="1"/>
        <v>0</v>
      </c>
      <c r="C14" s="7">
        <f>H14+J14+L14+N14+P14+R14+T14+V14+X14+Z14+AB14</f>
        <v>0</v>
      </c>
      <c r="D14" s="7">
        <f>E14</f>
        <v>0</v>
      </c>
      <c r="E14" s="7">
        <f>I14+K14+M14+O14+Q14+S14+U14+W14+Y14+AA14+AC14+AE14</f>
        <v>0</v>
      </c>
      <c r="F14" s="7"/>
      <c r="G14" s="7"/>
      <c r="H14" s="7"/>
      <c r="I14" s="7"/>
      <c r="J14" s="7"/>
      <c r="K14" s="7"/>
      <c r="L14" s="7"/>
      <c r="M14" s="7"/>
      <c r="N14" s="7"/>
      <c r="O14" s="7"/>
      <c r="P14" s="7"/>
      <c r="Q14" s="7"/>
      <c r="R14" s="7"/>
      <c r="S14" s="7"/>
      <c r="T14" s="7"/>
      <c r="U14" s="7"/>
      <c r="V14" s="7"/>
      <c r="W14" s="7"/>
      <c r="X14" s="7"/>
      <c r="Y14" s="7"/>
      <c r="Z14" s="7"/>
      <c r="AA14" s="7"/>
      <c r="AB14" s="7"/>
      <c r="AC14" s="7"/>
      <c r="AD14" s="7"/>
      <c r="AE14" s="38"/>
    </row>
    <row r="15" spans="1:31" s="4" customFormat="1" ht="29.25" customHeight="1">
      <c r="A15" s="24" t="s">
        <v>14</v>
      </c>
      <c r="B15" s="7">
        <f t="shared" si="1"/>
        <v>0</v>
      </c>
      <c r="C15" s="7">
        <f>H15+J15+L15+N15+P15+R15+T15+V15+X15+Z15+AB15</f>
        <v>0</v>
      </c>
      <c r="D15" s="7">
        <f>E15</f>
        <v>0</v>
      </c>
      <c r="E15" s="7">
        <f>I15+K15+M15+O15+Q15+S15+U15+W15+Y15+AA15+AC15+AE15</f>
        <v>0</v>
      </c>
      <c r="F15" s="7"/>
      <c r="G15" s="7"/>
      <c r="H15" s="7"/>
      <c r="I15" s="7"/>
      <c r="J15" s="7"/>
      <c r="K15" s="7"/>
      <c r="L15" s="7"/>
      <c r="M15" s="7"/>
      <c r="N15" s="7"/>
      <c r="O15" s="7"/>
      <c r="P15" s="7"/>
      <c r="Q15" s="7"/>
      <c r="R15" s="7"/>
      <c r="S15" s="7"/>
      <c r="T15" s="7"/>
      <c r="U15" s="7"/>
      <c r="V15" s="7"/>
      <c r="W15" s="7"/>
      <c r="X15" s="7"/>
      <c r="Y15" s="7"/>
      <c r="Z15" s="7"/>
      <c r="AA15" s="7"/>
      <c r="AB15" s="7"/>
      <c r="AC15" s="7"/>
      <c r="AD15" s="7"/>
      <c r="AE15" s="38"/>
    </row>
    <row r="16" spans="1:32" s="4" customFormat="1" ht="55.5" customHeight="1">
      <c r="A16" s="25" t="s">
        <v>38</v>
      </c>
      <c r="B16" s="7">
        <f t="shared" si="1"/>
        <v>35705.6</v>
      </c>
      <c r="C16" s="7">
        <f>C17</f>
        <v>30258.15000000001</v>
      </c>
      <c r="D16" s="7">
        <f>D17</f>
        <v>11863.04</v>
      </c>
      <c r="E16" s="7">
        <f>E17</f>
        <v>13345.92</v>
      </c>
      <c r="F16" s="7">
        <f>E16/B16%</f>
        <v>37.37766624843162</v>
      </c>
      <c r="G16" s="7">
        <f>E16/C16%</f>
        <v>44.106860465692705</v>
      </c>
      <c r="H16" s="7">
        <f>H17</f>
        <v>3536.8199999999997</v>
      </c>
      <c r="I16" s="7">
        <f aca="true" t="shared" si="3" ref="I16:AE16">I17</f>
        <v>0</v>
      </c>
      <c r="J16" s="7">
        <f t="shared" si="3"/>
        <v>3295.6400000000003</v>
      </c>
      <c r="K16" s="7">
        <f t="shared" si="3"/>
        <v>0</v>
      </c>
      <c r="L16" s="7">
        <f t="shared" si="3"/>
        <v>2957.8500000000004</v>
      </c>
      <c r="M16" s="7">
        <f t="shared" si="3"/>
        <v>1482.88</v>
      </c>
      <c r="N16" s="7">
        <f t="shared" si="3"/>
        <v>2581</v>
      </c>
      <c r="O16" s="7">
        <f t="shared" si="3"/>
        <v>1482.88</v>
      </c>
      <c r="P16" s="7">
        <f t="shared" si="3"/>
        <v>2366.2400000000002</v>
      </c>
      <c r="Q16" s="7">
        <f t="shared" si="3"/>
        <v>1482.88</v>
      </c>
      <c r="R16" s="7">
        <f t="shared" si="3"/>
        <v>1946.02</v>
      </c>
      <c r="S16" s="7">
        <f t="shared" si="3"/>
        <v>1482.88</v>
      </c>
      <c r="T16" s="7">
        <f t="shared" si="3"/>
        <v>1822.5500000000002</v>
      </c>
      <c r="U16" s="7">
        <f t="shared" si="3"/>
        <v>1482.88</v>
      </c>
      <c r="V16" s="7">
        <f t="shared" si="3"/>
        <v>2436.12</v>
      </c>
      <c r="W16" s="7">
        <f t="shared" si="3"/>
        <v>2965.76</v>
      </c>
      <c r="X16" s="7">
        <f t="shared" si="3"/>
        <v>4887.09</v>
      </c>
      <c r="Y16" s="7">
        <f t="shared" si="3"/>
        <v>2965.76</v>
      </c>
      <c r="Z16" s="7">
        <f t="shared" si="3"/>
        <v>3162.9</v>
      </c>
      <c r="AA16" s="7">
        <f t="shared" si="3"/>
        <v>1482.88</v>
      </c>
      <c r="AB16" s="7">
        <f t="shared" si="3"/>
        <v>3265.92</v>
      </c>
      <c r="AC16" s="7">
        <f t="shared" si="3"/>
        <v>0</v>
      </c>
      <c r="AD16" s="7">
        <f t="shared" si="3"/>
        <v>3447.45</v>
      </c>
      <c r="AE16" s="7">
        <f t="shared" si="3"/>
        <v>0</v>
      </c>
      <c r="AF16" s="18"/>
    </row>
    <row r="17" spans="1:32" s="22" customFormat="1" ht="21" customHeight="1">
      <c r="A17" s="21" t="s">
        <v>23</v>
      </c>
      <c r="B17" s="13">
        <f t="shared" si="1"/>
        <v>35705.6</v>
      </c>
      <c r="C17" s="13">
        <f>C18+C19+C20+C21</f>
        <v>30258.15000000001</v>
      </c>
      <c r="D17" s="13">
        <f>D18+D19+D20+D21</f>
        <v>11863.04</v>
      </c>
      <c r="E17" s="13">
        <f>E18+E19+E20+E21</f>
        <v>13345.92</v>
      </c>
      <c r="F17" s="13">
        <f>E17/B17%</f>
        <v>37.37766624843162</v>
      </c>
      <c r="G17" s="13">
        <f>E17/C17%</f>
        <v>44.106860465692705</v>
      </c>
      <c r="H17" s="13">
        <f>H18+H19+H20+H21</f>
        <v>3536.8199999999997</v>
      </c>
      <c r="I17" s="13">
        <f aca="true" t="shared" si="4" ref="I17:AD17">I18+I19+I20+I21</f>
        <v>0</v>
      </c>
      <c r="J17" s="13">
        <f t="shared" si="4"/>
        <v>3295.6400000000003</v>
      </c>
      <c r="K17" s="13">
        <f t="shared" si="4"/>
        <v>0</v>
      </c>
      <c r="L17" s="13">
        <f t="shared" si="4"/>
        <v>2957.8500000000004</v>
      </c>
      <c r="M17" s="13">
        <f t="shared" si="4"/>
        <v>1482.88</v>
      </c>
      <c r="N17" s="13">
        <f t="shared" si="4"/>
        <v>2581</v>
      </c>
      <c r="O17" s="13">
        <f t="shared" si="4"/>
        <v>1482.88</v>
      </c>
      <c r="P17" s="13">
        <f t="shared" si="4"/>
        <v>2366.2400000000002</v>
      </c>
      <c r="Q17" s="13">
        <f t="shared" si="4"/>
        <v>1482.88</v>
      </c>
      <c r="R17" s="13">
        <f t="shared" si="4"/>
        <v>1946.02</v>
      </c>
      <c r="S17" s="13">
        <f t="shared" si="4"/>
        <v>1482.88</v>
      </c>
      <c r="T17" s="13">
        <f t="shared" si="4"/>
        <v>1822.5500000000002</v>
      </c>
      <c r="U17" s="13">
        <f t="shared" si="4"/>
        <v>1482.88</v>
      </c>
      <c r="V17" s="13">
        <f>V18+V19+V20+V21</f>
        <v>2436.12</v>
      </c>
      <c r="W17" s="13">
        <f t="shared" si="4"/>
        <v>2965.76</v>
      </c>
      <c r="X17" s="13">
        <f t="shared" si="4"/>
        <v>4887.09</v>
      </c>
      <c r="Y17" s="13">
        <f t="shared" si="4"/>
        <v>2965.76</v>
      </c>
      <c r="Z17" s="13">
        <f t="shared" si="4"/>
        <v>3162.9</v>
      </c>
      <c r="AA17" s="13">
        <f t="shared" si="4"/>
        <v>1482.88</v>
      </c>
      <c r="AB17" s="13">
        <f t="shared" si="4"/>
        <v>3265.92</v>
      </c>
      <c r="AC17" s="13">
        <f t="shared" si="4"/>
        <v>0</v>
      </c>
      <c r="AD17" s="13">
        <f t="shared" si="4"/>
        <v>3447.45</v>
      </c>
      <c r="AE17" s="13">
        <f>AE18+AE19+AE20+AE21</f>
        <v>0</v>
      </c>
      <c r="AF17" s="41"/>
    </row>
    <row r="18" spans="1:32" s="4" customFormat="1" ht="21.75" customHeight="1">
      <c r="A18" s="24" t="s">
        <v>12</v>
      </c>
      <c r="B18" s="7">
        <f t="shared" si="1"/>
        <v>0</v>
      </c>
      <c r="C18" s="7">
        <f aca="true" t="shared" si="5" ref="C18:E21">C24+C30</f>
        <v>0</v>
      </c>
      <c r="D18" s="7">
        <f t="shared" si="5"/>
        <v>0</v>
      </c>
      <c r="E18" s="7">
        <f t="shared" si="5"/>
        <v>0</v>
      </c>
      <c r="F18" s="7"/>
      <c r="G18" s="7"/>
      <c r="H18" s="7">
        <f>H24+H30+H36</f>
        <v>0</v>
      </c>
      <c r="I18" s="7">
        <f aca="true" t="shared" si="6" ref="I18:AD18">I24+I30+I36</f>
        <v>0</v>
      </c>
      <c r="J18" s="7">
        <f t="shared" si="6"/>
        <v>0</v>
      </c>
      <c r="K18" s="7">
        <f t="shared" si="6"/>
        <v>0</v>
      </c>
      <c r="L18" s="7">
        <f t="shared" si="6"/>
        <v>0</v>
      </c>
      <c r="M18" s="7">
        <f t="shared" si="6"/>
        <v>0</v>
      </c>
      <c r="N18" s="7">
        <f t="shared" si="6"/>
        <v>0</v>
      </c>
      <c r="O18" s="7">
        <f t="shared" si="6"/>
        <v>0</v>
      </c>
      <c r="P18" s="7">
        <f t="shared" si="6"/>
        <v>0</v>
      </c>
      <c r="Q18" s="7">
        <f t="shared" si="6"/>
        <v>0</v>
      </c>
      <c r="R18" s="7">
        <f t="shared" si="6"/>
        <v>0</v>
      </c>
      <c r="S18" s="7">
        <f t="shared" si="6"/>
        <v>0</v>
      </c>
      <c r="T18" s="7">
        <f t="shared" si="6"/>
        <v>0</v>
      </c>
      <c r="U18" s="7">
        <f t="shared" si="6"/>
        <v>0</v>
      </c>
      <c r="V18" s="7">
        <f t="shared" si="6"/>
        <v>0</v>
      </c>
      <c r="W18" s="7">
        <f t="shared" si="6"/>
        <v>0</v>
      </c>
      <c r="X18" s="7">
        <f t="shared" si="6"/>
        <v>0</v>
      </c>
      <c r="Y18" s="7">
        <f t="shared" si="6"/>
        <v>0</v>
      </c>
      <c r="Z18" s="7">
        <f t="shared" si="6"/>
        <v>0</v>
      </c>
      <c r="AA18" s="7">
        <f t="shared" si="6"/>
        <v>0</v>
      </c>
      <c r="AB18" s="7">
        <f t="shared" si="6"/>
        <v>0</v>
      </c>
      <c r="AC18" s="7">
        <f t="shared" si="6"/>
        <v>0</v>
      </c>
      <c r="AD18" s="7">
        <f t="shared" si="6"/>
        <v>0</v>
      </c>
      <c r="AE18" s="38"/>
      <c r="AF18" s="41"/>
    </row>
    <row r="19" spans="1:32" s="4" customFormat="1" ht="16.5" customHeight="1">
      <c r="A19" s="24" t="s">
        <v>13</v>
      </c>
      <c r="B19" s="7">
        <f>B25+B31</f>
        <v>33705.600000000006</v>
      </c>
      <c r="C19" s="7">
        <f>C25+C31</f>
        <v>30258.15000000001</v>
      </c>
      <c r="D19" s="7">
        <f>D25+D31</f>
        <v>11863.04</v>
      </c>
      <c r="E19" s="7">
        <f>I19+K19+M19+O19+Q19+S19+U19+W19+Y19</f>
        <v>13345.92</v>
      </c>
      <c r="F19" s="7">
        <f>E19/B19%</f>
        <v>39.5955568214184</v>
      </c>
      <c r="G19" s="7">
        <f>E19/C19%</f>
        <v>44.106860465692705</v>
      </c>
      <c r="H19" s="7">
        <f>H25+H31+H37</f>
        <v>3536.8199999999997</v>
      </c>
      <c r="I19" s="7">
        <f aca="true" t="shared" si="7" ref="I19:AD19">I25+I31+I37</f>
        <v>0</v>
      </c>
      <c r="J19" s="7">
        <f t="shared" si="7"/>
        <v>3295.6400000000003</v>
      </c>
      <c r="K19" s="7">
        <f t="shared" si="7"/>
        <v>0</v>
      </c>
      <c r="L19" s="7">
        <f t="shared" si="7"/>
        <v>2957.8500000000004</v>
      </c>
      <c r="M19" s="7">
        <f t="shared" si="7"/>
        <v>1482.88</v>
      </c>
      <c r="N19" s="7">
        <f t="shared" si="7"/>
        <v>2581</v>
      </c>
      <c r="O19" s="7">
        <f t="shared" si="7"/>
        <v>1482.88</v>
      </c>
      <c r="P19" s="7">
        <f t="shared" si="7"/>
        <v>2366.2400000000002</v>
      </c>
      <c r="Q19" s="7">
        <f t="shared" si="7"/>
        <v>1482.88</v>
      </c>
      <c r="R19" s="7">
        <f t="shared" si="7"/>
        <v>1946.02</v>
      </c>
      <c r="S19" s="7">
        <f t="shared" si="7"/>
        <v>1482.88</v>
      </c>
      <c r="T19" s="7">
        <f t="shared" si="7"/>
        <v>1822.5500000000002</v>
      </c>
      <c r="U19" s="7">
        <f t="shared" si="7"/>
        <v>1482.88</v>
      </c>
      <c r="V19" s="7">
        <f t="shared" si="7"/>
        <v>2436.12</v>
      </c>
      <c r="W19" s="7">
        <f t="shared" si="7"/>
        <v>2965.76</v>
      </c>
      <c r="X19" s="7">
        <f t="shared" si="7"/>
        <v>4887.09</v>
      </c>
      <c r="Y19" s="7">
        <f t="shared" si="7"/>
        <v>2965.76</v>
      </c>
      <c r="Z19" s="7">
        <f t="shared" si="7"/>
        <v>3162.9</v>
      </c>
      <c r="AA19" s="7">
        <f t="shared" si="7"/>
        <v>1482.88</v>
      </c>
      <c r="AB19" s="7">
        <f t="shared" si="7"/>
        <v>3265.92</v>
      </c>
      <c r="AC19" s="7">
        <f t="shared" si="7"/>
        <v>0</v>
      </c>
      <c r="AD19" s="7">
        <f t="shared" si="7"/>
        <v>3447.45</v>
      </c>
      <c r="AE19" s="38"/>
      <c r="AF19" s="41"/>
    </row>
    <row r="20" spans="1:32" s="4" customFormat="1" ht="16.5" customHeight="1">
      <c r="A20" s="24" t="s">
        <v>52</v>
      </c>
      <c r="B20" s="7">
        <f t="shared" si="1"/>
        <v>0</v>
      </c>
      <c r="C20" s="7">
        <f t="shared" si="5"/>
        <v>0</v>
      </c>
      <c r="D20" s="7">
        <f t="shared" si="5"/>
        <v>0</v>
      </c>
      <c r="E20" s="7">
        <f t="shared" si="5"/>
        <v>0</v>
      </c>
      <c r="F20" s="7"/>
      <c r="G20" s="7"/>
      <c r="H20" s="7">
        <f>H26+H32+H38</f>
        <v>0</v>
      </c>
      <c r="I20" s="7">
        <f aca="true" t="shared" si="8" ref="I20:AD20">I26+I32+I38</f>
        <v>0</v>
      </c>
      <c r="J20" s="7">
        <f t="shared" si="8"/>
        <v>0</v>
      </c>
      <c r="K20" s="7">
        <f t="shared" si="8"/>
        <v>0</v>
      </c>
      <c r="L20" s="7">
        <f t="shared" si="8"/>
        <v>0</v>
      </c>
      <c r="M20" s="7">
        <f t="shared" si="8"/>
        <v>0</v>
      </c>
      <c r="N20" s="7">
        <f t="shared" si="8"/>
        <v>0</v>
      </c>
      <c r="O20" s="7">
        <f t="shared" si="8"/>
        <v>0</v>
      </c>
      <c r="P20" s="7">
        <f t="shared" si="8"/>
        <v>0</v>
      </c>
      <c r="Q20" s="7">
        <f t="shared" si="8"/>
        <v>0</v>
      </c>
      <c r="R20" s="7">
        <f t="shared" si="8"/>
        <v>0</v>
      </c>
      <c r="S20" s="7">
        <f t="shared" si="8"/>
        <v>0</v>
      </c>
      <c r="T20" s="7">
        <f t="shared" si="8"/>
        <v>0</v>
      </c>
      <c r="U20" s="7">
        <f t="shared" si="8"/>
        <v>0</v>
      </c>
      <c r="V20" s="7">
        <f t="shared" si="8"/>
        <v>0</v>
      </c>
      <c r="W20" s="7">
        <f t="shared" si="8"/>
        <v>0</v>
      </c>
      <c r="X20" s="7">
        <f t="shared" si="8"/>
        <v>0</v>
      </c>
      <c r="Y20" s="7">
        <f t="shared" si="8"/>
        <v>0</v>
      </c>
      <c r="Z20" s="7">
        <f t="shared" si="8"/>
        <v>0</v>
      </c>
      <c r="AA20" s="7">
        <f t="shared" si="8"/>
        <v>0</v>
      </c>
      <c r="AB20" s="7">
        <f t="shared" si="8"/>
        <v>0</v>
      </c>
      <c r="AC20" s="7">
        <f t="shared" si="8"/>
        <v>0</v>
      </c>
      <c r="AD20" s="7">
        <f t="shared" si="8"/>
        <v>0</v>
      </c>
      <c r="AE20" s="38"/>
      <c r="AF20" s="41"/>
    </row>
    <row r="21" spans="1:32" s="4" customFormat="1" ht="16.5" customHeight="1">
      <c r="A21" s="24" t="s">
        <v>14</v>
      </c>
      <c r="B21" s="7">
        <f t="shared" si="1"/>
        <v>0</v>
      </c>
      <c r="C21" s="7">
        <f t="shared" si="5"/>
        <v>0</v>
      </c>
      <c r="D21" s="7">
        <f t="shared" si="5"/>
        <v>0</v>
      </c>
      <c r="E21" s="7">
        <f t="shared" si="5"/>
        <v>0</v>
      </c>
      <c r="F21" s="7"/>
      <c r="G21" s="7"/>
      <c r="H21" s="7">
        <f>H27+H33+H39</f>
        <v>0</v>
      </c>
      <c r="I21" s="7">
        <f aca="true" t="shared" si="9" ref="I21:AD21">I27+I33+I39</f>
        <v>0</v>
      </c>
      <c r="J21" s="7">
        <f t="shared" si="9"/>
        <v>0</v>
      </c>
      <c r="K21" s="7">
        <f t="shared" si="9"/>
        <v>0</v>
      </c>
      <c r="L21" s="7">
        <f t="shared" si="9"/>
        <v>0</v>
      </c>
      <c r="M21" s="7">
        <f t="shared" si="9"/>
        <v>0</v>
      </c>
      <c r="N21" s="7">
        <f t="shared" si="9"/>
        <v>0</v>
      </c>
      <c r="O21" s="7">
        <f t="shared" si="9"/>
        <v>0</v>
      </c>
      <c r="P21" s="7">
        <f t="shared" si="9"/>
        <v>0</v>
      </c>
      <c r="Q21" s="7">
        <f t="shared" si="9"/>
        <v>0</v>
      </c>
      <c r="R21" s="7">
        <f t="shared" si="9"/>
        <v>0</v>
      </c>
      <c r="S21" s="7">
        <f t="shared" si="9"/>
        <v>0</v>
      </c>
      <c r="T21" s="7">
        <f t="shared" si="9"/>
        <v>0</v>
      </c>
      <c r="U21" s="7">
        <f t="shared" si="9"/>
        <v>0</v>
      </c>
      <c r="V21" s="7">
        <f t="shared" si="9"/>
        <v>0</v>
      </c>
      <c r="W21" s="7">
        <f t="shared" si="9"/>
        <v>0</v>
      </c>
      <c r="X21" s="7">
        <f t="shared" si="9"/>
        <v>0</v>
      </c>
      <c r="Y21" s="7">
        <f t="shared" si="9"/>
        <v>0</v>
      </c>
      <c r="Z21" s="7">
        <f t="shared" si="9"/>
        <v>0</v>
      </c>
      <c r="AA21" s="7">
        <f t="shared" si="9"/>
        <v>0</v>
      </c>
      <c r="AB21" s="7">
        <f t="shared" si="9"/>
        <v>0</v>
      </c>
      <c r="AC21" s="7">
        <f t="shared" si="9"/>
        <v>0</v>
      </c>
      <c r="AD21" s="7">
        <f t="shared" si="9"/>
        <v>0</v>
      </c>
      <c r="AE21" s="38"/>
      <c r="AF21" s="41"/>
    </row>
    <row r="22" spans="1:32" s="4" customFormat="1" ht="34.5" customHeight="1">
      <c r="A22" s="25" t="s">
        <v>39</v>
      </c>
      <c r="B22" s="7">
        <f t="shared" si="1"/>
        <v>15969.300000000003</v>
      </c>
      <c r="C22" s="7">
        <f>C23</f>
        <v>14004.760000000002</v>
      </c>
      <c r="D22" s="7">
        <f>D23</f>
        <v>0</v>
      </c>
      <c r="E22" s="7">
        <f>E23</f>
        <v>0</v>
      </c>
      <c r="F22" s="7">
        <f>E22/B22%</f>
        <v>0</v>
      </c>
      <c r="G22" s="7">
        <f>E22/C22%</f>
        <v>0</v>
      </c>
      <c r="H22" s="7">
        <f>H23</f>
        <v>2112.23</v>
      </c>
      <c r="I22" s="7">
        <f aca="true" t="shared" si="10" ref="I22:AE22">I23</f>
        <v>0</v>
      </c>
      <c r="J22" s="7">
        <f t="shared" si="10"/>
        <v>1812.76</v>
      </c>
      <c r="K22" s="7">
        <f t="shared" si="10"/>
        <v>0</v>
      </c>
      <c r="L22" s="7">
        <f t="shared" si="10"/>
        <v>1474.97</v>
      </c>
      <c r="M22" s="7">
        <f t="shared" si="10"/>
        <v>0</v>
      </c>
      <c r="N22" s="7">
        <f t="shared" si="10"/>
        <v>1098.12</v>
      </c>
      <c r="O22" s="7">
        <f t="shared" si="10"/>
        <v>0</v>
      </c>
      <c r="P22" s="7">
        <f t="shared" si="10"/>
        <v>883.36</v>
      </c>
      <c r="Q22" s="7">
        <f t="shared" si="10"/>
        <v>0</v>
      </c>
      <c r="R22" s="7">
        <f t="shared" si="10"/>
        <v>463.14</v>
      </c>
      <c r="S22" s="7">
        <f t="shared" si="10"/>
        <v>0</v>
      </c>
      <c r="T22" s="7">
        <f t="shared" si="10"/>
        <v>339.67</v>
      </c>
      <c r="U22" s="7">
        <f t="shared" si="10"/>
        <v>0</v>
      </c>
      <c r="V22" s="7">
        <f t="shared" si="10"/>
        <v>953.24</v>
      </c>
      <c r="W22" s="7">
        <f t="shared" si="10"/>
        <v>0</v>
      </c>
      <c r="X22" s="7">
        <f t="shared" si="10"/>
        <v>1404.21</v>
      </c>
      <c r="Y22" s="7">
        <f t="shared" si="10"/>
        <v>0</v>
      </c>
      <c r="Z22" s="7">
        <f t="shared" si="10"/>
        <v>1680.02</v>
      </c>
      <c r="AA22" s="7">
        <f t="shared" si="10"/>
        <v>0</v>
      </c>
      <c r="AB22" s="7">
        <f t="shared" si="10"/>
        <v>1783.04</v>
      </c>
      <c r="AC22" s="7">
        <f t="shared" si="10"/>
        <v>0</v>
      </c>
      <c r="AD22" s="7">
        <f t="shared" si="10"/>
        <v>1964.54</v>
      </c>
      <c r="AE22" s="7">
        <f t="shared" si="10"/>
        <v>0</v>
      </c>
      <c r="AF22" s="41"/>
    </row>
    <row r="23" spans="1:32" s="22" customFormat="1" ht="19.5" customHeight="1">
      <c r="A23" s="21" t="s">
        <v>23</v>
      </c>
      <c r="B23" s="13">
        <f t="shared" si="1"/>
        <v>15969.300000000003</v>
      </c>
      <c r="C23" s="13">
        <f>C24+C25+C26+C27</f>
        <v>14004.760000000002</v>
      </c>
      <c r="D23" s="13">
        <f>D24+D25+D26+D27</f>
        <v>0</v>
      </c>
      <c r="E23" s="13">
        <f>E24+E25+E26+E27</f>
        <v>0</v>
      </c>
      <c r="F23" s="13">
        <f>E23/B23%</f>
        <v>0</v>
      </c>
      <c r="G23" s="13">
        <f>E23/C23%</f>
        <v>0</v>
      </c>
      <c r="H23" s="13">
        <f>H24+H25+H26+H27</f>
        <v>2112.23</v>
      </c>
      <c r="I23" s="13">
        <f aca="true" t="shared" si="11" ref="I23:AD23">I24+I25+I26+I27</f>
        <v>0</v>
      </c>
      <c r="J23" s="13">
        <f t="shared" si="11"/>
        <v>1812.76</v>
      </c>
      <c r="K23" s="13">
        <f t="shared" si="11"/>
        <v>0</v>
      </c>
      <c r="L23" s="13">
        <f t="shared" si="11"/>
        <v>1474.97</v>
      </c>
      <c r="M23" s="13">
        <f t="shared" si="11"/>
        <v>0</v>
      </c>
      <c r="N23" s="13">
        <f t="shared" si="11"/>
        <v>1098.12</v>
      </c>
      <c r="O23" s="13">
        <f t="shared" si="11"/>
        <v>0</v>
      </c>
      <c r="P23" s="13">
        <f t="shared" si="11"/>
        <v>883.36</v>
      </c>
      <c r="Q23" s="13">
        <f t="shared" si="11"/>
        <v>0</v>
      </c>
      <c r="R23" s="13">
        <f t="shared" si="11"/>
        <v>463.14</v>
      </c>
      <c r="S23" s="13">
        <f t="shared" si="11"/>
        <v>0</v>
      </c>
      <c r="T23" s="13">
        <f t="shared" si="11"/>
        <v>339.67</v>
      </c>
      <c r="U23" s="13">
        <f t="shared" si="11"/>
        <v>0</v>
      </c>
      <c r="V23" s="13">
        <f>V24+V25+V26+V27</f>
        <v>953.24</v>
      </c>
      <c r="W23" s="13">
        <f t="shared" si="11"/>
        <v>0</v>
      </c>
      <c r="X23" s="13">
        <f t="shared" si="11"/>
        <v>1404.21</v>
      </c>
      <c r="Y23" s="13">
        <f t="shared" si="11"/>
        <v>0</v>
      </c>
      <c r="Z23" s="13">
        <f t="shared" si="11"/>
        <v>1680.02</v>
      </c>
      <c r="AA23" s="13">
        <f t="shared" si="11"/>
        <v>0</v>
      </c>
      <c r="AB23" s="13">
        <f t="shared" si="11"/>
        <v>1783.04</v>
      </c>
      <c r="AC23" s="13">
        <f t="shared" si="11"/>
        <v>0</v>
      </c>
      <c r="AD23" s="13">
        <f t="shared" si="11"/>
        <v>1964.54</v>
      </c>
      <c r="AE23" s="13">
        <f>AE24+AE25+AE26+AE27</f>
        <v>0</v>
      </c>
      <c r="AF23" s="41"/>
    </row>
    <row r="24" spans="1:32" s="4" customFormat="1" ht="15.75" customHeight="1">
      <c r="A24" s="24" t="s">
        <v>12</v>
      </c>
      <c r="B24" s="7">
        <f t="shared" si="1"/>
        <v>0</v>
      </c>
      <c r="C24" s="7">
        <f>H24+J24+L24+N24+P24+R24+T24+V24+X24+Z24+AB24</f>
        <v>0</v>
      </c>
      <c r="D24" s="7">
        <f>E24</f>
        <v>0</v>
      </c>
      <c r="E24" s="7">
        <f>I24+K24+M24+O24+Q24+S24+U24+W24+Y24+AA24+AC24+AE24</f>
        <v>0</v>
      </c>
      <c r="F24" s="7"/>
      <c r="G24" s="7"/>
      <c r="H24" s="7"/>
      <c r="I24" s="7"/>
      <c r="J24" s="7"/>
      <c r="K24" s="7"/>
      <c r="L24" s="7"/>
      <c r="M24" s="7"/>
      <c r="N24" s="7"/>
      <c r="O24" s="7"/>
      <c r="P24" s="7"/>
      <c r="Q24" s="7"/>
      <c r="R24" s="7"/>
      <c r="S24" s="7"/>
      <c r="T24" s="7"/>
      <c r="U24" s="7"/>
      <c r="V24" s="7"/>
      <c r="W24" s="7"/>
      <c r="X24" s="7"/>
      <c r="Y24" s="7"/>
      <c r="Z24" s="7"/>
      <c r="AA24" s="7"/>
      <c r="AB24" s="7"/>
      <c r="AC24" s="7"/>
      <c r="AD24" s="7"/>
      <c r="AE24" s="38"/>
      <c r="AF24" s="41"/>
    </row>
    <row r="25" spans="1:32" s="4" customFormat="1" ht="15.75" customHeight="1">
      <c r="A25" s="24" t="s">
        <v>13</v>
      </c>
      <c r="B25" s="7">
        <f>H25+J25+L25+N25+P25+R25+T25+V25+X25+Z25+AB25+AD25</f>
        <v>15969.300000000003</v>
      </c>
      <c r="C25" s="7">
        <f>H25+J25+L25+N25+P25+R25+T25+V25+X25+Z25+AB25</f>
        <v>14004.760000000002</v>
      </c>
      <c r="D25" s="7">
        <f>E25</f>
        <v>0</v>
      </c>
      <c r="E25" s="7">
        <f>I25+K25+M25+O25+Q25+S25+U25+W25+Y25+AA25+AC25+AE25</f>
        <v>0</v>
      </c>
      <c r="F25" s="7">
        <f>E25/B25%</f>
        <v>0</v>
      </c>
      <c r="G25" s="7">
        <f>E25/C25%</f>
        <v>0</v>
      </c>
      <c r="H25" s="7">
        <v>2112.23</v>
      </c>
      <c r="I25" s="7"/>
      <c r="J25" s="7">
        <v>1812.76</v>
      </c>
      <c r="K25" s="7"/>
      <c r="L25" s="7">
        <v>1474.97</v>
      </c>
      <c r="M25" s="7"/>
      <c r="N25" s="7">
        <v>1098.12</v>
      </c>
      <c r="O25" s="7"/>
      <c r="P25" s="7">
        <v>883.36</v>
      </c>
      <c r="Q25" s="7"/>
      <c r="R25" s="26">
        <v>463.14</v>
      </c>
      <c r="S25" s="26"/>
      <c r="T25" s="7">
        <v>339.67</v>
      </c>
      <c r="U25" s="7"/>
      <c r="V25" s="7">
        <v>953.24</v>
      </c>
      <c r="W25" s="7"/>
      <c r="X25" s="7">
        <v>1404.21</v>
      </c>
      <c r="Y25" s="7"/>
      <c r="Z25" s="7">
        <v>1680.02</v>
      </c>
      <c r="AA25" s="7"/>
      <c r="AB25" s="7">
        <v>1783.04</v>
      </c>
      <c r="AC25" s="7"/>
      <c r="AD25" s="7">
        <v>1964.54</v>
      </c>
      <c r="AE25" s="38"/>
      <c r="AF25" s="41"/>
    </row>
    <row r="26" spans="1:32" s="4" customFormat="1" ht="15.75" customHeight="1">
      <c r="A26" s="24" t="s">
        <v>52</v>
      </c>
      <c r="B26" s="7">
        <f t="shared" si="1"/>
        <v>0</v>
      </c>
      <c r="C26" s="7">
        <f>H26+J26+L26+N26+P26+R26+T26+V26+X26+Z26+AB26</f>
        <v>0</v>
      </c>
      <c r="D26" s="7">
        <f>E26</f>
        <v>0</v>
      </c>
      <c r="E26" s="7">
        <f>I26+K26+M26+O26+Q26+S26+U26+W26+Y26+AA26+AC26+AE26</f>
        <v>0</v>
      </c>
      <c r="F26" s="7"/>
      <c r="G26" s="7"/>
      <c r="H26" s="7"/>
      <c r="I26" s="7"/>
      <c r="J26" s="7"/>
      <c r="K26" s="7"/>
      <c r="L26" s="7"/>
      <c r="M26" s="7"/>
      <c r="N26" s="7"/>
      <c r="O26" s="7"/>
      <c r="P26" s="7"/>
      <c r="Q26" s="7"/>
      <c r="R26" s="7"/>
      <c r="S26" s="7"/>
      <c r="T26" s="7"/>
      <c r="U26" s="7"/>
      <c r="V26" s="7"/>
      <c r="W26" s="7"/>
      <c r="X26" s="7"/>
      <c r="Y26" s="7"/>
      <c r="Z26" s="7"/>
      <c r="AA26" s="7"/>
      <c r="AB26" s="7"/>
      <c r="AC26" s="7"/>
      <c r="AD26" s="7"/>
      <c r="AE26" s="38"/>
      <c r="AF26" s="41"/>
    </row>
    <row r="27" spans="1:32" s="4" customFormat="1" ht="15.75" customHeight="1">
      <c r="A27" s="24" t="s">
        <v>14</v>
      </c>
      <c r="B27" s="7">
        <f t="shared" si="1"/>
        <v>0</v>
      </c>
      <c r="C27" s="7">
        <f>H27+J27+L27+N27+P27+R27+T27+V27+X27+Z27+AB27</f>
        <v>0</v>
      </c>
      <c r="D27" s="7">
        <f>E27</f>
        <v>0</v>
      </c>
      <c r="E27" s="7">
        <f>I27+K27+M27+O27+Q27+S27+U27+W27+Y27+AA27+AC27+AE27</f>
        <v>0</v>
      </c>
      <c r="F27" s="7"/>
      <c r="G27" s="7"/>
      <c r="H27" s="7"/>
      <c r="I27" s="7"/>
      <c r="J27" s="7"/>
      <c r="K27" s="7"/>
      <c r="L27" s="7"/>
      <c r="M27" s="7"/>
      <c r="N27" s="7"/>
      <c r="O27" s="7"/>
      <c r="P27" s="7"/>
      <c r="Q27" s="7"/>
      <c r="R27" s="7"/>
      <c r="S27" s="7"/>
      <c r="T27" s="7"/>
      <c r="U27" s="7"/>
      <c r="V27" s="7"/>
      <c r="W27" s="7"/>
      <c r="X27" s="7"/>
      <c r="Y27" s="7"/>
      <c r="Z27" s="7"/>
      <c r="AA27" s="7"/>
      <c r="AB27" s="7"/>
      <c r="AC27" s="7"/>
      <c r="AD27" s="7"/>
      <c r="AE27" s="38"/>
      <c r="AF27" s="41"/>
    </row>
    <row r="28" spans="1:32" s="4" customFormat="1" ht="60" customHeight="1">
      <c r="A28" s="25" t="s">
        <v>40</v>
      </c>
      <c r="B28" s="7">
        <f t="shared" si="1"/>
        <v>17736.300000000007</v>
      </c>
      <c r="C28" s="7">
        <f>C29</f>
        <v>16253.390000000007</v>
      </c>
      <c r="D28" s="7">
        <f>D29</f>
        <v>11863.04</v>
      </c>
      <c r="E28" s="7">
        <f>E29</f>
        <v>11863.04</v>
      </c>
      <c r="F28" s="7">
        <f>E28/B28%</f>
        <v>66.88565258819482</v>
      </c>
      <c r="G28" s="7">
        <f>E28/C28%</f>
        <v>72.98809663707077</v>
      </c>
      <c r="H28" s="7">
        <f>H29</f>
        <v>1424.59</v>
      </c>
      <c r="I28" s="7">
        <f aca="true" t="shared" si="12" ref="I28:AE28">I29</f>
        <v>0</v>
      </c>
      <c r="J28" s="7">
        <f t="shared" si="12"/>
        <v>1482.88</v>
      </c>
      <c r="K28" s="7">
        <f t="shared" si="12"/>
        <v>0</v>
      </c>
      <c r="L28" s="7">
        <f t="shared" si="12"/>
        <v>1482.88</v>
      </c>
      <c r="M28" s="7">
        <f t="shared" si="12"/>
        <v>1482.88</v>
      </c>
      <c r="N28" s="7">
        <f t="shared" si="12"/>
        <v>1482.88</v>
      </c>
      <c r="O28" s="7">
        <f t="shared" si="12"/>
        <v>1482.88</v>
      </c>
      <c r="P28" s="7">
        <f t="shared" si="12"/>
        <v>1482.88</v>
      </c>
      <c r="Q28" s="7">
        <f t="shared" si="12"/>
        <v>1482.88</v>
      </c>
      <c r="R28" s="7">
        <f t="shared" si="12"/>
        <v>1482.88</v>
      </c>
      <c r="S28" s="7">
        <f t="shared" si="12"/>
        <v>1482.88</v>
      </c>
      <c r="T28" s="7">
        <f t="shared" si="12"/>
        <v>1482.88</v>
      </c>
      <c r="U28" s="7">
        <f t="shared" si="12"/>
        <v>1482.88</v>
      </c>
      <c r="V28" s="7">
        <f t="shared" si="12"/>
        <v>1482.88</v>
      </c>
      <c r="W28" s="7">
        <f t="shared" si="12"/>
        <v>1482.88</v>
      </c>
      <c r="X28" s="7">
        <f t="shared" si="12"/>
        <v>1482.88</v>
      </c>
      <c r="Y28" s="7">
        <f t="shared" si="12"/>
        <v>1482.88</v>
      </c>
      <c r="Z28" s="7">
        <f t="shared" si="12"/>
        <v>1482.88</v>
      </c>
      <c r="AA28" s="7">
        <f t="shared" si="12"/>
        <v>1482.88</v>
      </c>
      <c r="AB28" s="7">
        <f t="shared" si="12"/>
        <v>1482.88</v>
      </c>
      <c r="AC28" s="7">
        <f t="shared" si="12"/>
        <v>0</v>
      </c>
      <c r="AD28" s="7">
        <f t="shared" si="12"/>
        <v>1482.91</v>
      </c>
      <c r="AE28" s="7">
        <f t="shared" si="12"/>
        <v>0</v>
      </c>
      <c r="AF28" s="41"/>
    </row>
    <row r="29" spans="1:31" s="22" customFormat="1" ht="24.75" customHeight="1">
      <c r="A29" s="21" t="s">
        <v>23</v>
      </c>
      <c r="B29" s="13">
        <f t="shared" si="1"/>
        <v>17736.300000000007</v>
      </c>
      <c r="C29" s="13">
        <f>C30+C31+C32+C33</f>
        <v>16253.390000000007</v>
      </c>
      <c r="D29" s="13">
        <f>D30+D31+D32+D33</f>
        <v>11863.04</v>
      </c>
      <c r="E29" s="13">
        <f>E30+E31+E32+E33</f>
        <v>11863.04</v>
      </c>
      <c r="F29" s="13">
        <f>E29/B29%</f>
        <v>66.88565258819482</v>
      </c>
      <c r="G29" s="13">
        <f>E29/C29%</f>
        <v>72.98809663707077</v>
      </c>
      <c r="H29" s="13">
        <f>H30+H31+H32+H33</f>
        <v>1424.59</v>
      </c>
      <c r="I29" s="13">
        <f aca="true" t="shared" si="13" ref="I29:AD29">I30+I31+I32+I33</f>
        <v>0</v>
      </c>
      <c r="J29" s="13">
        <f t="shared" si="13"/>
        <v>1482.88</v>
      </c>
      <c r="K29" s="13">
        <f t="shared" si="13"/>
        <v>0</v>
      </c>
      <c r="L29" s="13">
        <f t="shared" si="13"/>
        <v>1482.88</v>
      </c>
      <c r="M29" s="13">
        <f t="shared" si="13"/>
        <v>1482.88</v>
      </c>
      <c r="N29" s="13">
        <f t="shared" si="13"/>
        <v>1482.88</v>
      </c>
      <c r="O29" s="13">
        <f t="shared" si="13"/>
        <v>1482.88</v>
      </c>
      <c r="P29" s="13">
        <f t="shared" si="13"/>
        <v>1482.88</v>
      </c>
      <c r="Q29" s="13">
        <f t="shared" si="13"/>
        <v>1482.88</v>
      </c>
      <c r="R29" s="13">
        <f t="shared" si="13"/>
        <v>1482.88</v>
      </c>
      <c r="S29" s="13">
        <f t="shared" si="13"/>
        <v>1482.88</v>
      </c>
      <c r="T29" s="13">
        <f t="shared" si="13"/>
        <v>1482.88</v>
      </c>
      <c r="U29" s="13">
        <f t="shared" si="13"/>
        <v>1482.88</v>
      </c>
      <c r="V29" s="13">
        <f>V30+V31+V32+V33</f>
        <v>1482.88</v>
      </c>
      <c r="W29" s="13">
        <f t="shared" si="13"/>
        <v>1482.88</v>
      </c>
      <c r="X29" s="13">
        <f t="shared" si="13"/>
        <v>1482.88</v>
      </c>
      <c r="Y29" s="13">
        <f t="shared" si="13"/>
        <v>1482.88</v>
      </c>
      <c r="Z29" s="13">
        <f t="shared" si="13"/>
        <v>1482.88</v>
      </c>
      <c r="AA29" s="13">
        <f t="shared" si="13"/>
        <v>1482.88</v>
      </c>
      <c r="AB29" s="13">
        <f t="shared" si="13"/>
        <v>1482.88</v>
      </c>
      <c r="AC29" s="13">
        <f t="shared" si="13"/>
        <v>0</v>
      </c>
      <c r="AD29" s="13">
        <f t="shared" si="13"/>
        <v>1482.91</v>
      </c>
      <c r="AE29" s="13">
        <f>AE30+AE31+AE32+AE33</f>
        <v>0</v>
      </c>
    </row>
    <row r="30" spans="1:31" s="4" customFormat="1" ht="18.75" customHeight="1">
      <c r="A30" s="24" t="s">
        <v>12</v>
      </c>
      <c r="B30" s="7">
        <f t="shared" si="1"/>
        <v>0</v>
      </c>
      <c r="C30" s="7">
        <f>H30+J30+L30+N30+P30+R30+T30+V30+X30+Z30+AB30</f>
        <v>0</v>
      </c>
      <c r="D30" s="7">
        <f>E30</f>
        <v>0</v>
      </c>
      <c r="E30" s="7">
        <f>I30+K30+M30+O30+Q30+S30+U30+W30+Y30+AA30+AC30+AE30</f>
        <v>0</v>
      </c>
      <c r="F30" s="7"/>
      <c r="G30" s="7"/>
      <c r="H30" s="7"/>
      <c r="I30" s="7"/>
      <c r="J30" s="7"/>
      <c r="K30" s="7"/>
      <c r="L30" s="7"/>
      <c r="M30" s="7"/>
      <c r="N30" s="7"/>
      <c r="O30" s="7"/>
      <c r="P30" s="7"/>
      <c r="Q30" s="7"/>
      <c r="R30" s="7"/>
      <c r="S30" s="7"/>
      <c r="T30" s="7"/>
      <c r="U30" s="7"/>
      <c r="V30" s="7"/>
      <c r="W30" s="7"/>
      <c r="X30" s="7"/>
      <c r="Y30" s="7"/>
      <c r="Z30" s="7"/>
      <c r="AA30" s="7"/>
      <c r="AB30" s="7"/>
      <c r="AC30" s="7"/>
      <c r="AD30" s="7"/>
      <c r="AE30" s="38"/>
    </row>
    <row r="31" spans="1:31" s="4" customFormat="1" ht="18.75" customHeight="1">
      <c r="A31" s="24" t="s">
        <v>13</v>
      </c>
      <c r="B31" s="7">
        <f>H31+J31+L31+N31+P31+R31+T31+V31+X31+Z31+AB31+AD31</f>
        <v>17736.300000000007</v>
      </c>
      <c r="C31" s="7">
        <f>H31+J31+L31+N31+P31+R31+T31+V31+X31+Z31+AB31</f>
        <v>16253.390000000007</v>
      </c>
      <c r="D31" s="7">
        <f>E31</f>
        <v>11863.04</v>
      </c>
      <c r="E31" s="7">
        <f>I31+K31+M31+O31+Q31+S31+U31+W31+Y31+AA31+AC31+AE31</f>
        <v>11863.04</v>
      </c>
      <c r="F31" s="7">
        <f>E31/B31%</f>
        <v>66.88565258819482</v>
      </c>
      <c r="G31" s="7">
        <f>E31/C31%</f>
        <v>72.98809663707077</v>
      </c>
      <c r="H31" s="7">
        <v>1424.59</v>
      </c>
      <c r="I31" s="7"/>
      <c r="J31" s="7">
        <v>1482.88</v>
      </c>
      <c r="K31" s="7"/>
      <c r="L31" s="7">
        <v>1482.88</v>
      </c>
      <c r="M31" s="7">
        <v>1482.88</v>
      </c>
      <c r="N31" s="7">
        <v>1482.88</v>
      </c>
      <c r="O31" s="7">
        <v>1482.88</v>
      </c>
      <c r="P31" s="7">
        <v>1482.88</v>
      </c>
      <c r="Q31" s="7">
        <v>1482.88</v>
      </c>
      <c r="R31" s="7">
        <v>1482.88</v>
      </c>
      <c r="S31" s="7">
        <v>1482.88</v>
      </c>
      <c r="T31" s="7">
        <v>1482.88</v>
      </c>
      <c r="U31" s="7">
        <v>1482.88</v>
      </c>
      <c r="V31" s="7">
        <v>1482.88</v>
      </c>
      <c r="W31" s="7">
        <v>1482.88</v>
      </c>
      <c r="X31" s="7">
        <v>1482.88</v>
      </c>
      <c r="Y31" s="7">
        <v>1482.88</v>
      </c>
      <c r="Z31" s="7">
        <v>1482.88</v>
      </c>
      <c r="AA31" s="7">
        <v>1482.88</v>
      </c>
      <c r="AB31" s="7">
        <v>1482.88</v>
      </c>
      <c r="AC31" s="7"/>
      <c r="AD31" s="7">
        <v>1482.91</v>
      </c>
      <c r="AE31" s="38"/>
    </row>
    <row r="32" spans="1:31" s="4" customFormat="1" ht="18.75" customHeight="1">
      <c r="A32" s="24" t="s">
        <v>52</v>
      </c>
      <c r="B32" s="7">
        <f t="shared" si="1"/>
        <v>0</v>
      </c>
      <c r="C32" s="7">
        <f>H32+J32+L32+N32+P32+R32+T32+V32+X32+Z32+AB32</f>
        <v>0</v>
      </c>
      <c r="D32" s="7">
        <f>E32</f>
        <v>0</v>
      </c>
      <c r="E32" s="7">
        <f>I32+K32+M32+O32+Q32+S32+U32+W32+Y32+AA32+AC32+AE32</f>
        <v>0</v>
      </c>
      <c r="F32" s="7"/>
      <c r="G32" s="7"/>
      <c r="H32" s="7"/>
      <c r="I32" s="7"/>
      <c r="J32" s="7"/>
      <c r="K32" s="7"/>
      <c r="L32" s="7"/>
      <c r="M32" s="7"/>
      <c r="N32" s="7"/>
      <c r="O32" s="7"/>
      <c r="P32" s="7"/>
      <c r="Q32" s="7"/>
      <c r="R32" s="7"/>
      <c r="S32" s="7"/>
      <c r="T32" s="7"/>
      <c r="U32" s="7"/>
      <c r="V32" s="7"/>
      <c r="W32" s="7"/>
      <c r="X32" s="7"/>
      <c r="Y32" s="7"/>
      <c r="Z32" s="7"/>
      <c r="AA32" s="7"/>
      <c r="AB32" s="7"/>
      <c r="AC32" s="7"/>
      <c r="AD32" s="7"/>
      <c r="AE32" s="38"/>
    </row>
    <row r="33" spans="1:31" s="4" customFormat="1" ht="18.75" customHeight="1">
      <c r="A33" s="24" t="s">
        <v>14</v>
      </c>
      <c r="B33" s="7">
        <f t="shared" si="1"/>
        <v>0</v>
      </c>
      <c r="C33" s="7">
        <f>H33+J33+L33+N33+P33+R33+T33+V33+X33+Z33+AB33</f>
        <v>0</v>
      </c>
      <c r="D33" s="7">
        <f>E33</f>
        <v>0</v>
      </c>
      <c r="E33" s="7">
        <f>I33+K33+M33+O33+Q33+S33+U33+W33+Y33+AA33+AC33+AE33</f>
        <v>0</v>
      </c>
      <c r="F33" s="7"/>
      <c r="G33" s="7"/>
      <c r="H33" s="7"/>
      <c r="I33" s="7"/>
      <c r="J33" s="7"/>
      <c r="K33" s="7"/>
      <c r="L33" s="7"/>
      <c r="M33" s="7"/>
      <c r="N33" s="7"/>
      <c r="O33" s="7"/>
      <c r="P33" s="7"/>
      <c r="Q33" s="7"/>
      <c r="R33" s="7"/>
      <c r="S33" s="7"/>
      <c r="T33" s="7"/>
      <c r="U33" s="7"/>
      <c r="V33" s="7"/>
      <c r="W33" s="7"/>
      <c r="X33" s="7"/>
      <c r="Y33" s="7"/>
      <c r="Z33" s="7"/>
      <c r="AA33" s="7"/>
      <c r="AB33" s="7"/>
      <c r="AC33" s="7"/>
      <c r="AD33" s="7"/>
      <c r="AE33" s="38"/>
    </row>
    <row r="34" spans="1:32" s="4" customFormat="1" ht="60" customHeight="1">
      <c r="A34" s="25" t="s">
        <v>76</v>
      </c>
      <c r="B34" s="7">
        <f aca="true" t="shared" si="14" ref="B34:B39">H34+J34+L34+N34+P34+R34+T34+V34+X34+Z34+AB34+AD34</f>
        <v>2000</v>
      </c>
      <c r="C34" s="7">
        <f>C35</f>
        <v>2000</v>
      </c>
      <c r="D34" s="7">
        <f>D35</f>
        <v>2965.76</v>
      </c>
      <c r="E34" s="7">
        <f>E35</f>
        <v>2965.76</v>
      </c>
      <c r="F34" s="7">
        <f>E34/B34%</f>
        <v>148.288</v>
      </c>
      <c r="G34" s="7">
        <f>E34/C34%</f>
        <v>148.288</v>
      </c>
      <c r="H34" s="7">
        <f>H35</f>
        <v>0</v>
      </c>
      <c r="I34" s="7">
        <f aca="true" t="shared" si="15" ref="I34:AE34">I35</f>
        <v>0</v>
      </c>
      <c r="J34" s="7">
        <f t="shared" si="15"/>
        <v>0</v>
      </c>
      <c r="K34" s="7">
        <f t="shared" si="15"/>
        <v>0</v>
      </c>
      <c r="L34" s="7">
        <f t="shared" si="15"/>
        <v>0</v>
      </c>
      <c r="M34" s="7">
        <f t="shared" si="15"/>
        <v>0</v>
      </c>
      <c r="N34" s="7">
        <f t="shared" si="15"/>
        <v>0</v>
      </c>
      <c r="O34" s="7">
        <f t="shared" si="15"/>
        <v>0</v>
      </c>
      <c r="P34" s="7">
        <f t="shared" si="15"/>
        <v>0</v>
      </c>
      <c r="Q34" s="7">
        <f t="shared" si="15"/>
        <v>0</v>
      </c>
      <c r="R34" s="7">
        <f t="shared" si="15"/>
        <v>0</v>
      </c>
      <c r="S34" s="7">
        <f t="shared" si="15"/>
        <v>0</v>
      </c>
      <c r="T34" s="7">
        <f t="shared" si="15"/>
        <v>0</v>
      </c>
      <c r="U34" s="7">
        <f t="shared" si="15"/>
        <v>0</v>
      </c>
      <c r="V34" s="7">
        <f t="shared" si="15"/>
        <v>0</v>
      </c>
      <c r="W34" s="7">
        <f t="shared" si="15"/>
        <v>1482.88</v>
      </c>
      <c r="X34" s="7">
        <f t="shared" si="15"/>
        <v>2000</v>
      </c>
      <c r="Y34" s="7">
        <f t="shared" si="15"/>
        <v>1482.88</v>
      </c>
      <c r="Z34" s="7">
        <f t="shared" si="15"/>
        <v>0</v>
      </c>
      <c r="AA34" s="7">
        <f t="shared" si="15"/>
        <v>0</v>
      </c>
      <c r="AB34" s="7">
        <f t="shared" si="15"/>
        <v>0</v>
      </c>
      <c r="AC34" s="7">
        <f t="shared" si="15"/>
        <v>0</v>
      </c>
      <c r="AD34" s="7">
        <f t="shared" si="15"/>
        <v>0</v>
      </c>
      <c r="AE34" s="7">
        <f t="shared" si="15"/>
        <v>0</v>
      </c>
      <c r="AF34" s="41"/>
    </row>
    <row r="35" spans="1:31" s="22" customFormat="1" ht="24.75" customHeight="1">
      <c r="A35" s="21" t="s">
        <v>23</v>
      </c>
      <c r="B35" s="13">
        <f t="shared" si="14"/>
        <v>2000</v>
      </c>
      <c r="C35" s="13">
        <f>C36+C37+C38+C39</f>
        <v>2000</v>
      </c>
      <c r="D35" s="13">
        <f>D36+D37+D38+D39</f>
        <v>2965.76</v>
      </c>
      <c r="E35" s="13">
        <f>E36+E37+E38+E39</f>
        <v>2965.76</v>
      </c>
      <c r="F35" s="13">
        <f>E35/B35%</f>
        <v>148.288</v>
      </c>
      <c r="G35" s="13">
        <f>E35/C35%</f>
        <v>148.288</v>
      </c>
      <c r="H35" s="13">
        <f>H36+H37+H38+H39</f>
        <v>0</v>
      </c>
      <c r="I35" s="13">
        <f aca="true" t="shared" si="16" ref="I35:U35">I36+I37+I38+I39</f>
        <v>0</v>
      </c>
      <c r="J35" s="13">
        <f t="shared" si="16"/>
        <v>0</v>
      </c>
      <c r="K35" s="13">
        <f t="shared" si="16"/>
        <v>0</v>
      </c>
      <c r="L35" s="13">
        <f t="shared" si="16"/>
        <v>0</v>
      </c>
      <c r="M35" s="13">
        <f t="shared" si="16"/>
        <v>0</v>
      </c>
      <c r="N35" s="13">
        <f t="shared" si="16"/>
        <v>0</v>
      </c>
      <c r="O35" s="13">
        <f t="shared" si="16"/>
        <v>0</v>
      </c>
      <c r="P35" s="13">
        <f t="shared" si="16"/>
        <v>0</v>
      </c>
      <c r="Q35" s="13">
        <f t="shared" si="16"/>
        <v>0</v>
      </c>
      <c r="R35" s="13">
        <f t="shared" si="16"/>
        <v>0</v>
      </c>
      <c r="S35" s="13">
        <f t="shared" si="16"/>
        <v>0</v>
      </c>
      <c r="T35" s="13">
        <f t="shared" si="16"/>
        <v>0</v>
      </c>
      <c r="U35" s="13">
        <f t="shared" si="16"/>
        <v>0</v>
      </c>
      <c r="V35" s="13">
        <f>V36+V37+V38+V39</f>
        <v>0</v>
      </c>
      <c r="W35" s="13">
        <f aca="true" t="shared" si="17" ref="W35:AD35">W36+W37+W38+W39</f>
        <v>1482.88</v>
      </c>
      <c r="X35" s="13">
        <f t="shared" si="17"/>
        <v>2000</v>
      </c>
      <c r="Y35" s="13">
        <f t="shared" si="17"/>
        <v>1482.88</v>
      </c>
      <c r="Z35" s="13">
        <f t="shared" si="17"/>
        <v>0</v>
      </c>
      <c r="AA35" s="13">
        <f t="shared" si="17"/>
        <v>0</v>
      </c>
      <c r="AB35" s="13">
        <f t="shared" si="17"/>
        <v>0</v>
      </c>
      <c r="AC35" s="13">
        <f t="shared" si="17"/>
        <v>0</v>
      </c>
      <c r="AD35" s="13">
        <f t="shared" si="17"/>
        <v>0</v>
      </c>
      <c r="AE35" s="13">
        <f>AE36+AE37+AE38+AE39</f>
        <v>0</v>
      </c>
    </row>
    <row r="36" spans="1:31" s="4" customFormat="1" ht="18.75" customHeight="1">
      <c r="A36" s="24" t="s">
        <v>12</v>
      </c>
      <c r="B36" s="7">
        <f t="shared" si="14"/>
        <v>0</v>
      </c>
      <c r="C36" s="7">
        <f>H36+J36+L36+N36+P36+R36+T36+V36+X36+Z36+AB36</f>
        <v>0</v>
      </c>
      <c r="D36" s="7">
        <f>E36</f>
        <v>0</v>
      </c>
      <c r="E36" s="7">
        <f>I36+K36+M36+O36+Q36+S36+U36+W36+Y36+AA36+AC36+AE36</f>
        <v>0</v>
      </c>
      <c r="F36" s="7"/>
      <c r="G36" s="7"/>
      <c r="H36" s="7"/>
      <c r="I36" s="7"/>
      <c r="J36" s="7"/>
      <c r="K36" s="7"/>
      <c r="L36" s="7"/>
      <c r="M36" s="7"/>
      <c r="N36" s="7"/>
      <c r="O36" s="7"/>
      <c r="P36" s="7"/>
      <c r="Q36" s="7"/>
      <c r="R36" s="7"/>
      <c r="S36" s="7"/>
      <c r="T36" s="7"/>
      <c r="U36" s="7"/>
      <c r="V36" s="7"/>
      <c r="W36" s="7"/>
      <c r="X36" s="7"/>
      <c r="Y36" s="7"/>
      <c r="Z36" s="7"/>
      <c r="AA36" s="7"/>
      <c r="AB36" s="7"/>
      <c r="AC36" s="7"/>
      <c r="AD36" s="7"/>
      <c r="AE36" s="38"/>
    </row>
    <row r="37" spans="1:31" s="4" customFormat="1" ht="18.75" customHeight="1">
      <c r="A37" s="24" t="s">
        <v>13</v>
      </c>
      <c r="B37" s="7">
        <f t="shared" si="14"/>
        <v>2000</v>
      </c>
      <c r="C37" s="7">
        <f>H37+J37+L37+N37+P37+R37+T37+V37+X37+Z37+AB37</f>
        <v>2000</v>
      </c>
      <c r="D37" s="7">
        <f>E37</f>
        <v>2965.76</v>
      </c>
      <c r="E37" s="7">
        <f>I37+K37+M37+O37+Q37+S37+U37+W37+Y37+AA37+AC37+AE37</f>
        <v>2965.76</v>
      </c>
      <c r="F37" s="7">
        <f>E37/B37%</f>
        <v>148.288</v>
      </c>
      <c r="G37" s="7">
        <f>E37/C37%</f>
        <v>148.288</v>
      </c>
      <c r="H37" s="7"/>
      <c r="I37" s="7"/>
      <c r="J37" s="7"/>
      <c r="K37" s="7"/>
      <c r="L37" s="7"/>
      <c r="M37" s="7"/>
      <c r="N37" s="7"/>
      <c r="O37" s="7"/>
      <c r="P37" s="7"/>
      <c r="Q37" s="7"/>
      <c r="R37" s="7"/>
      <c r="S37" s="7"/>
      <c r="T37" s="7"/>
      <c r="U37" s="7"/>
      <c r="V37" s="7"/>
      <c r="W37" s="7">
        <v>1482.88</v>
      </c>
      <c r="X37" s="7">
        <v>2000</v>
      </c>
      <c r="Y37" s="7">
        <v>1482.88</v>
      </c>
      <c r="Z37" s="7"/>
      <c r="AA37" s="7"/>
      <c r="AB37" s="7"/>
      <c r="AC37" s="7"/>
      <c r="AD37" s="7"/>
      <c r="AE37" s="38"/>
    </row>
    <row r="38" spans="1:31" s="4" customFormat="1" ht="18.75" customHeight="1">
      <c r="A38" s="24" t="s">
        <v>52</v>
      </c>
      <c r="B38" s="7">
        <f t="shared" si="14"/>
        <v>0</v>
      </c>
      <c r="C38" s="7">
        <f>H38+J38+L38+N38+P38+R38+T38+V38+X38+Z38+AB38</f>
        <v>0</v>
      </c>
      <c r="D38" s="7">
        <f>E38</f>
        <v>0</v>
      </c>
      <c r="E38" s="7">
        <f>I38+K38+M38+O38+Q38+S38+U38+W38+Y38+AA38+AC38+AE38</f>
        <v>0</v>
      </c>
      <c r="F38" s="7"/>
      <c r="G38" s="7"/>
      <c r="H38" s="7"/>
      <c r="I38" s="7"/>
      <c r="J38" s="7"/>
      <c r="K38" s="7"/>
      <c r="L38" s="7"/>
      <c r="M38" s="7"/>
      <c r="N38" s="7"/>
      <c r="O38" s="7"/>
      <c r="P38" s="7"/>
      <c r="Q38" s="7"/>
      <c r="R38" s="7"/>
      <c r="S38" s="7"/>
      <c r="T38" s="7"/>
      <c r="U38" s="7"/>
      <c r="V38" s="7"/>
      <c r="W38" s="7"/>
      <c r="X38" s="7"/>
      <c r="Y38" s="7"/>
      <c r="Z38" s="7"/>
      <c r="AA38" s="7"/>
      <c r="AB38" s="7"/>
      <c r="AC38" s="7"/>
      <c r="AD38" s="7"/>
      <c r="AE38" s="38"/>
    </row>
    <row r="39" spans="1:31" s="4" customFormat="1" ht="18.75" customHeight="1">
      <c r="A39" s="24" t="s">
        <v>14</v>
      </c>
      <c r="B39" s="7">
        <f t="shared" si="14"/>
        <v>0</v>
      </c>
      <c r="C39" s="7">
        <f>H39+J39+L39+N39+P39+R39+T39+V39+X39+Z39+AB39</f>
        <v>0</v>
      </c>
      <c r="D39" s="7">
        <f>E39</f>
        <v>0</v>
      </c>
      <c r="E39" s="7">
        <f>I39+K39+M39+O39+Q39+S39+U39+W39+Y39+AA39+AC39+AE39</f>
        <v>0</v>
      </c>
      <c r="F39" s="7"/>
      <c r="G39" s="7"/>
      <c r="H39" s="7"/>
      <c r="I39" s="7"/>
      <c r="J39" s="7"/>
      <c r="K39" s="7"/>
      <c r="L39" s="7"/>
      <c r="M39" s="7"/>
      <c r="N39" s="7"/>
      <c r="O39" s="7"/>
      <c r="P39" s="7"/>
      <c r="Q39" s="7"/>
      <c r="R39" s="7"/>
      <c r="S39" s="7"/>
      <c r="T39" s="7"/>
      <c r="U39" s="7"/>
      <c r="V39" s="7"/>
      <c r="W39" s="7"/>
      <c r="X39" s="7"/>
      <c r="Y39" s="7"/>
      <c r="Z39" s="7"/>
      <c r="AA39" s="7"/>
      <c r="AB39" s="7"/>
      <c r="AC39" s="7"/>
      <c r="AD39" s="7"/>
      <c r="AE39" s="38"/>
    </row>
    <row r="40" spans="1:31" s="4" customFormat="1" ht="40.5" customHeight="1">
      <c r="A40" s="25" t="s">
        <v>41</v>
      </c>
      <c r="B40" s="7">
        <f t="shared" si="1"/>
        <v>3943.2000000000003</v>
      </c>
      <c r="C40" s="7">
        <f>C41</f>
        <v>3610.4900000000002</v>
      </c>
      <c r="D40" s="7">
        <f>D41</f>
        <v>3403.6000000000004</v>
      </c>
      <c r="E40" s="7">
        <f>E41</f>
        <v>3403.6000000000004</v>
      </c>
      <c r="F40" s="7">
        <f>E40/B40%</f>
        <v>86.31568269425847</v>
      </c>
      <c r="G40" s="7">
        <f>E40/C40%</f>
        <v>94.26975285903022</v>
      </c>
      <c r="H40" s="7">
        <f>H41</f>
        <v>283.71999999999997</v>
      </c>
      <c r="I40" s="7">
        <f aca="true" t="shared" si="18" ref="I40:AE40">I41</f>
        <v>76.83</v>
      </c>
      <c r="J40" s="7">
        <f t="shared" si="18"/>
        <v>332.68</v>
      </c>
      <c r="K40" s="7">
        <f t="shared" si="18"/>
        <v>332.68</v>
      </c>
      <c r="L40" s="7">
        <f t="shared" si="18"/>
        <v>332.68</v>
      </c>
      <c r="M40" s="7">
        <f t="shared" si="18"/>
        <v>332.68</v>
      </c>
      <c r="N40" s="7">
        <f t="shared" si="18"/>
        <v>332.68</v>
      </c>
      <c r="O40" s="7">
        <f t="shared" si="18"/>
        <v>332.68</v>
      </c>
      <c r="P40" s="7">
        <f t="shared" si="18"/>
        <v>332.68</v>
      </c>
      <c r="Q40" s="7">
        <f t="shared" si="18"/>
        <v>332.68</v>
      </c>
      <c r="R40" s="7">
        <f t="shared" si="18"/>
        <v>332.68</v>
      </c>
      <c r="S40" s="7">
        <f t="shared" si="18"/>
        <v>332.68</v>
      </c>
      <c r="T40" s="7">
        <f t="shared" si="18"/>
        <v>332.68</v>
      </c>
      <c r="U40" s="7">
        <f t="shared" si="18"/>
        <v>332.68</v>
      </c>
      <c r="V40" s="7">
        <f t="shared" si="18"/>
        <v>332.68</v>
      </c>
      <c r="W40" s="7">
        <f t="shared" si="18"/>
        <v>332.68</v>
      </c>
      <c r="X40" s="7">
        <f t="shared" si="18"/>
        <v>332.67</v>
      </c>
      <c r="Y40" s="7">
        <f t="shared" si="18"/>
        <v>332.67</v>
      </c>
      <c r="Z40" s="7">
        <f t="shared" si="18"/>
        <v>332.67</v>
      </c>
      <c r="AA40" s="7">
        <f t="shared" si="18"/>
        <v>332.67</v>
      </c>
      <c r="AB40" s="7">
        <f t="shared" si="18"/>
        <v>332.67</v>
      </c>
      <c r="AC40" s="7">
        <f t="shared" si="18"/>
        <v>332.67</v>
      </c>
      <c r="AD40" s="7">
        <f t="shared" si="18"/>
        <v>332.71000000000004</v>
      </c>
      <c r="AE40" s="7">
        <f t="shared" si="18"/>
        <v>0</v>
      </c>
    </row>
    <row r="41" spans="1:31" s="22" customFormat="1" ht="27.75" customHeight="1">
      <c r="A41" s="21" t="s">
        <v>23</v>
      </c>
      <c r="B41" s="13">
        <f t="shared" si="1"/>
        <v>3943.2000000000003</v>
      </c>
      <c r="C41" s="13">
        <f>C42+C43+C44+C45</f>
        <v>3610.4900000000002</v>
      </c>
      <c r="D41" s="13">
        <f>D42+D43+D44+D45</f>
        <v>3403.6000000000004</v>
      </c>
      <c r="E41" s="13">
        <f>E42+E43+E44+E45</f>
        <v>3403.6000000000004</v>
      </c>
      <c r="F41" s="13">
        <f>E41/B41%</f>
        <v>86.31568269425847</v>
      </c>
      <c r="G41" s="13">
        <f>E41/C41%</f>
        <v>94.26975285903022</v>
      </c>
      <c r="H41" s="13">
        <f>H42+H43+H44+H45</f>
        <v>283.71999999999997</v>
      </c>
      <c r="I41" s="13">
        <f aca="true" t="shared" si="19" ref="I41:AD41">I42+I43+I44+I45</f>
        <v>76.83</v>
      </c>
      <c r="J41" s="13">
        <f t="shared" si="19"/>
        <v>332.68</v>
      </c>
      <c r="K41" s="13">
        <f t="shared" si="19"/>
        <v>332.68</v>
      </c>
      <c r="L41" s="13">
        <f t="shared" si="19"/>
        <v>332.68</v>
      </c>
      <c r="M41" s="13">
        <f t="shared" si="19"/>
        <v>332.68</v>
      </c>
      <c r="N41" s="13">
        <f t="shared" si="19"/>
        <v>332.68</v>
      </c>
      <c r="O41" s="13">
        <f t="shared" si="19"/>
        <v>332.68</v>
      </c>
      <c r="P41" s="13">
        <f t="shared" si="19"/>
        <v>332.68</v>
      </c>
      <c r="Q41" s="13">
        <f t="shared" si="19"/>
        <v>332.68</v>
      </c>
      <c r="R41" s="13">
        <f t="shared" si="19"/>
        <v>332.68</v>
      </c>
      <c r="S41" s="13">
        <f t="shared" si="19"/>
        <v>332.68</v>
      </c>
      <c r="T41" s="13">
        <f t="shared" si="19"/>
        <v>332.68</v>
      </c>
      <c r="U41" s="13">
        <f t="shared" si="19"/>
        <v>332.68</v>
      </c>
      <c r="V41" s="13">
        <f>V42+V43+V44+V45</f>
        <v>332.68</v>
      </c>
      <c r="W41" s="13">
        <f t="shared" si="19"/>
        <v>332.68</v>
      </c>
      <c r="X41" s="13">
        <f t="shared" si="19"/>
        <v>332.67</v>
      </c>
      <c r="Y41" s="13">
        <f t="shared" si="19"/>
        <v>332.67</v>
      </c>
      <c r="Z41" s="13">
        <f t="shared" si="19"/>
        <v>332.67</v>
      </c>
      <c r="AA41" s="13">
        <f t="shared" si="19"/>
        <v>332.67</v>
      </c>
      <c r="AB41" s="13">
        <f t="shared" si="19"/>
        <v>332.67</v>
      </c>
      <c r="AC41" s="13">
        <f t="shared" si="19"/>
        <v>332.67</v>
      </c>
      <c r="AD41" s="13">
        <f t="shared" si="19"/>
        <v>332.71000000000004</v>
      </c>
      <c r="AE41" s="13">
        <f>AE42+AE43+AE44+AE45</f>
        <v>0</v>
      </c>
    </row>
    <row r="42" spans="1:31" s="4" customFormat="1" ht="17.25" customHeight="1">
      <c r="A42" s="24" t="s">
        <v>12</v>
      </c>
      <c r="B42" s="7">
        <f t="shared" si="1"/>
        <v>0</v>
      </c>
      <c r="C42" s="7">
        <f aca="true" t="shared" si="20" ref="C42:E45">C48+C54+C60</f>
        <v>0</v>
      </c>
      <c r="D42" s="7">
        <f t="shared" si="20"/>
        <v>0</v>
      </c>
      <c r="E42" s="7">
        <f t="shared" si="20"/>
        <v>0</v>
      </c>
      <c r="F42" s="7"/>
      <c r="G42" s="7"/>
      <c r="H42" s="7">
        <f>H48+H54+H60</f>
        <v>0</v>
      </c>
      <c r="I42" s="7">
        <f aca="true" t="shared" si="21" ref="I42:AD45">I48+I54+I60</f>
        <v>0</v>
      </c>
      <c r="J42" s="7">
        <f t="shared" si="21"/>
        <v>0</v>
      </c>
      <c r="K42" s="7">
        <f t="shared" si="21"/>
        <v>0</v>
      </c>
      <c r="L42" s="7">
        <f t="shared" si="21"/>
        <v>0</v>
      </c>
      <c r="M42" s="7">
        <f t="shared" si="21"/>
        <v>0</v>
      </c>
      <c r="N42" s="7">
        <f t="shared" si="21"/>
        <v>0</v>
      </c>
      <c r="O42" s="7">
        <f t="shared" si="21"/>
        <v>0</v>
      </c>
      <c r="P42" s="7">
        <f t="shared" si="21"/>
        <v>0</v>
      </c>
      <c r="Q42" s="7">
        <f t="shared" si="21"/>
        <v>0</v>
      </c>
      <c r="R42" s="7">
        <f t="shared" si="21"/>
        <v>0</v>
      </c>
      <c r="S42" s="7">
        <f t="shared" si="21"/>
        <v>0</v>
      </c>
      <c r="T42" s="7">
        <f t="shared" si="21"/>
        <v>0</v>
      </c>
      <c r="U42" s="7">
        <f t="shared" si="21"/>
        <v>0</v>
      </c>
      <c r="V42" s="7">
        <f t="shared" si="21"/>
        <v>0</v>
      </c>
      <c r="W42" s="7">
        <f t="shared" si="21"/>
        <v>0</v>
      </c>
      <c r="X42" s="7">
        <f t="shared" si="21"/>
        <v>0</v>
      </c>
      <c r="Y42" s="7">
        <f t="shared" si="21"/>
        <v>0</v>
      </c>
      <c r="Z42" s="7">
        <f t="shared" si="21"/>
        <v>0</v>
      </c>
      <c r="AA42" s="7">
        <f t="shared" si="21"/>
        <v>0</v>
      </c>
      <c r="AB42" s="7">
        <f t="shared" si="21"/>
        <v>0</v>
      </c>
      <c r="AC42" s="7">
        <f t="shared" si="21"/>
        <v>0</v>
      </c>
      <c r="AD42" s="7">
        <f t="shared" si="21"/>
        <v>0</v>
      </c>
      <c r="AE42" s="38"/>
    </row>
    <row r="43" spans="1:31" s="4" customFormat="1" ht="17.25" customHeight="1">
      <c r="A43" s="24" t="s">
        <v>13</v>
      </c>
      <c r="B43" s="7">
        <f t="shared" si="1"/>
        <v>3943.2000000000003</v>
      </c>
      <c r="C43" s="7">
        <f>C49+C55+C61</f>
        <v>3610.4900000000002</v>
      </c>
      <c r="D43" s="7">
        <f t="shared" si="20"/>
        <v>3403.6000000000004</v>
      </c>
      <c r="E43" s="7">
        <f>E49+E55+E61</f>
        <v>3403.6000000000004</v>
      </c>
      <c r="F43" s="7">
        <f>E43/B43%</f>
        <v>86.31568269425847</v>
      </c>
      <c r="G43" s="7">
        <f>E43/C43%</f>
        <v>94.26975285903022</v>
      </c>
      <c r="H43" s="7">
        <f>H49+H55+H61</f>
        <v>283.71999999999997</v>
      </c>
      <c r="I43" s="7">
        <f t="shared" si="21"/>
        <v>76.83</v>
      </c>
      <c r="J43" s="7">
        <f t="shared" si="21"/>
        <v>332.68</v>
      </c>
      <c r="K43" s="7">
        <f t="shared" si="21"/>
        <v>332.68</v>
      </c>
      <c r="L43" s="7">
        <f t="shared" si="21"/>
        <v>332.68</v>
      </c>
      <c r="M43" s="7">
        <f t="shared" si="21"/>
        <v>332.68</v>
      </c>
      <c r="N43" s="7">
        <f t="shared" si="21"/>
        <v>332.68</v>
      </c>
      <c r="O43" s="7">
        <f t="shared" si="21"/>
        <v>332.68</v>
      </c>
      <c r="P43" s="7">
        <f t="shared" si="21"/>
        <v>332.68</v>
      </c>
      <c r="Q43" s="7">
        <f t="shared" si="21"/>
        <v>332.68</v>
      </c>
      <c r="R43" s="7">
        <f t="shared" si="21"/>
        <v>332.68</v>
      </c>
      <c r="S43" s="7">
        <f t="shared" si="21"/>
        <v>332.68</v>
      </c>
      <c r="T43" s="7">
        <f t="shared" si="21"/>
        <v>332.68</v>
      </c>
      <c r="U43" s="7">
        <f t="shared" si="21"/>
        <v>332.68</v>
      </c>
      <c r="V43" s="7">
        <f t="shared" si="21"/>
        <v>332.68</v>
      </c>
      <c r="W43" s="7">
        <f t="shared" si="21"/>
        <v>332.68</v>
      </c>
      <c r="X43" s="7">
        <f t="shared" si="21"/>
        <v>332.67</v>
      </c>
      <c r="Y43" s="7">
        <f>Y49+Y55+Y61</f>
        <v>332.67</v>
      </c>
      <c r="Z43" s="7">
        <f t="shared" si="21"/>
        <v>332.67</v>
      </c>
      <c r="AA43" s="7">
        <f t="shared" si="21"/>
        <v>332.67</v>
      </c>
      <c r="AB43" s="7">
        <f t="shared" si="21"/>
        <v>332.67</v>
      </c>
      <c r="AC43" s="7">
        <f t="shared" si="21"/>
        <v>332.67</v>
      </c>
      <c r="AD43" s="7">
        <f t="shared" si="21"/>
        <v>332.71000000000004</v>
      </c>
      <c r="AE43" s="38"/>
    </row>
    <row r="44" spans="1:31" s="4" customFormat="1" ht="17.25" customHeight="1">
      <c r="A44" s="24" t="s">
        <v>52</v>
      </c>
      <c r="B44" s="7">
        <f t="shared" si="1"/>
        <v>0</v>
      </c>
      <c r="C44" s="7">
        <f t="shared" si="20"/>
        <v>0</v>
      </c>
      <c r="D44" s="7">
        <f t="shared" si="20"/>
        <v>0</v>
      </c>
      <c r="E44" s="7">
        <f t="shared" si="20"/>
        <v>0</v>
      </c>
      <c r="F44" s="7"/>
      <c r="G44" s="7"/>
      <c r="H44" s="7">
        <f>H50+H56+H62</f>
        <v>0</v>
      </c>
      <c r="I44" s="7">
        <f t="shared" si="21"/>
        <v>0</v>
      </c>
      <c r="J44" s="7">
        <f t="shared" si="21"/>
        <v>0</v>
      </c>
      <c r="K44" s="7">
        <f t="shared" si="21"/>
        <v>0</v>
      </c>
      <c r="L44" s="7">
        <f t="shared" si="21"/>
        <v>0</v>
      </c>
      <c r="M44" s="7">
        <f t="shared" si="21"/>
        <v>0</v>
      </c>
      <c r="N44" s="7">
        <f t="shared" si="21"/>
        <v>0</v>
      </c>
      <c r="O44" s="7">
        <f t="shared" si="21"/>
        <v>0</v>
      </c>
      <c r="P44" s="7">
        <f t="shared" si="21"/>
        <v>0</v>
      </c>
      <c r="Q44" s="7">
        <f t="shared" si="21"/>
        <v>0</v>
      </c>
      <c r="R44" s="7">
        <f t="shared" si="21"/>
        <v>0</v>
      </c>
      <c r="S44" s="7">
        <f t="shared" si="21"/>
        <v>0</v>
      </c>
      <c r="T44" s="7">
        <f t="shared" si="21"/>
        <v>0</v>
      </c>
      <c r="U44" s="7">
        <f t="shared" si="21"/>
        <v>0</v>
      </c>
      <c r="V44" s="7">
        <f t="shared" si="21"/>
        <v>0</v>
      </c>
      <c r="W44" s="7">
        <f t="shared" si="21"/>
        <v>0</v>
      </c>
      <c r="X44" s="7">
        <f t="shared" si="21"/>
        <v>0</v>
      </c>
      <c r="Y44" s="7">
        <f t="shared" si="21"/>
        <v>0</v>
      </c>
      <c r="Z44" s="7">
        <f t="shared" si="21"/>
        <v>0</v>
      </c>
      <c r="AA44" s="7">
        <f t="shared" si="21"/>
        <v>0</v>
      </c>
      <c r="AB44" s="7">
        <f t="shared" si="21"/>
        <v>0</v>
      </c>
      <c r="AC44" s="7">
        <f t="shared" si="21"/>
        <v>0</v>
      </c>
      <c r="AD44" s="7">
        <f t="shared" si="21"/>
        <v>0</v>
      </c>
      <c r="AE44" s="38"/>
    </row>
    <row r="45" spans="1:31" s="4" customFormat="1" ht="17.25" customHeight="1">
      <c r="A45" s="24" t="s">
        <v>14</v>
      </c>
      <c r="B45" s="7">
        <f t="shared" si="1"/>
        <v>0</v>
      </c>
      <c r="C45" s="7">
        <f t="shared" si="20"/>
        <v>0</v>
      </c>
      <c r="D45" s="7">
        <f t="shared" si="20"/>
        <v>0</v>
      </c>
      <c r="E45" s="7">
        <f t="shared" si="20"/>
        <v>0</v>
      </c>
      <c r="F45" s="7"/>
      <c r="G45" s="7"/>
      <c r="H45" s="7">
        <f>H51+H57+H63</f>
        <v>0</v>
      </c>
      <c r="I45" s="7">
        <f t="shared" si="21"/>
        <v>0</v>
      </c>
      <c r="J45" s="7">
        <f t="shared" si="21"/>
        <v>0</v>
      </c>
      <c r="K45" s="7">
        <f t="shared" si="21"/>
        <v>0</v>
      </c>
      <c r="L45" s="7">
        <f t="shared" si="21"/>
        <v>0</v>
      </c>
      <c r="M45" s="7">
        <f t="shared" si="21"/>
        <v>0</v>
      </c>
      <c r="N45" s="7">
        <f t="shared" si="21"/>
        <v>0</v>
      </c>
      <c r="O45" s="7">
        <f t="shared" si="21"/>
        <v>0</v>
      </c>
      <c r="P45" s="7">
        <f t="shared" si="21"/>
        <v>0</v>
      </c>
      <c r="Q45" s="7">
        <f t="shared" si="21"/>
        <v>0</v>
      </c>
      <c r="R45" s="7">
        <f t="shared" si="21"/>
        <v>0</v>
      </c>
      <c r="S45" s="7">
        <f t="shared" si="21"/>
        <v>0</v>
      </c>
      <c r="T45" s="7">
        <f t="shared" si="21"/>
        <v>0</v>
      </c>
      <c r="U45" s="7">
        <f t="shared" si="21"/>
        <v>0</v>
      </c>
      <c r="V45" s="7">
        <f t="shared" si="21"/>
        <v>0</v>
      </c>
      <c r="W45" s="7">
        <f t="shared" si="21"/>
        <v>0</v>
      </c>
      <c r="X45" s="7">
        <f t="shared" si="21"/>
        <v>0</v>
      </c>
      <c r="Y45" s="7">
        <f t="shared" si="21"/>
        <v>0</v>
      </c>
      <c r="Z45" s="7">
        <f t="shared" si="21"/>
        <v>0</v>
      </c>
      <c r="AA45" s="7">
        <f t="shared" si="21"/>
        <v>0</v>
      </c>
      <c r="AB45" s="7">
        <f t="shared" si="21"/>
        <v>0</v>
      </c>
      <c r="AC45" s="7">
        <f t="shared" si="21"/>
        <v>0</v>
      </c>
      <c r="AD45" s="7">
        <f t="shared" si="21"/>
        <v>0</v>
      </c>
      <c r="AE45" s="38"/>
    </row>
    <row r="46" spans="1:31" s="4" customFormat="1" ht="38.25" customHeight="1">
      <c r="A46" s="24" t="s">
        <v>42</v>
      </c>
      <c r="B46" s="7">
        <f t="shared" si="1"/>
        <v>1828.0000000000002</v>
      </c>
      <c r="C46" s="7">
        <f>C47</f>
        <v>1672.0400000000002</v>
      </c>
      <c r="D46" s="7">
        <f>D47</f>
        <v>1559.6000000000001</v>
      </c>
      <c r="E46" s="7">
        <f>E47</f>
        <v>1559.6000000000001</v>
      </c>
      <c r="F46" s="7">
        <f>E46/B46%</f>
        <v>85.31728665207878</v>
      </c>
      <c r="G46" s="7">
        <f>E46/C46%</f>
        <v>93.27528049568193</v>
      </c>
      <c r="H46" s="7">
        <f>H47</f>
        <v>112.44</v>
      </c>
      <c r="I46" s="7">
        <f aca="true" t="shared" si="22" ref="I46:AE46">I47</f>
        <v>0</v>
      </c>
      <c r="J46" s="7">
        <f t="shared" si="22"/>
        <v>155.96</v>
      </c>
      <c r="K46" s="7">
        <f t="shared" si="22"/>
        <v>155.96</v>
      </c>
      <c r="L46" s="7">
        <f t="shared" si="22"/>
        <v>155.96</v>
      </c>
      <c r="M46" s="7">
        <f t="shared" si="22"/>
        <v>155.96</v>
      </c>
      <c r="N46" s="7">
        <f t="shared" si="22"/>
        <v>155.96</v>
      </c>
      <c r="O46" s="7">
        <f t="shared" si="22"/>
        <v>155.96</v>
      </c>
      <c r="P46" s="7">
        <f t="shared" si="22"/>
        <v>155.96</v>
      </c>
      <c r="Q46" s="7">
        <f t="shared" si="22"/>
        <v>155.96</v>
      </c>
      <c r="R46" s="7">
        <f t="shared" si="22"/>
        <v>155.96</v>
      </c>
      <c r="S46" s="7">
        <f t="shared" si="22"/>
        <v>155.96</v>
      </c>
      <c r="T46" s="7">
        <f t="shared" si="22"/>
        <v>155.96</v>
      </c>
      <c r="U46" s="7">
        <f t="shared" si="22"/>
        <v>155.96</v>
      </c>
      <c r="V46" s="7">
        <f t="shared" si="22"/>
        <v>155.96</v>
      </c>
      <c r="W46" s="7">
        <f t="shared" si="22"/>
        <v>155.96</v>
      </c>
      <c r="X46" s="7">
        <f t="shared" si="22"/>
        <v>155.96</v>
      </c>
      <c r="Y46" s="7">
        <f t="shared" si="22"/>
        <v>155.96</v>
      </c>
      <c r="Z46" s="7">
        <f t="shared" si="22"/>
        <v>155.96</v>
      </c>
      <c r="AA46" s="7">
        <f t="shared" si="22"/>
        <v>155.96</v>
      </c>
      <c r="AB46" s="7">
        <f t="shared" si="22"/>
        <v>155.96</v>
      </c>
      <c r="AC46" s="7">
        <f t="shared" si="22"/>
        <v>155.96</v>
      </c>
      <c r="AD46" s="7">
        <f t="shared" si="22"/>
        <v>155.96</v>
      </c>
      <c r="AE46" s="7">
        <f t="shared" si="22"/>
        <v>0</v>
      </c>
    </row>
    <row r="47" spans="1:31" s="22" customFormat="1" ht="21" customHeight="1">
      <c r="A47" s="21" t="s">
        <v>23</v>
      </c>
      <c r="B47" s="13">
        <f t="shared" si="1"/>
        <v>1828.0000000000002</v>
      </c>
      <c r="C47" s="13">
        <f>C48+C49+C50+C51</f>
        <v>1672.0400000000002</v>
      </c>
      <c r="D47" s="13">
        <f>D48+D49+D50+D51</f>
        <v>1559.6000000000001</v>
      </c>
      <c r="E47" s="13">
        <f>E48+E49+E50+E51</f>
        <v>1559.6000000000001</v>
      </c>
      <c r="F47" s="13">
        <f>E47/B47%</f>
        <v>85.31728665207878</v>
      </c>
      <c r="G47" s="13">
        <f>E47/C47%</f>
        <v>93.27528049568193</v>
      </c>
      <c r="H47" s="13">
        <f>H48+H49+H50+H51</f>
        <v>112.44</v>
      </c>
      <c r="I47" s="13">
        <f aca="true" t="shared" si="23" ref="I47:AD47">I48+I49+I50+I51</f>
        <v>0</v>
      </c>
      <c r="J47" s="13">
        <f t="shared" si="23"/>
        <v>155.96</v>
      </c>
      <c r="K47" s="13">
        <f t="shared" si="23"/>
        <v>155.96</v>
      </c>
      <c r="L47" s="13">
        <f t="shared" si="23"/>
        <v>155.96</v>
      </c>
      <c r="M47" s="13">
        <f t="shared" si="23"/>
        <v>155.96</v>
      </c>
      <c r="N47" s="13">
        <f t="shared" si="23"/>
        <v>155.96</v>
      </c>
      <c r="O47" s="13">
        <f t="shared" si="23"/>
        <v>155.96</v>
      </c>
      <c r="P47" s="13">
        <f t="shared" si="23"/>
        <v>155.96</v>
      </c>
      <c r="Q47" s="13">
        <f t="shared" si="23"/>
        <v>155.96</v>
      </c>
      <c r="R47" s="13">
        <f t="shared" si="23"/>
        <v>155.96</v>
      </c>
      <c r="S47" s="13">
        <f t="shared" si="23"/>
        <v>155.96</v>
      </c>
      <c r="T47" s="13">
        <f t="shared" si="23"/>
        <v>155.96</v>
      </c>
      <c r="U47" s="13">
        <f t="shared" si="23"/>
        <v>155.96</v>
      </c>
      <c r="V47" s="13">
        <f>V48+V49+V50+V51</f>
        <v>155.96</v>
      </c>
      <c r="W47" s="13">
        <f t="shared" si="23"/>
        <v>155.96</v>
      </c>
      <c r="X47" s="13">
        <f t="shared" si="23"/>
        <v>155.96</v>
      </c>
      <c r="Y47" s="13">
        <f t="shared" si="23"/>
        <v>155.96</v>
      </c>
      <c r="Z47" s="13">
        <f t="shared" si="23"/>
        <v>155.96</v>
      </c>
      <c r="AA47" s="13">
        <f t="shared" si="23"/>
        <v>155.96</v>
      </c>
      <c r="AB47" s="13">
        <f t="shared" si="23"/>
        <v>155.96</v>
      </c>
      <c r="AC47" s="13">
        <f t="shared" si="23"/>
        <v>155.96</v>
      </c>
      <c r="AD47" s="13">
        <f t="shared" si="23"/>
        <v>155.96</v>
      </c>
      <c r="AE47" s="13">
        <f>AE48+AE49+AE50+AE51</f>
        <v>0</v>
      </c>
    </row>
    <row r="48" spans="1:31" s="4" customFormat="1" ht="18" customHeight="1">
      <c r="A48" s="24" t="s">
        <v>12</v>
      </c>
      <c r="B48" s="7">
        <f t="shared" si="1"/>
        <v>0</v>
      </c>
      <c r="C48" s="7">
        <f>H48+J48+L48+N48+P48+R48+T48+V48+X48+Z48+AB48</f>
        <v>0</v>
      </c>
      <c r="D48" s="7">
        <f>E48</f>
        <v>0</v>
      </c>
      <c r="E48" s="7">
        <f>I48+K48+M48+O48+Q48+S48+U48+W48+Y48+AA48+AC48+AE48</f>
        <v>0</v>
      </c>
      <c r="F48" s="7"/>
      <c r="G48" s="7"/>
      <c r="H48" s="7"/>
      <c r="I48" s="7"/>
      <c r="J48" s="7"/>
      <c r="K48" s="7"/>
      <c r="L48" s="7"/>
      <c r="M48" s="7"/>
      <c r="N48" s="7"/>
      <c r="O48" s="7"/>
      <c r="P48" s="7"/>
      <c r="Q48" s="7"/>
      <c r="R48" s="7"/>
      <c r="S48" s="7"/>
      <c r="T48" s="7"/>
      <c r="U48" s="7"/>
      <c r="V48" s="7"/>
      <c r="W48" s="7"/>
      <c r="X48" s="7"/>
      <c r="Y48" s="7"/>
      <c r="Z48" s="7"/>
      <c r="AA48" s="7"/>
      <c r="AB48" s="7"/>
      <c r="AC48" s="7"/>
      <c r="AD48" s="7"/>
      <c r="AE48" s="38"/>
    </row>
    <row r="49" spans="1:31" s="4" customFormat="1" ht="18" customHeight="1">
      <c r="A49" s="24" t="s">
        <v>13</v>
      </c>
      <c r="B49" s="7">
        <f>H49+J49+L49+N49+P49+R49+T49+V49+X49+Z49+AB49+AD49</f>
        <v>1828.0000000000002</v>
      </c>
      <c r="C49" s="7">
        <f>H49+J49+L49+N49+P49+R49+T49+V49+X49+Z49+AB49</f>
        <v>1672.0400000000002</v>
      </c>
      <c r="D49" s="7">
        <f>E49</f>
        <v>1559.6000000000001</v>
      </c>
      <c r="E49" s="7">
        <f>I49+K49+M49+O49+Q49+S49+U49+W49+Y49+AA49+AC49+AE49</f>
        <v>1559.6000000000001</v>
      </c>
      <c r="F49" s="7">
        <f>E49/B49%</f>
        <v>85.31728665207878</v>
      </c>
      <c r="G49" s="7">
        <f>E49/C49%</f>
        <v>93.27528049568193</v>
      </c>
      <c r="H49" s="7">
        <v>112.44</v>
      </c>
      <c r="I49" s="7"/>
      <c r="J49" s="7">
        <v>155.96</v>
      </c>
      <c r="K49" s="7">
        <v>155.96</v>
      </c>
      <c r="L49" s="7">
        <v>155.96</v>
      </c>
      <c r="M49" s="7">
        <v>155.96</v>
      </c>
      <c r="N49" s="7">
        <v>155.96</v>
      </c>
      <c r="O49" s="7">
        <v>155.96</v>
      </c>
      <c r="P49" s="7">
        <v>155.96</v>
      </c>
      <c r="Q49" s="7">
        <v>155.96</v>
      </c>
      <c r="R49" s="7">
        <v>155.96</v>
      </c>
      <c r="S49" s="7">
        <v>155.96</v>
      </c>
      <c r="T49" s="7">
        <v>155.96</v>
      </c>
      <c r="U49" s="7">
        <v>155.96</v>
      </c>
      <c r="V49" s="7">
        <v>155.96</v>
      </c>
      <c r="W49" s="7">
        <v>155.96</v>
      </c>
      <c r="X49" s="7">
        <v>155.96</v>
      </c>
      <c r="Y49" s="7">
        <v>155.96</v>
      </c>
      <c r="Z49" s="7">
        <v>155.96</v>
      </c>
      <c r="AA49" s="7">
        <v>155.96</v>
      </c>
      <c r="AB49" s="7">
        <v>155.96</v>
      </c>
      <c r="AC49" s="7">
        <v>155.96</v>
      </c>
      <c r="AD49" s="7">
        <v>155.96</v>
      </c>
      <c r="AE49" s="38"/>
    </row>
    <row r="50" spans="1:31" s="4" customFormat="1" ht="18" customHeight="1">
      <c r="A50" s="24" t="s">
        <v>52</v>
      </c>
      <c r="B50" s="7">
        <f t="shared" si="1"/>
        <v>0</v>
      </c>
      <c r="C50" s="7">
        <f>H50+J50+L50+N50+P50+R50+T50+V50+X50+Z50+AB50</f>
        <v>0</v>
      </c>
      <c r="D50" s="7">
        <f>E50</f>
        <v>0</v>
      </c>
      <c r="E50" s="7">
        <f>I50+K50+M50+O50+Q50+S50+U50+W50+Y50+AA50+AC50+AE50</f>
        <v>0</v>
      </c>
      <c r="F50" s="7"/>
      <c r="G50" s="7"/>
      <c r="H50" s="7"/>
      <c r="I50" s="7"/>
      <c r="J50" s="7"/>
      <c r="K50" s="7"/>
      <c r="L50" s="7"/>
      <c r="M50" s="7"/>
      <c r="N50" s="7"/>
      <c r="O50" s="7"/>
      <c r="P50" s="7"/>
      <c r="Q50" s="7"/>
      <c r="R50" s="7"/>
      <c r="S50" s="7"/>
      <c r="T50" s="7"/>
      <c r="U50" s="7"/>
      <c r="V50" s="7"/>
      <c r="W50" s="7"/>
      <c r="X50" s="7"/>
      <c r="Y50" s="7"/>
      <c r="Z50" s="7"/>
      <c r="AA50" s="7"/>
      <c r="AB50" s="7"/>
      <c r="AC50" s="7"/>
      <c r="AD50" s="7"/>
      <c r="AE50" s="38"/>
    </row>
    <row r="51" spans="1:31" s="4" customFormat="1" ht="18" customHeight="1">
      <c r="A51" s="24" t="s">
        <v>14</v>
      </c>
      <c r="B51" s="7">
        <f t="shared" si="1"/>
        <v>0</v>
      </c>
      <c r="C51" s="7">
        <f>H51+J51+L51+N51+P51+R51+T51+V51+X51+Z51+AB51</f>
        <v>0</v>
      </c>
      <c r="D51" s="7">
        <f>E51</f>
        <v>0</v>
      </c>
      <c r="E51" s="7">
        <f>I51+K51+M51+O51+Q51+S51+U51+W51+Y51+AA51+AC51+AE51</f>
        <v>0</v>
      </c>
      <c r="F51" s="7"/>
      <c r="G51" s="7"/>
      <c r="H51" s="7"/>
      <c r="I51" s="7"/>
      <c r="J51" s="7"/>
      <c r="K51" s="7"/>
      <c r="L51" s="7"/>
      <c r="M51" s="7"/>
      <c r="N51" s="7"/>
      <c r="O51" s="7"/>
      <c r="P51" s="7"/>
      <c r="Q51" s="7"/>
      <c r="R51" s="7"/>
      <c r="S51" s="7"/>
      <c r="T51" s="7"/>
      <c r="U51" s="7"/>
      <c r="V51" s="7"/>
      <c r="W51" s="7"/>
      <c r="X51" s="7"/>
      <c r="Y51" s="7"/>
      <c r="Z51" s="7"/>
      <c r="AA51" s="7"/>
      <c r="AB51" s="7"/>
      <c r="AC51" s="7"/>
      <c r="AD51" s="7"/>
      <c r="AE51" s="38"/>
    </row>
    <row r="52" spans="1:31" s="4" customFormat="1" ht="24.75" customHeight="1">
      <c r="A52" s="24" t="s">
        <v>43</v>
      </c>
      <c r="B52" s="7">
        <f t="shared" si="1"/>
        <v>1193.1999999999998</v>
      </c>
      <c r="C52" s="7">
        <f>C53</f>
        <v>1093.32</v>
      </c>
      <c r="D52" s="7">
        <f>D53</f>
        <v>998.87</v>
      </c>
      <c r="E52" s="7">
        <f>E53</f>
        <v>998.87</v>
      </c>
      <c r="F52" s="7">
        <f>E52/B52%</f>
        <v>83.71354341267181</v>
      </c>
      <c r="G52" s="7">
        <f>E52/C52%</f>
        <v>91.36117513628216</v>
      </c>
      <c r="H52" s="7">
        <f>H53</f>
        <v>94.45</v>
      </c>
      <c r="I52" s="7">
        <f aca="true" t="shared" si="24" ref="I52:AE52">I53</f>
        <v>0</v>
      </c>
      <c r="J52" s="7">
        <f t="shared" si="24"/>
        <v>99.89</v>
      </c>
      <c r="K52" s="7">
        <f t="shared" si="24"/>
        <v>99.89</v>
      </c>
      <c r="L52" s="7">
        <f t="shared" si="24"/>
        <v>99.89</v>
      </c>
      <c r="M52" s="7">
        <f t="shared" si="24"/>
        <v>99.89</v>
      </c>
      <c r="N52" s="7">
        <f t="shared" si="24"/>
        <v>99.89</v>
      </c>
      <c r="O52" s="7">
        <f t="shared" si="24"/>
        <v>99.89</v>
      </c>
      <c r="P52" s="7">
        <f t="shared" si="24"/>
        <v>99.89</v>
      </c>
      <c r="Q52" s="7">
        <f t="shared" si="24"/>
        <v>99.89</v>
      </c>
      <c r="R52" s="7">
        <f t="shared" si="24"/>
        <v>99.89</v>
      </c>
      <c r="S52" s="7">
        <f t="shared" si="24"/>
        <v>99.89</v>
      </c>
      <c r="T52" s="7">
        <f t="shared" si="24"/>
        <v>99.89</v>
      </c>
      <c r="U52" s="7">
        <f t="shared" si="24"/>
        <v>99.89</v>
      </c>
      <c r="V52" s="7">
        <f t="shared" si="24"/>
        <v>99.89</v>
      </c>
      <c r="W52" s="7">
        <f t="shared" si="24"/>
        <v>99.89</v>
      </c>
      <c r="X52" s="7">
        <f t="shared" si="24"/>
        <v>99.88</v>
      </c>
      <c r="Y52" s="7">
        <f t="shared" si="24"/>
        <v>99.88</v>
      </c>
      <c r="Z52" s="7">
        <f t="shared" si="24"/>
        <v>99.88</v>
      </c>
      <c r="AA52" s="7">
        <f t="shared" si="24"/>
        <v>99.88</v>
      </c>
      <c r="AB52" s="7">
        <f t="shared" si="24"/>
        <v>99.88</v>
      </c>
      <c r="AC52" s="7">
        <f t="shared" si="24"/>
        <v>99.88</v>
      </c>
      <c r="AD52" s="7">
        <f t="shared" si="24"/>
        <v>99.88</v>
      </c>
      <c r="AE52" s="7">
        <f t="shared" si="24"/>
        <v>0</v>
      </c>
    </row>
    <row r="53" spans="1:31" s="22" customFormat="1" ht="21" customHeight="1">
      <c r="A53" s="21" t="s">
        <v>23</v>
      </c>
      <c r="B53" s="13">
        <f t="shared" si="1"/>
        <v>1193.1999999999998</v>
      </c>
      <c r="C53" s="13">
        <f>C54+C55+C56+C57</f>
        <v>1093.32</v>
      </c>
      <c r="D53" s="13">
        <f>D54+D55+D56+D57</f>
        <v>998.87</v>
      </c>
      <c r="E53" s="13">
        <f>E54+E55+E56+E57</f>
        <v>998.87</v>
      </c>
      <c r="F53" s="13">
        <f>E53/B53%</f>
        <v>83.71354341267181</v>
      </c>
      <c r="G53" s="13">
        <f>E53/C53%</f>
        <v>91.36117513628216</v>
      </c>
      <c r="H53" s="13">
        <f>H54+H55+H56+H57</f>
        <v>94.45</v>
      </c>
      <c r="I53" s="13">
        <f aca="true" t="shared" si="25" ref="I53:AD53">I54+I55+I56+I57</f>
        <v>0</v>
      </c>
      <c r="J53" s="13">
        <f t="shared" si="25"/>
        <v>99.89</v>
      </c>
      <c r="K53" s="13">
        <f t="shared" si="25"/>
        <v>99.89</v>
      </c>
      <c r="L53" s="13">
        <f t="shared" si="25"/>
        <v>99.89</v>
      </c>
      <c r="M53" s="13">
        <f t="shared" si="25"/>
        <v>99.89</v>
      </c>
      <c r="N53" s="13">
        <f t="shared" si="25"/>
        <v>99.89</v>
      </c>
      <c r="O53" s="13">
        <f t="shared" si="25"/>
        <v>99.89</v>
      </c>
      <c r="P53" s="13">
        <f t="shared" si="25"/>
        <v>99.89</v>
      </c>
      <c r="Q53" s="13">
        <f t="shared" si="25"/>
        <v>99.89</v>
      </c>
      <c r="R53" s="13">
        <f t="shared" si="25"/>
        <v>99.89</v>
      </c>
      <c r="S53" s="13">
        <f t="shared" si="25"/>
        <v>99.89</v>
      </c>
      <c r="T53" s="13">
        <f t="shared" si="25"/>
        <v>99.89</v>
      </c>
      <c r="U53" s="13">
        <f t="shared" si="25"/>
        <v>99.89</v>
      </c>
      <c r="V53" s="13">
        <f>V54+V55+V56+V57</f>
        <v>99.89</v>
      </c>
      <c r="W53" s="13">
        <f t="shared" si="25"/>
        <v>99.89</v>
      </c>
      <c r="X53" s="13">
        <f t="shared" si="25"/>
        <v>99.88</v>
      </c>
      <c r="Y53" s="13">
        <f t="shared" si="25"/>
        <v>99.88</v>
      </c>
      <c r="Z53" s="13">
        <f t="shared" si="25"/>
        <v>99.88</v>
      </c>
      <c r="AA53" s="13">
        <f t="shared" si="25"/>
        <v>99.88</v>
      </c>
      <c r="AB53" s="13">
        <f t="shared" si="25"/>
        <v>99.88</v>
      </c>
      <c r="AC53" s="13">
        <f t="shared" si="25"/>
        <v>99.88</v>
      </c>
      <c r="AD53" s="13">
        <f t="shared" si="25"/>
        <v>99.88</v>
      </c>
      <c r="AE53" s="13">
        <f>AE54+AE55+AE56+AE57</f>
        <v>0</v>
      </c>
    </row>
    <row r="54" spans="1:31" s="4" customFormat="1" ht="17.25" customHeight="1">
      <c r="A54" s="24" t="s">
        <v>12</v>
      </c>
      <c r="B54" s="7">
        <f t="shared" si="1"/>
        <v>0</v>
      </c>
      <c r="C54" s="7">
        <f>H54+J54+L54+N54+P54+R54+T54+V54+X54+Z54+AB54</f>
        <v>0</v>
      </c>
      <c r="D54" s="7">
        <f>E54</f>
        <v>0</v>
      </c>
      <c r="E54" s="7">
        <f>I54+K54+M54+O54+Q54+S54+U54+W54+Y54+AA54+AC54+AE54</f>
        <v>0</v>
      </c>
      <c r="F54" s="7"/>
      <c r="G54" s="7"/>
      <c r="H54" s="7"/>
      <c r="I54" s="7"/>
      <c r="J54" s="7"/>
      <c r="K54" s="7"/>
      <c r="L54" s="7"/>
      <c r="M54" s="7"/>
      <c r="N54" s="7"/>
      <c r="O54" s="7"/>
      <c r="P54" s="7"/>
      <c r="Q54" s="7"/>
      <c r="R54" s="7"/>
      <c r="S54" s="7"/>
      <c r="T54" s="7"/>
      <c r="U54" s="7"/>
      <c r="V54" s="7"/>
      <c r="W54" s="7"/>
      <c r="X54" s="7"/>
      <c r="Y54" s="7"/>
      <c r="Z54" s="7"/>
      <c r="AA54" s="7"/>
      <c r="AB54" s="7"/>
      <c r="AC54" s="7"/>
      <c r="AD54" s="7"/>
      <c r="AE54" s="38"/>
    </row>
    <row r="55" spans="1:31" s="4" customFormat="1" ht="17.25" customHeight="1">
      <c r="A55" s="24" t="s">
        <v>13</v>
      </c>
      <c r="B55" s="7">
        <f>H55+J55+L55+N55+P55+R55+T55+V55+X55+Z55+AB55+AD55</f>
        <v>1193.1999999999998</v>
      </c>
      <c r="C55" s="7">
        <f>H55+J55+L55+N55+P55+R55+T55+V55+X55+Z55+AB55</f>
        <v>1093.32</v>
      </c>
      <c r="D55" s="7">
        <f>E55</f>
        <v>998.87</v>
      </c>
      <c r="E55" s="7">
        <f>I55+K55+M55+O55+Q55+S55+U55+W55+Y55+AA55+AC55+AE55</f>
        <v>998.87</v>
      </c>
      <c r="F55" s="7">
        <f>E55/B55%</f>
        <v>83.71354341267181</v>
      </c>
      <c r="G55" s="7">
        <f>E55/C55%</f>
        <v>91.36117513628216</v>
      </c>
      <c r="H55" s="7">
        <v>94.45</v>
      </c>
      <c r="I55" s="7"/>
      <c r="J55" s="7">
        <v>99.89</v>
      </c>
      <c r="K55" s="7">
        <v>99.89</v>
      </c>
      <c r="L55" s="7">
        <v>99.89</v>
      </c>
      <c r="M55" s="7">
        <v>99.89</v>
      </c>
      <c r="N55" s="7">
        <v>99.89</v>
      </c>
      <c r="O55" s="7">
        <v>99.89</v>
      </c>
      <c r="P55" s="7">
        <v>99.89</v>
      </c>
      <c r="Q55" s="7">
        <v>99.89</v>
      </c>
      <c r="R55" s="7">
        <v>99.89</v>
      </c>
      <c r="S55" s="7">
        <v>99.89</v>
      </c>
      <c r="T55" s="7">
        <v>99.89</v>
      </c>
      <c r="U55" s="7">
        <v>99.89</v>
      </c>
      <c r="V55" s="7">
        <v>99.89</v>
      </c>
      <c r="W55" s="7">
        <v>99.89</v>
      </c>
      <c r="X55" s="7">
        <v>99.88</v>
      </c>
      <c r="Y55" s="7">
        <v>99.88</v>
      </c>
      <c r="Z55" s="7">
        <v>99.88</v>
      </c>
      <c r="AA55" s="7">
        <v>99.88</v>
      </c>
      <c r="AB55" s="7">
        <v>99.88</v>
      </c>
      <c r="AC55" s="7">
        <v>99.88</v>
      </c>
      <c r="AD55" s="7">
        <v>99.88</v>
      </c>
      <c r="AE55" s="38"/>
    </row>
    <row r="56" spans="1:31" s="4" customFormat="1" ht="17.25" customHeight="1">
      <c r="A56" s="24" t="s">
        <v>52</v>
      </c>
      <c r="B56" s="7">
        <f t="shared" si="1"/>
        <v>0</v>
      </c>
      <c r="C56" s="7">
        <f>H56+J56+L56+N56+P56+R56+T56+V56+X56+Z56+AB56</f>
        <v>0</v>
      </c>
      <c r="D56" s="7">
        <f>E56</f>
        <v>0</v>
      </c>
      <c r="E56" s="7">
        <f>I56+K56+M56+O56+Q56+S56+U56+W56+Y56+AA56+AC56+AE56</f>
        <v>0</v>
      </c>
      <c r="F56" s="7"/>
      <c r="G56" s="7"/>
      <c r="H56" s="7"/>
      <c r="I56" s="7"/>
      <c r="J56" s="7"/>
      <c r="K56" s="7"/>
      <c r="L56" s="7"/>
      <c r="M56" s="7"/>
      <c r="N56" s="7"/>
      <c r="O56" s="7"/>
      <c r="P56" s="7"/>
      <c r="Q56" s="7"/>
      <c r="R56" s="7"/>
      <c r="S56" s="7"/>
      <c r="T56" s="7"/>
      <c r="U56" s="7"/>
      <c r="V56" s="7"/>
      <c r="W56" s="7"/>
      <c r="X56" s="7"/>
      <c r="Y56" s="7"/>
      <c r="Z56" s="7"/>
      <c r="AA56" s="7"/>
      <c r="AB56" s="7"/>
      <c r="AC56" s="7"/>
      <c r="AD56" s="7"/>
      <c r="AE56" s="38"/>
    </row>
    <row r="57" spans="1:31" s="4" customFormat="1" ht="17.25" customHeight="1">
      <c r="A57" s="24" t="s">
        <v>14</v>
      </c>
      <c r="B57" s="7">
        <f t="shared" si="1"/>
        <v>0</v>
      </c>
      <c r="C57" s="7">
        <f>H57+J57+L57+N57+P57+R57+T57+V57+X57+Z57+AB57</f>
        <v>0</v>
      </c>
      <c r="D57" s="7">
        <f>E57</f>
        <v>0</v>
      </c>
      <c r="E57" s="7">
        <f>I57+K57+M57+O57+Q57+S57+U57+W57+Y57+AA57+AC57+AE57</f>
        <v>0</v>
      </c>
      <c r="F57" s="7"/>
      <c r="G57" s="7"/>
      <c r="H57" s="7"/>
      <c r="I57" s="7"/>
      <c r="J57" s="7"/>
      <c r="K57" s="7"/>
      <c r="L57" s="7"/>
      <c r="M57" s="7"/>
      <c r="N57" s="7"/>
      <c r="O57" s="7"/>
      <c r="P57" s="7"/>
      <c r="Q57" s="7"/>
      <c r="R57" s="7"/>
      <c r="S57" s="7"/>
      <c r="T57" s="7"/>
      <c r="U57" s="7"/>
      <c r="V57" s="7"/>
      <c r="W57" s="7"/>
      <c r="X57" s="7"/>
      <c r="Y57" s="7"/>
      <c r="Z57" s="7"/>
      <c r="AA57" s="7"/>
      <c r="AB57" s="7"/>
      <c r="AC57" s="7"/>
      <c r="AD57" s="7"/>
      <c r="AE57" s="38"/>
    </row>
    <row r="58" spans="1:31" s="4" customFormat="1" ht="51" customHeight="1">
      <c r="A58" s="25" t="s">
        <v>44</v>
      </c>
      <c r="B58" s="7">
        <f t="shared" si="1"/>
        <v>922.0000000000001</v>
      </c>
      <c r="C58" s="7">
        <f>C59</f>
        <v>845.1300000000001</v>
      </c>
      <c r="D58" s="7">
        <f>D59</f>
        <v>845.1300000000001</v>
      </c>
      <c r="E58" s="7">
        <f>E59</f>
        <v>845.1300000000001</v>
      </c>
      <c r="F58" s="7">
        <f>E58/B58%</f>
        <v>91.66268980477224</v>
      </c>
      <c r="G58" s="7">
        <f>E58/C58%</f>
        <v>100</v>
      </c>
      <c r="H58" s="7">
        <f>H59</f>
        <v>76.83</v>
      </c>
      <c r="I58" s="7">
        <f aca="true" t="shared" si="26" ref="I58:AE58">I59</f>
        <v>76.83</v>
      </c>
      <c r="J58" s="7">
        <f t="shared" si="26"/>
        <v>76.83</v>
      </c>
      <c r="K58" s="7">
        <f t="shared" si="26"/>
        <v>76.83</v>
      </c>
      <c r="L58" s="7">
        <f t="shared" si="26"/>
        <v>76.83</v>
      </c>
      <c r="M58" s="7">
        <f t="shared" si="26"/>
        <v>76.83</v>
      </c>
      <c r="N58" s="7">
        <f t="shared" si="26"/>
        <v>76.83</v>
      </c>
      <c r="O58" s="7">
        <f t="shared" si="26"/>
        <v>76.83</v>
      </c>
      <c r="P58" s="7">
        <f t="shared" si="26"/>
        <v>76.83</v>
      </c>
      <c r="Q58" s="7">
        <f t="shared" si="26"/>
        <v>76.83</v>
      </c>
      <c r="R58" s="7">
        <f t="shared" si="26"/>
        <v>76.83</v>
      </c>
      <c r="S58" s="7">
        <f t="shared" si="26"/>
        <v>76.83</v>
      </c>
      <c r="T58" s="7">
        <f t="shared" si="26"/>
        <v>76.83</v>
      </c>
      <c r="U58" s="7">
        <f t="shared" si="26"/>
        <v>76.83</v>
      </c>
      <c r="V58" s="7">
        <f t="shared" si="26"/>
        <v>76.83</v>
      </c>
      <c r="W58" s="7">
        <f t="shared" si="26"/>
        <v>76.83</v>
      </c>
      <c r="X58" s="7">
        <f t="shared" si="26"/>
        <v>76.83</v>
      </c>
      <c r="Y58" s="7">
        <f t="shared" si="26"/>
        <v>76.83</v>
      </c>
      <c r="Z58" s="7">
        <f t="shared" si="26"/>
        <v>76.83</v>
      </c>
      <c r="AA58" s="7">
        <f t="shared" si="26"/>
        <v>76.83</v>
      </c>
      <c r="AB58" s="7">
        <f t="shared" si="26"/>
        <v>76.83</v>
      </c>
      <c r="AC58" s="7">
        <f t="shared" si="26"/>
        <v>76.83</v>
      </c>
      <c r="AD58" s="7">
        <f t="shared" si="26"/>
        <v>76.87</v>
      </c>
      <c r="AE58" s="7">
        <f t="shared" si="26"/>
        <v>0</v>
      </c>
    </row>
    <row r="59" spans="1:31" s="22" customFormat="1" ht="18" customHeight="1">
      <c r="A59" s="21" t="s">
        <v>23</v>
      </c>
      <c r="B59" s="13">
        <f t="shared" si="1"/>
        <v>922.0000000000001</v>
      </c>
      <c r="C59" s="13">
        <f>C60+C61+C62+C63</f>
        <v>845.1300000000001</v>
      </c>
      <c r="D59" s="13">
        <f>D60+D61+D62+D63</f>
        <v>845.1300000000001</v>
      </c>
      <c r="E59" s="13">
        <f>E60+E61+E62+E63</f>
        <v>845.1300000000001</v>
      </c>
      <c r="F59" s="13">
        <f>E59/B59%</f>
        <v>91.66268980477224</v>
      </c>
      <c r="G59" s="13">
        <f>E59/C59%</f>
        <v>100</v>
      </c>
      <c r="H59" s="13">
        <f>H60+H61+H62+H63</f>
        <v>76.83</v>
      </c>
      <c r="I59" s="13">
        <f aca="true" t="shared" si="27" ref="I59:AD59">I60+I61+I62+I63</f>
        <v>76.83</v>
      </c>
      <c r="J59" s="13">
        <f t="shared" si="27"/>
        <v>76.83</v>
      </c>
      <c r="K59" s="13">
        <f t="shared" si="27"/>
        <v>76.83</v>
      </c>
      <c r="L59" s="13">
        <f t="shared" si="27"/>
        <v>76.83</v>
      </c>
      <c r="M59" s="13">
        <f t="shared" si="27"/>
        <v>76.83</v>
      </c>
      <c r="N59" s="13">
        <f t="shared" si="27"/>
        <v>76.83</v>
      </c>
      <c r="O59" s="13">
        <f t="shared" si="27"/>
        <v>76.83</v>
      </c>
      <c r="P59" s="13">
        <f t="shared" si="27"/>
        <v>76.83</v>
      </c>
      <c r="Q59" s="13">
        <f t="shared" si="27"/>
        <v>76.83</v>
      </c>
      <c r="R59" s="13">
        <f t="shared" si="27"/>
        <v>76.83</v>
      </c>
      <c r="S59" s="13">
        <f t="shared" si="27"/>
        <v>76.83</v>
      </c>
      <c r="T59" s="13">
        <f t="shared" si="27"/>
        <v>76.83</v>
      </c>
      <c r="U59" s="13">
        <f t="shared" si="27"/>
        <v>76.83</v>
      </c>
      <c r="V59" s="13">
        <f>V60+V61+V62+V63</f>
        <v>76.83</v>
      </c>
      <c r="W59" s="13">
        <f t="shared" si="27"/>
        <v>76.83</v>
      </c>
      <c r="X59" s="13">
        <f t="shared" si="27"/>
        <v>76.83</v>
      </c>
      <c r="Y59" s="13">
        <f t="shared" si="27"/>
        <v>76.83</v>
      </c>
      <c r="Z59" s="13">
        <f t="shared" si="27"/>
        <v>76.83</v>
      </c>
      <c r="AA59" s="13">
        <f t="shared" si="27"/>
        <v>76.83</v>
      </c>
      <c r="AB59" s="13">
        <f t="shared" si="27"/>
        <v>76.83</v>
      </c>
      <c r="AC59" s="13">
        <f t="shared" si="27"/>
        <v>76.83</v>
      </c>
      <c r="AD59" s="13">
        <f t="shared" si="27"/>
        <v>76.87</v>
      </c>
      <c r="AE59" s="13">
        <f>AE60+AE61+AE62+AE63</f>
        <v>0</v>
      </c>
    </row>
    <row r="60" spans="1:31" s="4" customFormat="1" ht="21" customHeight="1">
      <c r="A60" s="24" t="s">
        <v>12</v>
      </c>
      <c r="B60" s="7">
        <f t="shared" si="1"/>
        <v>0</v>
      </c>
      <c r="C60" s="7">
        <f>H60+J60+L60+N60+P60+R60+T60+V60+X60+Z60+AB60</f>
        <v>0</v>
      </c>
      <c r="D60" s="7">
        <f>E60</f>
        <v>0</v>
      </c>
      <c r="E60" s="7">
        <f>I60+K60+M60+O60+Q60+S60+U60+W60+Y60+AA60+AC60+AE60</f>
        <v>0</v>
      </c>
      <c r="F60" s="7"/>
      <c r="G60" s="7"/>
      <c r="H60" s="7"/>
      <c r="I60" s="7"/>
      <c r="J60" s="7"/>
      <c r="K60" s="7"/>
      <c r="L60" s="7"/>
      <c r="M60" s="7"/>
      <c r="N60" s="7"/>
      <c r="O60" s="7"/>
      <c r="P60" s="7"/>
      <c r="Q60" s="7"/>
      <c r="R60" s="7"/>
      <c r="S60" s="7"/>
      <c r="T60" s="7"/>
      <c r="U60" s="7"/>
      <c r="V60" s="7"/>
      <c r="W60" s="7"/>
      <c r="X60" s="7"/>
      <c r="Y60" s="7"/>
      <c r="Z60" s="7"/>
      <c r="AA60" s="7"/>
      <c r="AB60" s="7"/>
      <c r="AC60" s="7"/>
      <c r="AD60" s="7"/>
      <c r="AE60" s="38"/>
    </row>
    <row r="61" spans="1:31" s="4" customFormat="1" ht="20.25" customHeight="1">
      <c r="A61" s="24" t="s">
        <v>13</v>
      </c>
      <c r="B61" s="7">
        <f>H61+J61+L61+N61+P61+R61+T61+V61+X61+Z61+AB61+AD61</f>
        <v>922.0000000000001</v>
      </c>
      <c r="C61" s="7">
        <f>H61+J61+L61+N61+P61+R61+T61+V61+X61+Z61+AB61</f>
        <v>845.1300000000001</v>
      </c>
      <c r="D61" s="7">
        <f>E61</f>
        <v>845.1300000000001</v>
      </c>
      <c r="E61" s="7">
        <f>I61+K61+M61+O61+Q61+S61+U61+W61+Y61+AA61+AC61+AE61</f>
        <v>845.1300000000001</v>
      </c>
      <c r="F61" s="7">
        <f>E61/B61%</f>
        <v>91.66268980477224</v>
      </c>
      <c r="G61" s="7">
        <f>E61/C61%</f>
        <v>100</v>
      </c>
      <c r="H61" s="7">
        <v>76.83</v>
      </c>
      <c r="I61" s="7">
        <v>76.83</v>
      </c>
      <c r="J61" s="7">
        <v>76.83</v>
      </c>
      <c r="K61" s="7">
        <v>76.83</v>
      </c>
      <c r="L61" s="7">
        <v>76.83</v>
      </c>
      <c r="M61" s="7">
        <v>76.83</v>
      </c>
      <c r="N61" s="7">
        <v>76.83</v>
      </c>
      <c r="O61" s="7">
        <v>76.83</v>
      </c>
      <c r="P61" s="7">
        <v>76.83</v>
      </c>
      <c r="Q61" s="7">
        <v>76.83</v>
      </c>
      <c r="R61" s="7">
        <v>76.83</v>
      </c>
      <c r="S61" s="7">
        <v>76.83</v>
      </c>
      <c r="T61" s="7">
        <v>76.83</v>
      </c>
      <c r="U61" s="7">
        <v>76.83</v>
      </c>
      <c r="V61" s="7">
        <v>76.83</v>
      </c>
      <c r="W61" s="7">
        <v>76.83</v>
      </c>
      <c r="X61" s="7">
        <v>76.83</v>
      </c>
      <c r="Y61" s="7">
        <v>76.83</v>
      </c>
      <c r="Z61" s="7">
        <v>76.83</v>
      </c>
      <c r="AA61" s="7">
        <v>76.83</v>
      </c>
      <c r="AB61" s="7">
        <v>76.83</v>
      </c>
      <c r="AC61" s="7">
        <v>76.83</v>
      </c>
      <c r="AD61" s="7">
        <v>76.87</v>
      </c>
      <c r="AE61" s="38"/>
    </row>
    <row r="62" spans="1:31" s="4" customFormat="1" ht="19.5" customHeight="1">
      <c r="A62" s="24" t="s">
        <v>52</v>
      </c>
      <c r="B62" s="7">
        <f t="shared" si="1"/>
        <v>0</v>
      </c>
      <c r="C62" s="7">
        <f>H62+J62+L62+N62+P62+R62+T62+V62+X62+Z62+AB62</f>
        <v>0</v>
      </c>
      <c r="D62" s="7">
        <f>E62</f>
        <v>0</v>
      </c>
      <c r="E62" s="7">
        <f>I62+K62+M62+O62+Q62+S62+U62+W62+Y62+AA62+AC62+AE62</f>
        <v>0</v>
      </c>
      <c r="F62" s="7"/>
      <c r="G62" s="7"/>
      <c r="H62" s="7"/>
      <c r="I62" s="7"/>
      <c r="J62" s="7"/>
      <c r="K62" s="7"/>
      <c r="L62" s="7"/>
      <c r="M62" s="7"/>
      <c r="N62" s="7"/>
      <c r="O62" s="7"/>
      <c r="P62" s="7"/>
      <c r="Q62" s="7"/>
      <c r="R62" s="7"/>
      <c r="S62" s="7"/>
      <c r="T62" s="7"/>
      <c r="U62" s="7"/>
      <c r="V62" s="7"/>
      <c r="W62" s="7"/>
      <c r="X62" s="7"/>
      <c r="Y62" s="7"/>
      <c r="Z62" s="7"/>
      <c r="AA62" s="7"/>
      <c r="AB62" s="7"/>
      <c r="AC62" s="7"/>
      <c r="AD62" s="7"/>
      <c r="AE62" s="38"/>
    </row>
    <row r="63" spans="1:31" s="4" customFormat="1" ht="23.25" customHeight="1">
      <c r="A63" s="24" t="s">
        <v>14</v>
      </c>
      <c r="B63" s="7">
        <f t="shared" si="1"/>
        <v>0</v>
      </c>
      <c r="C63" s="7">
        <f>H63+J63+L63+N63+P63+R63+T63+V63+X63+Z63+AB63</f>
        <v>0</v>
      </c>
      <c r="D63" s="7">
        <f>E63</f>
        <v>0</v>
      </c>
      <c r="E63" s="7">
        <f>I63+K63+M63+O63+Q63+S63+U63+W63+Y63+AA63+AC63+AE63</f>
        <v>0</v>
      </c>
      <c r="F63" s="7"/>
      <c r="G63" s="7"/>
      <c r="H63" s="7"/>
      <c r="I63" s="7"/>
      <c r="J63" s="7"/>
      <c r="K63" s="7"/>
      <c r="L63" s="7"/>
      <c r="M63" s="7"/>
      <c r="N63" s="7"/>
      <c r="O63" s="7"/>
      <c r="P63" s="7"/>
      <c r="Q63" s="7"/>
      <c r="R63" s="7"/>
      <c r="S63" s="7"/>
      <c r="T63" s="7"/>
      <c r="U63" s="7"/>
      <c r="V63" s="7"/>
      <c r="W63" s="7"/>
      <c r="X63" s="7"/>
      <c r="Y63" s="7"/>
      <c r="Z63" s="7"/>
      <c r="AA63" s="7"/>
      <c r="AB63" s="7"/>
      <c r="AC63" s="7"/>
      <c r="AD63" s="7"/>
      <c r="AE63" s="38"/>
    </row>
    <row r="64" spans="1:31" s="4" customFormat="1" ht="35.25" customHeight="1">
      <c r="A64" s="25" t="s">
        <v>45</v>
      </c>
      <c r="B64" s="7">
        <f t="shared" si="1"/>
        <v>2000</v>
      </c>
      <c r="C64" s="7">
        <f>C65</f>
        <v>2000</v>
      </c>
      <c r="D64" s="7">
        <f>D65</f>
        <v>0</v>
      </c>
      <c r="E64" s="7">
        <f>E65</f>
        <v>0</v>
      </c>
      <c r="F64" s="7">
        <f>E64/B64%</f>
        <v>0</v>
      </c>
      <c r="G64" s="7">
        <f>_xlfn.IFERROR(E64/C64*100,0)</f>
        <v>0</v>
      </c>
      <c r="H64" s="7">
        <f>H65</f>
        <v>0</v>
      </c>
      <c r="I64" s="7">
        <f aca="true" t="shared" si="28" ref="I64:AD64">I65</f>
        <v>0</v>
      </c>
      <c r="J64" s="7">
        <f t="shared" si="28"/>
        <v>0</v>
      </c>
      <c r="K64" s="7">
        <f t="shared" si="28"/>
        <v>0</v>
      </c>
      <c r="L64" s="7">
        <f t="shared" si="28"/>
        <v>0</v>
      </c>
      <c r="M64" s="7">
        <f t="shared" si="28"/>
        <v>0</v>
      </c>
      <c r="N64" s="7">
        <f t="shared" si="28"/>
        <v>0</v>
      </c>
      <c r="O64" s="7">
        <f t="shared" si="28"/>
        <v>0</v>
      </c>
      <c r="P64" s="7">
        <f t="shared" si="28"/>
        <v>0</v>
      </c>
      <c r="Q64" s="7">
        <f t="shared" si="28"/>
        <v>0</v>
      </c>
      <c r="R64" s="7">
        <f t="shared" si="28"/>
        <v>0</v>
      </c>
      <c r="S64" s="7">
        <f t="shared" si="28"/>
        <v>0</v>
      </c>
      <c r="T64" s="7">
        <f t="shared" si="28"/>
        <v>0</v>
      </c>
      <c r="U64" s="7">
        <f t="shared" si="28"/>
        <v>0</v>
      </c>
      <c r="V64" s="7">
        <f t="shared" si="28"/>
        <v>0</v>
      </c>
      <c r="W64" s="7">
        <f t="shared" si="28"/>
        <v>0</v>
      </c>
      <c r="X64" s="7">
        <f t="shared" si="28"/>
        <v>2000</v>
      </c>
      <c r="Y64" s="7">
        <f t="shared" si="28"/>
        <v>0</v>
      </c>
      <c r="Z64" s="7">
        <f t="shared" si="28"/>
        <v>0</v>
      </c>
      <c r="AA64" s="7">
        <f t="shared" si="28"/>
        <v>0</v>
      </c>
      <c r="AB64" s="7">
        <f t="shared" si="28"/>
        <v>0</v>
      </c>
      <c r="AC64" s="7">
        <f t="shared" si="28"/>
        <v>0</v>
      </c>
      <c r="AD64" s="7">
        <f t="shared" si="28"/>
        <v>0</v>
      </c>
      <c r="AE64" s="7">
        <f>AE65</f>
        <v>0</v>
      </c>
    </row>
    <row r="65" spans="1:31" s="22" customFormat="1" ht="20.25" customHeight="1">
      <c r="A65" s="21" t="s">
        <v>23</v>
      </c>
      <c r="B65" s="13">
        <f t="shared" si="1"/>
        <v>2000</v>
      </c>
      <c r="C65" s="13">
        <f>C66+C67+C68+C69</f>
        <v>2000</v>
      </c>
      <c r="D65" s="13">
        <f>D66+D67+D68+D69</f>
        <v>0</v>
      </c>
      <c r="E65" s="13">
        <f>E66+E67+E68+E69</f>
        <v>0</v>
      </c>
      <c r="F65" s="13">
        <f>E65/B65%</f>
        <v>0</v>
      </c>
      <c r="G65" s="13">
        <f>_xlfn.IFERROR(E65/C65*100,0)</f>
        <v>0</v>
      </c>
      <c r="H65" s="13">
        <f>H66+H67+H68+H69</f>
        <v>0</v>
      </c>
      <c r="I65" s="13">
        <f aca="true" t="shared" si="29" ref="I65:AD65">I66+I67+I68+I69</f>
        <v>0</v>
      </c>
      <c r="J65" s="13">
        <f t="shared" si="29"/>
        <v>0</v>
      </c>
      <c r="K65" s="13">
        <f t="shared" si="29"/>
        <v>0</v>
      </c>
      <c r="L65" s="13">
        <f t="shared" si="29"/>
        <v>0</v>
      </c>
      <c r="M65" s="13">
        <f t="shared" si="29"/>
        <v>0</v>
      </c>
      <c r="N65" s="13">
        <f t="shared" si="29"/>
        <v>0</v>
      </c>
      <c r="O65" s="13">
        <f t="shared" si="29"/>
        <v>0</v>
      </c>
      <c r="P65" s="13">
        <f t="shared" si="29"/>
        <v>0</v>
      </c>
      <c r="Q65" s="13">
        <f t="shared" si="29"/>
        <v>0</v>
      </c>
      <c r="R65" s="13">
        <f t="shared" si="29"/>
        <v>0</v>
      </c>
      <c r="S65" s="13">
        <f t="shared" si="29"/>
        <v>0</v>
      </c>
      <c r="T65" s="13">
        <f t="shared" si="29"/>
        <v>0</v>
      </c>
      <c r="U65" s="13">
        <f t="shared" si="29"/>
        <v>0</v>
      </c>
      <c r="V65" s="13">
        <f>V66+V67+V68+V69</f>
        <v>0</v>
      </c>
      <c r="W65" s="13">
        <f t="shared" si="29"/>
        <v>0</v>
      </c>
      <c r="X65" s="13">
        <f t="shared" si="29"/>
        <v>2000</v>
      </c>
      <c r="Y65" s="13">
        <f t="shared" si="29"/>
        <v>0</v>
      </c>
      <c r="Z65" s="13">
        <f t="shared" si="29"/>
        <v>0</v>
      </c>
      <c r="AA65" s="13">
        <f t="shared" si="29"/>
        <v>0</v>
      </c>
      <c r="AB65" s="13">
        <f t="shared" si="29"/>
        <v>0</v>
      </c>
      <c r="AC65" s="13">
        <f t="shared" si="29"/>
        <v>0</v>
      </c>
      <c r="AD65" s="13">
        <f t="shared" si="29"/>
        <v>0</v>
      </c>
      <c r="AE65" s="13">
        <f>AE66+AE67+AE68+AE69</f>
        <v>0</v>
      </c>
    </row>
    <row r="66" spans="1:31" s="4" customFormat="1" ht="17.25" customHeight="1">
      <c r="A66" s="24" t="s">
        <v>12</v>
      </c>
      <c r="B66" s="7">
        <f t="shared" si="1"/>
        <v>0</v>
      </c>
      <c r="C66" s="7">
        <f>H66+J66+L66+N66+P66+R66+T66+V66+X66</f>
        <v>0</v>
      </c>
      <c r="D66" s="7">
        <f>E66</f>
        <v>0</v>
      </c>
      <c r="E66" s="7">
        <f>I66+K66+M66+O66+Q66+S66+U66+W66+Y66+AA66+AC66+AE66</f>
        <v>0</v>
      </c>
      <c r="F66" s="7"/>
      <c r="G66" s="7"/>
      <c r="H66" s="7">
        <f>H72+H78</f>
        <v>0</v>
      </c>
      <c r="I66" s="7">
        <f aca="true" t="shared" si="30" ref="I66:AD69">I72+I78</f>
        <v>0</v>
      </c>
      <c r="J66" s="7">
        <f t="shared" si="30"/>
        <v>0</v>
      </c>
      <c r="K66" s="7">
        <f t="shared" si="30"/>
        <v>0</v>
      </c>
      <c r="L66" s="7">
        <f t="shared" si="30"/>
        <v>0</v>
      </c>
      <c r="M66" s="7">
        <f t="shared" si="30"/>
        <v>0</v>
      </c>
      <c r="N66" s="7">
        <f t="shared" si="30"/>
        <v>0</v>
      </c>
      <c r="O66" s="7">
        <f t="shared" si="30"/>
        <v>0</v>
      </c>
      <c r="P66" s="7">
        <f t="shared" si="30"/>
        <v>0</v>
      </c>
      <c r="Q66" s="7">
        <f t="shared" si="30"/>
        <v>0</v>
      </c>
      <c r="R66" s="7">
        <f t="shared" si="30"/>
        <v>0</v>
      </c>
      <c r="S66" s="7">
        <f t="shared" si="30"/>
        <v>0</v>
      </c>
      <c r="T66" s="7">
        <f t="shared" si="30"/>
        <v>0</v>
      </c>
      <c r="U66" s="7">
        <f t="shared" si="30"/>
        <v>0</v>
      </c>
      <c r="V66" s="7">
        <f t="shared" si="30"/>
        <v>0</v>
      </c>
      <c r="W66" s="7">
        <f t="shared" si="30"/>
        <v>0</v>
      </c>
      <c r="X66" s="7">
        <f t="shared" si="30"/>
        <v>0</v>
      </c>
      <c r="Y66" s="7">
        <f t="shared" si="30"/>
        <v>0</v>
      </c>
      <c r="Z66" s="7">
        <f t="shared" si="30"/>
        <v>0</v>
      </c>
      <c r="AA66" s="7">
        <f t="shared" si="30"/>
        <v>0</v>
      </c>
      <c r="AB66" s="7">
        <f t="shared" si="30"/>
        <v>0</v>
      </c>
      <c r="AC66" s="7">
        <f t="shared" si="30"/>
        <v>0</v>
      </c>
      <c r="AD66" s="7">
        <f t="shared" si="30"/>
        <v>0</v>
      </c>
      <c r="AE66" s="7">
        <f>AE72+AE78</f>
        <v>0</v>
      </c>
    </row>
    <row r="67" spans="1:31" s="4" customFormat="1" ht="30.75" customHeight="1">
      <c r="A67" s="24" t="s">
        <v>13</v>
      </c>
      <c r="B67" s="7">
        <f t="shared" si="1"/>
        <v>2000</v>
      </c>
      <c r="C67" s="7">
        <f>H67+J67+L67+N67+P67+R67+T67+V67+X67</f>
        <v>2000</v>
      </c>
      <c r="D67" s="7">
        <f>E67</f>
        <v>0</v>
      </c>
      <c r="E67" s="7">
        <f>I67+K67+M67+O67+Q67+S67+U67+W67+Y67+AA67+AC67+AE67</f>
        <v>0</v>
      </c>
      <c r="F67" s="7">
        <f>E67/B67%</f>
        <v>0</v>
      </c>
      <c r="G67" s="7">
        <f>_xlfn.IFERROR(E67/C67*100,0)</f>
        <v>0</v>
      </c>
      <c r="H67" s="7">
        <f>H73+H79</f>
        <v>0</v>
      </c>
      <c r="I67" s="7">
        <f t="shared" si="30"/>
        <v>0</v>
      </c>
      <c r="J67" s="7">
        <f t="shared" si="30"/>
        <v>0</v>
      </c>
      <c r="K67" s="7">
        <f t="shared" si="30"/>
        <v>0</v>
      </c>
      <c r="L67" s="7">
        <f t="shared" si="30"/>
        <v>0</v>
      </c>
      <c r="M67" s="7">
        <f t="shared" si="30"/>
        <v>0</v>
      </c>
      <c r="N67" s="7">
        <f t="shared" si="30"/>
        <v>0</v>
      </c>
      <c r="O67" s="7">
        <f t="shared" si="30"/>
        <v>0</v>
      </c>
      <c r="P67" s="7">
        <f t="shared" si="30"/>
        <v>0</v>
      </c>
      <c r="Q67" s="7">
        <f t="shared" si="30"/>
        <v>0</v>
      </c>
      <c r="R67" s="7">
        <f t="shared" si="30"/>
        <v>0</v>
      </c>
      <c r="S67" s="7">
        <f t="shared" si="30"/>
        <v>0</v>
      </c>
      <c r="T67" s="7">
        <f t="shared" si="30"/>
        <v>0</v>
      </c>
      <c r="U67" s="7">
        <f t="shared" si="30"/>
        <v>0</v>
      </c>
      <c r="V67" s="7">
        <f t="shared" si="30"/>
        <v>0</v>
      </c>
      <c r="W67" s="7">
        <f t="shared" si="30"/>
        <v>0</v>
      </c>
      <c r="X67" s="7">
        <f t="shared" si="30"/>
        <v>2000</v>
      </c>
      <c r="Y67" s="7">
        <f t="shared" si="30"/>
        <v>0</v>
      </c>
      <c r="Z67" s="7">
        <f t="shared" si="30"/>
        <v>0</v>
      </c>
      <c r="AA67" s="7">
        <f t="shared" si="30"/>
        <v>0</v>
      </c>
      <c r="AB67" s="7">
        <f t="shared" si="30"/>
        <v>0</v>
      </c>
      <c r="AC67" s="7">
        <f t="shared" si="30"/>
        <v>0</v>
      </c>
      <c r="AD67" s="7">
        <f t="shared" si="30"/>
        <v>0</v>
      </c>
      <c r="AE67" s="7">
        <f>AE73+AE79</f>
        <v>0</v>
      </c>
    </row>
    <row r="68" spans="1:31" s="4" customFormat="1" ht="17.25" customHeight="1">
      <c r="A68" s="24" t="s">
        <v>52</v>
      </c>
      <c r="B68" s="7">
        <f t="shared" si="1"/>
        <v>0</v>
      </c>
      <c r="C68" s="7">
        <f>H68+J68+L68+N68+P68+R68+T68+V68+X68</f>
        <v>0</v>
      </c>
      <c r="D68" s="7">
        <f>E68</f>
        <v>0</v>
      </c>
      <c r="E68" s="7">
        <f>I68+K68+M68+O68+Q68+S68+U68+W68+Y68+AA68+AC68+AE68</f>
        <v>0</v>
      </c>
      <c r="F68" s="7"/>
      <c r="G68" s="7"/>
      <c r="H68" s="7">
        <f>H74+H80</f>
        <v>0</v>
      </c>
      <c r="I68" s="7">
        <f t="shared" si="30"/>
        <v>0</v>
      </c>
      <c r="J68" s="7">
        <f t="shared" si="30"/>
        <v>0</v>
      </c>
      <c r="K68" s="7">
        <f t="shared" si="30"/>
        <v>0</v>
      </c>
      <c r="L68" s="7">
        <f t="shared" si="30"/>
        <v>0</v>
      </c>
      <c r="M68" s="7">
        <f t="shared" si="30"/>
        <v>0</v>
      </c>
      <c r="N68" s="7">
        <f t="shared" si="30"/>
        <v>0</v>
      </c>
      <c r="O68" s="7">
        <f t="shared" si="30"/>
        <v>0</v>
      </c>
      <c r="P68" s="7">
        <f t="shared" si="30"/>
        <v>0</v>
      </c>
      <c r="Q68" s="7">
        <f t="shared" si="30"/>
        <v>0</v>
      </c>
      <c r="R68" s="7">
        <f t="shared" si="30"/>
        <v>0</v>
      </c>
      <c r="S68" s="7">
        <f t="shared" si="30"/>
        <v>0</v>
      </c>
      <c r="T68" s="7">
        <f t="shared" si="30"/>
        <v>0</v>
      </c>
      <c r="U68" s="7">
        <f t="shared" si="30"/>
        <v>0</v>
      </c>
      <c r="V68" s="7">
        <f t="shared" si="30"/>
        <v>0</v>
      </c>
      <c r="W68" s="7">
        <f t="shared" si="30"/>
        <v>0</v>
      </c>
      <c r="X68" s="7">
        <f t="shared" si="30"/>
        <v>0</v>
      </c>
      <c r="Y68" s="7">
        <f t="shared" si="30"/>
        <v>0</v>
      </c>
      <c r="Z68" s="7">
        <f t="shared" si="30"/>
        <v>0</v>
      </c>
      <c r="AA68" s="7">
        <f t="shared" si="30"/>
        <v>0</v>
      </c>
      <c r="AB68" s="7">
        <f t="shared" si="30"/>
        <v>0</v>
      </c>
      <c r="AC68" s="7">
        <f t="shared" si="30"/>
        <v>0</v>
      </c>
      <c r="AD68" s="7">
        <f t="shared" si="30"/>
        <v>0</v>
      </c>
      <c r="AE68" s="7">
        <f>AE74+AE80</f>
        <v>0</v>
      </c>
    </row>
    <row r="69" spans="1:31" s="4" customFormat="1" ht="26.25" customHeight="1">
      <c r="A69" s="24" t="s">
        <v>14</v>
      </c>
      <c r="B69" s="7">
        <f t="shared" si="1"/>
        <v>0</v>
      </c>
      <c r="C69" s="7">
        <f>H69+J69+L69+N69+P69+R69+T69+V69+X69</f>
        <v>0</v>
      </c>
      <c r="D69" s="7">
        <f>E69</f>
        <v>0</v>
      </c>
      <c r="E69" s="7">
        <f>I69+K69+M69+O69+Q69+S69+U69+W69+Y69+AA69+AC69+AE69</f>
        <v>0</v>
      </c>
      <c r="F69" s="7"/>
      <c r="G69" s="7"/>
      <c r="H69" s="7">
        <f>H75+H81</f>
        <v>0</v>
      </c>
      <c r="I69" s="7">
        <f t="shared" si="30"/>
        <v>0</v>
      </c>
      <c r="J69" s="7">
        <f t="shared" si="30"/>
        <v>0</v>
      </c>
      <c r="K69" s="7">
        <f t="shared" si="30"/>
        <v>0</v>
      </c>
      <c r="L69" s="7">
        <f t="shared" si="30"/>
        <v>0</v>
      </c>
      <c r="M69" s="7">
        <f t="shared" si="30"/>
        <v>0</v>
      </c>
      <c r="N69" s="7">
        <f t="shared" si="30"/>
        <v>0</v>
      </c>
      <c r="O69" s="7">
        <f t="shared" si="30"/>
        <v>0</v>
      </c>
      <c r="P69" s="7">
        <f t="shared" si="30"/>
        <v>0</v>
      </c>
      <c r="Q69" s="7">
        <f t="shared" si="30"/>
        <v>0</v>
      </c>
      <c r="R69" s="7">
        <f t="shared" si="30"/>
        <v>0</v>
      </c>
      <c r="S69" s="7">
        <f t="shared" si="30"/>
        <v>0</v>
      </c>
      <c r="T69" s="7">
        <f t="shared" si="30"/>
        <v>0</v>
      </c>
      <c r="U69" s="7">
        <f t="shared" si="30"/>
        <v>0</v>
      </c>
      <c r="V69" s="7">
        <f t="shared" si="30"/>
        <v>0</v>
      </c>
      <c r="W69" s="7">
        <f t="shared" si="30"/>
        <v>0</v>
      </c>
      <c r="X69" s="7">
        <f t="shared" si="30"/>
        <v>0</v>
      </c>
      <c r="Y69" s="7">
        <f t="shared" si="30"/>
        <v>0</v>
      </c>
      <c r="Z69" s="7">
        <f t="shared" si="30"/>
        <v>0</v>
      </c>
      <c r="AA69" s="7">
        <f t="shared" si="30"/>
        <v>0</v>
      </c>
      <c r="AB69" s="7">
        <f t="shared" si="30"/>
        <v>0</v>
      </c>
      <c r="AC69" s="7">
        <f t="shared" si="30"/>
        <v>0</v>
      </c>
      <c r="AD69" s="7">
        <f t="shared" si="30"/>
        <v>0</v>
      </c>
      <c r="AE69" s="7">
        <f>AE75+AE81</f>
        <v>0</v>
      </c>
    </row>
    <row r="70" spans="1:31" s="37" customFormat="1" ht="56.25" customHeight="1">
      <c r="A70" s="34" t="s">
        <v>66</v>
      </c>
      <c r="B70" s="26">
        <f t="shared" si="1"/>
        <v>0</v>
      </c>
      <c r="C70" s="26">
        <f>C71</f>
        <v>0</v>
      </c>
      <c r="D70" s="26">
        <f>D71</f>
        <v>0</v>
      </c>
      <c r="E70" s="26">
        <f>E71</f>
        <v>0</v>
      </c>
      <c r="F70" s="26" t="e">
        <f>E70/B70%</f>
        <v>#DIV/0!</v>
      </c>
      <c r="G70" s="26">
        <f>_xlfn.IFERROR(E70/C70*100,0)</f>
        <v>0</v>
      </c>
      <c r="H70" s="26">
        <f>H71</f>
        <v>0</v>
      </c>
      <c r="I70" s="26">
        <f aca="true" t="shared" si="31" ref="I70:AD70">I71</f>
        <v>0</v>
      </c>
      <c r="J70" s="26">
        <f t="shared" si="31"/>
        <v>0</v>
      </c>
      <c r="K70" s="26">
        <f t="shared" si="31"/>
        <v>0</v>
      </c>
      <c r="L70" s="26">
        <f t="shared" si="31"/>
        <v>0</v>
      </c>
      <c r="M70" s="26">
        <f t="shared" si="31"/>
        <v>0</v>
      </c>
      <c r="N70" s="26">
        <f t="shared" si="31"/>
        <v>0</v>
      </c>
      <c r="O70" s="26">
        <f t="shared" si="31"/>
        <v>0</v>
      </c>
      <c r="P70" s="26">
        <f t="shared" si="31"/>
        <v>0</v>
      </c>
      <c r="Q70" s="26">
        <f t="shared" si="31"/>
        <v>0</v>
      </c>
      <c r="R70" s="26">
        <f t="shared" si="31"/>
        <v>0</v>
      </c>
      <c r="S70" s="26">
        <f t="shared" si="31"/>
        <v>0</v>
      </c>
      <c r="T70" s="26">
        <f t="shared" si="31"/>
        <v>0</v>
      </c>
      <c r="U70" s="26">
        <f t="shared" si="31"/>
        <v>0</v>
      </c>
      <c r="V70" s="26">
        <f t="shared" si="31"/>
        <v>0</v>
      </c>
      <c r="W70" s="26">
        <f t="shared" si="31"/>
        <v>0</v>
      </c>
      <c r="X70" s="26">
        <f t="shared" si="31"/>
        <v>0</v>
      </c>
      <c r="Y70" s="26">
        <f t="shared" si="31"/>
        <v>0</v>
      </c>
      <c r="Z70" s="26">
        <f t="shared" si="31"/>
        <v>0</v>
      </c>
      <c r="AA70" s="26">
        <f t="shared" si="31"/>
        <v>0</v>
      </c>
      <c r="AB70" s="26">
        <f t="shared" si="31"/>
        <v>0</v>
      </c>
      <c r="AC70" s="26">
        <f t="shared" si="31"/>
        <v>0</v>
      </c>
      <c r="AD70" s="26">
        <f t="shared" si="31"/>
        <v>0</v>
      </c>
      <c r="AE70" s="26">
        <f>AE71</f>
        <v>0</v>
      </c>
    </row>
    <row r="71" spans="1:31" s="43" customFormat="1" ht="27.75" customHeight="1">
      <c r="A71" s="42" t="s">
        <v>23</v>
      </c>
      <c r="B71" s="27">
        <f t="shared" si="1"/>
        <v>0</v>
      </c>
      <c r="C71" s="27">
        <f>C72+C73+C74+C75</f>
        <v>0</v>
      </c>
      <c r="D71" s="27">
        <f>D72+D73+D74+D75</f>
        <v>0</v>
      </c>
      <c r="E71" s="27">
        <f>E72+E73+E74+E75</f>
        <v>0</v>
      </c>
      <c r="F71" s="27" t="e">
        <f>E71/B71%</f>
        <v>#DIV/0!</v>
      </c>
      <c r="G71" s="27">
        <f>_xlfn.IFERROR(E71/C71*100,0)</f>
        <v>0</v>
      </c>
      <c r="H71" s="27">
        <f>H72+H73+H74+H75</f>
        <v>0</v>
      </c>
      <c r="I71" s="27">
        <f aca="true" t="shared" si="32" ref="I71:AE71">I72+I73+I74+I75</f>
        <v>0</v>
      </c>
      <c r="J71" s="27">
        <f t="shared" si="32"/>
        <v>0</v>
      </c>
      <c r="K71" s="27">
        <f t="shared" si="32"/>
        <v>0</v>
      </c>
      <c r="L71" s="27">
        <f t="shared" si="32"/>
        <v>0</v>
      </c>
      <c r="M71" s="27">
        <f t="shared" si="32"/>
        <v>0</v>
      </c>
      <c r="N71" s="27">
        <f t="shared" si="32"/>
        <v>0</v>
      </c>
      <c r="O71" s="27">
        <f t="shared" si="32"/>
        <v>0</v>
      </c>
      <c r="P71" s="27">
        <f t="shared" si="32"/>
        <v>0</v>
      </c>
      <c r="Q71" s="27">
        <f t="shared" si="32"/>
        <v>0</v>
      </c>
      <c r="R71" s="27">
        <f t="shared" si="32"/>
        <v>0</v>
      </c>
      <c r="S71" s="27">
        <f t="shared" si="32"/>
        <v>0</v>
      </c>
      <c r="T71" s="27">
        <f t="shared" si="32"/>
        <v>0</v>
      </c>
      <c r="U71" s="27">
        <f t="shared" si="32"/>
        <v>0</v>
      </c>
      <c r="V71" s="27">
        <f t="shared" si="32"/>
        <v>0</v>
      </c>
      <c r="W71" s="27">
        <f t="shared" si="32"/>
        <v>0</v>
      </c>
      <c r="X71" s="27">
        <f t="shared" si="32"/>
        <v>0</v>
      </c>
      <c r="Y71" s="27">
        <f t="shared" si="32"/>
        <v>0</v>
      </c>
      <c r="Z71" s="27">
        <f t="shared" si="32"/>
        <v>0</v>
      </c>
      <c r="AA71" s="27">
        <f t="shared" si="32"/>
        <v>0</v>
      </c>
      <c r="AB71" s="27">
        <f t="shared" si="32"/>
        <v>0</v>
      </c>
      <c r="AC71" s="27">
        <f t="shared" si="32"/>
        <v>0</v>
      </c>
      <c r="AD71" s="27">
        <f t="shared" si="32"/>
        <v>0</v>
      </c>
      <c r="AE71" s="27">
        <f t="shared" si="32"/>
        <v>0</v>
      </c>
    </row>
    <row r="72" spans="1:31" s="37" customFormat="1" ht="27" customHeight="1">
      <c r="A72" s="44" t="s">
        <v>12</v>
      </c>
      <c r="B72" s="26">
        <f t="shared" si="1"/>
        <v>0</v>
      </c>
      <c r="C72" s="26">
        <f>H72+J72+L72+N72+P72+R72+T72+V72+X72+Z72+AB72</f>
        <v>0</v>
      </c>
      <c r="D72" s="26">
        <f>E72</f>
        <v>0</v>
      </c>
      <c r="E72" s="26">
        <f>I72+K72+M72+O72+Q72+S72+U72+W72+Y72+AA72+AC72+AE72</f>
        <v>0</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45"/>
    </row>
    <row r="73" spans="1:31" s="37" customFormat="1" ht="30.75" customHeight="1">
      <c r="A73" s="44" t="s">
        <v>13</v>
      </c>
      <c r="B73" s="26">
        <f>H73+J73+L73+N73+P73+R73+T73+V73+X73+Z73+AB73+AD73</f>
        <v>0</v>
      </c>
      <c r="C73" s="26">
        <f>H73+J73+L73+N73+P73+R73+T73+V73+X73+Z73+AB73</f>
        <v>0</v>
      </c>
      <c r="D73" s="26">
        <f>E73</f>
        <v>0</v>
      </c>
      <c r="E73" s="26">
        <f>I73+K73+M73+O73+Q73+S73+U73+W73+Y73+AA73+AC73+AE73</f>
        <v>0</v>
      </c>
      <c r="F73" s="26" t="e">
        <f>E73/B73%</f>
        <v>#DIV/0!</v>
      </c>
      <c r="G73" s="26">
        <f>_xlfn.IFERROR(E73/C73*100,0)</f>
        <v>0</v>
      </c>
      <c r="H73" s="26"/>
      <c r="I73" s="26"/>
      <c r="J73" s="26"/>
      <c r="K73" s="26"/>
      <c r="L73" s="26"/>
      <c r="M73" s="26"/>
      <c r="N73" s="26"/>
      <c r="O73" s="26"/>
      <c r="P73" s="26"/>
      <c r="Q73" s="26"/>
      <c r="R73" s="26"/>
      <c r="S73" s="26"/>
      <c r="T73" s="26"/>
      <c r="U73" s="26"/>
      <c r="V73" s="26"/>
      <c r="W73" s="26"/>
      <c r="X73" s="26"/>
      <c r="Y73" s="26"/>
      <c r="Z73" s="26"/>
      <c r="AA73" s="26"/>
      <c r="AB73" s="26"/>
      <c r="AC73" s="26"/>
      <c r="AD73" s="26"/>
      <c r="AE73" s="45"/>
    </row>
    <row r="74" spans="1:31" s="37" customFormat="1" ht="27.75" customHeight="1">
      <c r="A74" s="44" t="s">
        <v>52</v>
      </c>
      <c r="B74" s="26">
        <f t="shared" si="1"/>
        <v>0</v>
      </c>
      <c r="C74" s="26">
        <f>H74+J74+L74+N74+P74+R74+T74+V74+X74+Z74+AB74</f>
        <v>0</v>
      </c>
      <c r="D74" s="26">
        <f>E74</f>
        <v>0</v>
      </c>
      <c r="E74" s="26">
        <f>I74+K74+M74+O74+Q74+S74+U74+W74+Y74+AA74+AC74+AE74</f>
        <v>0</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45"/>
    </row>
    <row r="75" spans="1:31" s="37" customFormat="1" ht="42" customHeight="1">
      <c r="A75" s="44" t="s">
        <v>14</v>
      </c>
      <c r="B75" s="26">
        <f t="shared" si="1"/>
        <v>0</v>
      </c>
      <c r="C75" s="26">
        <f>H75+J75+L75+N75+P75+R75+T75+V75+X75+Z75+AB75</f>
        <v>0</v>
      </c>
      <c r="D75" s="26">
        <f>E75</f>
        <v>0</v>
      </c>
      <c r="E75" s="26">
        <f>I75+K75+M75+O75+Q75+S75+U75+W75+Y75+AA75+AC75+AE75</f>
        <v>0</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45"/>
    </row>
    <row r="76" spans="1:31" s="4" customFormat="1" ht="75.75" customHeight="1">
      <c r="A76" s="25" t="s">
        <v>67</v>
      </c>
      <c r="B76" s="7">
        <f t="shared" si="1"/>
        <v>2000</v>
      </c>
      <c r="C76" s="7">
        <f>C77</f>
        <v>2000</v>
      </c>
      <c r="D76" s="7">
        <f>D77</f>
        <v>0</v>
      </c>
      <c r="E76" s="7">
        <f>E77</f>
        <v>0</v>
      </c>
      <c r="F76" s="7">
        <f>E76/B76%</f>
        <v>0</v>
      </c>
      <c r="G76" s="7">
        <f>_xlfn.IFERROR(E76/C76*100,0)</f>
        <v>0</v>
      </c>
      <c r="H76" s="7">
        <f>H77</f>
        <v>0</v>
      </c>
      <c r="I76" s="7">
        <f aca="true" t="shared" si="33" ref="I76:AD76">I77</f>
        <v>0</v>
      </c>
      <c r="J76" s="7">
        <f t="shared" si="33"/>
        <v>0</v>
      </c>
      <c r="K76" s="7">
        <f t="shared" si="33"/>
        <v>0</v>
      </c>
      <c r="L76" s="7">
        <f t="shared" si="33"/>
        <v>0</v>
      </c>
      <c r="M76" s="7">
        <f t="shared" si="33"/>
        <v>0</v>
      </c>
      <c r="N76" s="7">
        <f t="shared" si="33"/>
        <v>0</v>
      </c>
      <c r="O76" s="7">
        <f t="shared" si="33"/>
        <v>0</v>
      </c>
      <c r="P76" s="7">
        <f t="shared" si="33"/>
        <v>0</v>
      </c>
      <c r="Q76" s="7">
        <f t="shared" si="33"/>
        <v>0</v>
      </c>
      <c r="R76" s="7">
        <f t="shared" si="33"/>
        <v>0</v>
      </c>
      <c r="S76" s="7">
        <f t="shared" si="33"/>
        <v>0</v>
      </c>
      <c r="T76" s="7">
        <f t="shared" si="33"/>
        <v>0</v>
      </c>
      <c r="U76" s="7">
        <f t="shared" si="33"/>
        <v>0</v>
      </c>
      <c r="V76" s="7">
        <f t="shared" si="33"/>
        <v>0</v>
      </c>
      <c r="W76" s="7">
        <f t="shared" si="33"/>
        <v>0</v>
      </c>
      <c r="X76" s="7">
        <f t="shared" si="33"/>
        <v>2000</v>
      </c>
      <c r="Y76" s="7">
        <f t="shared" si="33"/>
        <v>0</v>
      </c>
      <c r="Z76" s="7">
        <f t="shared" si="33"/>
        <v>0</v>
      </c>
      <c r="AA76" s="7">
        <f t="shared" si="33"/>
        <v>0</v>
      </c>
      <c r="AB76" s="7">
        <f t="shared" si="33"/>
        <v>0</v>
      </c>
      <c r="AC76" s="7">
        <f t="shared" si="33"/>
        <v>0</v>
      </c>
      <c r="AD76" s="7">
        <f t="shared" si="33"/>
        <v>0</v>
      </c>
      <c r="AE76" s="7">
        <f>AE77</f>
        <v>0</v>
      </c>
    </row>
    <row r="77" spans="1:31" s="22" customFormat="1" ht="27.75" customHeight="1">
      <c r="A77" s="21" t="s">
        <v>23</v>
      </c>
      <c r="B77" s="13">
        <f t="shared" si="1"/>
        <v>2000</v>
      </c>
      <c r="C77" s="13">
        <f>C78+C79+C80+C81</f>
        <v>2000</v>
      </c>
      <c r="D77" s="13">
        <f>D78+D79+D80+D81</f>
        <v>0</v>
      </c>
      <c r="E77" s="13">
        <f>E78+E79+E80+E81</f>
        <v>0</v>
      </c>
      <c r="F77" s="13">
        <f>E77/B77%</f>
        <v>0</v>
      </c>
      <c r="G77" s="13">
        <f>_xlfn.IFERROR(E77/C77*100,0)</f>
        <v>0</v>
      </c>
      <c r="H77" s="13">
        <f>H78+H79+H80+H81</f>
        <v>0</v>
      </c>
      <c r="I77" s="13">
        <f aca="true" t="shared" si="34" ref="I77:AE77">I78+I79+I80+I81</f>
        <v>0</v>
      </c>
      <c r="J77" s="13">
        <f t="shared" si="34"/>
        <v>0</v>
      </c>
      <c r="K77" s="13">
        <f t="shared" si="34"/>
        <v>0</v>
      </c>
      <c r="L77" s="13">
        <f t="shared" si="34"/>
        <v>0</v>
      </c>
      <c r="M77" s="13">
        <f t="shared" si="34"/>
        <v>0</v>
      </c>
      <c r="N77" s="13">
        <f t="shared" si="34"/>
        <v>0</v>
      </c>
      <c r="O77" s="13">
        <f t="shared" si="34"/>
        <v>0</v>
      </c>
      <c r="P77" s="13">
        <f t="shared" si="34"/>
        <v>0</v>
      </c>
      <c r="Q77" s="13">
        <f t="shared" si="34"/>
        <v>0</v>
      </c>
      <c r="R77" s="13">
        <f t="shared" si="34"/>
        <v>0</v>
      </c>
      <c r="S77" s="13">
        <f t="shared" si="34"/>
        <v>0</v>
      </c>
      <c r="T77" s="13">
        <f t="shared" si="34"/>
        <v>0</v>
      </c>
      <c r="U77" s="13">
        <f t="shared" si="34"/>
        <v>0</v>
      </c>
      <c r="V77" s="13">
        <f t="shared" si="34"/>
        <v>0</v>
      </c>
      <c r="W77" s="13">
        <f t="shared" si="34"/>
        <v>0</v>
      </c>
      <c r="X77" s="13">
        <f t="shared" si="34"/>
        <v>2000</v>
      </c>
      <c r="Y77" s="13">
        <f t="shared" si="34"/>
        <v>0</v>
      </c>
      <c r="Z77" s="13">
        <f t="shared" si="34"/>
        <v>0</v>
      </c>
      <c r="AA77" s="13">
        <f t="shared" si="34"/>
        <v>0</v>
      </c>
      <c r="AB77" s="13">
        <f t="shared" si="34"/>
        <v>0</v>
      </c>
      <c r="AC77" s="13">
        <f t="shared" si="34"/>
        <v>0</v>
      </c>
      <c r="AD77" s="13">
        <f t="shared" si="34"/>
        <v>0</v>
      </c>
      <c r="AE77" s="13">
        <f t="shared" si="34"/>
        <v>0</v>
      </c>
    </row>
    <row r="78" spans="1:31" s="4" customFormat="1" ht="27" customHeight="1">
      <c r="A78" s="24" t="s">
        <v>12</v>
      </c>
      <c r="B78" s="7">
        <f t="shared" si="1"/>
        <v>0</v>
      </c>
      <c r="C78" s="7">
        <f>H78+J78+L78+N78+P78+R78+T78+V78+X78+Z78+AB78</f>
        <v>0</v>
      </c>
      <c r="D78" s="7">
        <f>E78</f>
        <v>0</v>
      </c>
      <c r="E78" s="7">
        <f>I78+K78+M78+O78+Q78+S78+U78+W78+Y78+AA78+AC78+AE78</f>
        <v>0</v>
      </c>
      <c r="F78" s="7"/>
      <c r="G78" s="7"/>
      <c r="H78" s="7"/>
      <c r="I78" s="7"/>
      <c r="J78" s="7"/>
      <c r="K78" s="7"/>
      <c r="L78" s="7"/>
      <c r="M78" s="7"/>
      <c r="N78" s="7"/>
      <c r="O78" s="7"/>
      <c r="P78" s="7"/>
      <c r="Q78" s="7"/>
      <c r="R78" s="7"/>
      <c r="S78" s="7"/>
      <c r="T78" s="7"/>
      <c r="U78" s="7"/>
      <c r="V78" s="7"/>
      <c r="W78" s="7"/>
      <c r="X78" s="7"/>
      <c r="Y78" s="7"/>
      <c r="Z78" s="7"/>
      <c r="AA78" s="7"/>
      <c r="AB78" s="7"/>
      <c r="AC78" s="7"/>
      <c r="AD78" s="7"/>
      <c r="AE78" s="38"/>
    </row>
    <row r="79" spans="1:31" s="4" customFormat="1" ht="32.25" customHeight="1">
      <c r="A79" s="24" t="s">
        <v>13</v>
      </c>
      <c r="B79" s="7">
        <f t="shared" si="1"/>
        <v>2000</v>
      </c>
      <c r="C79" s="7">
        <f>H79+J79+L79+N79+P79+R79+T79+V79+X79+Z79+AB79</f>
        <v>2000</v>
      </c>
      <c r="D79" s="7">
        <f>E79</f>
        <v>0</v>
      </c>
      <c r="E79" s="7">
        <f>I79+K79+M79+O79+Q79+S79+U79+W79+Y79+AA79+AC79+AE79</f>
        <v>0</v>
      </c>
      <c r="F79" s="7">
        <f>E79/B79%</f>
        <v>0</v>
      </c>
      <c r="G79" s="7">
        <f>_xlfn.IFERROR(E79/C79*100,0)</f>
        <v>0</v>
      </c>
      <c r="H79" s="7"/>
      <c r="I79" s="7"/>
      <c r="J79" s="7"/>
      <c r="K79" s="7"/>
      <c r="L79" s="7"/>
      <c r="M79" s="7"/>
      <c r="N79" s="7"/>
      <c r="O79" s="7"/>
      <c r="P79" s="7"/>
      <c r="Q79" s="7"/>
      <c r="R79" s="7"/>
      <c r="S79" s="7"/>
      <c r="T79" s="7"/>
      <c r="U79" s="7"/>
      <c r="V79" s="7"/>
      <c r="W79" s="7"/>
      <c r="X79" s="7">
        <v>2000</v>
      </c>
      <c r="Y79" s="7"/>
      <c r="Z79" s="7"/>
      <c r="AA79" s="7"/>
      <c r="AB79" s="7"/>
      <c r="AC79" s="7"/>
      <c r="AD79" s="7"/>
      <c r="AE79" s="38"/>
    </row>
    <row r="80" spans="1:31" s="4" customFormat="1" ht="29.25" customHeight="1">
      <c r="A80" s="24" t="s">
        <v>52</v>
      </c>
      <c r="B80" s="7">
        <f t="shared" si="1"/>
        <v>0</v>
      </c>
      <c r="C80" s="7">
        <f>H80+J80+L80+N80+P80+R80+T80+V80+X80+Z80+AB80</f>
        <v>0</v>
      </c>
      <c r="D80" s="7">
        <f>E80</f>
        <v>0</v>
      </c>
      <c r="E80" s="7">
        <f>I80+K80+M80+O80+Q80+S80+U80+W80+Y80+AA80+AC80+AE80</f>
        <v>0</v>
      </c>
      <c r="F80" s="7"/>
      <c r="G80" s="7"/>
      <c r="H80" s="7"/>
      <c r="I80" s="7"/>
      <c r="J80" s="7"/>
      <c r="K80" s="7"/>
      <c r="L80" s="7"/>
      <c r="M80" s="7"/>
      <c r="N80" s="7"/>
      <c r="O80" s="7"/>
      <c r="P80" s="7"/>
      <c r="Q80" s="7"/>
      <c r="R80" s="7"/>
      <c r="S80" s="7"/>
      <c r="T80" s="7"/>
      <c r="U80" s="7"/>
      <c r="V80" s="7"/>
      <c r="W80" s="7"/>
      <c r="X80" s="7"/>
      <c r="Y80" s="7"/>
      <c r="Z80" s="7"/>
      <c r="AA80" s="7"/>
      <c r="AB80" s="7"/>
      <c r="AC80" s="7"/>
      <c r="AD80" s="7"/>
      <c r="AE80" s="38"/>
    </row>
    <row r="81" spans="1:31" s="4" customFormat="1" ht="36" customHeight="1">
      <c r="A81" s="24" t="s">
        <v>14</v>
      </c>
      <c r="B81" s="7">
        <f t="shared" si="1"/>
        <v>0</v>
      </c>
      <c r="C81" s="7">
        <f>H81+J81+L81+N81+P81+R81+T81+V81+X81+Z81+AB81</f>
        <v>0</v>
      </c>
      <c r="D81" s="7">
        <f>E81</f>
        <v>0</v>
      </c>
      <c r="E81" s="7">
        <f>I81+K81+M81+O81+Q81+S81+U81+W81+Y81+AA81+AC81+AE81</f>
        <v>0</v>
      </c>
      <c r="F81" s="7"/>
      <c r="G81" s="7"/>
      <c r="H81" s="7"/>
      <c r="I81" s="7"/>
      <c r="J81" s="7"/>
      <c r="K81" s="7"/>
      <c r="L81" s="7"/>
      <c r="M81" s="7"/>
      <c r="N81" s="7"/>
      <c r="O81" s="7"/>
      <c r="P81" s="7"/>
      <c r="Q81" s="7"/>
      <c r="R81" s="7"/>
      <c r="S81" s="7"/>
      <c r="T81" s="7"/>
      <c r="U81" s="7"/>
      <c r="V81" s="7"/>
      <c r="W81" s="7"/>
      <c r="X81" s="7"/>
      <c r="Y81" s="7"/>
      <c r="Z81" s="7"/>
      <c r="AA81" s="7"/>
      <c r="AB81" s="7"/>
      <c r="AC81" s="7"/>
      <c r="AD81" s="7"/>
      <c r="AE81" s="38"/>
    </row>
    <row r="82" spans="1:32" s="4" customFormat="1" ht="107.25" customHeight="1">
      <c r="A82" s="25" t="s">
        <v>46</v>
      </c>
      <c r="B82" s="7">
        <f t="shared" si="1"/>
        <v>23653.3</v>
      </c>
      <c r="C82" s="7">
        <f>C83</f>
        <v>22771.739999999998</v>
      </c>
      <c r="D82" s="7">
        <f>D83</f>
        <v>0</v>
      </c>
      <c r="E82" s="7">
        <f>E83</f>
        <v>0</v>
      </c>
      <c r="F82" s="7">
        <f>E82/B82%</f>
        <v>0</v>
      </c>
      <c r="G82" s="7">
        <f>E82/C82%</f>
        <v>0</v>
      </c>
      <c r="H82" s="7">
        <f>H83</f>
        <v>4469.63</v>
      </c>
      <c r="I82" s="7">
        <f aca="true" t="shared" si="35" ref="I82:AE82">I83</f>
        <v>0</v>
      </c>
      <c r="J82" s="7">
        <f t="shared" si="35"/>
        <v>2107.58</v>
      </c>
      <c r="K82" s="7">
        <f t="shared" si="35"/>
        <v>0</v>
      </c>
      <c r="L82" s="7">
        <f t="shared" si="35"/>
        <v>961.42</v>
      </c>
      <c r="M82" s="7">
        <f t="shared" si="35"/>
        <v>0</v>
      </c>
      <c r="N82" s="7">
        <f t="shared" si="35"/>
        <v>2502.55</v>
      </c>
      <c r="O82" s="7">
        <f t="shared" si="35"/>
        <v>0</v>
      </c>
      <c r="P82" s="7">
        <f t="shared" si="35"/>
        <v>2228.21</v>
      </c>
      <c r="Q82" s="7">
        <f t="shared" si="35"/>
        <v>0</v>
      </c>
      <c r="R82" s="7">
        <f t="shared" si="35"/>
        <v>1887.73</v>
      </c>
      <c r="S82" s="7">
        <f t="shared" si="35"/>
        <v>0</v>
      </c>
      <c r="T82" s="7">
        <f t="shared" si="35"/>
        <v>3365.45</v>
      </c>
      <c r="U82" s="7">
        <f t="shared" si="35"/>
        <v>0</v>
      </c>
      <c r="V82" s="7">
        <f t="shared" si="35"/>
        <v>1391.98</v>
      </c>
      <c r="W82" s="7">
        <f t="shared" si="35"/>
        <v>0</v>
      </c>
      <c r="X82" s="7">
        <f t="shared" si="35"/>
        <v>862.98</v>
      </c>
      <c r="Y82" s="7">
        <f t="shared" si="35"/>
        <v>0</v>
      </c>
      <c r="Z82" s="7">
        <f t="shared" si="35"/>
        <v>2053.94</v>
      </c>
      <c r="AA82" s="7">
        <f t="shared" si="35"/>
        <v>0</v>
      </c>
      <c r="AB82" s="7">
        <f t="shared" si="35"/>
        <v>940.27</v>
      </c>
      <c r="AC82" s="7">
        <f t="shared" si="35"/>
        <v>0</v>
      </c>
      <c r="AD82" s="7">
        <f t="shared" si="35"/>
        <v>881.56</v>
      </c>
      <c r="AE82" s="7">
        <f t="shared" si="35"/>
        <v>0</v>
      </c>
      <c r="AF82" s="18"/>
    </row>
    <row r="83" spans="1:31" s="22" customFormat="1" ht="31.5" customHeight="1">
      <c r="A83" s="21" t="s">
        <v>23</v>
      </c>
      <c r="B83" s="13">
        <f t="shared" si="1"/>
        <v>23653.3</v>
      </c>
      <c r="C83" s="13">
        <f>C84+C85+C86+C87</f>
        <v>22771.739999999998</v>
      </c>
      <c r="D83" s="13">
        <f>D84+D85+D86+D87</f>
        <v>0</v>
      </c>
      <c r="E83" s="13">
        <f>E84+E85+E86+E87</f>
        <v>0</v>
      </c>
      <c r="F83" s="13">
        <f>E83/B83%</f>
        <v>0</v>
      </c>
      <c r="G83" s="13">
        <f>E83/C83%</f>
        <v>0</v>
      </c>
      <c r="H83" s="13">
        <f>H84+H85+H86+H87</f>
        <v>4469.63</v>
      </c>
      <c r="I83" s="13">
        <f aca="true" t="shared" si="36" ref="I83:AE83">I84+I85+I86+I87</f>
        <v>0</v>
      </c>
      <c r="J83" s="13">
        <f t="shared" si="36"/>
        <v>2107.58</v>
      </c>
      <c r="K83" s="13">
        <f t="shared" si="36"/>
        <v>0</v>
      </c>
      <c r="L83" s="13">
        <f t="shared" si="36"/>
        <v>961.42</v>
      </c>
      <c r="M83" s="13">
        <f t="shared" si="36"/>
        <v>0</v>
      </c>
      <c r="N83" s="13">
        <f t="shared" si="36"/>
        <v>2502.55</v>
      </c>
      <c r="O83" s="13">
        <f t="shared" si="36"/>
        <v>0</v>
      </c>
      <c r="P83" s="13">
        <f t="shared" si="36"/>
        <v>2228.21</v>
      </c>
      <c r="Q83" s="13">
        <f t="shared" si="36"/>
        <v>0</v>
      </c>
      <c r="R83" s="13">
        <f t="shared" si="36"/>
        <v>1887.73</v>
      </c>
      <c r="S83" s="13">
        <f t="shared" si="36"/>
        <v>0</v>
      </c>
      <c r="T83" s="13">
        <f t="shared" si="36"/>
        <v>3365.45</v>
      </c>
      <c r="U83" s="13">
        <f t="shared" si="36"/>
        <v>0</v>
      </c>
      <c r="V83" s="13">
        <f>V84+V85+V86+V87</f>
        <v>1391.98</v>
      </c>
      <c r="W83" s="13">
        <f t="shared" si="36"/>
        <v>0</v>
      </c>
      <c r="X83" s="13">
        <f t="shared" si="36"/>
        <v>862.98</v>
      </c>
      <c r="Y83" s="13">
        <f t="shared" si="36"/>
        <v>0</v>
      </c>
      <c r="Z83" s="13">
        <f t="shared" si="36"/>
        <v>2053.94</v>
      </c>
      <c r="AA83" s="13">
        <f t="shared" si="36"/>
        <v>0</v>
      </c>
      <c r="AB83" s="13">
        <f t="shared" si="36"/>
        <v>940.27</v>
      </c>
      <c r="AC83" s="13">
        <f t="shared" si="36"/>
        <v>0</v>
      </c>
      <c r="AD83" s="13">
        <f t="shared" si="36"/>
        <v>881.56</v>
      </c>
      <c r="AE83" s="13">
        <f t="shared" si="36"/>
        <v>0</v>
      </c>
    </row>
    <row r="84" spans="1:31" s="4" customFormat="1" ht="27.75" customHeight="1">
      <c r="A84" s="24" t="s">
        <v>12</v>
      </c>
      <c r="B84" s="7">
        <f t="shared" si="1"/>
        <v>0</v>
      </c>
      <c r="C84" s="7">
        <f>H84+J84+L84+N84+P84+R84+T84+V84+X84+Z84+AB84</f>
        <v>0</v>
      </c>
      <c r="D84" s="7">
        <f>E84</f>
        <v>0</v>
      </c>
      <c r="E84" s="7">
        <f>I84+K84+M84+O84+Q84+S84+U84+W84+Y84+AA84+AC84+AE84</f>
        <v>0</v>
      </c>
      <c r="F84" s="7"/>
      <c r="G84" s="7"/>
      <c r="H84" s="7"/>
      <c r="I84" s="7"/>
      <c r="J84" s="7"/>
      <c r="K84" s="7"/>
      <c r="L84" s="7"/>
      <c r="M84" s="7"/>
      <c r="N84" s="7"/>
      <c r="O84" s="7"/>
      <c r="P84" s="7"/>
      <c r="Q84" s="7"/>
      <c r="R84" s="7"/>
      <c r="S84" s="7"/>
      <c r="T84" s="7"/>
      <c r="U84" s="7"/>
      <c r="V84" s="7"/>
      <c r="W84" s="7"/>
      <c r="X84" s="7"/>
      <c r="Y84" s="7"/>
      <c r="Z84" s="7"/>
      <c r="AA84" s="7"/>
      <c r="AB84" s="7"/>
      <c r="AC84" s="7"/>
      <c r="AD84" s="7"/>
      <c r="AE84" s="38"/>
    </row>
    <row r="85" spans="1:31" s="4" customFormat="1" ht="26.25" customHeight="1">
      <c r="A85" s="24" t="s">
        <v>13</v>
      </c>
      <c r="B85" s="7">
        <f>H85+J85+L85+N85+P85+R85+T85+V85+X85+Z85+AB85+AD85</f>
        <v>23653.3</v>
      </c>
      <c r="C85" s="7">
        <f>H85+J85+L85+N85+P85+R85+T85+V85+X85+Z85+AB85</f>
        <v>22771.739999999998</v>
      </c>
      <c r="D85" s="7">
        <f>E85</f>
        <v>0</v>
      </c>
      <c r="E85" s="7">
        <f>I85+K85+M85+O85+Q85+S85+U85+W85+Y85+AA85+AC85+AE85</f>
        <v>0</v>
      </c>
      <c r="F85" s="7">
        <f>E85/B85%</f>
        <v>0</v>
      </c>
      <c r="G85" s="7">
        <f>E85/C85%</f>
        <v>0</v>
      </c>
      <c r="H85" s="7">
        <v>4469.63</v>
      </c>
      <c r="I85" s="7"/>
      <c r="J85" s="7">
        <v>2107.58</v>
      </c>
      <c r="K85" s="7"/>
      <c r="L85" s="7">
        <v>961.42</v>
      </c>
      <c r="M85" s="7"/>
      <c r="N85" s="7">
        <v>2502.55</v>
      </c>
      <c r="O85" s="7"/>
      <c r="P85" s="7">
        <v>2228.21</v>
      </c>
      <c r="Q85" s="7"/>
      <c r="R85" s="7">
        <v>1887.73</v>
      </c>
      <c r="S85" s="7"/>
      <c r="T85" s="7">
        <v>3365.45</v>
      </c>
      <c r="U85" s="7"/>
      <c r="V85" s="7">
        <v>1391.98</v>
      </c>
      <c r="W85" s="7"/>
      <c r="X85" s="7">
        <v>862.98</v>
      </c>
      <c r="Y85" s="7"/>
      <c r="Z85" s="7">
        <v>2053.94</v>
      </c>
      <c r="AA85" s="7"/>
      <c r="AB85" s="7">
        <v>940.27</v>
      </c>
      <c r="AC85" s="7"/>
      <c r="AD85" s="7">
        <v>881.56</v>
      </c>
      <c r="AE85" s="38"/>
    </row>
    <row r="86" spans="1:31" s="4" customFormat="1" ht="21.75" customHeight="1">
      <c r="A86" s="24" t="s">
        <v>52</v>
      </c>
      <c r="B86" s="7">
        <f t="shared" si="1"/>
        <v>0</v>
      </c>
      <c r="C86" s="7">
        <f>H86+J86+L86+N86+P86+R86+T86+V86+X86+Z86+AB86</f>
        <v>0</v>
      </c>
      <c r="D86" s="7">
        <f>E86</f>
        <v>0</v>
      </c>
      <c r="E86" s="7">
        <f>I86+K86+M86+O86+Q86+S86+U86+W86+Y86+AA86+AC86+AE86</f>
        <v>0</v>
      </c>
      <c r="F86" s="7"/>
      <c r="G86" s="7"/>
      <c r="H86" s="7"/>
      <c r="I86" s="7"/>
      <c r="J86" s="7"/>
      <c r="K86" s="7"/>
      <c r="L86" s="7"/>
      <c r="M86" s="7"/>
      <c r="N86" s="7"/>
      <c r="O86" s="7"/>
      <c r="P86" s="7"/>
      <c r="Q86" s="7"/>
      <c r="R86" s="7"/>
      <c r="S86" s="7"/>
      <c r="T86" s="7"/>
      <c r="U86" s="7"/>
      <c r="V86" s="7"/>
      <c r="W86" s="7"/>
      <c r="X86" s="7"/>
      <c r="Y86" s="7"/>
      <c r="Z86" s="7"/>
      <c r="AA86" s="7"/>
      <c r="AB86" s="7"/>
      <c r="AC86" s="7"/>
      <c r="AD86" s="7"/>
      <c r="AE86" s="38"/>
    </row>
    <row r="87" spans="1:31" s="4" customFormat="1" ht="24.75" customHeight="1">
      <c r="A87" s="24" t="s">
        <v>14</v>
      </c>
      <c r="B87" s="7">
        <f t="shared" si="1"/>
        <v>0</v>
      </c>
      <c r="C87" s="7">
        <f>H87+J87+L87+N87+P87+R87+T87+V87+X87+Z87+AB87</f>
        <v>0</v>
      </c>
      <c r="D87" s="7">
        <f>E87</f>
        <v>0</v>
      </c>
      <c r="E87" s="7">
        <f>I87+K87+M87+O87+Q87+S87+U87+W87+Y87+AA87+AC87+AE87</f>
        <v>0</v>
      </c>
      <c r="F87" s="7"/>
      <c r="G87" s="7"/>
      <c r="H87" s="7"/>
      <c r="I87" s="7"/>
      <c r="J87" s="7"/>
      <c r="K87" s="7"/>
      <c r="L87" s="7"/>
      <c r="M87" s="7"/>
      <c r="N87" s="7"/>
      <c r="O87" s="7"/>
      <c r="P87" s="7"/>
      <c r="Q87" s="7"/>
      <c r="R87" s="7"/>
      <c r="S87" s="7"/>
      <c r="T87" s="7"/>
      <c r="U87" s="7"/>
      <c r="V87" s="7"/>
      <c r="W87" s="7"/>
      <c r="X87" s="7"/>
      <c r="Y87" s="7"/>
      <c r="Z87" s="7"/>
      <c r="AA87" s="7"/>
      <c r="AB87" s="7"/>
      <c r="AC87" s="7"/>
      <c r="AD87" s="7"/>
      <c r="AE87" s="38"/>
    </row>
    <row r="88" spans="1:31" s="4" customFormat="1" ht="124.5" customHeight="1">
      <c r="A88" s="25" t="s">
        <v>47</v>
      </c>
      <c r="B88" s="7">
        <f t="shared" si="1"/>
        <v>3492.7</v>
      </c>
      <c r="C88" s="7">
        <f>C89</f>
        <v>1812.7</v>
      </c>
      <c r="D88" s="7">
        <f>D89</f>
        <v>0</v>
      </c>
      <c r="E88" s="7">
        <f>E89</f>
        <v>0</v>
      </c>
      <c r="F88" s="7">
        <f>E88/B88%</f>
        <v>0</v>
      </c>
      <c r="G88" s="7">
        <f>_xlfn.IFERROR(E88/C88*100,0)</f>
        <v>0</v>
      </c>
      <c r="H88" s="7">
        <f>H89</f>
        <v>0</v>
      </c>
      <c r="I88" s="7">
        <f aca="true" t="shared" si="37" ref="I88:AE88">I89</f>
        <v>0</v>
      </c>
      <c r="J88" s="7">
        <f t="shared" si="37"/>
        <v>0</v>
      </c>
      <c r="K88" s="7">
        <f t="shared" si="37"/>
        <v>0</v>
      </c>
      <c r="L88" s="7">
        <f t="shared" si="37"/>
        <v>0</v>
      </c>
      <c r="M88" s="7">
        <f t="shared" si="37"/>
        <v>0</v>
      </c>
      <c r="N88" s="7">
        <f t="shared" si="37"/>
        <v>100</v>
      </c>
      <c r="O88" s="7">
        <f t="shared" si="37"/>
        <v>0</v>
      </c>
      <c r="P88" s="7">
        <f t="shared" si="37"/>
        <v>0</v>
      </c>
      <c r="Q88" s="7">
        <f t="shared" si="37"/>
        <v>0</v>
      </c>
      <c r="R88" s="7">
        <f t="shared" si="37"/>
        <v>358.8</v>
      </c>
      <c r="S88" s="7">
        <f t="shared" si="37"/>
        <v>0</v>
      </c>
      <c r="T88" s="7">
        <f t="shared" si="37"/>
        <v>35</v>
      </c>
      <c r="U88" s="7">
        <f t="shared" si="37"/>
        <v>0</v>
      </c>
      <c r="V88" s="7">
        <f t="shared" si="37"/>
        <v>31</v>
      </c>
      <c r="W88" s="7">
        <f t="shared" si="37"/>
        <v>0</v>
      </c>
      <c r="X88" s="7">
        <f t="shared" si="37"/>
        <v>2964.9</v>
      </c>
      <c r="Y88" s="7">
        <f t="shared" si="37"/>
        <v>0</v>
      </c>
      <c r="Z88" s="7">
        <f t="shared" si="37"/>
        <v>3</v>
      </c>
      <c r="AA88" s="7">
        <f t="shared" si="37"/>
        <v>0</v>
      </c>
      <c r="AB88" s="7">
        <f t="shared" si="37"/>
        <v>0</v>
      </c>
      <c r="AC88" s="7">
        <f t="shared" si="37"/>
        <v>0</v>
      </c>
      <c r="AD88" s="7">
        <f t="shared" si="37"/>
        <v>0</v>
      </c>
      <c r="AE88" s="7">
        <f t="shared" si="37"/>
        <v>0</v>
      </c>
    </row>
    <row r="89" spans="1:31" s="22" customFormat="1" ht="25.5" customHeight="1">
      <c r="A89" s="21" t="s">
        <v>23</v>
      </c>
      <c r="B89" s="13">
        <f t="shared" si="1"/>
        <v>3492.7</v>
      </c>
      <c r="C89" s="13">
        <f>C90+C91+C92+C93</f>
        <v>1812.7</v>
      </c>
      <c r="D89" s="13">
        <f>D90+D91+D92+D93</f>
        <v>0</v>
      </c>
      <c r="E89" s="13">
        <f>E90+E91+E92+E93</f>
        <v>0</v>
      </c>
      <c r="F89" s="13">
        <f>E89/B89%</f>
        <v>0</v>
      </c>
      <c r="G89" s="13">
        <f>_xlfn.IFERROR(E89/C89*100,0)</f>
        <v>0</v>
      </c>
      <c r="H89" s="13">
        <f>H90+H91+H92+H93</f>
        <v>0</v>
      </c>
      <c r="I89" s="13">
        <f aca="true" t="shared" si="38" ref="I89:AD89">I90+I91+I92+I93</f>
        <v>0</v>
      </c>
      <c r="J89" s="13">
        <f t="shared" si="38"/>
        <v>0</v>
      </c>
      <c r="K89" s="13">
        <f t="shared" si="38"/>
        <v>0</v>
      </c>
      <c r="L89" s="13">
        <f t="shared" si="38"/>
        <v>0</v>
      </c>
      <c r="M89" s="13">
        <f t="shared" si="38"/>
        <v>0</v>
      </c>
      <c r="N89" s="13">
        <f t="shared" si="38"/>
        <v>100</v>
      </c>
      <c r="O89" s="13">
        <f t="shared" si="38"/>
        <v>0</v>
      </c>
      <c r="P89" s="13">
        <f t="shared" si="38"/>
        <v>0</v>
      </c>
      <c r="Q89" s="13">
        <f t="shared" si="38"/>
        <v>0</v>
      </c>
      <c r="R89" s="13">
        <f t="shared" si="38"/>
        <v>358.8</v>
      </c>
      <c r="S89" s="13">
        <f t="shared" si="38"/>
        <v>0</v>
      </c>
      <c r="T89" s="13">
        <f t="shared" si="38"/>
        <v>35</v>
      </c>
      <c r="U89" s="13">
        <f t="shared" si="38"/>
        <v>0</v>
      </c>
      <c r="V89" s="13">
        <f>V90+V91+V92+V93</f>
        <v>31</v>
      </c>
      <c r="W89" s="13">
        <f t="shared" si="38"/>
        <v>0</v>
      </c>
      <c r="X89" s="13">
        <f t="shared" si="38"/>
        <v>2964.9</v>
      </c>
      <c r="Y89" s="13">
        <f t="shared" si="38"/>
        <v>0</v>
      </c>
      <c r="Z89" s="13">
        <f t="shared" si="38"/>
        <v>3</v>
      </c>
      <c r="AA89" s="13">
        <f t="shared" si="38"/>
        <v>0</v>
      </c>
      <c r="AB89" s="13">
        <f t="shared" si="38"/>
        <v>0</v>
      </c>
      <c r="AC89" s="13">
        <f t="shared" si="38"/>
        <v>0</v>
      </c>
      <c r="AD89" s="13">
        <f t="shared" si="38"/>
        <v>0</v>
      </c>
      <c r="AE89" s="13">
        <f>AE90+AE91+AE92+AE93</f>
        <v>0</v>
      </c>
    </row>
    <row r="90" spans="1:32" s="4" customFormat="1" ht="16.5" customHeight="1">
      <c r="A90" s="24" t="s">
        <v>12</v>
      </c>
      <c r="B90" s="7">
        <f>H90+J90+L90+N90+P90+R90+T90+V90+X90+Z90+AB90+AD90</f>
        <v>995.1</v>
      </c>
      <c r="C90" s="7">
        <f>C96+C102+C108+C114+C120+C126</f>
        <v>995.1</v>
      </c>
      <c r="D90" s="7">
        <f aca="true" t="shared" si="39" ref="C90:E93">D96+D102+D108+D114+D120+D126</f>
        <v>0</v>
      </c>
      <c r="E90" s="7">
        <f t="shared" si="39"/>
        <v>0</v>
      </c>
      <c r="F90" s="7">
        <f aca="true" t="shared" si="40" ref="F90:F95">E90/B90%</f>
        <v>0</v>
      </c>
      <c r="G90" s="7">
        <f>_xlfn.IFERROR(E90/C90*100,0)</f>
        <v>0</v>
      </c>
      <c r="H90" s="7">
        <f>H96+H102+H108+H114+H120+H126+H132+H138+H144</f>
        <v>0</v>
      </c>
      <c r="I90" s="7">
        <f aca="true" t="shared" si="41" ref="I90:AD90">I96+I102+I108+I114+I120+I126+I132+I138+I144</f>
        <v>0</v>
      </c>
      <c r="J90" s="7">
        <f t="shared" si="41"/>
        <v>0</v>
      </c>
      <c r="K90" s="7">
        <f t="shared" si="41"/>
        <v>0</v>
      </c>
      <c r="L90" s="7">
        <f t="shared" si="41"/>
        <v>0</v>
      </c>
      <c r="M90" s="7">
        <f t="shared" si="41"/>
        <v>0</v>
      </c>
      <c r="N90" s="7">
        <f t="shared" si="41"/>
        <v>0</v>
      </c>
      <c r="O90" s="7">
        <f t="shared" si="41"/>
        <v>0</v>
      </c>
      <c r="P90" s="7">
        <f t="shared" si="41"/>
        <v>0</v>
      </c>
      <c r="Q90" s="7">
        <f t="shared" si="41"/>
        <v>0</v>
      </c>
      <c r="R90" s="7">
        <f t="shared" si="41"/>
        <v>0</v>
      </c>
      <c r="S90" s="7">
        <f t="shared" si="41"/>
        <v>0</v>
      </c>
      <c r="T90" s="7">
        <f t="shared" si="41"/>
        <v>0</v>
      </c>
      <c r="U90" s="7">
        <f t="shared" si="41"/>
        <v>0</v>
      </c>
      <c r="V90" s="7">
        <f t="shared" si="41"/>
        <v>0</v>
      </c>
      <c r="W90" s="7">
        <f t="shared" si="41"/>
        <v>0</v>
      </c>
      <c r="X90" s="7">
        <f t="shared" si="41"/>
        <v>995.1</v>
      </c>
      <c r="Y90" s="7">
        <f t="shared" si="41"/>
        <v>0</v>
      </c>
      <c r="Z90" s="7">
        <f t="shared" si="41"/>
        <v>0</v>
      </c>
      <c r="AA90" s="7">
        <f t="shared" si="41"/>
        <v>0</v>
      </c>
      <c r="AB90" s="7">
        <f t="shared" si="41"/>
        <v>0</v>
      </c>
      <c r="AC90" s="7">
        <f t="shared" si="41"/>
        <v>0</v>
      </c>
      <c r="AD90" s="7">
        <f t="shared" si="41"/>
        <v>0</v>
      </c>
      <c r="AE90" s="7">
        <f>AE96+AE102+AE108+AE114+AE120+AE126+AE132</f>
        <v>0</v>
      </c>
      <c r="AF90" s="18"/>
    </row>
    <row r="91" spans="1:32" s="4" customFormat="1" ht="16.5" customHeight="1">
      <c r="A91" s="24" t="s">
        <v>13</v>
      </c>
      <c r="B91" s="7">
        <f>H91+J91+L91+N91+P91+R91+T91+V91+X91+Z91+AB91+AD91</f>
        <v>2497.6</v>
      </c>
      <c r="C91" s="7">
        <f>C97+C103+C109+C115+C121+C127</f>
        <v>817.6</v>
      </c>
      <c r="D91" s="7">
        <f>D97+D103+D109+D115+D121+D127</f>
        <v>0</v>
      </c>
      <c r="E91" s="7">
        <f>E97+E103+E109+E115+E121+E127</f>
        <v>0</v>
      </c>
      <c r="F91" s="7">
        <f t="shared" si="40"/>
        <v>0</v>
      </c>
      <c r="G91" s="7">
        <f>_xlfn.IFERROR(E91/C91*100,0)</f>
        <v>0</v>
      </c>
      <c r="H91" s="7">
        <f>H97+H103+H109+H115+H121+H127+H133+H139+H145</f>
        <v>0</v>
      </c>
      <c r="I91" s="7">
        <f aca="true" t="shared" si="42" ref="I91:AD91">I97+I103+I109+I115+I121+I127+I133+I139+I145</f>
        <v>0</v>
      </c>
      <c r="J91" s="7">
        <f t="shared" si="42"/>
        <v>0</v>
      </c>
      <c r="K91" s="7">
        <f t="shared" si="42"/>
        <v>0</v>
      </c>
      <c r="L91" s="7">
        <f t="shared" si="42"/>
        <v>0</v>
      </c>
      <c r="M91" s="7">
        <f t="shared" si="42"/>
        <v>0</v>
      </c>
      <c r="N91" s="7">
        <f t="shared" si="42"/>
        <v>100</v>
      </c>
      <c r="O91" s="7">
        <f t="shared" si="42"/>
        <v>0</v>
      </c>
      <c r="P91" s="7">
        <f t="shared" si="42"/>
        <v>0</v>
      </c>
      <c r="Q91" s="7">
        <f t="shared" si="42"/>
        <v>0</v>
      </c>
      <c r="R91" s="7">
        <f t="shared" si="42"/>
        <v>358.8</v>
      </c>
      <c r="S91" s="7">
        <f t="shared" si="42"/>
        <v>0</v>
      </c>
      <c r="T91" s="7">
        <f t="shared" si="42"/>
        <v>35</v>
      </c>
      <c r="U91" s="7">
        <f t="shared" si="42"/>
        <v>0</v>
      </c>
      <c r="V91" s="7">
        <f t="shared" si="42"/>
        <v>31</v>
      </c>
      <c r="W91" s="7">
        <f t="shared" si="42"/>
        <v>0</v>
      </c>
      <c r="X91" s="7">
        <f t="shared" si="42"/>
        <v>1969.8</v>
      </c>
      <c r="Y91" s="7">
        <f t="shared" si="42"/>
        <v>0</v>
      </c>
      <c r="Z91" s="7">
        <f t="shared" si="42"/>
        <v>3</v>
      </c>
      <c r="AA91" s="7">
        <f t="shared" si="42"/>
        <v>0</v>
      </c>
      <c r="AB91" s="7">
        <f t="shared" si="42"/>
        <v>0</v>
      </c>
      <c r="AC91" s="7">
        <f t="shared" si="42"/>
        <v>0</v>
      </c>
      <c r="AD91" s="7">
        <f t="shared" si="42"/>
        <v>0</v>
      </c>
      <c r="AE91" s="7">
        <f>AE97+AE103+AE109+AE115+AE121+AE127+AE133</f>
        <v>0</v>
      </c>
      <c r="AF91" s="18"/>
    </row>
    <row r="92" spans="1:32" s="4" customFormat="1" ht="16.5" customHeight="1">
      <c r="A92" s="24" t="s">
        <v>52</v>
      </c>
      <c r="B92" s="7">
        <f aca="true" t="shared" si="43" ref="B92:B135">H92+J92+L92+N92+P92+R92+T92+V92+X92+Z92+AB92+AD92</f>
        <v>0</v>
      </c>
      <c r="C92" s="7">
        <f t="shared" si="39"/>
        <v>0</v>
      </c>
      <c r="D92" s="7">
        <f t="shared" si="39"/>
        <v>0</v>
      </c>
      <c r="E92" s="7">
        <f t="shared" si="39"/>
        <v>0</v>
      </c>
      <c r="F92" s="7"/>
      <c r="G92" s="7"/>
      <c r="H92" s="7">
        <f>H98+H104+H110+H116+H122+H128+H134+H140+H146</f>
        <v>0</v>
      </c>
      <c r="I92" s="7">
        <f aca="true" t="shared" si="44" ref="I92:AD92">I98+I104+I110+I116+I122+I128+I134+I140+I146</f>
        <v>0</v>
      </c>
      <c r="J92" s="7">
        <f t="shared" si="44"/>
        <v>0</v>
      </c>
      <c r="K92" s="7">
        <f t="shared" si="44"/>
        <v>0</v>
      </c>
      <c r="L92" s="7">
        <f t="shared" si="44"/>
        <v>0</v>
      </c>
      <c r="M92" s="7">
        <f t="shared" si="44"/>
        <v>0</v>
      </c>
      <c r="N92" s="7">
        <f t="shared" si="44"/>
        <v>0</v>
      </c>
      <c r="O92" s="7">
        <f t="shared" si="44"/>
        <v>0</v>
      </c>
      <c r="P92" s="7">
        <f t="shared" si="44"/>
        <v>0</v>
      </c>
      <c r="Q92" s="7">
        <f t="shared" si="44"/>
        <v>0</v>
      </c>
      <c r="R92" s="7">
        <f t="shared" si="44"/>
        <v>0</v>
      </c>
      <c r="S92" s="7">
        <f t="shared" si="44"/>
        <v>0</v>
      </c>
      <c r="T92" s="7">
        <f t="shared" si="44"/>
        <v>0</v>
      </c>
      <c r="U92" s="7">
        <f t="shared" si="44"/>
        <v>0</v>
      </c>
      <c r="V92" s="7">
        <f t="shared" si="44"/>
        <v>0</v>
      </c>
      <c r="W92" s="7">
        <f t="shared" si="44"/>
        <v>0</v>
      </c>
      <c r="X92" s="7">
        <f t="shared" si="44"/>
        <v>0</v>
      </c>
      <c r="Y92" s="7">
        <f t="shared" si="44"/>
        <v>0</v>
      </c>
      <c r="Z92" s="7">
        <f t="shared" si="44"/>
        <v>0</v>
      </c>
      <c r="AA92" s="7">
        <f t="shared" si="44"/>
        <v>0</v>
      </c>
      <c r="AB92" s="7">
        <f t="shared" si="44"/>
        <v>0</v>
      </c>
      <c r="AC92" s="7">
        <f t="shared" si="44"/>
        <v>0</v>
      </c>
      <c r="AD92" s="7">
        <f t="shared" si="44"/>
        <v>0</v>
      </c>
      <c r="AE92" s="7">
        <f>AE98+AE104+AE110+AE116+AE122+AE128+AE134</f>
        <v>0</v>
      </c>
      <c r="AF92" s="18"/>
    </row>
    <row r="93" spans="1:32" s="4" customFormat="1" ht="16.5" customHeight="1">
      <c r="A93" s="24" t="s">
        <v>14</v>
      </c>
      <c r="B93" s="7">
        <f t="shared" si="43"/>
        <v>0</v>
      </c>
      <c r="C93" s="7">
        <f t="shared" si="39"/>
        <v>0</v>
      </c>
      <c r="D93" s="7">
        <f t="shared" si="39"/>
        <v>0</v>
      </c>
      <c r="E93" s="7">
        <f t="shared" si="39"/>
        <v>0</v>
      </c>
      <c r="F93" s="7"/>
      <c r="G93" s="7"/>
      <c r="H93" s="7">
        <f>H99+H105+H111+H117+H123+H129+H135+H141+H147</f>
        <v>0</v>
      </c>
      <c r="I93" s="7">
        <f aca="true" t="shared" si="45" ref="I93:AD93">I99+I105+I111+I117+I123+I129+I135+I141+I147</f>
        <v>0</v>
      </c>
      <c r="J93" s="7">
        <f t="shared" si="45"/>
        <v>0</v>
      </c>
      <c r="K93" s="7">
        <f t="shared" si="45"/>
        <v>0</v>
      </c>
      <c r="L93" s="7">
        <f t="shared" si="45"/>
        <v>0</v>
      </c>
      <c r="M93" s="7">
        <f t="shared" si="45"/>
        <v>0</v>
      </c>
      <c r="N93" s="7">
        <f t="shared" si="45"/>
        <v>0</v>
      </c>
      <c r="O93" s="7">
        <f t="shared" si="45"/>
        <v>0</v>
      </c>
      <c r="P93" s="7">
        <f t="shared" si="45"/>
        <v>0</v>
      </c>
      <c r="Q93" s="7">
        <f t="shared" si="45"/>
        <v>0</v>
      </c>
      <c r="R93" s="7">
        <f t="shared" si="45"/>
        <v>0</v>
      </c>
      <c r="S93" s="7">
        <f t="shared" si="45"/>
        <v>0</v>
      </c>
      <c r="T93" s="7">
        <f t="shared" si="45"/>
        <v>0</v>
      </c>
      <c r="U93" s="7">
        <f t="shared" si="45"/>
        <v>0</v>
      </c>
      <c r="V93" s="7">
        <f t="shared" si="45"/>
        <v>0</v>
      </c>
      <c r="W93" s="7">
        <f t="shared" si="45"/>
        <v>0</v>
      </c>
      <c r="X93" s="7">
        <f t="shared" si="45"/>
        <v>0</v>
      </c>
      <c r="Y93" s="7">
        <f t="shared" si="45"/>
        <v>0</v>
      </c>
      <c r="Z93" s="7">
        <f t="shared" si="45"/>
        <v>0</v>
      </c>
      <c r="AA93" s="7">
        <f t="shared" si="45"/>
        <v>0</v>
      </c>
      <c r="AB93" s="7">
        <f t="shared" si="45"/>
        <v>0</v>
      </c>
      <c r="AC93" s="7">
        <f t="shared" si="45"/>
        <v>0</v>
      </c>
      <c r="AD93" s="7">
        <f t="shared" si="45"/>
        <v>0</v>
      </c>
      <c r="AE93" s="7">
        <f>AE99+AE105+AE111+AE117+AE123+AE129+AE135</f>
        <v>0</v>
      </c>
      <c r="AF93" s="18"/>
    </row>
    <row r="94" spans="1:31" s="4" customFormat="1" ht="143.25" customHeight="1">
      <c r="A94" s="25" t="s">
        <v>48</v>
      </c>
      <c r="B94" s="7">
        <f t="shared" si="43"/>
        <v>995.1</v>
      </c>
      <c r="C94" s="7">
        <f>C95</f>
        <v>995.1</v>
      </c>
      <c r="D94" s="7">
        <f>D95</f>
        <v>0</v>
      </c>
      <c r="E94" s="7">
        <f>I94+K94+M94+O94+Q94+S94+U94+W94</f>
        <v>0</v>
      </c>
      <c r="F94" s="7">
        <f t="shared" si="40"/>
        <v>0</v>
      </c>
      <c r="G94" s="7">
        <f>_xlfn.IFERROR(E94/C94*100,0)</f>
        <v>0</v>
      </c>
      <c r="H94" s="7">
        <f>H95</f>
        <v>0</v>
      </c>
      <c r="I94" s="7">
        <f aca="true" t="shared" si="46" ref="I94:AE94">I95</f>
        <v>0</v>
      </c>
      <c r="J94" s="7">
        <f t="shared" si="46"/>
        <v>0</v>
      </c>
      <c r="K94" s="7">
        <f t="shared" si="46"/>
        <v>0</v>
      </c>
      <c r="L94" s="7">
        <f t="shared" si="46"/>
        <v>0</v>
      </c>
      <c r="M94" s="7">
        <f t="shared" si="46"/>
        <v>0</v>
      </c>
      <c r="N94" s="7">
        <f t="shared" si="46"/>
        <v>0</v>
      </c>
      <c r="O94" s="7">
        <f t="shared" si="46"/>
        <v>0</v>
      </c>
      <c r="P94" s="7">
        <f t="shared" si="46"/>
        <v>0</v>
      </c>
      <c r="Q94" s="7">
        <f t="shared" si="46"/>
        <v>0</v>
      </c>
      <c r="R94" s="7">
        <f t="shared" si="46"/>
        <v>0</v>
      </c>
      <c r="S94" s="7">
        <f t="shared" si="46"/>
        <v>0</v>
      </c>
      <c r="T94" s="7">
        <f t="shared" si="46"/>
        <v>0</v>
      </c>
      <c r="U94" s="7">
        <f t="shared" si="46"/>
        <v>0</v>
      </c>
      <c r="V94" s="7">
        <f t="shared" si="46"/>
        <v>0</v>
      </c>
      <c r="W94" s="7">
        <f t="shared" si="46"/>
        <v>0</v>
      </c>
      <c r="X94" s="7">
        <f t="shared" si="46"/>
        <v>995.1</v>
      </c>
      <c r="Y94" s="7">
        <f t="shared" si="46"/>
        <v>0</v>
      </c>
      <c r="Z94" s="7">
        <f t="shared" si="46"/>
        <v>0</v>
      </c>
      <c r="AA94" s="7">
        <f t="shared" si="46"/>
        <v>0</v>
      </c>
      <c r="AB94" s="7">
        <f t="shared" si="46"/>
        <v>0</v>
      </c>
      <c r="AC94" s="7">
        <f t="shared" si="46"/>
        <v>0</v>
      </c>
      <c r="AD94" s="7">
        <f t="shared" si="46"/>
        <v>0</v>
      </c>
      <c r="AE94" s="7">
        <f t="shared" si="46"/>
        <v>0</v>
      </c>
    </row>
    <row r="95" spans="1:31" s="22" customFormat="1" ht="15.75" customHeight="1">
      <c r="A95" s="21" t="s">
        <v>23</v>
      </c>
      <c r="B95" s="13">
        <f t="shared" si="43"/>
        <v>995.1</v>
      </c>
      <c r="C95" s="13">
        <f>C96+C97+C98+C99</f>
        <v>995.1</v>
      </c>
      <c r="D95" s="13">
        <f>D96+D97+D98+D99</f>
        <v>0</v>
      </c>
      <c r="E95" s="13">
        <f>E96+E97+E98+E99</f>
        <v>0</v>
      </c>
      <c r="F95" s="13">
        <f t="shared" si="40"/>
        <v>0</v>
      </c>
      <c r="G95" s="13">
        <f>_xlfn.IFERROR(E95/C95*100,0)</f>
        <v>0</v>
      </c>
      <c r="H95" s="13">
        <f>H96+H97+H98+H99</f>
        <v>0</v>
      </c>
      <c r="I95" s="13">
        <f aca="true" t="shared" si="47" ref="I95:AD95">I96+I97+I98+I99</f>
        <v>0</v>
      </c>
      <c r="J95" s="13">
        <f t="shared" si="47"/>
        <v>0</v>
      </c>
      <c r="K95" s="13">
        <f t="shared" si="47"/>
        <v>0</v>
      </c>
      <c r="L95" s="13">
        <f t="shared" si="47"/>
        <v>0</v>
      </c>
      <c r="M95" s="13">
        <f t="shared" si="47"/>
        <v>0</v>
      </c>
      <c r="N95" s="13">
        <f t="shared" si="47"/>
        <v>0</v>
      </c>
      <c r="O95" s="13">
        <f t="shared" si="47"/>
        <v>0</v>
      </c>
      <c r="P95" s="13">
        <f t="shared" si="47"/>
        <v>0</v>
      </c>
      <c r="Q95" s="13">
        <f t="shared" si="47"/>
        <v>0</v>
      </c>
      <c r="R95" s="13">
        <f t="shared" si="47"/>
        <v>0</v>
      </c>
      <c r="S95" s="13">
        <f t="shared" si="47"/>
        <v>0</v>
      </c>
      <c r="T95" s="13">
        <f t="shared" si="47"/>
        <v>0</v>
      </c>
      <c r="U95" s="13">
        <f t="shared" si="47"/>
        <v>0</v>
      </c>
      <c r="V95" s="13">
        <f>V96+V97+V98+V99</f>
        <v>0</v>
      </c>
      <c r="W95" s="13">
        <f t="shared" si="47"/>
        <v>0</v>
      </c>
      <c r="X95" s="13">
        <f t="shared" si="47"/>
        <v>995.1</v>
      </c>
      <c r="Y95" s="13">
        <f t="shared" si="47"/>
        <v>0</v>
      </c>
      <c r="Z95" s="13">
        <f t="shared" si="47"/>
        <v>0</v>
      </c>
      <c r="AA95" s="13">
        <f t="shared" si="47"/>
        <v>0</v>
      </c>
      <c r="AB95" s="13">
        <f t="shared" si="47"/>
        <v>0</v>
      </c>
      <c r="AC95" s="13">
        <f t="shared" si="47"/>
        <v>0</v>
      </c>
      <c r="AD95" s="13">
        <f t="shared" si="47"/>
        <v>0</v>
      </c>
      <c r="AE95" s="13">
        <f>AE96+AE97+AE98+AE99</f>
        <v>0</v>
      </c>
    </row>
    <row r="96" spans="1:31" s="4" customFormat="1" ht="19.5" customHeight="1">
      <c r="A96" s="24" t="s">
        <v>12</v>
      </c>
      <c r="B96" s="7">
        <f t="shared" si="43"/>
        <v>995.1</v>
      </c>
      <c r="C96" s="7">
        <f>H96+J96+L96+N96+P96+R96+T96+V96+X96+Z96+AB96</f>
        <v>995.1</v>
      </c>
      <c r="D96" s="7">
        <f>E96</f>
        <v>0</v>
      </c>
      <c r="E96" s="7">
        <f>I96+K96+M96+O96+Q96+S96+U96+W96+Y96+AA96+AC96+AE96</f>
        <v>0</v>
      </c>
      <c r="F96" s="7"/>
      <c r="G96" s="7"/>
      <c r="H96" s="7"/>
      <c r="I96" s="7"/>
      <c r="J96" s="7"/>
      <c r="K96" s="7"/>
      <c r="L96" s="7"/>
      <c r="M96" s="7"/>
      <c r="N96" s="7"/>
      <c r="O96" s="7"/>
      <c r="P96" s="7"/>
      <c r="Q96" s="7"/>
      <c r="R96" s="7"/>
      <c r="S96" s="7"/>
      <c r="T96" s="7"/>
      <c r="U96" s="7"/>
      <c r="V96" s="7"/>
      <c r="W96" s="7"/>
      <c r="X96" s="7">
        <v>995.1</v>
      </c>
      <c r="Y96" s="7"/>
      <c r="Z96" s="7"/>
      <c r="AA96" s="7"/>
      <c r="AB96" s="7"/>
      <c r="AC96" s="7"/>
      <c r="AD96" s="7"/>
      <c r="AE96" s="38"/>
    </row>
    <row r="97" spans="1:31" s="4" customFormat="1" ht="19.5" customHeight="1">
      <c r="A97" s="24" t="s">
        <v>13</v>
      </c>
      <c r="B97" s="7">
        <f t="shared" si="43"/>
        <v>0</v>
      </c>
      <c r="C97" s="7">
        <f>H97+J97+L97+N97+P97+R97+T97+V97+X97+Z97+AB97</f>
        <v>0</v>
      </c>
      <c r="D97" s="7">
        <f>E97</f>
        <v>0</v>
      </c>
      <c r="E97" s="7">
        <f>I97+K97+M97+O97+Q97+S97+U97+W97+Y97+AA97+AC97+AE97</f>
        <v>0</v>
      </c>
      <c r="F97" s="7" t="e">
        <f>E97/B97%</f>
        <v>#DIV/0!</v>
      </c>
      <c r="G97" s="7">
        <f>_xlfn.IFERROR(E97/C97*100,0)</f>
        <v>0</v>
      </c>
      <c r="H97" s="7"/>
      <c r="I97" s="7"/>
      <c r="J97" s="7"/>
      <c r="K97" s="7"/>
      <c r="L97" s="7"/>
      <c r="M97" s="7"/>
      <c r="N97" s="7"/>
      <c r="O97" s="7"/>
      <c r="P97" s="7"/>
      <c r="Q97" s="7"/>
      <c r="R97" s="7"/>
      <c r="S97" s="7"/>
      <c r="T97" s="7"/>
      <c r="U97" s="7"/>
      <c r="V97" s="7"/>
      <c r="W97" s="7"/>
      <c r="X97" s="7"/>
      <c r="Y97" s="7"/>
      <c r="Z97" s="7"/>
      <c r="AA97" s="7"/>
      <c r="AB97" s="7"/>
      <c r="AC97" s="7"/>
      <c r="AD97" s="7"/>
      <c r="AE97" s="38"/>
    </row>
    <row r="98" spans="1:31" s="4" customFormat="1" ht="20.25" customHeight="1">
      <c r="A98" s="24" t="s">
        <v>52</v>
      </c>
      <c r="B98" s="7">
        <f t="shared" si="43"/>
        <v>0</v>
      </c>
      <c r="C98" s="7">
        <f>H98+J98+L98+N98+P98+R98+T98+V98+X98+Z98+AB98</f>
        <v>0</v>
      </c>
      <c r="D98" s="7">
        <f>E98</f>
        <v>0</v>
      </c>
      <c r="E98" s="7">
        <f>I98+K98+M98+O98+Q98+S98+U98+W98+Y98+AA98+AC98+AE98</f>
        <v>0</v>
      </c>
      <c r="F98" s="7"/>
      <c r="G98" s="7"/>
      <c r="H98" s="7"/>
      <c r="I98" s="7"/>
      <c r="J98" s="7"/>
      <c r="K98" s="7"/>
      <c r="L98" s="7"/>
      <c r="M98" s="7"/>
      <c r="N98" s="7"/>
      <c r="O98" s="7"/>
      <c r="P98" s="7"/>
      <c r="Q98" s="7"/>
      <c r="R98" s="7"/>
      <c r="S98" s="7"/>
      <c r="T98" s="7"/>
      <c r="U98" s="7"/>
      <c r="V98" s="7"/>
      <c r="W98" s="7"/>
      <c r="X98" s="7"/>
      <c r="Y98" s="7"/>
      <c r="Z98" s="7"/>
      <c r="AA98" s="7"/>
      <c r="AB98" s="7"/>
      <c r="AC98" s="7"/>
      <c r="AD98" s="7"/>
      <c r="AE98" s="38"/>
    </row>
    <row r="99" spans="1:31" s="4" customFormat="1" ht="22.5" customHeight="1">
      <c r="A99" s="24" t="s">
        <v>14</v>
      </c>
      <c r="B99" s="7">
        <f t="shared" si="43"/>
        <v>0</v>
      </c>
      <c r="C99" s="7">
        <f>H99+J99+L99+N99+P99+R99+T99+V99+X99+Z99+AB99</f>
        <v>0</v>
      </c>
      <c r="D99" s="7">
        <f>E99</f>
        <v>0</v>
      </c>
      <c r="E99" s="7">
        <f>I99+K99+M99+O99+Q99+S99+U99+W99+Y99+AA99+AC99+AE99</f>
        <v>0</v>
      </c>
      <c r="F99" s="7"/>
      <c r="G99" s="7"/>
      <c r="H99" s="7"/>
      <c r="I99" s="7"/>
      <c r="J99" s="7"/>
      <c r="K99" s="7"/>
      <c r="L99" s="7"/>
      <c r="M99" s="7"/>
      <c r="N99" s="7"/>
      <c r="O99" s="7"/>
      <c r="P99" s="7"/>
      <c r="Q99" s="7"/>
      <c r="R99" s="7"/>
      <c r="S99" s="7"/>
      <c r="T99" s="7"/>
      <c r="U99" s="7"/>
      <c r="V99" s="7"/>
      <c r="W99" s="7"/>
      <c r="X99" s="7"/>
      <c r="Y99" s="7"/>
      <c r="Z99" s="7"/>
      <c r="AA99" s="7"/>
      <c r="AB99" s="7"/>
      <c r="AC99" s="7"/>
      <c r="AD99" s="7"/>
      <c r="AE99" s="38"/>
    </row>
    <row r="100" spans="1:31" s="4" customFormat="1" ht="91.5" customHeight="1">
      <c r="A100" s="25" t="s">
        <v>49</v>
      </c>
      <c r="B100" s="7">
        <f t="shared" si="43"/>
        <v>100</v>
      </c>
      <c r="C100" s="7">
        <f>C101</f>
        <v>100</v>
      </c>
      <c r="D100" s="7">
        <f>D101</f>
        <v>0</v>
      </c>
      <c r="E100" s="7">
        <f>I100+K100+M100+O100+Q100+S100+U100+W100</f>
        <v>0</v>
      </c>
      <c r="F100" s="7">
        <f>E100/B100%</f>
        <v>0</v>
      </c>
      <c r="G100" s="7">
        <f>_xlfn.IFERROR(E100/C100*100,0)</f>
        <v>0</v>
      </c>
      <c r="H100" s="7">
        <f>H101</f>
        <v>0</v>
      </c>
      <c r="I100" s="7">
        <f aca="true" t="shared" si="48" ref="I100:AE100">I101</f>
        <v>0</v>
      </c>
      <c r="J100" s="7">
        <f t="shared" si="48"/>
        <v>0</v>
      </c>
      <c r="K100" s="7">
        <f t="shared" si="48"/>
        <v>0</v>
      </c>
      <c r="L100" s="7">
        <f t="shared" si="48"/>
        <v>0</v>
      </c>
      <c r="M100" s="7">
        <f t="shared" si="48"/>
        <v>0</v>
      </c>
      <c r="N100" s="7">
        <f t="shared" si="48"/>
        <v>0</v>
      </c>
      <c r="O100" s="7">
        <f t="shared" si="48"/>
        <v>0</v>
      </c>
      <c r="P100" s="7">
        <f t="shared" si="48"/>
        <v>0</v>
      </c>
      <c r="Q100" s="7">
        <f t="shared" si="48"/>
        <v>0</v>
      </c>
      <c r="R100" s="7">
        <f t="shared" si="48"/>
        <v>0</v>
      </c>
      <c r="S100" s="7">
        <f t="shared" si="48"/>
        <v>0</v>
      </c>
      <c r="T100" s="7">
        <f t="shared" si="48"/>
        <v>35</v>
      </c>
      <c r="U100" s="7"/>
      <c r="V100" s="7">
        <f t="shared" si="48"/>
        <v>31</v>
      </c>
      <c r="W100" s="7"/>
      <c r="X100" s="7">
        <f t="shared" si="48"/>
        <v>31</v>
      </c>
      <c r="Y100" s="7"/>
      <c r="Z100" s="7">
        <f t="shared" si="48"/>
        <v>3</v>
      </c>
      <c r="AA100" s="7">
        <f t="shared" si="48"/>
        <v>0</v>
      </c>
      <c r="AB100" s="7">
        <f t="shared" si="48"/>
        <v>0</v>
      </c>
      <c r="AC100" s="7">
        <f t="shared" si="48"/>
        <v>0</v>
      </c>
      <c r="AD100" s="7">
        <f t="shared" si="48"/>
        <v>0</v>
      </c>
      <c r="AE100" s="7">
        <f t="shared" si="48"/>
        <v>0</v>
      </c>
    </row>
    <row r="101" spans="1:31" s="22" customFormat="1" ht="18" customHeight="1">
      <c r="A101" s="21" t="s">
        <v>23</v>
      </c>
      <c r="B101" s="13">
        <f t="shared" si="43"/>
        <v>100</v>
      </c>
      <c r="C101" s="13">
        <f>C102+C103+C104+C105</f>
        <v>100</v>
      </c>
      <c r="D101" s="13">
        <f>D102+D103+D104+D105</f>
        <v>0</v>
      </c>
      <c r="E101" s="13">
        <f>E102+E103+E104+E105</f>
        <v>0</v>
      </c>
      <c r="F101" s="13">
        <f>E101/B101%</f>
        <v>0</v>
      </c>
      <c r="G101" s="13">
        <f>_xlfn.IFERROR(E101/C101*100,0)</f>
        <v>0</v>
      </c>
      <c r="H101" s="13">
        <f>H102+H103+H104+H105</f>
        <v>0</v>
      </c>
      <c r="I101" s="13">
        <f aca="true" t="shared" si="49" ref="I101:AD101">I102+I103+I104+I105</f>
        <v>0</v>
      </c>
      <c r="J101" s="13">
        <f t="shared" si="49"/>
        <v>0</v>
      </c>
      <c r="K101" s="13">
        <f t="shared" si="49"/>
        <v>0</v>
      </c>
      <c r="L101" s="13">
        <f t="shared" si="49"/>
        <v>0</v>
      </c>
      <c r="M101" s="13">
        <f t="shared" si="49"/>
        <v>0</v>
      </c>
      <c r="N101" s="13">
        <f t="shared" si="49"/>
        <v>0</v>
      </c>
      <c r="O101" s="13">
        <f t="shared" si="49"/>
        <v>0</v>
      </c>
      <c r="P101" s="13">
        <f t="shared" si="49"/>
        <v>0</v>
      </c>
      <c r="Q101" s="13">
        <f t="shared" si="49"/>
        <v>0</v>
      </c>
      <c r="R101" s="13">
        <f t="shared" si="49"/>
        <v>0</v>
      </c>
      <c r="S101" s="13">
        <f t="shared" si="49"/>
        <v>0</v>
      </c>
      <c r="T101" s="13">
        <f t="shared" si="49"/>
        <v>35</v>
      </c>
      <c r="U101" s="13">
        <f t="shared" si="49"/>
        <v>0</v>
      </c>
      <c r="V101" s="13">
        <f>V102+V103+V104+V105</f>
        <v>31</v>
      </c>
      <c r="W101" s="13">
        <f t="shared" si="49"/>
        <v>0</v>
      </c>
      <c r="X101" s="13">
        <f t="shared" si="49"/>
        <v>31</v>
      </c>
      <c r="Y101" s="13">
        <f t="shared" si="49"/>
        <v>0</v>
      </c>
      <c r="Z101" s="13">
        <f t="shared" si="49"/>
        <v>3</v>
      </c>
      <c r="AA101" s="13">
        <f t="shared" si="49"/>
        <v>0</v>
      </c>
      <c r="AB101" s="13">
        <f t="shared" si="49"/>
        <v>0</v>
      </c>
      <c r="AC101" s="13">
        <f t="shared" si="49"/>
        <v>0</v>
      </c>
      <c r="AD101" s="13">
        <f t="shared" si="49"/>
        <v>0</v>
      </c>
      <c r="AE101" s="13">
        <f>AE102+AE103+AE104+AE105</f>
        <v>0</v>
      </c>
    </row>
    <row r="102" spans="1:31" s="4" customFormat="1" ht="17.25" customHeight="1">
      <c r="A102" s="24" t="s">
        <v>12</v>
      </c>
      <c r="B102" s="7">
        <f t="shared" si="43"/>
        <v>0</v>
      </c>
      <c r="C102" s="7">
        <f>H102+J102+L102+N102+P102+R102+T102+V102+X102+Z102+AB102</f>
        <v>0</v>
      </c>
      <c r="D102" s="7">
        <f>E102</f>
        <v>0</v>
      </c>
      <c r="E102" s="7">
        <f>I102+K102+M102+O102+Q102+S102+U102+W102+Y102+AA102+AC102+AE102</f>
        <v>0</v>
      </c>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38"/>
    </row>
    <row r="103" spans="1:31" s="4" customFormat="1" ht="17.25" customHeight="1">
      <c r="A103" s="24" t="s">
        <v>13</v>
      </c>
      <c r="B103" s="7">
        <f>H103+J103+L103+N103+P103+R103+T103+V103+X103+Z103+AB103+AD103</f>
        <v>100</v>
      </c>
      <c r="C103" s="7">
        <f>H103+J103+L103+N103+P103+R103+T103+V103+X103+Z103+AB103</f>
        <v>100</v>
      </c>
      <c r="D103" s="7">
        <f>E103</f>
        <v>0</v>
      </c>
      <c r="E103" s="7">
        <f>I103+K103+M103+O103+Q103+S103+U103+W103+Y103+AA103+AC103+AE103</f>
        <v>0</v>
      </c>
      <c r="F103" s="7">
        <f>E103/B103%</f>
        <v>0</v>
      </c>
      <c r="G103" s="7">
        <f>_xlfn.IFERROR(E103/C103*100,0)</f>
        <v>0</v>
      </c>
      <c r="H103" s="7"/>
      <c r="I103" s="7"/>
      <c r="J103" s="7"/>
      <c r="K103" s="7"/>
      <c r="L103" s="7"/>
      <c r="M103" s="7"/>
      <c r="N103" s="7"/>
      <c r="O103" s="7"/>
      <c r="P103" s="7"/>
      <c r="Q103" s="7"/>
      <c r="R103" s="7"/>
      <c r="S103" s="7"/>
      <c r="T103" s="7">
        <v>35</v>
      </c>
      <c r="U103" s="7"/>
      <c r="V103" s="7">
        <v>31</v>
      </c>
      <c r="W103" s="7"/>
      <c r="X103" s="7">
        <v>31</v>
      </c>
      <c r="Y103" s="7"/>
      <c r="Z103" s="7">
        <v>3</v>
      </c>
      <c r="AA103" s="7"/>
      <c r="AB103" s="7"/>
      <c r="AC103" s="7"/>
      <c r="AD103" s="7"/>
      <c r="AE103" s="38"/>
    </row>
    <row r="104" spans="1:31" s="4" customFormat="1" ht="17.25" customHeight="1">
      <c r="A104" s="24" t="s">
        <v>52</v>
      </c>
      <c r="B104" s="7">
        <f t="shared" si="43"/>
        <v>0</v>
      </c>
      <c r="C104" s="7">
        <f>H104+J104+L104+N104+P104+R104+T104+V104+X104+Z104+AB104</f>
        <v>0</v>
      </c>
      <c r="D104" s="7">
        <f>E104</f>
        <v>0</v>
      </c>
      <c r="E104" s="7">
        <f>I104+K104+M104+O104+Q104+S104+U104+W104+Y104+AA104+AC104+AE104</f>
        <v>0</v>
      </c>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38"/>
    </row>
    <row r="105" spans="1:31" s="4" customFormat="1" ht="17.25" customHeight="1">
      <c r="A105" s="24" t="s">
        <v>14</v>
      </c>
      <c r="B105" s="7">
        <f t="shared" si="43"/>
        <v>0</v>
      </c>
      <c r="C105" s="7">
        <f>H105+J105+L105+N105+P105+R105+T105+V105+X105+Z105+AB105</f>
        <v>0</v>
      </c>
      <c r="D105" s="7">
        <f>E105</f>
        <v>0</v>
      </c>
      <c r="E105" s="7">
        <f>I105+K105+M105+O105+Q105+S105+U105+W105+Y105+AA105+AC105+AE105</f>
        <v>0</v>
      </c>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38"/>
    </row>
    <row r="106" spans="1:32" s="4" customFormat="1" ht="134.25" customHeight="1">
      <c r="A106" s="25" t="s">
        <v>50</v>
      </c>
      <c r="B106" s="7">
        <f t="shared" si="43"/>
        <v>0</v>
      </c>
      <c r="C106" s="7">
        <f>C107</f>
        <v>0</v>
      </c>
      <c r="D106" s="7">
        <f>D107</f>
        <v>0</v>
      </c>
      <c r="E106" s="7">
        <f>I106+K106+M106+O106+Q106+S106+U106+W106</f>
        <v>0</v>
      </c>
      <c r="F106" s="7" t="e">
        <f>E106/B106%</f>
        <v>#DIV/0!</v>
      </c>
      <c r="G106" s="7">
        <f>_xlfn.IFERROR(E106/C106*100,0)</f>
        <v>0</v>
      </c>
      <c r="H106" s="7">
        <f>H107</f>
        <v>0</v>
      </c>
      <c r="I106" s="7">
        <f aca="true" t="shared" si="50" ref="I106:AE106">I107</f>
        <v>0</v>
      </c>
      <c r="J106" s="7">
        <f t="shared" si="50"/>
        <v>0</v>
      </c>
      <c r="K106" s="7">
        <f t="shared" si="50"/>
        <v>0</v>
      </c>
      <c r="L106" s="7">
        <f t="shared" si="50"/>
        <v>0</v>
      </c>
      <c r="M106" s="7">
        <f t="shared" si="50"/>
        <v>0</v>
      </c>
      <c r="N106" s="7">
        <f t="shared" si="50"/>
        <v>0</v>
      </c>
      <c r="O106" s="7">
        <f t="shared" si="50"/>
        <v>0</v>
      </c>
      <c r="P106" s="7">
        <f t="shared" si="50"/>
        <v>0</v>
      </c>
      <c r="Q106" s="7">
        <f t="shared" si="50"/>
        <v>0</v>
      </c>
      <c r="R106" s="7">
        <f t="shared" si="50"/>
        <v>0</v>
      </c>
      <c r="S106" s="7">
        <f t="shared" si="50"/>
        <v>0</v>
      </c>
      <c r="T106" s="7">
        <f t="shared" si="50"/>
        <v>0</v>
      </c>
      <c r="U106" s="7">
        <f t="shared" si="50"/>
        <v>0</v>
      </c>
      <c r="V106" s="7">
        <f t="shared" si="50"/>
        <v>0</v>
      </c>
      <c r="W106" s="7">
        <f t="shared" si="50"/>
        <v>0</v>
      </c>
      <c r="X106" s="7">
        <f t="shared" si="50"/>
        <v>0</v>
      </c>
      <c r="Y106" s="7">
        <f t="shared" si="50"/>
        <v>0</v>
      </c>
      <c r="Z106" s="7">
        <f t="shared" si="50"/>
        <v>0</v>
      </c>
      <c r="AA106" s="7">
        <f t="shared" si="50"/>
        <v>0</v>
      </c>
      <c r="AB106" s="7">
        <f t="shared" si="50"/>
        <v>0</v>
      </c>
      <c r="AC106" s="7">
        <f t="shared" si="50"/>
        <v>0</v>
      </c>
      <c r="AD106" s="7">
        <f t="shared" si="50"/>
        <v>0</v>
      </c>
      <c r="AE106" s="7">
        <f t="shared" si="50"/>
        <v>0</v>
      </c>
      <c r="AF106" s="18"/>
    </row>
    <row r="107" spans="1:32" s="22" customFormat="1" ht="16.5" customHeight="1">
      <c r="A107" s="21" t="s">
        <v>23</v>
      </c>
      <c r="B107" s="13">
        <f t="shared" si="43"/>
        <v>0</v>
      </c>
      <c r="C107" s="13">
        <f>C108+C109+C110+C111</f>
        <v>0</v>
      </c>
      <c r="D107" s="13">
        <f>D108+D109+D110+D111</f>
        <v>0</v>
      </c>
      <c r="E107" s="13">
        <f>E108+E109+E110+E111</f>
        <v>0</v>
      </c>
      <c r="F107" s="7" t="e">
        <f>E107/B107%</f>
        <v>#DIV/0!</v>
      </c>
      <c r="G107" s="13">
        <f>_xlfn.IFERROR(E107/C107*100,0)</f>
        <v>0</v>
      </c>
      <c r="H107" s="13">
        <f>H108+H109+H110+H111</f>
        <v>0</v>
      </c>
      <c r="I107" s="13">
        <f aca="true" t="shared" si="51" ref="I107:AD107">I108+I109+I110+I111</f>
        <v>0</v>
      </c>
      <c r="J107" s="13">
        <f t="shared" si="51"/>
        <v>0</v>
      </c>
      <c r="K107" s="13">
        <f t="shared" si="51"/>
        <v>0</v>
      </c>
      <c r="L107" s="13">
        <f t="shared" si="51"/>
        <v>0</v>
      </c>
      <c r="M107" s="13">
        <f t="shared" si="51"/>
        <v>0</v>
      </c>
      <c r="N107" s="13">
        <f t="shared" si="51"/>
        <v>0</v>
      </c>
      <c r="O107" s="13">
        <f t="shared" si="51"/>
        <v>0</v>
      </c>
      <c r="P107" s="13">
        <f t="shared" si="51"/>
        <v>0</v>
      </c>
      <c r="Q107" s="13">
        <f t="shared" si="51"/>
        <v>0</v>
      </c>
      <c r="R107" s="13">
        <f t="shared" si="51"/>
        <v>0</v>
      </c>
      <c r="S107" s="13">
        <f t="shared" si="51"/>
        <v>0</v>
      </c>
      <c r="T107" s="13">
        <f t="shared" si="51"/>
        <v>0</v>
      </c>
      <c r="U107" s="13">
        <f t="shared" si="51"/>
        <v>0</v>
      </c>
      <c r="V107" s="13">
        <f>V108+V109+V110+V111</f>
        <v>0</v>
      </c>
      <c r="W107" s="13">
        <f t="shared" si="51"/>
        <v>0</v>
      </c>
      <c r="X107" s="13">
        <f t="shared" si="51"/>
        <v>0</v>
      </c>
      <c r="Y107" s="13">
        <f t="shared" si="51"/>
        <v>0</v>
      </c>
      <c r="Z107" s="13">
        <f t="shared" si="51"/>
        <v>0</v>
      </c>
      <c r="AA107" s="13">
        <f t="shared" si="51"/>
        <v>0</v>
      </c>
      <c r="AB107" s="13">
        <f t="shared" si="51"/>
        <v>0</v>
      </c>
      <c r="AC107" s="13">
        <f t="shared" si="51"/>
        <v>0</v>
      </c>
      <c r="AD107" s="13">
        <f t="shared" si="51"/>
        <v>0</v>
      </c>
      <c r="AE107" s="13">
        <f>AE108+AE109+AE110+AE111</f>
        <v>0</v>
      </c>
      <c r="AF107" s="18"/>
    </row>
    <row r="108" spans="1:32" s="4" customFormat="1" ht="16.5" customHeight="1">
      <c r="A108" s="24" t="s">
        <v>12</v>
      </c>
      <c r="B108" s="7">
        <f>H108+J108+L108+N108+P108+R108+T108+V108+X108+Z108+AB108+AD108</f>
        <v>0</v>
      </c>
      <c r="C108" s="7">
        <f>H108+J108+L108+N108+P108+R108+T108+V108+X108+Z108+AB108</f>
        <v>0</v>
      </c>
      <c r="D108" s="7">
        <f>E108</f>
        <v>0</v>
      </c>
      <c r="E108" s="7">
        <f>I108+K108+M108+O108+Q108+S108+U108+W108+Y108+AA108+AC108+AE108</f>
        <v>0</v>
      </c>
      <c r="F108" s="7" t="e">
        <f>E108/B108%</f>
        <v>#DIV/0!</v>
      </c>
      <c r="G108" s="7">
        <f>_xlfn.IFERROR(E108/C108*100,0)</f>
        <v>0</v>
      </c>
      <c r="H108" s="7"/>
      <c r="I108" s="7"/>
      <c r="J108" s="38"/>
      <c r="K108" s="38"/>
      <c r="L108" s="38"/>
      <c r="M108" s="38"/>
      <c r="N108" s="38"/>
      <c r="O108" s="38"/>
      <c r="P108" s="38"/>
      <c r="Q108" s="38"/>
      <c r="R108" s="38"/>
      <c r="S108" s="38"/>
      <c r="T108" s="38"/>
      <c r="U108" s="38"/>
      <c r="V108" s="7"/>
      <c r="W108" s="38"/>
      <c r="X108" s="38"/>
      <c r="Y108" s="38"/>
      <c r="Z108" s="38"/>
      <c r="AA108" s="38"/>
      <c r="AB108" s="38"/>
      <c r="AC108" s="38"/>
      <c r="AD108" s="46"/>
      <c r="AE108" s="38"/>
      <c r="AF108" s="18"/>
    </row>
    <row r="109" spans="1:32" s="4" customFormat="1" ht="16.5" customHeight="1">
      <c r="A109" s="24" t="s">
        <v>13</v>
      </c>
      <c r="B109" s="7">
        <f>H109+J109+L109+N109+P109+R109+T109+V109+X109+Z109+AB109+AD109</f>
        <v>0</v>
      </c>
      <c r="C109" s="7">
        <f>H109+J109+L109+N109+P109+R109+T109+V109+X109+Z109+AB109</f>
        <v>0</v>
      </c>
      <c r="D109" s="7">
        <f>E109</f>
        <v>0</v>
      </c>
      <c r="E109" s="7">
        <f>I109+K109+M109+O109+Q109+S109+U109+W109+Y109+AA109+AC109+AE109</f>
        <v>0</v>
      </c>
      <c r="F109" s="7" t="e">
        <f>E109/B109%</f>
        <v>#DIV/0!</v>
      </c>
      <c r="G109" s="7">
        <f>_xlfn.IFERROR(E109/C109*100,0)</f>
        <v>0</v>
      </c>
      <c r="H109" s="7"/>
      <c r="I109" s="7"/>
      <c r="J109" s="38"/>
      <c r="K109" s="38"/>
      <c r="L109" s="38"/>
      <c r="M109" s="38"/>
      <c r="N109" s="38"/>
      <c r="O109" s="38"/>
      <c r="P109" s="38"/>
      <c r="Q109" s="38"/>
      <c r="R109" s="38"/>
      <c r="S109" s="38"/>
      <c r="T109" s="38"/>
      <c r="U109" s="38"/>
      <c r="V109" s="7"/>
      <c r="W109" s="38"/>
      <c r="X109" s="38"/>
      <c r="Y109" s="38"/>
      <c r="Z109" s="7"/>
      <c r="AA109" s="38"/>
      <c r="AB109" s="38"/>
      <c r="AC109" s="38"/>
      <c r="AD109" s="46"/>
      <c r="AE109" s="38"/>
      <c r="AF109" s="18"/>
    </row>
    <row r="110" spans="1:32" s="4" customFormat="1" ht="16.5" customHeight="1">
      <c r="A110" s="24" t="s">
        <v>52</v>
      </c>
      <c r="B110" s="7">
        <f t="shared" si="43"/>
        <v>0</v>
      </c>
      <c r="C110" s="7">
        <f>H110+J110+L110+N110+P110+R110+T110+V110+X110+Z110+AB110</f>
        <v>0</v>
      </c>
      <c r="D110" s="7">
        <f>E110</f>
        <v>0</v>
      </c>
      <c r="E110" s="7">
        <f>I110+K110+M110+O110+Q110+S110+U110+W110+Y110+AA110+AC110+AE110</f>
        <v>0</v>
      </c>
      <c r="F110" s="7"/>
      <c r="G110" s="7"/>
      <c r="H110" s="7"/>
      <c r="I110" s="7"/>
      <c r="J110" s="38"/>
      <c r="K110" s="38"/>
      <c r="L110" s="38"/>
      <c r="M110" s="38"/>
      <c r="N110" s="38"/>
      <c r="O110" s="38"/>
      <c r="P110" s="38"/>
      <c r="Q110" s="38"/>
      <c r="R110" s="38"/>
      <c r="S110" s="38"/>
      <c r="T110" s="38"/>
      <c r="U110" s="46"/>
      <c r="V110" s="38"/>
      <c r="W110" s="38"/>
      <c r="X110" s="38"/>
      <c r="Y110" s="38"/>
      <c r="Z110" s="38"/>
      <c r="AA110" s="38"/>
      <c r="AB110" s="38"/>
      <c r="AC110" s="38"/>
      <c r="AD110" s="38"/>
      <c r="AE110" s="38"/>
      <c r="AF110" s="18"/>
    </row>
    <row r="111" spans="1:32" s="4" customFormat="1" ht="16.5" customHeight="1">
      <c r="A111" s="24" t="s">
        <v>14</v>
      </c>
      <c r="B111" s="7">
        <f t="shared" si="43"/>
        <v>0</v>
      </c>
      <c r="C111" s="7">
        <f>H111+J111+L111+N111+P111+R111+T111+V111+X111+Z111+AB111</f>
        <v>0</v>
      </c>
      <c r="D111" s="7">
        <f>E111</f>
        <v>0</v>
      </c>
      <c r="E111" s="7">
        <f>I111+K111+M111+O111+Q111+S111+U111+W111+Y111+AA111+AC111+AE111</f>
        <v>0</v>
      </c>
      <c r="F111" s="7"/>
      <c r="G111" s="7"/>
      <c r="H111" s="7"/>
      <c r="I111" s="7"/>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18"/>
    </row>
    <row r="112" spans="1:32" s="4" customFormat="1" ht="45" customHeight="1">
      <c r="A112" s="25" t="s">
        <v>51</v>
      </c>
      <c r="B112" s="7">
        <f t="shared" si="43"/>
        <v>717.6</v>
      </c>
      <c r="C112" s="7">
        <f>C113</f>
        <v>717.6</v>
      </c>
      <c r="D112" s="7">
        <f>D113</f>
        <v>0</v>
      </c>
      <c r="E112" s="7">
        <f>E113</f>
        <v>0</v>
      </c>
      <c r="F112" s="7">
        <f>E112/B112%</f>
        <v>0</v>
      </c>
      <c r="G112" s="7">
        <f>_xlfn.IFERROR(E112/C112*100,0)</f>
        <v>0</v>
      </c>
      <c r="H112" s="7">
        <f>H113</f>
        <v>0</v>
      </c>
      <c r="I112" s="7">
        <f aca="true" t="shared" si="52" ref="I112:AE112">I113</f>
        <v>0</v>
      </c>
      <c r="J112" s="7">
        <f t="shared" si="52"/>
        <v>0</v>
      </c>
      <c r="K112" s="7">
        <f t="shared" si="52"/>
        <v>0</v>
      </c>
      <c r="L112" s="7">
        <f t="shared" si="52"/>
        <v>0</v>
      </c>
      <c r="M112" s="7">
        <f t="shared" si="52"/>
        <v>0</v>
      </c>
      <c r="N112" s="7">
        <f t="shared" si="52"/>
        <v>0</v>
      </c>
      <c r="O112" s="7">
        <f t="shared" si="52"/>
        <v>0</v>
      </c>
      <c r="P112" s="7">
        <f t="shared" si="52"/>
        <v>0</v>
      </c>
      <c r="Q112" s="7">
        <f t="shared" si="52"/>
        <v>0</v>
      </c>
      <c r="R112" s="7">
        <f t="shared" si="52"/>
        <v>358.8</v>
      </c>
      <c r="S112" s="7">
        <f t="shared" si="52"/>
        <v>0</v>
      </c>
      <c r="T112" s="7">
        <f t="shared" si="52"/>
        <v>0</v>
      </c>
      <c r="U112" s="7">
        <f t="shared" si="52"/>
        <v>0</v>
      </c>
      <c r="V112" s="7">
        <f t="shared" si="52"/>
        <v>0</v>
      </c>
      <c r="W112" s="7">
        <f t="shared" si="52"/>
        <v>0</v>
      </c>
      <c r="X112" s="7">
        <f t="shared" si="52"/>
        <v>358.8</v>
      </c>
      <c r="Y112" s="7">
        <f t="shared" si="52"/>
        <v>0</v>
      </c>
      <c r="Z112" s="7">
        <f t="shared" si="52"/>
        <v>0</v>
      </c>
      <c r="AA112" s="7">
        <f t="shared" si="52"/>
        <v>0</v>
      </c>
      <c r="AB112" s="7">
        <f t="shared" si="52"/>
        <v>0</v>
      </c>
      <c r="AC112" s="7">
        <f t="shared" si="52"/>
        <v>0</v>
      </c>
      <c r="AD112" s="7">
        <f t="shared" si="52"/>
        <v>0</v>
      </c>
      <c r="AE112" s="7">
        <f t="shared" si="52"/>
        <v>0</v>
      </c>
      <c r="AF112" s="18"/>
    </row>
    <row r="113" spans="1:32" s="22" customFormat="1" ht="16.5" customHeight="1">
      <c r="A113" s="21" t="s">
        <v>23</v>
      </c>
      <c r="B113" s="13">
        <f t="shared" si="43"/>
        <v>717.6</v>
      </c>
      <c r="C113" s="13">
        <f>C114+C115+C116+C117</f>
        <v>717.6</v>
      </c>
      <c r="D113" s="13">
        <f>D114+D115+D116+D117</f>
        <v>0</v>
      </c>
      <c r="E113" s="13">
        <f>E114+E115+E116+E117</f>
        <v>0</v>
      </c>
      <c r="F113" s="13">
        <f>E113/B113%</f>
        <v>0</v>
      </c>
      <c r="G113" s="13">
        <f>_xlfn.IFERROR(E113/C113*100,0)</f>
        <v>0</v>
      </c>
      <c r="H113" s="13">
        <f>H114+H115+H116+H117</f>
        <v>0</v>
      </c>
      <c r="I113" s="13">
        <f aca="true" t="shared" si="53" ref="I113:AD113">I114+I115+I116+I117</f>
        <v>0</v>
      </c>
      <c r="J113" s="13">
        <f t="shared" si="53"/>
        <v>0</v>
      </c>
      <c r="K113" s="13">
        <f t="shared" si="53"/>
        <v>0</v>
      </c>
      <c r="L113" s="13">
        <f t="shared" si="53"/>
        <v>0</v>
      </c>
      <c r="M113" s="13">
        <f t="shared" si="53"/>
        <v>0</v>
      </c>
      <c r="N113" s="13">
        <f t="shared" si="53"/>
        <v>0</v>
      </c>
      <c r="O113" s="13">
        <f t="shared" si="53"/>
        <v>0</v>
      </c>
      <c r="P113" s="13">
        <f t="shared" si="53"/>
        <v>0</v>
      </c>
      <c r="Q113" s="13">
        <f t="shared" si="53"/>
        <v>0</v>
      </c>
      <c r="R113" s="13">
        <f t="shared" si="53"/>
        <v>358.8</v>
      </c>
      <c r="S113" s="13">
        <f t="shared" si="53"/>
        <v>0</v>
      </c>
      <c r="T113" s="13">
        <f t="shared" si="53"/>
        <v>0</v>
      </c>
      <c r="U113" s="13">
        <f t="shared" si="53"/>
        <v>0</v>
      </c>
      <c r="V113" s="13">
        <f>V114+V115+V116+V117</f>
        <v>0</v>
      </c>
      <c r="W113" s="13">
        <f t="shared" si="53"/>
        <v>0</v>
      </c>
      <c r="X113" s="13">
        <f t="shared" si="53"/>
        <v>358.8</v>
      </c>
      <c r="Y113" s="13">
        <f t="shared" si="53"/>
        <v>0</v>
      </c>
      <c r="Z113" s="13">
        <f t="shared" si="53"/>
        <v>0</v>
      </c>
      <c r="AA113" s="13">
        <f t="shared" si="53"/>
        <v>0</v>
      </c>
      <c r="AB113" s="13">
        <f t="shared" si="53"/>
        <v>0</v>
      </c>
      <c r="AC113" s="13">
        <f t="shared" si="53"/>
        <v>0</v>
      </c>
      <c r="AD113" s="13">
        <f t="shared" si="53"/>
        <v>0</v>
      </c>
      <c r="AE113" s="13">
        <f>AE114+AE115+AE116+AE117</f>
        <v>0</v>
      </c>
      <c r="AF113" s="18"/>
    </row>
    <row r="114" spans="1:32" s="4" customFormat="1" ht="16.5" customHeight="1">
      <c r="A114" s="24" t="s">
        <v>12</v>
      </c>
      <c r="B114" s="7">
        <f t="shared" si="43"/>
        <v>0</v>
      </c>
      <c r="C114" s="7">
        <f>H114+J114+L114+N114+P114+R114+T114+V114+X114+Z114+AB114</f>
        <v>0</v>
      </c>
      <c r="D114" s="7">
        <f>E114</f>
        <v>0</v>
      </c>
      <c r="E114" s="7">
        <f>I114+K114+M114+O114+Q114+S114+U114+W114+Y114+AA114+AC114+AE114</f>
        <v>0</v>
      </c>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38"/>
      <c r="AF114" s="18"/>
    </row>
    <row r="115" spans="1:31" s="4" customFormat="1" ht="21" customHeight="1">
      <c r="A115" s="24" t="s">
        <v>13</v>
      </c>
      <c r="B115" s="7">
        <f>H115+J115+L115+N115+P115+R115+T115+V115+X115+Z115+AB115+AD115</f>
        <v>717.6</v>
      </c>
      <c r="C115" s="7">
        <f>H115+J115+L115+N115+P115+R115+T115+V115+X115+Z115+AB115</f>
        <v>717.6</v>
      </c>
      <c r="D115" s="7">
        <f>E115</f>
        <v>0</v>
      </c>
      <c r="E115" s="7">
        <f>I115+K115+M115+O115+Q115+S115+U115+W115+Y115+AA115+AC115+AE115</f>
        <v>0</v>
      </c>
      <c r="F115" s="7">
        <f>E115/B115%</f>
        <v>0</v>
      </c>
      <c r="G115" s="7">
        <f>_xlfn.IFERROR(E115/C115*100,0)</f>
        <v>0</v>
      </c>
      <c r="H115" s="7"/>
      <c r="I115" s="7"/>
      <c r="J115" s="7"/>
      <c r="K115" s="7"/>
      <c r="L115" s="7"/>
      <c r="M115" s="7"/>
      <c r="N115" s="7"/>
      <c r="O115" s="7"/>
      <c r="P115" s="7"/>
      <c r="Q115" s="7"/>
      <c r="R115" s="7">
        <v>358.8</v>
      </c>
      <c r="S115" s="7"/>
      <c r="T115" s="7"/>
      <c r="U115" s="7"/>
      <c r="V115" s="7"/>
      <c r="W115" s="7"/>
      <c r="X115" s="7">
        <v>358.8</v>
      </c>
      <c r="Y115" s="7"/>
      <c r="Z115" s="7"/>
      <c r="AA115" s="7"/>
      <c r="AB115" s="7"/>
      <c r="AC115" s="7"/>
      <c r="AD115" s="7"/>
      <c r="AE115" s="38"/>
    </row>
    <row r="116" spans="1:31" s="4" customFormat="1" ht="16.5" customHeight="1">
      <c r="A116" s="24" t="s">
        <v>52</v>
      </c>
      <c r="B116" s="7">
        <f t="shared" si="43"/>
        <v>0</v>
      </c>
      <c r="C116" s="7">
        <f>H116+J116+L116+N116+P116+R116+T116+V116+X116+Z116+AB116</f>
        <v>0</v>
      </c>
      <c r="D116" s="7">
        <f>E116</f>
        <v>0</v>
      </c>
      <c r="E116" s="7">
        <f>I116+K116+M116+O116+Q116+S116+U116+W116+Y116+AA116+AC116+AE116</f>
        <v>0</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38"/>
    </row>
    <row r="117" spans="1:31" s="4" customFormat="1" ht="51" customHeight="1">
      <c r="A117" s="24" t="s">
        <v>14</v>
      </c>
      <c r="B117" s="7">
        <f t="shared" si="43"/>
        <v>0</v>
      </c>
      <c r="C117" s="7">
        <f>H117+J117+L117+N117+P117+R117+T117+V117+X117+Z117+AB117</f>
        <v>0</v>
      </c>
      <c r="D117" s="7">
        <f>E117</f>
        <v>0</v>
      </c>
      <c r="E117" s="7">
        <f>I117+K117+M117+O117+Q117+S117+U117+W117+Y117+AA117+AC117+AE117</f>
        <v>0</v>
      </c>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38"/>
    </row>
    <row r="118" spans="1:31" s="4" customFormat="1" ht="47.25" customHeight="1">
      <c r="A118" s="25" t="s">
        <v>57</v>
      </c>
      <c r="B118" s="7">
        <f t="shared" si="43"/>
        <v>0</v>
      </c>
      <c r="C118" s="7">
        <f>C119</f>
        <v>0</v>
      </c>
      <c r="D118" s="7">
        <f>D119</f>
        <v>0</v>
      </c>
      <c r="E118" s="7">
        <f>E119</f>
        <v>0</v>
      </c>
      <c r="F118" s="7" t="e">
        <f>E118/B118%</f>
        <v>#DIV/0!</v>
      </c>
      <c r="G118" s="7">
        <f>_xlfn.IFERROR(E118/C118*100,0)</f>
        <v>0</v>
      </c>
      <c r="H118" s="7">
        <f>H119</f>
        <v>0</v>
      </c>
      <c r="I118" s="7">
        <f aca="true" t="shared" si="54" ref="I118:AE118">I119</f>
        <v>0</v>
      </c>
      <c r="J118" s="7">
        <f t="shared" si="54"/>
        <v>0</v>
      </c>
      <c r="K118" s="7">
        <f t="shared" si="54"/>
        <v>0</v>
      </c>
      <c r="L118" s="7">
        <f t="shared" si="54"/>
        <v>0</v>
      </c>
      <c r="M118" s="7">
        <f t="shared" si="54"/>
        <v>0</v>
      </c>
      <c r="N118" s="7">
        <f t="shared" si="54"/>
        <v>0</v>
      </c>
      <c r="O118" s="7">
        <f t="shared" si="54"/>
        <v>0</v>
      </c>
      <c r="P118" s="7">
        <f t="shared" si="54"/>
        <v>0</v>
      </c>
      <c r="Q118" s="7">
        <f t="shared" si="54"/>
        <v>0</v>
      </c>
      <c r="R118" s="7">
        <f t="shared" si="54"/>
        <v>0</v>
      </c>
      <c r="S118" s="7">
        <f t="shared" si="54"/>
        <v>0</v>
      </c>
      <c r="T118" s="7">
        <f t="shared" si="54"/>
        <v>0</v>
      </c>
      <c r="U118" s="7">
        <f t="shared" si="54"/>
        <v>0</v>
      </c>
      <c r="V118" s="7">
        <f t="shared" si="54"/>
        <v>0</v>
      </c>
      <c r="W118" s="7">
        <f t="shared" si="54"/>
        <v>0</v>
      </c>
      <c r="X118" s="7">
        <f t="shared" si="54"/>
        <v>0</v>
      </c>
      <c r="Y118" s="7">
        <f t="shared" si="54"/>
        <v>0</v>
      </c>
      <c r="Z118" s="7">
        <f t="shared" si="54"/>
        <v>0</v>
      </c>
      <c r="AA118" s="7">
        <f t="shared" si="54"/>
        <v>0</v>
      </c>
      <c r="AB118" s="7">
        <f t="shared" si="54"/>
        <v>0</v>
      </c>
      <c r="AC118" s="7">
        <f t="shared" si="54"/>
        <v>0</v>
      </c>
      <c r="AD118" s="7">
        <f t="shared" si="54"/>
        <v>0</v>
      </c>
      <c r="AE118" s="7">
        <f t="shared" si="54"/>
        <v>0</v>
      </c>
    </row>
    <row r="119" spans="1:31" s="22" customFormat="1" ht="16.5" customHeight="1">
      <c r="A119" s="21" t="s">
        <v>23</v>
      </c>
      <c r="B119" s="13">
        <f t="shared" si="43"/>
        <v>0</v>
      </c>
      <c r="C119" s="13">
        <f>C120+C121+C122+C123</f>
        <v>0</v>
      </c>
      <c r="D119" s="13">
        <f>D120+D121+D122+D123</f>
        <v>0</v>
      </c>
      <c r="E119" s="13">
        <f>E120+E121+E122+E123</f>
        <v>0</v>
      </c>
      <c r="F119" s="13" t="e">
        <f>E119/B119%</f>
        <v>#DIV/0!</v>
      </c>
      <c r="G119" s="13">
        <f>_xlfn.IFERROR(E119/C119*100,0)</f>
        <v>0</v>
      </c>
      <c r="H119" s="13">
        <f>H120+H121+H122+H123</f>
        <v>0</v>
      </c>
      <c r="I119" s="13">
        <f aca="true" t="shared" si="55" ref="I119:AD119">I120+I121+I122+I123</f>
        <v>0</v>
      </c>
      <c r="J119" s="13">
        <f t="shared" si="55"/>
        <v>0</v>
      </c>
      <c r="K119" s="13">
        <f t="shared" si="55"/>
        <v>0</v>
      </c>
      <c r="L119" s="13">
        <f t="shared" si="55"/>
        <v>0</v>
      </c>
      <c r="M119" s="13">
        <f t="shared" si="55"/>
        <v>0</v>
      </c>
      <c r="N119" s="13">
        <f t="shared" si="55"/>
        <v>0</v>
      </c>
      <c r="O119" s="13">
        <f t="shared" si="55"/>
        <v>0</v>
      </c>
      <c r="P119" s="13">
        <f t="shared" si="55"/>
        <v>0</v>
      </c>
      <c r="Q119" s="13">
        <f t="shared" si="55"/>
        <v>0</v>
      </c>
      <c r="R119" s="13">
        <f t="shared" si="55"/>
        <v>0</v>
      </c>
      <c r="S119" s="13">
        <f t="shared" si="55"/>
        <v>0</v>
      </c>
      <c r="T119" s="13">
        <f t="shared" si="55"/>
        <v>0</v>
      </c>
      <c r="U119" s="13">
        <f t="shared" si="55"/>
        <v>0</v>
      </c>
      <c r="V119" s="13">
        <f>V120+V121+V122+V123</f>
        <v>0</v>
      </c>
      <c r="W119" s="13">
        <f t="shared" si="55"/>
        <v>0</v>
      </c>
      <c r="X119" s="13">
        <f t="shared" si="55"/>
        <v>0</v>
      </c>
      <c r="Y119" s="13">
        <f t="shared" si="55"/>
        <v>0</v>
      </c>
      <c r="Z119" s="13">
        <f t="shared" si="55"/>
        <v>0</v>
      </c>
      <c r="AA119" s="13">
        <f t="shared" si="55"/>
        <v>0</v>
      </c>
      <c r="AB119" s="13">
        <f t="shared" si="55"/>
        <v>0</v>
      </c>
      <c r="AC119" s="13">
        <f t="shared" si="55"/>
        <v>0</v>
      </c>
      <c r="AD119" s="13">
        <f t="shared" si="55"/>
        <v>0</v>
      </c>
      <c r="AE119" s="13">
        <f>AE120+AE121+AE122+AE123</f>
        <v>0</v>
      </c>
    </row>
    <row r="120" spans="1:31" s="4" customFormat="1" ht="16.5" customHeight="1">
      <c r="A120" s="24" t="s">
        <v>12</v>
      </c>
      <c r="B120" s="7">
        <f t="shared" si="43"/>
        <v>0</v>
      </c>
      <c r="C120" s="7">
        <f>H120+J120+L120+N120+P120+R120+T120+V120+X120+Z120+AB120</f>
        <v>0</v>
      </c>
      <c r="D120" s="7">
        <f>E120</f>
        <v>0</v>
      </c>
      <c r="E120" s="7">
        <f>I120+K120+M120+O120+Q120+S120+U120+W120+Y120+AA120+AC120+AE120</f>
        <v>0</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38"/>
    </row>
    <row r="121" spans="1:31" s="4" customFormat="1" ht="16.5" customHeight="1">
      <c r="A121" s="24" t="s">
        <v>13</v>
      </c>
      <c r="B121" s="7">
        <f t="shared" si="43"/>
        <v>0</v>
      </c>
      <c r="C121" s="7">
        <f>H121+J121+L121+N121+P121+R121+T121+V121+X121+Z121+AB121</f>
        <v>0</v>
      </c>
      <c r="D121" s="7">
        <f>E121</f>
        <v>0</v>
      </c>
      <c r="E121" s="7">
        <f>I121+K121+M121+O121+Q121+S121+U121+W121+Y121+AA121+AC121+AE121</f>
        <v>0</v>
      </c>
      <c r="F121" s="7"/>
      <c r="G121" s="7">
        <f>_xlfn.IFERROR(E121/C121*100,0)</f>
        <v>0</v>
      </c>
      <c r="H121" s="7"/>
      <c r="I121" s="7"/>
      <c r="J121" s="7"/>
      <c r="K121" s="7"/>
      <c r="L121" s="7"/>
      <c r="M121" s="7"/>
      <c r="N121" s="7"/>
      <c r="O121" s="7"/>
      <c r="P121" s="7"/>
      <c r="Q121" s="7"/>
      <c r="R121" s="7"/>
      <c r="S121" s="7"/>
      <c r="T121" s="7"/>
      <c r="U121" s="7"/>
      <c r="V121" s="7"/>
      <c r="W121" s="7"/>
      <c r="X121" s="7"/>
      <c r="Y121" s="7"/>
      <c r="Z121" s="7"/>
      <c r="AA121" s="7"/>
      <c r="AB121" s="7"/>
      <c r="AC121" s="7"/>
      <c r="AD121" s="7"/>
      <c r="AE121" s="38"/>
    </row>
    <row r="122" spans="1:31" s="4" customFormat="1" ht="16.5" customHeight="1">
      <c r="A122" s="24" t="s">
        <v>52</v>
      </c>
      <c r="B122" s="7">
        <f t="shared" si="43"/>
        <v>0</v>
      </c>
      <c r="C122" s="7">
        <f>H122+J122+L122+N122+P122+R122+T122+V122+X122+Z122+AB122</f>
        <v>0</v>
      </c>
      <c r="D122" s="7">
        <f>E122</f>
        <v>0</v>
      </c>
      <c r="E122" s="7">
        <f>I122+K122+M122+O122+Q122+S122+U122+W122+Y122+AA122+AC122+AE122</f>
        <v>0</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38"/>
    </row>
    <row r="123" spans="1:31" s="4" customFormat="1" ht="16.5" customHeight="1">
      <c r="A123" s="24" t="s">
        <v>14</v>
      </c>
      <c r="B123" s="7">
        <f>H123+J123+L123+N123+P123+R123+T123+V123+X123+Z123+AB123+AD123</f>
        <v>0</v>
      </c>
      <c r="C123" s="7">
        <f>H123+J123+L123+N123+P123+R123+T123+V123+X123+Z123+AB123</f>
        <v>0</v>
      </c>
      <c r="D123" s="7">
        <f>E123</f>
        <v>0</v>
      </c>
      <c r="E123" s="7">
        <f>I123+K123+M123+O123+Q123+S123+U123+W123+Y123+AA123+AC123+AE123</f>
        <v>0</v>
      </c>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38"/>
    </row>
    <row r="124" spans="1:31" s="4" customFormat="1" ht="75" customHeight="1">
      <c r="A124" s="47" t="s">
        <v>60</v>
      </c>
      <c r="B124" s="7">
        <f t="shared" si="43"/>
        <v>0</v>
      </c>
      <c r="C124" s="7">
        <f>C125</f>
        <v>0</v>
      </c>
      <c r="D124" s="7">
        <f>D125</f>
        <v>0</v>
      </c>
      <c r="E124" s="7">
        <f>E125</f>
        <v>0</v>
      </c>
      <c r="F124" s="7" t="e">
        <f>E124/B124%</f>
        <v>#DIV/0!</v>
      </c>
      <c r="G124" s="7">
        <f>_xlfn.IFERROR(E124/C124*100,0)</f>
        <v>0</v>
      </c>
      <c r="H124" s="7">
        <f>H125</f>
        <v>0</v>
      </c>
      <c r="I124" s="7">
        <f aca="true" t="shared" si="56" ref="I124:AE124">I125</f>
        <v>0</v>
      </c>
      <c r="J124" s="7">
        <f t="shared" si="56"/>
        <v>0</v>
      </c>
      <c r="K124" s="7">
        <f t="shared" si="56"/>
        <v>0</v>
      </c>
      <c r="L124" s="7">
        <f t="shared" si="56"/>
        <v>0</v>
      </c>
      <c r="M124" s="7">
        <f t="shared" si="56"/>
        <v>0</v>
      </c>
      <c r="N124" s="7">
        <f t="shared" si="56"/>
        <v>0</v>
      </c>
      <c r="O124" s="7">
        <f t="shared" si="56"/>
        <v>0</v>
      </c>
      <c r="P124" s="7">
        <f t="shared" si="56"/>
        <v>0</v>
      </c>
      <c r="Q124" s="7">
        <f t="shared" si="56"/>
        <v>0</v>
      </c>
      <c r="R124" s="7">
        <f t="shared" si="56"/>
        <v>0</v>
      </c>
      <c r="S124" s="7">
        <f t="shared" si="56"/>
        <v>0</v>
      </c>
      <c r="T124" s="7">
        <f t="shared" si="56"/>
        <v>0</v>
      </c>
      <c r="U124" s="7">
        <f t="shared" si="56"/>
        <v>0</v>
      </c>
      <c r="V124" s="7">
        <f t="shared" si="56"/>
        <v>0</v>
      </c>
      <c r="W124" s="7">
        <f t="shared" si="56"/>
        <v>0</v>
      </c>
      <c r="X124" s="7">
        <f t="shared" si="56"/>
        <v>0</v>
      </c>
      <c r="Y124" s="7">
        <f t="shared" si="56"/>
        <v>0</v>
      </c>
      <c r="Z124" s="7">
        <f t="shared" si="56"/>
        <v>0</v>
      </c>
      <c r="AA124" s="7">
        <f t="shared" si="56"/>
        <v>0</v>
      </c>
      <c r="AB124" s="7">
        <f t="shared" si="56"/>
        <v>0</v>
      </c>
      <c r="AC124" s="7">
        <f t="shared" si="56"/>
        <v>0</v>
      </c>
      <c r="AD124" s="7">
        <f t="shared" si="56"/>
        <v>0</v>
      </c>
      <c r="AE124" s="7">
        <f t="shared" si="56"/>
        <v>0</v>
      </c>
    </row>
    <row r="125" spans="1:31" s="22" customFormat="1" ht="15.75" customHeight="1">
      <c r="A125" s="21" t="s">
        <v>23</v>
      </c>
      <c r="B125" s="13">
        <f t="shared" si="43"/>
        <v>0</v>
      </c>
      <c r="C125" s="13">
        <f>C126+C127+C128+C129</f>
        <v>0</v>
      </c>
      <c r="D125" s="13">
        <f>D126+D127+D128+D129</f>
        <v>0</v>
      </c>
      <c r="E125" s="13">
        <f>E126+E127+E128+E129</f>
        <v>0</v>
      </c>
      <c r="F125" s="13" t="e">
        <f>E125/B125%</f>
        <v>#DIV/0!</v>
      </c>
      <c r="G125" s="13">
        <f>_xlfn.IFERROR(E125/C125*100,0)</f>
        <v>0</v>
      </c>
      <c r="H125" s="13">
        <f>H126+H127+H128+H129</f>
        <v>0</v>
      </c>
      <c r="I125" s="13">
        <f aca="true" t="shared" si="57" ref="I125:AD125">I126+I127+I128+I129</f>
        <v>0</v>
      </c>
      <c r="J125" s="13">
        <f t="shared" si="57"/>
        <v>0</v>
      </c>
      <c r="K125" s="13">
        <f t="shared" si="57"/>
        <v>0</v>
      </c>
      <c r="L125" s="13">
        <f t="shared" si="57"/>
        <v>0</v>
      </c>
      <c r="M125" s="13">
        <f t="shared" si="57"/>
        <v>0</v>
      </c>
      <c r="N125" s="13">
        <f t="shared" si="57"/>
        <v>0</v>
      </c>
      <c r="O125" s="13">
        <f t="shared" si="57"/>
        <v>0</v>
      </c>
      <c r="P125" s="13">
        <f t="shared" si="57"/>
        <v>0</v>
      </c>
      <c r="Q125" s="13">
        <f t="shared" si="57"/>
        <v>0</v>
      </c>
      <c r="R125" s="13">
        <f t="shared" si="57"/>
        <v>0</v>
      </c>
      <c r="S125" s="13">
        <f t="shared" si="57"/>
        <v>0</v>
      </c>
      <c r="T125" s="13">
        <f t="shared" si="57"/>
        <v>0</v>
      </c>
      <c r="U125" s="13">
        <f t="shared" si="57"/>
        <v>0</v>
      </c>
      <c r="V125" s="13">
        <f>V126+V127+V128+V129</f>
        <v>0</v>
      </c>
      <c r="W125" s="13">
        <f t="shared" si="57"/>
        <v>0</v>
      </c>
      <c r="X125" s="13">
        <f t="shared" si="57"/>
        <v>0</v>
      </c>
      <c r="Y125" s="13">
        <f t="shared" si="57"/>
        <v>0</v>
      </c>
      <c r="Z125" s="13">
        <f t="shared" si="57"/>
        <v>0</v>
      </c>
      <c r="AA125" s="13">
        <f t="shared" si="57"/>
        <v>0</v>
      </c>
      <c r="AB125" s="13">
        <f t="shared" si="57"/>
        <v>0</v>
      </c>
      <c r="AC125" s="13">
        <f t="shared" si="57"/>
        <v>0</v>
      </c>
      <c r="AD125" s="13">
        <f t="shared" si="57"/>
        <v>0</v>
      </c>
      <c r="AE125" s="13">
        <f>AE126+AE127+AE128+AE129</f>
        <v>0</v>
      </c>
    </row>
    <row r="126" spans="1:31" s="4" customFormat="1" ht="15.75" customHeight="1">
      <c r="A126" s="24" t="s">
        <v>12</v>
      </c>
      <c r="B126" s="7">
        <f t="shared" si="43"/>
        <v>0</v>
      </c>
      <c r="C126" s="7">
        <f>H126+J126+L126+N126+P126+R126+T126+V126+X126+Z126+AB126</f>
        <v>0</v>
      </c>
      <c r="D126" s="7">
        <f>E126</f>
        <v>0</v>
      </c>
      <c r="E126" s="7">
        <f>I126+K126+M126+O126+Q126+S126+U126+W126+Y126+AA126+AC126+AE126</f>
        <v>0</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38"/>
    </row>
    <row r="127" spans="1:31" s="4" customFormat="1" ht="15.75" customHeight="1">
      <c r="A127" s="24" t="s">
        <v>13</v>
      </c>
      <c r="B127" s="7">
        <f>H127+J127+L127+N127+P127+R127+T127+V127+X127+Z127+AB127+AD127</f>
        <v>0</v>
      </c>
      <c r="C127" s="7">
        <f>H127+J127+L127+N127+P127+R127+T127+V127+X127+Z127+AB127</f>
        <v>0</v>
      </c>
      <c r="D127" s="7">
        <f>E127</f>
        <v>0</v>
      </c>
      <c r="E127" s="7">
        <f>I127+K127+M127+O127+Q127+S127+U127+W127+Y127+AA127+AC127+AE127</f>
        <v>0</v>
      </c>
      <c r="F127" s="7"/>
      <c r="G127" s="7">
        <f>_xlfn.IFERROR(E127/C127*100,0)</f>
        <v>0</v>
      </c>
      <c r="H127" s="7"/>
      <c r="I127" s="7"/>
      <c r="J127" s="7"/>
      <c r="K127" s="7"/>
      <c r="L127" s="7"/>
      <c r="M127" s="7"/>
      <c r="N127" s="7"/>
      <c r="O127" s="7"/>
      <c r="P127" s="7"/>
      <c r="Q127" s="7"/>
      <c r="R127" s="7"/>
      <c r="S127" s="7"/>
      <c r="T127" s="7"/>
      <c r="U127" s="7"/>
      <c r="V127" s="7"/>
      <c r="W127" s="7"/>
      <c r="X127" s="7"/>
      <c r="Y127" s="7"/>
      <c r="Z127" s="7"/>
      <c r="AA127" s="7"/>
      <c r="AB127" s="7"/>
      <c r="AC127" s="7"/>
      <c r="AD127" s="7"/>
      <c r="AE127" s="38"/>
    </row>
    <row r="128" spans="1:31" s="4" customFormat="1" ht="15.75" customHeight="1">
      <c r="A128" s="24" t="s">
        <v>52</v>
      </c>
      <c r="B128" s="7">
        <f t="shared" si="43"/>
        <v>0</v>
      </c>
      <c r="C128" s="7">
        <f>H128+J128+L128+N128+P128+R128+T128+V128+X128+Z128+AB128</f>
        <v>0</v>
      </c>
      <c r="D128" s="7">
        <f>E128</f>
        <v>0</v>
      </c>
      <c r="E128" s="7">
        <f>I128+K128+M128+O128+Q128+S128+U128+W128+Y128+AA128+AC128+AE128</f>
        <v>0</v>
      </c>
      <c r="F128" s="7"/>
      <c r="G128" s="7">
        <f>_xlfn.IFERROR(E128/C128*100,0)</f>
        <v>0</v>
      </c>
      <c r="H128" s="7"/>
      <c r="I128" s="7"/>
      <c r="J128" s="7"/>
      <c r="K128" s="7"/>
      <c r="L128" s="7"/>
      <c r="M128" s="7"/>
      <c r="N128" s="7"/>
      <c r="O128" s="7"/>
      <c r="P128" s="7"/>
      <c r="Q128" s="7"/>
      <c r="R128" s="7"/>
      <c r="S128" s="7"/>
      <c r="T128" s="7"/>
      <c r="U128" s="7"/>
      <c r="V128" s="7"/>
      <c r="W128" s="7"/>
      <c r="X128" s="7"/>
      <c r="Y128" s="7"/>
      <c r="Z128" s="7"/>
      <c r="AA128" s="7"/>
      <c r="AB128" s="7"/>
      <c r="AC128" s="7"/>
      <c r="AD128" s="7"/>
      <c r="AE128" s="38"/>
    </row>
    <row r="129" spans="1:31" s="4" customFormat="1" ht="15.75" customHeight="1">
      <c r="A129" s="24" t="s">
        <v>14</v>
      </c>
      <c r="B129" s="7">
        <f t="shared" si="43"/>
        <v>0</v>
      </c>
      <c r="C129" s="7">
        <f>H129+J129+L129+N129+P129+R129+T129+V129+X129+Z129+AB129</f>
        <v>0</v>
      </c>
      <c r="D129" s="7">
        <f>E129</f>
        <v>0</v>
      </c>
      <c r="E129" s="7">
        <f>I129+K129+M129+O129+Q129+S129+U129+W129+Y129+AA129+AC129+AE129</f>
        <v>0</v>
      </c>
      <c r="F129" s="7"/>
      <c r="G129" s="7">
        <f>_xlfn.IFERROR(E129/C129*100,0)</f>
        <v>0</v>
      </c>
      <c r="H129" s="7"/>
      <c r="I129" s="7"/>
      <c r="J129" s="7"/>
      <c r="K129" s="7"/>
      <c r="L129" s="7"/>
      <c r="M129" s="7"/>
      <c r="N129" s="7"/>
      <c r="O129" s="7"/>
      <c r="P129" s="7"/>
      <c r="Q129" s="7"/>
      <c r="R129" s="7"/>
      <c r="S129" s="7"/>
      <c r="T129" s="7"/>
      <c r="U129" s="7"/>
      <c r="V129" s="7"/>
      <c r="W129" s="7"/>
      <c r="X129" s="7"/>
      <c r="Y129" s="7"/>
      <c r="Z129" s="7"/>
      <c r="AA129" s="7"/>
      <c r="AB129" s="7"/>
      <c r="AC129" s="7"/>
      <c r="AD129" s="7"/>
      <c r="AE129" s="38"/>
    </row>
    <row r="130" spans="1:31" s="4" customFormat="1" ht="54.75" customHeight="1">
      <c r="A130" s="47" t="s">
        <v>68</v>
      </c>
      <c r="B130" s="7">
        <f t="shared" si="43"/>
        <v>0</v>
      </c>
      <c r="C130" s="7">
        <f>C131</f>
        <v>0</v>
      </c>
      <c r="D130" s="7">
        <f>D131</f>
        <v>0</v>
      </c>
      <c r="E130" s="7">
        <f>E131</f>
        <v>0</v>
      </c>
      <c r="F130" s="7" t="e">
        <f>E130/B130%</f>
        <v>#DIV/0!</v>
      </c>
      <c r="G130" s="7">
        <f>_xlfn.IFERROR(E130/C130*100,0)</f>
        <v>0</v>
      </c>
      <c r="H130" s="7">
        <f>H131</f>
        <v>0</v>
      </c>
      <c r="I130" s="7">
        <f aca="true" t="shared" si="58" ref="I130:AE130">I131</f>
        <v>0</v>
      </c>
      <c r="J130" s="7">
        <f t="shared" si="58"/>
        <v>0</v>
      </c>
      <c r="K130" s="7">
        <f t="shared" si="58"/>
        <v>0</v>
      </c>
      <c r="L130" s="7">
        <f t="shared" si="58"/>
        <v>0</v>
      </c>
      <c r="M130" s="7">
        <f t="shared" si="58"/>
        <v>0</v>
      </c>
      <c r="N130" s="7">
        <f t="shared" si="58"/>
        <v>0</v>
      </c>
      <c r="O130" s="7">
        <f t="shared" si="58"/>
        <v>0</v>
      </c>
      <c r="P130" s="7">
        <f t="shared" si="58"/>
        <v>0</v>
      </c>
      <c r="Q130" s="7">
        <f t="shared" si="58"/>
        <v>0</v>
      </c>
      <c r="R130" s="7">
        <f t="shared" si="58"/>
        <v>0</v>
      </c>
      <c r="S130" s="7">
        <f t="shared" si="58"/>
        <v>0</v>
      </c>
      <c r="T130" s="7">
        <f t="shared" si="58"/>
        <v>0</v>
      </c>
      <c r="U130" s="7">
        <f t="shared" si="58"/>
        <v>0</v>
      </c>
      <c r="V130" s="7">
        <f t="shared" si="58"/>
        <v>0</v>
      </c>
      <c r="W130" s="7">
        <f t="shared" si="58"/>
        <v>0</v>
      </c>
      <c r="X130" s="7">
        <f t="shared" si="58"/>
        <v>0</v>
      </c>
      <c r="Y130" s="7">
        <f t="shared" si="58"/>
        <v>0</v>
      </c>
      <c r="Z130" s="7">
        <f t="shared" si="58"/>
        <v>0</v>
      </c>
      <c r="AA130" s="7">
        <f t="shared" si="58"/>
        <v>0</v>
      </c>
      <c r="AB130" s="7">
        <f t="shared" si="58"/>
        <v>0</v>
      </c>
      <c r="AC130" s="7">
        <f t="shared" si="58"/>
        <v>0</v>
      </c>
      <c r="AD130" s="7">
        <f t="shared" si="58"/>
        <v>0</v>
      </c>
      <c r="AE130" s="7">
        <f t="shared" si="58"/>
        <v>0</v>
      </c>
    </row>
    <row r="131" spans="1:31" s="22" customFormat="1" ht="15.75" customHeight="1">
      <c r="A131" s="21" t="s">
        <v>23</v>
      </c>
      <c r="B131" s="13">
        <f t="shared" si="43"/>
        <v>0</v>
      </c>
      <c r="C131" s="13">
        <f>C132+C133+C134+C135</f>
        <v>0</v>
      </c>
      <c r="D131" s="13">
        <f>D132+D133+D134+D135</f>
        <v>0</v>
      </c>
      <c r="E131" s="13">
        <f>E132+E133+E134+E135</f>
        <v>0</v>
      </c>
      <c r="F131" s="13" t="e">
        <f>E131/B131%</f>
        <v>#DIV/0!</v>
      </c>
      <c r="G131" s="13">
        <f>_xlfn.IFERROR(E131/C131*100,0)</f>
        <v>0</v>
      </c>
      <c r="H131" s="13">
        <f>H132+H133+H134+H135</f>
        <v>0</v>
      </c>
      <c r="I131" s="13">
        <f aca="true" t="shared" si="59" ref="I131:AE131">I132+I133+I134+I135</f>
        <v>0</v>
      </c>
      <c r="J131" s="13">
        <f t="shared" si="59"/>
        <v>0</v>
      </c>
      <c r="K131" s="13">
        <f t="shared" si="59"/>
        <v>0</v>
      </c>
      <c r="L131" s="13">
        <f t="shared" si="59"/>
        <v>0</v>
      </c>
      <c r="M131" s="13">
        <f t="shared" si="59"/>
        <v>0</v>
      </c>
      <c r="N131" s="13">
        <f t="shared" si="59"/>
        <v>0</v>
      </c>
      <c r="O131" s="13">
        <f t="shared" si="59"/>
        <v>0</v>
      </c>
      <c r="P131" s="13">
        <f t="shared" si="59"/>
        <v>0</v>
      </c>
      <c r="Q131" s="13">
        <f t="shared" si="59"/>
        <v>0</v>
      </c>
      <c r="R131" s="13">
        <f t="shared" si="59"/>
        <v>0</v>
      </c>
      <c r="S131" s="13">
        <f t="shared" si="59"/>
        <v>0</v>
      </c>
      <c r="T131" s="13">
        <f t="shared" si="59"/>
        <v>0</v>
      </c>
      <c r="U131" s="13">
        <f t="shared" si="59"/>
        <v>0</v>
      </c>
      <c r="V131" s="13">
        <f t="shared" si="59"/>
        <v>0</v>
      </c>
      <c r="W131" s="13">
        <f t="shared" si="59"/>
        <v>0</v>
      </c>
      <c r="X131" s="13">
        <f t="shared" si="59"/>
        <v>0</v>
      </c>
      <c r="Y131" s="13">
        <f t="shared" si="59"/>
        <v>0</v>
      </c>
      <c r="Z131" s="13">
        <f t="shared" si="59"/>
        <v>0</v>
      </c>
      <c r="AA131" s="13">
        <f t="shared" si="59"/>
        <v>0</v>
      </c>
      <c r="AB131" s="13">
        <f t="shared" si="59"/>
        <v>0</v>
      </c>
      <c r="AC131" s="13">
        <f t="shared" si="59"/>
        <v>0</v>
      </c>
      <c r="AD131" s="13">
        <f t="shared" si="59"/>
        <v>0</v>
      </c>
      <c r="AE131" s="13">
        <f t="shared" si="59"/>
        <v>0</v>
      </c>
    </row>
    <row r="132" spans="1:31" s="4" customFormat="1" ht="15.75" customHeight="1">
      <c r="A132" s="24" t="s">
        <v>12</v>
      </c>
      <c r="B132" s="7">
        <f t="shared" si="43"/>
        <v>0</v>
      </c>
      <c r="C132" s="7">
        <f>H132+J132+L132+N132+P132+R132+T132+V132+X132+Z132+AB132</f>
        <v>0</v>
      </c>
      <c r="D132" s="7">
        <f>E132</f>
        <v>0</v>
      </c>
      <c r="E132" s="7">
        <f>I132+K132+M132+O132+Q132+S132+U132+W132+Y132+AA132+AC132+AE132</f>
        <v>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38"/>
    </row>
    <row r="133" spans="1:31" s="4" customFormat="1" ht="15.75" customHeight="1">
      <c r="A133" s="24" t="s">
        <v>13</v>
      </c>
      <c r="B133" s="7">
        <f>H133+J133+L133+N133+P133+R133+T133+V133+X133+Z133+AB133+AD133</f>
        <v>0</v>
      </c>
      <c r="C133" s="7">
        <f>H133+J133+L133+N133+P133+R133+T133+V133+X133+Z133+AB133</f>
        <v>0</v>
      </c>
      <c r="D133" s="7">
        <f>E133</f>
        <v>0</v>
      </c>
      <c r="E133" s="7">
        <f>I133+K133+M133+O133+Q133+S133+U133+W133+Y133+AA133+AC133+AE133</f>
        <v>0</v>
      </c>
      <c r="F133" s="7"/>
      <c r="G133" s="7">
        <f>_xlfn.IFERROR(E133/C133*100,0)</f>
        <v>0</v>
      </c>
      <c r="H133" s="7"/>
      <c r="I133" s="7"/>
      <c r="J133" s="7"/>
      <c r="K133" s="7"/>
      <c r="L133" s="7"/>
      <c r="M133" s="7"/>
      <c r="N133" s="7"/>
      <c r="O133" s="7"/>
      <c r="P133" s="7"/>
      <c r="Q133" s="7"/>
      <c r="R133" s="7"/>
      <c r="S133" s="7"/>
      <c r="T133" s="7"/>
      <c r="U133" s="7"/>
      <c r="V133" s="7"/>
      <c r="W133" s="7"/>
      <c r="X133" s="7"/>
      <c r="Y133" s="7"/>
      <c r="Z133" s="7"/>
      <c r="AA133" s="7"/>
      <c r="AB133" s="7"/>
      <c r="AC133" s="7"/>
      <c r="AD133" s="7"/>
      <c r="AE133" s="38"/>
    </row>
    <row r="134" spans="1:31" s="4" customFormat="1" ht="15.75" customHeight="1">
      <c r="A134" s="24" t="s">
        <v>52</v>
      </c>
      <c r="B134" s="7">
        <f t="shared" si="43"/>
        <v>0</v>
      </c>
      <c r="C134" s="7">
        <f>H134+J134+L134+N134+P134+R134+T134+V134+X134+Z134+AB134</f>
        <v>0</v>
      </c>
      <c r="D134" s="7">
        <f>E134</f>
        <v>0</v>
      </c>
      <c r="E134" s="7">
        <f>I134+K134+M134+O134+Q134+S134+U134+W134+Y134+AA134+AC134+AE134</f>
        <v>0</v>
      </c>
      <c r="F134" s="7"/>
      <c r="G134" s="7">
        <f>_xlfn.IFERROR(E134/C134*100,0)</f>
        <v>0</v>
      </c>
      <c r="H134" s="7"/>
      <c r="I134" s="7"/>
      <c r="J134" s="7"/>
      <c r="K134" s="7"/>
      <c r="L134" s="7"/>
      <c r="M134" s="7"/>
      <c r="N134" s="7"/>
      <c r="O134" s="7"/>
      <c r="P134" s="7"/>
      <c r="Q134" s="7"/>
      <c r="R134" s="7"/>
      <c r="S134" s="7"/>
      <c r="T134" s="7"/>
      <c r="U134" s="7"/>
      <c r="V134" s="7"/>
      <c r="W134" s="7"/>
      <c r="X134" s="7"/>
      <c r="Y134" s="7"/>
      <c r="Z134" s="7"/>
      <c r="AA134" s="7"/>
      <c r="AB134" s="7"/>
      <c r="AC134" s="7"/>
      <c r="AD134" s="7"/>
      <c r="AE134" s="38"/>
    </row>
    <row r="135" spans="1:31" s="4" customFormat="1" ht="15.75" customHeight="1">
      <c r="A135" s="24" t="s">
        <v>14</v>
      </c>
      <c r="B135" s="7">
        <f t="shared" si="43"/>
        <v>0</v>
      </c>
      <c r="C135" s="7">
        <f>H135+J135+L135+N135+P135+R135+T135+V135+X135+Z135+AB135</f>
        <v>0</v>
      </c>
      <c r="D135" s="7">
        <f>E135</f>
        <v>0</v>
      </c>
      <c r="E135" s="7">
        <f>I135+K135+M135+O135+Q135+S135+U135+W135+Y135+AA135+AC135+AE135</f>
        <v>0</v>
      </c>
      <c r="F135" s="7"/>
      <c r="G135" s="7">
        <f>_xlfn.IFERROR(E135/C135*100,0)</f>
        <v>0</v>
      </c>
      <c r="H135" s="7"/>
      <c r="I135" s="7"/>
      <c r="J135" s="7"/>
      <c r="K135" s="7"/>
      <c r="L135" s="7"/>
      <c r="M135" s="7"/>
      <c r="N135" s="7"/>
      <c r="O135" s="7"/>
      <c r="P135" s="7"/>
      <c r="Q135" s="7"/>
      <c r="R135" s="7"/>
      <c r="S135" s="7"/>
      <c r="T135" s="7"/>
      <c r="U135" s="7"/>
      <c r="V135" s="7"/>
      <c r="W135" s="7"/>
      <c r="X135" s="7"/>
      <c r="Y135" s="7"/>
      <c r="Z135" s="7"/>
      <c r="AA135" s="7"/>
      <c r="AB135" s="7"/>
      <c r="AC135" s="7"/>
      <c r="AD135" s="7"/>
      <c r="AE135" s="38"/>
    </row>
    <row r="136" spans="1:31" s="4" customFormat="1" ht="42" customHeight="1">
      <c r="A136" s="47" t="s">
        <v>77</v>
      </c>
      <c r="B136" s="7">
        <f aca="true" t="shared" si="60" ref="B136:B149">H136+J136+L136+N136+P136+R136+T136+V136+X136+Z136+AB136+AD136</f>
        <v>1580</v>
      </c>
      <c r="C136" s="7">
        <f>C137</f>
        <v>1580</v>
      </c>
      <c r="D136" s="7">
        <f>D137</f>
        <v>0</v>
      </c>
      <c r="E136" s="7">
        <f>E137</f>
        <v>0</v>
      </c>
      <c r="F136" s="7">
        <f>E136/B136%</f>
        <v>0</v>
      </c>
      <c r="G136" s="7">
        <f>_xlfn.IFERROR(E136/C136*100,0)</f>
        <v>0</v>
      </c>
      <c r="H136" s="7">
        <f>H137</f>
        <v>0</v>
      </c>
      <c r="I136" s="7">
        <f aca="true" t="shared" si="61" ref="I136:AE136">I137</f>
        <v>0</v>
      </c>
      <c r="J136" s="7">
        <f t="shared" si="61"/>
        <v>0</v>
      </c>
      <c r="K136" s="7">
        <f t="shared" si="61"/>
        <v>0</v>
      </c>
      <c r="L136" s="7">
        <f t="shared" si="61"/>
        <v>0</v>
      </c>
      <c r="M136" s="7">
        <f t="shared" si="61"/>
        <v>0</v>
      </c>
      <c r="N136" s="7">
        <f t="shared" si="61"/>
        <v>0</v>
      </c>
      <c r="O136" s="7">
        <f t="shared" si="61"/>
        <v>0</v>
      </c>
      <c r="P136" s="7">
        <f t="shared" si="61"/>
        <v>0</v>
      </c>
      <c r="Q136" s="7">
        <f t="shared" si="61"/>
        <v>0</v>
      </c>
      <c r="R136" s="7">
        <f t="shared" si="61"/>
        <v>0</v>
      </c>
      <c r="S136" s="7">
        <f t="shared" si="61"/>
        <v>0</v>
      </c>
      <c r="T136" s="7">
        <f t="shared" si="61"/>
        <v>0</v>
      </c>
      <c r="U136" s="7">
        <f t="shared" si="61"/>
        <v>0</v>
      </c>
      <c r="V136" s="7">
        <f t="shared" si="61"/>
        <v>0</v>
      </c>
      <c r="W136" s="7">
        <f t="shared" si="61"/>
        <v>0</v>
      </c>
      <c r="X136" s="7">
        <f t="shared" si="61"/>
        <v>1580</v>
      </c>
      <c r="Y136" s="7">
        <f t="shared" si="61"/>
        <v>0</v>
      </c>
      <c r="Z136" s="7">
        <f t="shared" si="61"/>
        <v>0</v>
      </c>
      <c r="AA136" s="7">
        <f t="shared" si="61"/>
        <v>0</v>
      </c>
      <c r="AB136" s="7">
        <f t="shared" si="61"/>
        <v>0</v>
      </c>
      <c r="AC136" s="7">
        <f t="shared" si="61"/>
        <v>0</v>
      </c>
      <c r="AD136" s="7">
        <f t="shared" si="61"/>
        <v>0</v>
      </c>
      <c r="AE136" s="7">
        <f t="shared" si="61"/>
        <v>0</v>
      </c>
    </row>
    <row r="137" spans="1:31" s="22" customFormat="1" ht="15.75" customHeight="1">
      <c r="A137" s="21" t="s">
        <v>23</v>
      </c>
      <c r="B137" s="13">
        <f t="shared" si="60"/>
        <v>1580</v>
      </c>
      <c r="C137" s="13">
        <f>C138+C139+C140+C141</f>
        <v>1580</v>
      </c>
      <c r="D137" s="13">
        <f>D138+D139+D140+D141</f>
        <v>0</v>
      </c>
      <c r="E137" s="13">
        <f>E138+E139+E140+E141</f>
        <v>0</v>
      </c>
      <c r="F137" s="13">
        <f>E137/B137%</f>
        <v>0</v>
      </c>
      <c r="G137" s="13">
        <f>_xlfn.IFERROR(E137/C137*100,0)</f>
        <v>0</v>
      </c>
      <c r="H137" s="13">
        <f>H138+H139+H140+H141</f>
        <v>0</v>
      </c>
      <c r="I137" s="13">
        <f aca="true" t="shared" si="62" ref="I137:AE137">I138+I139+I140+I141</f>
        <v>0</v>
      </c>
      <c r="J137" s="13">
        <f t="shared" si="62"/>
        <v>0</v>
      </c>
      <c r="K137" s="13">
        <f t="shared" si="62"/>
        <v>0</v>
      </c>
      <c r="L137" s="13">
        <f t="shared" si="62"/>
        <v>0</v>
      </c>
      <c r="M137" s="13">
        <f t="shared" si="62"/>
        <v>0</v>
      </c>
      <c r="N137" s="13">
        <f t="shared" si="62"/>
        <v>0</v>
      </c>
      <c r="O137" s="13">
        <f t="shared" si="62"/>
        <v>0</v>
      </c>
      <c r="P137" s="13">
        <f t="shared" si="62"/>
        <v>0</v>
      </c>
      <c r="Q137" s="13">
        <f t="shared" si="62"/>
        <v>0</v>
      </c>
      <c r="R137" s="13">
        <f t="shared" si="62"/>
        <v>0</v>
      </c>
      <c r="S137" s="13">
        <f t="shared" si="62"/>
        <v>0</v>
      </c>
      <c r="T137" s="13">
        <f t="shared" si="62"/>
        <v>0</v>
      </c>
      <c r="U137" s="13">
        <f t="shared" si="62"/>
        <v>0</v>
      </c>
      <c r="V137" s="13">
        <f t="shared" si="62"/>
        <v>0</v>
      </c>
      <c r="W137" s="13">
        <f t="shared" si="62"/>
        <v>0</v>
      </c>
      <c r="X137" s="13">
        <f t="shared" si="62"/>
        <v>1580</v>
      </c>
      <c r="Y137" s="13">
        <f t="shared" si="62"/>
        <v>0</v>
      </c>
      <c r="Z137" s="13">
        <f t="shared" si="62"/>
        <v>0</v>
      </c>
      <c r="AA137" s="13">
        <f t="shared" si="62"/>
        <v>0</v>
      </c>
      <c r="AB137" s="13">
        <f t="shared" si="62"/>
        <v>0</v>
      </c>
      <c r="AC137" s="13">
        <f t="shared" si="62"/>
        <v>0</v>
      </c>
      <c r="AD137" s="13">
        <f t="shared" si="62"/>
        <v>0</v>
      </c>
      <c r="AE137" s="13">
        <f t="shared" si="62"/>
        <v>0</v>
      </c>
    </row>
    <row r="138" spans="1:31" s="4" customFormat="1" ht="15.75" customHeight="1">
      <c r="A138" s="24" t="s">
        <v>12</v>
      </c>
      <c r="B138" s="7">
        <f t="shared" si="60"/>
        <v>0</v>
      </c>
      <c r="C138" s="7">
        <f>H138+J138+L138+N138+P138+R138+T138+V138+X138+Z138+AB138</f>
        <v>0</v>
      </c>
      <c r="D138" s="7">
        <f>E138</f>
        <v>0</v>
      </c>
      <c r="E138" s="7">
        <f>I138+K138+M138+O138+Q138+S138+U138+W138+Y138+AA138+AC138+AE138</f>
        <v>0</v>
      </c>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38"/>
    </row>
    <row r="139" spans="1:31" s="4" customFormat="1" ht="15.75" customHeight="1">
      <c r="A139" s="24" t="s">
        <v>13</v>
      </c>
      <c r="B139" s="7">
        <f t="shared" si="60"/>
        <v>1580</v>
      </c>
      <c r="C139" s="7">
        <f>H139+J139+L139+N139+P139+R139+T139+V139+X139+Z139+AB139</f>
        <v>1580</v>
      </c>
      <c r="D139" s="7">
        <f>E139</f>
        <v>0</v>
      </c>
      <c r="E139" s="7">
        <f>I139+K139+M139+O139+Q139+S139+U139+W139+Y139+AA139+AC139+AE139</f>
        <v>0</v>
      </c>
      <c r="F139" s="7"/>
      <c r="G139" s="7">
        <f>_xlfn.IFERROR(E139/C139*100,0)</f>
        <v>0</v>
      </c>
      <c r="H139" s="7"/>
      <c r="I139" s="7"/>
      <c r="J139" s="7"/>
      <c r="K139" s="7"/>
      <c r="L139" s="7"/>
      <c r="M139" s="7"/>
      <c r="N139" s="7"/>
      <c r="O139" s="7"/>
      <c r="P139" s="7"/>
      <c r="Q139" s="7"/>
      <c r="R139" s="7"/>
      <c r="S139" s="7"/>
      <c r="T139" s="7"/>
      <c r="U139" s="7"/>
      <c r="V139" s="7"/>
      <c r="W139" s="7"/>
      <c r="X139" s="7">
        <v>1580</v>
      </c>
      <c r="Y139" s="7"/>
      <c r="Z139" s="7"/>
      <c r="AA139" s="7"/>
      <c r="AB139" s="7"/>
      <c r="AC139" s="7"/>
      <c r="AD139" s="7"/>
      <c r="AE139" s="38"/>
    </row>
    <row r="140" spans="1:31" s="4" customFormat="1" ht="15.75" customHeight="1">
      <c r="A140" s="24" t="s">
        <v>52</v>
      </c>
      <c r="B140" s="7">
        <f t="shared" si="60"/>
        <v>0</v>
      </c>
      <c r="C140" s="7">
        <f>H140+J140+L140+N140+P140+R140+T140+V140+X140+Z140+AB140</f>
        <v>0</v>
      </c>
      <c r="D140" s="7">
        <f>E140</f>
        <v>0</v>
      </c>
      <c r="E140" s="7">
        <f>I140+K140+M140+O140+Q140+S140+U140+W140+Y140+AA140+AC140+AE140</f>
        <v>0</v>
      </c>
      <c r="F140" s="7"/>
      <c r="G140" s="7">
        <f>_xlfn.IFERROR(E140/C140*100,0)</f>
        <v>0</v>
      </c>
      <c r="H140" s="7"/>
      <c r="I140" s="7"/>
      <c r="J140" s="7"/>
      <c r="K140" s="7"/>
      <c r="L140" s="7"/>
      <c r="M140" s="7"/>
      <c r="N140" s="7"/>
      <c r="O140" s="7"/>
      <c r="P140" s="7"/>
      <c r="Q140" s="7"/>
      <c r="R140" s="7"/>
      <c r="S140" s="7"/>
      <c r="T140" s="7"/>
      <c r="U140" s="7"/>
      <c r="V140" s="7"/>
      <c r="W140" s="7"/>
      <c r="X140" s="7"/>
      <c r="Y140" s="7"/>
      <c r="Z140" s="7"/>
      <c r="AA140" s="7"/>
      <c r="AB140" s="7"/>
      <c r="AC140" s="7"/>
      <c r="AD140" s="7"/>
      <c r="AE140" s="38"/>
    </row>
    <row r="141" spans="1:31" s="4" customFormat="1" ht="15.75" customHeight="1">
      <c r="A141" s="24" t="s">
        <v>14</v>
      </c>
      <c r="B141" s="7">
        <f t="shared" si="60"/>
        <v>0</v>
      </c>
      <c r="C141" s="7">
        <f>H141+J141+L141+N141+P141+R141+T141+V141+X141+Z141+AB141</f>
        <v>0</v>
      </c>
      <c r="D141" s="7">
        <f>E141</f>
        <v>0</v>
      </c>
      <c r="E141" s="7">
        <f>I141+K141+M141+O141+Q141+S141+U141+W141+Y141+AA141+AC141+AE141</f>
        <v>0</v>
      </c>
      <c r="F141" s="7"/>
      <c r="G141" s="7">
        <f>_xlfn.IFERROR(E141/C141*100,0)</f>
        <v>0</v>
      </c>
      <c r="H141" s="7"/>
      <c r="I141" s="7"/>
      <c r="J141" s="7"/>
      <c r="K141" s="7"/>
      <c r="L141" s="7"/>
      <c r="M141" s="7"/>
      <c r="N141" s="7"/>
      <c r="O141" s="7"/>
      <c r="P141" s="7"/>
      <c r="Q141" s="7"/>
      <c r="R141" s="7"/>
      <c r="S141" s="7"/>
      <c r="T141" s="7"/>
      <c r="U141" s="7"/>
      <c r="V141" s="7"/>
      <c r="W141" s="7"/>
      <c r="X141" s="7"/>
      <c r="Y141" s="7"/>
      <c r="Z141" s="7"/>
      <c r="AA141" s="7"/>
      <c r="AB141" s="7"/>
      <c r="AC141" s="7"/>
      <c r="AD141" s="7"/>
      <c r="AE141" s="38"/>
    </row>
    <row r="142" spans="1:31" s="4" customFormat="1" ht="51" customHeight="1">
      <c r="A142" s="47" t="s">
        <v>78</v>
      </c>
      <c r="B142" s="7">
        <f t="shared" si="60"/>
        <v>100</v>
      </c>
      <c r="C142" s="7">
        <f>C143</f>
        <v>100</v>
      </c>
      <c r="D142" s="7">
        <f>D143</f>
        <v>0</v>
      </c>
      <c r="E142" s="7">
        <f>E143</f>
        <v>0</v>
      </c>
      <c r="F142" s="7">
        <f>E142/B142%</f>
        <v>0</v>
      </c>
      <c r="G142" s="7">
        <f>_xlfn.IFERROR(E142/C142*100,0)</f>
        <v>0</v>
      </c>
      <c r="H142" s="7">
        <f>H143</f>
        <v>0</v>
      </c>
      <c r="I142" s="7">
        <f aca="true" t="shared" si="63" ref="I142:AE142">I143</f>
        <v>0</v>
      </c>
      <c r="J142" s="7">
        <f t="shared" si="63"/>
        <v>0</v>
      </c>
      <c r="K142" s="7">
        <f t="shared" si="63"/>
        <v>0</v>
      </c>
      <c r="L142" s="7">
        <f t="shared" si="63"/>
        <v>0</v>
      </c>
      <c r="M142" s="7">
        <f t="shared" si="63"/>
        <v>0</v>
      </c>
      <c r="N142" s="7">
        <f t="shared" si="63"/>
        <v>100</v>
      </c>
      <c r="O142" s="7">
        <f t="shared" si="63"/>
        <v>0</v>
      </c>
      <c r="P142" s="7">
        <f t="shared" si="63"/>
        <v>0</v>
      </c>
      <c r="Q142" s="7">
        <f t="shared" si="63"/>
        <v>0</v>
      </c>
      <c r="R142" s="7">
        <f t="shared" si="63"/>
        <v>0</v>
      </c>
      <c r="S142" s="7">
        <f t="shared" si="63"/>
        <v>0</v>
      </c>
      <c r="T142" s="7">
        <f t="shared" si="63"/>
        <v>0</v>
      </c>
      <c r="U142" s="7">
        <f t="shared" si="63"/>
        <v>0</v>
      </c>
      <c r="V142" s="7">
        <f t="shared" si="63"/>
        <v>0</v>
      </c>
      <c r="W142" s="7">
        <f t="shared" si="63"/>
        <v>0</v>
      </c>
      <c r="X142" s="7">
        <f t="shared" si="63"/>
        <v>0</v>
      </c>
      <c r="Y142" s="7">
        <f t="shared" si="63"/>
        <v>0</v>
      </c>
      <c r="Z142" s="7">
        <f t="shared" si="63"/>
        <v>0</v>
      </c>
      <c r="AA142" s="7">
        <f t="shared" si="63"/>
        <v>0</v>
      </c>
      <c r="AB142" s="7">
        <f t="shared" si="63"/>
        <v>0</v>
      </c>
      <c r="AC142" s="7">
        <f t="shared" si="63"/>
        <v>0</v>
      </c>
      <c r="AD142" s="7">
        <f t="shared" si="63"/>
        <v>0</v>
      </c>
      <c r="AE142" s="7">
        <f t="shared" si="63"/>
        <v>0</v>
      </c>
    </row>
    <row r="143" spans="1:31" s="22" customFormat="1" ht="15.75" customHeight="1">
      <c r="A143" s="21" t="s">
        <v>23</v>
      </c>
      <c r="B143" s="13">
        <f t="shared" si="60"/>
        <v>100</v>
      </c>
      <c r="C143" s="13">
        <f>C144+C145+C146+C147</f>
        <v>100</v>
      </c>
      <c r="D143" s="13">
        <f>D144+D145+D146+D147</f>
        <v>0</v>
      </c>
      <c r="E143" s="13">
        <f>E144+E145+E146+E147</f>
        <v>0</v>
      </c>
      <c r="F143" s="13">
        <f>E143/B143%</f>
        <v>0</v>
      </c>
      <c r="G143" s="13">
        <f>_xlfn.IFERROR(E143/C143*100,0)</f>
        <v>0</v>
      </c>
      <c r="H143" s="13">
        <f>H144+H145+H146+H147</f>
        <v>0</v>
      </c>
      <c r="I143" s="13">
        <f aca="true" t="shared" si="64" ref="I143:AE143">I144+I145+I146+I147</f>
        <v>0</v>
      </c>
      <c r="J143" s="13">
        <f t="shared" si="64"/>
        <v>0</v>
      </c>
      <c r="K143" s="13">
        <f t="shared" si="64"/>
        <v>0</v>
      </c>
      <c r="L143" s="13">
        <f t="shared" si="64"/>
        <v>0</v>
      </c>
      <c r="M143" s="13">
        <f t="shared" si="64"/>
        <v>0</v>
      </c>
      <c r="N143" s="13">
        <f t="shared" si="64"/>
        <v>100</v>
      </c>
      <c r="O143" s="13">
        <f t="shared" si="64"/>
        <v>0</v>
      </c>
      <c r="P143" s="13">
        <f t="shared" si="64"/>
        <v>0</v>
      </c>
      <c r="Q143" s="13">
        <f t="shared" si="64"/>
        <v>0</v>
      </c>
      <c r="R143" s="13">
        <f t="shared" si="64"/>
        <v>0</v>
      </c>
      <c r="S143" s="13">
        <f t="shared" si="64"/>
        <v>0</v>
      </c>
      <c r="T143" s="13">
        <f t="shared" si="64"/>
        <v>0</v>
      </c>
      <c r="U143" s="13">
        <f t="shared" si="64"/>
        <v>0</v>
      </c>
      <c r="V143" s="13">
        <f t="shared" si="64"/>
        <v>0</v>
      </c>
      <c r="W143" s="13">
        <f t="shared" si="64"/>
        <v>0</v>
      </c>
      <c r="X143" s="13">
        <f t="shared" si="64"/>
        <v>0</v>
      </c>
      <c r="Y143" s="13">
        <f t="shared" si="64"/>
        <v>0</v>
      </c>
      <c r="Z143" s="13">
        <f t="shared" si="64"/>
        <v>0</v>
      </c>
      <c r="AA143" s="13">
        <f t="shared" si="64"/>
        <v>0</v>
      </c>
      <c r="AB143" s="13">
        <f t="shared" si="64"/>
        <v>0</v>
      </c>
      <c r="AC143" s="13">
        <f t="shared" si="64"/>
        <v>0</v>
      </c>
      <c r="AD143" s="13">
        <f t="shared" si="64"/>
        <v>0</v>
      </c>
      <c r="AE143" s="13">
        <f t="shared" si="64"/>
        <v>0</v>
      </c>
    </row>
    <row r="144" spans="1:31" s="4" customFormat="1" ht="15.75" customHeight="1">
      <c r="A144" s="24" t="s">
        <v>12</v>
      </c>
      <c r="B144" s="7">
        <f t="shared" si="60"/>
        <v>0</v>
      </c>
      <c r="C144" s="7">
        <f>H144+J144+L144+N144+P144+R144+T144+V144+X144+Z144+AB144</f>
        <v>0</v>
      </c>
      <c r="D144" s="7">
        <f>E144</f>
        <v>0</v>
      </c>
      <c r="E144" s="7">
        <f>I144+K144+M144+O144+Q144+S144+U144+W144+Y144+AA144+AC144+AE144</f>
        <v>0</v>
      </c>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38"/>
    </row>
    <row r="145" spans="1:31" s="4" customFormat="1" ht="15.75" customHeight="1">
      <c r="A145" s="24" t="s">
        <v>13</v>
      </c>
      <c r="B145" s="7">
        <f t="shared" si="60"/>
        <v>100</v>
      </c>
      <c r="C145" s="7">
        <f>H145+J145+L145+N145+P145+R145+T145+V145+X145+Z145+AB145</f>
        <v>100</v>
      </c>
      <c r="D145" s="7">
        <f>E145</f>
        <v>0</v>
      </c>
      <c r="E145" s="7">
        <f>I145+K145+M145+O145+Q145+S145+U145+W145+Y145+AA145+AC145+AE145</f>
        <v>0</v>
      </c>
      <c r="F145" s="7"/>
      <c r="G145" s="7">
        <f>_xlfn.IFERROR(E145/C145*100,0)</f>
        <v>0</v>
      </c>
      <c r="H145" s="7"/>
      <c r="I145" s="7"/>
      <c r="J145" s="7"/>
      <c r="K145" s="7"/>
      <c r="L145" s="7"/>
      <c r="M145" s="7"/>
      <c r="N145" s="7">
        <v>100</v>
      </c>
      <c r="O145" s="7"/>
      <c r="P145" s="7"/>
      <c r="Q145" s="7"/>
      <c r="R145" s="7"/>
      <c r="S145" s="7"/>
      <c r="T145" s="7"/>
      <c r="U145" s="7"/>
      <c r="V145" s="7"/>
      <c r="W145" s="7"/>
      <c r="X145" s="7"/>
      <c r="Y145" s="7"/>
      <c r="Z145" s="7"/>
      <c r="AA145" s="7"/>
      <c r="AB145" s="7"/>
      <c r="AC145" s="7"/>
      <c r="AD145" s="7"/>
      <c r="AE145" s="38"/>
    </row>
    <row r="146" spans="1:31" s="4" customFormat="1" ht="15.75" customHeight="1">
      <c r="A146" s="24" t="s">
        <v>52</v>
      </c>
      <c r="B146" s="7">
        <f t="shared" si="60"/>
        <v>0</v>
      </c>
      <c r="C146" s="7">
        <f>H146+J146+L146+N146+P146+R146+T146+V146+X146+Z146+AB146</f>
        <v>0</v>
      </c>
      <c r="D146" s="7">
        <f>E146</f>
        <v>0</v>
      </c>
      <c r="E146" s="7">
        <f>I146+K146+M146+O146+Q146+S146+U146+W146+Y146+AA146+AC146+AE146</f>
        <v>0</v>
      </c>
      <c r="F146" s="7"/>
      <c r="G146" s="7">
        <f>_xlfn.IFERROR(E146/C146*100,0)</f>
        <v>0</v>
      </c>
      <c r="H146" s="7"/>
      <c r="I146" s="7"/>
      <c r="J146" s="7"/>
      <c r="K146" s="7"/>
      <c r="L146" s="7"/>
      <c r="M146" s="7"/>
      <c r="N146" s="7"/>
      <c r="O146" s="7"/>
      <c r="P146" s="7"/>
      <c r="Q146" s="7"/>
      <c r="R146" s="7"/>
      <c r="S146" s="7"/>
      <c r="T146" s="7"/>
      <c r="U146" s="7"/>
      <c r="V146" s="7"/>
      <c r="W146" s="7"/>
      <c r="X146" s="7"/>
      <c r="Y146" s="7"/>
      <c r="Z146" s="7"/>
      <c r="AA146" s="7"/>
      <c r="AB146" s="7"/>
      <c r="AC146" s="7"/>
      <c r="AD146" s="7"/>
      <c r="AE146" s="38"/>
    </row>
    <row r="147" spans="1:31" s="4" customFormat="1" ht="15.75" customHeight="1">
      <c r="A147" s="24" t="s">
        <v>14</v>
      </c>
      <c r="B147" s="7">
        <f t="shared" si="60"/>
        <v>0</v>
      </c>
      <c r="C147" s="7">
        <f>H147+J147+L147+N147+P147+R147+T147+V147+X147+Z147+AB147</f>
        <v>0</v>
      </c>
      <c r="D147" s="7">
        <f>E147</f>
        <v>0</v>
      </c>
      <c r="E147" s="7">
        <f>I147+K147+M147+O147+Q147+S147+U147+W147+Y147+AA147+AC147+AE147</f>
        <v>0</v>
      </c>
      <c r="F147" s="7"/>
      <c r="G147" s="7">
        <f>_xlfn.IFERROR(E147/C147*100,0)</f>
        <v>0</v>
      </c>
      <c r="H147" s="7"/>
      <c r="I147" s="7"/>
      <c r="J147" s="7"/>
      <c r="K147" s="7"/>
      <c r="L147" s="7"/>
      <c r="M147" s="7"/>
      <c r="N147" s="7"/>
      <c r="O147" s="7"/>
      <c r="P147" s="7"/>
      <c r="Q147" s="7"/>
      <c r="R147" s="7"/>
      <c r="S147" s="7"/>
      <c r="T147" s="7"/>
      <c r="U147" s="7"/>
      <c r="V147" s="7"/>
      <c r="W147" s="7"/>
      <c r="X147" s="7"/>
      <c r="Y147" s="7"/>
      <c r="Z147" s="7"/>
      <c r="AA147" s="7"/>
      <c r="AB147" s="7"/>
      <c r="AC147" s="7"/>
      <c r="AD147" s="7"/>
      <c r="AE147" s="38"/>
    </row>
    <row r="148" spans="1:31" s="4" customFormat="1" ht="74.25" customHeight="1">
      <c r="A148" s="25" t="s">
        <v>58</v>
      </c>
      <c r="B148" s="7">
        <f t="shared" si="60"/>
        <v>4869</v>
      </c>
      <c r="C148" s="7">
        <f>C149</f>
        <v>0</v>
      </c>
      <c r="D148" s="7">
        <f>D149</f>
        <v>655.85</v>
      </c>
      <c r="E148" s="7">
        <f>E149</f>
        <v>655.85</v>
      </c>
      <c r="F148" s="7">
        <f aca="true" t="shared" si="65" ref="F148:F155">E148/B148%</f>
        <v>13.469911686177861</v>
      </c>
      <c r="G148" s="7">
        <f aca="true" t="shared" si="66" ref="G148:G177">_xlfn.IFERROR(E148/C148*100,0)</f>
        <v>0</v>
      </c>
      <c r="H148" s="7">
        <f>H149</f>
        <v>0</v>
      </c>
      <c r="I148" s="7">
        <f aca="true" t="shared" si="67" ref="I148:AE148">I149</f>
        <v>0</v>
      </c>
      <c r="J148" s="7">
        <f t="shared" si="67"/>
        <v>0</v>
      </c>
      <c r="K148" s="7">
        <f t="shared" si="67"/>
        <v>0</v>
      </c>
      <c r="L148" s="7">
        <f t="shared" si="67"/>
        <v>0</v>
      </c>
      <c r="M148" s="7">
        <f t="shared" si="67"/>
        <v>0</v>
      </c>
      <c r="N148" s="7">
        <f t="shared" si="67"/>
        <v>0</v>
      </c>
      <c r="O148" s="7">
        <f t="shared" si="67"/>
        <v>0</v>
      </c>
      <c r="P148" s="7">
        <f t="shared" si="67"/>
        <v>0</v>
      </c>
      <c r="Q148" s="7">
        <f t="shared" si="67"/>
        <v>0</v>
      </c>
      <c r="R148" s="7">
        <f t="shared" si="67"/>
        <v>0</v>
      </c>
      <c r="S148" s="7">
        <f t="shared" si="67"/>
        <v>0</v>
      </c>
      <c r="T148" s="7">
        <f t="shared" si="67"/>
        <v>0</v>
      </c>
      <c r="U148" s="7">
        <f t="shared" si="67"/>
        <v>0</v>
      </c>
      <c r="V148" s="7">
        <f t="shared" si="67"/>
        <v>0</v>
      </c>
      <c r="W148" s="7">
        <f t="shared" si="67"/>
        <v>0</v>
      </c>
      <c r="X148" s="7">
        <f t="shared" si="67"/>
        <v>4869</v>
      </c>
      <c r="Y148" s="7">
        <f t="shared" si="67"/>
        <v>0</v>
      </c>
      <c r="Z148" s="7">
        <f t="shared" si="67"/>
        <v>0</v>
      </c>
      <c r="AA148" s="7">
        <f t="shared" si="67"/>
        <v>0</v>
      </c>
      <c r="AB148" s="7">
        <f t="shared" si="67"/>
        <v>0</v>
      </c>
      <c r="AC148" s="7">
        <f t="shared" si="67"/>
        <v>655.85</v>
      </c>
      <c r="AD148" s="7">
        <f t="shared" si="67"/>
        <v>0</v>
      </c>
      <c r="AE148" s="7">
        <f t="shared" si="67"/>
        <v>0</v>
      </c>
    </row>
    <row r="149" spans="1:31" s="22" customFormat="1" ht="18" customHeight="1">
      <c r="A149" s="21" t="s">
        <v>23</v>
      </c>
      <c r="B149" s="7">
        <f t="shared" si="60"/>
        <v>4869</v>
      </c>
      <c r="C149" s="13">
        <f>C150+C151+C152+C153</f>
        <v>0</v>
      </c>
      <c r="D149" s="13">
        <f>D150+D151+D152+D153</f>
        <v>655.85</v>
      </c>
      <c r="E149" s="13">
        <f>E150+E151+E152+E153</f>
        <v>655.85</v>
      </c>
      <c r="F149" s="13">
        <f t="shared" si="65"/>
        <v>13.469911686177861</v>
      </c>
      <c r="G149" s="13">
        <f t="shared" si="66"/>
        <v>0</v>
      </c>
      <c r="H149" s="13">
        <f>H150+H151+H152+H153</f>
        <v>0</v>
      </c>
      <c r="I149" s="13">
        <f aca="true" t="shared" si="68" ref="I149:AE149">I150+I151+I152+I153</f>
        <v>0</v>
      </c>
      <c r="J149" s="13">
        <f t="shared" si="68"/>
        <v>0</v>
      </c>
      <c r="K149" s="13">
        <f t="shared" si="68"/>
        <v>0</v>
      </c>
      <c r="L149" s="13">
        <f t="shared" si="68"/>
        <v>0</v>
      </c>
      <c r="M149" s="13">
        <f t="shared" si="68"/>
        <v>0</v>
      </c>
      <c r="N149" s="13">
        <f t="shared" si="68"/>
        <v>0</v>
      </c>
      <c r="O149" s="13">
        <f t="shared" si="68"/>
        <v>0</v>
      </c>
      <c r="P149" s="13">
        <f t="shared" si="68"/>
        <v>0</v>
      </c>
      <c r="Q149" s="13">
        <f t="shared" si="68"/>
        <v>0</v>
      </c>
      <c r="R149" s="13">
        <f t="shared" si="68"/>
        <v>0</v>
      </c>
      <c r="S149" s="13">
        <f t="shared" si="68"/>
        <v>0</v>
      </c>
      <c r="T149" s="13">
        <f t="shared" si="68"/>
        <v>0</v>
      </c>
      <c r="U149" s="13">
        <f t="shared" si="68"/>
        <v>0</v>
      </c>
      <c r="V149" s="13">
        <f>V150+V151+V152+V153</f>
        <v>0</v>
      </c>
      <c r="W149" s="13">
        <f t="shared" si="68"/>
        <v>0</v>
      </c>
      <c r="X149" s="13">
        <f t="shared" si="68"/>
        <v>4869</v>
      </c>
      <c r="Y149" s="13">
        <f t="shared" si="68"/>
        <v>0</v>
      </c>
      <c r="Z149" s="13">
        <f t="shared" si="68"/>
        <v>0</v>
      </c>
      <c r="AA149" s="13">
        <f t="shared" si="68"/>
        <v>0</v>
      </c>
      <c r="AB149" s="13">
        <f t="shared" si="68"/>
        <v>0</v>
      </c>
      <c r="AC149" s="13">
        <f t="shared" si="68"/>
        <v>655.85</v>
      </c>
      <c r="AD149" s="13">
        <f t="shared" si="68"/>
        <v>0</v>
      </c>
      <c r="AE149" s="13">
        <f t="shared" si="68"/>
        <v>0</v>
      </c>
    </row>
    <row r="150" spans="1:31" s="4" customFormat="1" ht="18" customHeight="1">
      <c r="A150" s="24" t="s">
        <v>12</v>
      </c>
      <c r="B150" s="7">
        <f>B156+B162+B174+B168</f>
        <v>0</v>
      </c>
      <c r="C150" s="7">
        <f aca="true" t="shared" si="69" ref="C150:E152">C156+C162+C174</f>
        <v>0</v>
      </c>
      <c r="D150" s="7">
        <f>D156+D162+D174</f>
        <v>655.85</v>
      </c>
      <c r="E150" s="7">
        <f t="shared" si="69"/>
        <v>655.85</v>
      </c>
      <c r="F150" s="7"/>
      <c r="G150" s="7">
        <f t="shared" si="66"/>
        <v>0</v>
      </c>
      <c r="H150" s="7">
        <f>H156+H162+H174+H168+H180+H186</f>
        <v>0</v>
      </c>
      <c r="I150" s="7">
        <f aca="true" t="shared" si="70" ref="I150:AD150">I156+I162+I174+I168+I180+I186</f>
        <v>0</v>
      </c>
      <c r="J150" s="7">
        <f t="shared" si="70"/>
        <v>0</v>
      </c>
      <c r="K150" s="7">
        <f t="shared" si="70"/>
        <v>0</v>
      </c>
      <c r="L150" s="7">
        <f t="shared" si="70"/>
        <v>0</v>
      </c>
      <c r="M150" s="7">
        <f t="shared" si="70"/>
        <v>0</v>
      </c>
      <c r="N150" s="7">
        <f t="shared" si="70"/>
        <v>0</v>
      </c>
      <c r="O150" s="7">
        <f t="shared" si="70"/>
        <v>0</v>
      </c>
      <c r="P150" s="7">
        <f t="shared" si="70"/>
        <v>0</v>
      </c>
      <c r="Q150" s="7">
        <f t="shared" si="70"/>
        <v>0</v>
      </c>
      <c r="R150" s="7">
        <f t="shared" si="70"/>
        <v>0</v>
      </c>
      <c r="S150" s="7">
        <f t="shared" si="70"/>
        <v>0</v>
      </c>
      <c r="T150" s="7">
        <f t="shared" si="70"/>
        <v>0</v>
      </c>
      <c r="U150" s="7">
        <f t="shared" si="70"/>
        <v>0</v>
      </c>
      <c r="V150" s="7">
        <f t="shared" si="70"/>
        <v>0</v>
      </c>
      <c r="W150" s="7">
        <f t="shared" si="70"/>
        <v>0</v>
      </c>
      <c r="X150" s="7">
        <f t="shared" si="70"/>
        <v>0</v>
      </c>
      <c r="Y150" s="7">
        <f t="shared" si="70"/>
        <v>0</v>
      </c>
      <c r="Z150" s="7">
        <f t="shared" si="70"/>
        <v>0</v>
      </c>
      <c r="AA150" s="7">
        <f t="shared" si="70"/>
        <v>0</v>
      </c>
      <c r="AB150" s="7">
        <f t="shared" si="70"/>
        <v>0</v>
      </c>
      <c r="AC150" s="7">
        <f t="shared" si="70"/>
        <v>655.85</v>
      </c>
      <c r="AD150" s="7">
        <f t="shared" si="70"/>
        <v>0</v>
      </c>
      <c r="AE150" s="7">
        <f>AE156+AE162+AE174</f>
        <v>0</v>
      </c>
    </row>
    <row r="151" spans="1:31" s="4" customFormat="1" ht="18" customHeight="1">
      <c r="A151" s="24" t="s">
        <v>13</v>
      </c>
      <c r="B151" s="7">
        <f>B157+B163+B175+B169</f>
        <v>0</v>
      </c>
      <c r="C151" s="7">
        <f t="shared" si="69"/>
        <v>0</v>
      </c>
      <c r="D151" s="7">
        <f t="shared" si="69"/>
        <v>0</v>
      </c>
      <c r="E151" s="7">
        <f t="shared" si="69"/>
        <v>0</v>
      </c>
      <c r="F151" s="7"/>
      <c r="G151" s="7">
        <f t="shared" si="66"/>
        <v>0</v>
      </c>
      <c r="H151" s="7">
        <f>H157+H163+H175+H169+H181+H187</f>
        <v>0</v>
      </c>
      <c r="I151" s="7">
        <f aca="true" t="shared" si="71" ref="I151:AD151">I157+I163+I175+I169+I181+I187</f>
        <v>0</v>
      </c>
      <c r="J151" s="7">
        <f t="shared" si="71"/>
        <v>0</v>
      </c>
      <c r="K151" s="7">
        <f t="shared" si="71"/>
        <v>0</v>
      </c>
      <c r="L151" s="7">
        <f t="shared" si="71"/>
        <v>0</v>
      </c>
      <c r="M151" s="7">
        <f t="shared" si="71"/>
        <v>0</v>
      </c>
      <c r="N151" s="7">
        <f t="shared" si="71"/>
        <v>0</v>
      </c>
      <c r="O151" s="7">
        <f t="shared" si="71"/>
        <v>0</v>
      </c>
      <c r="P151" s="7">
        <f t="shared" si="71"/>
        <v>0</v>
      </c>
      <c r="Q151" s="7">
        <f t="shared" si="71"/>
        <v>0</v>
      </c>
      <c r="R151" s="7">
        <f t="shared" si="71"/>
        <v>0</v>
      </c>
      <c r="S151" s="7">
        <f t="shared" si="71"/>
        <v>0</v>
      </c>
      <c r="T151" s="7">
        <f t="shared" si="71"/>
        <v>0</v>
      </c>
      <c r="U151" s="7">
        <f t="shared" si="71"/>
        <v>0</v>
      </c>
      <c r="V151" s="7">
        <f t="shared" si="71"/>
        <v>0</v>
      </c>
      <c r="W151" s="7">
        <f t="shared" si="71"/>
        <v>0</v>
      </c>
      <c r="X151" s="7">
        <f t="shared" si="71"/>
        <v>4869</v>
      </c>
      <c r="Y151" s="7">
        <f t="shared" si="71"/>
        <v>0</v>
      </c>
      <c r="Z151" s="7">
        <f t="shared" si="71"/>
        <v>0</v>
      </c>
      <c r="AA151" s="7">
        <f t="shared" si="71"/>
        <v>0</v>
      </c>
      <c r="AB151" s="7">
        <f t="shared" si="71"/>
        <v>0</v>
      </c>
      <c r="AC151" s="7">
        <f t="shared" si="71"/>
        <v>0</v>
      </c>
      <c r="AD151" s="7">
        <f t="shared" si="71"/>
        <v>0</v>
      </c>
      <c r="AE151" s="7">
        <f>AE157+AE163+AE175</f>
        <v>0</v>
      </c>
    </row>
    <row r="152" spans="1:31" s="4" customFormat="1" ht="18" customHeight="1">
      <c r="A152" s="24" t="s">
        <v>52</v>
      </c>
      <c r="B152" s="7">
        <f>B158+B164+B176+B170</f>
        <v>0</v>
      </c>
      <c r="C152" s="7">
        <f t="shared" si="69"/>
        <v>0</v>
      </c>
      <c r="D152" s="7">
        <f t="shared" si="69"/>
        <v>0</v>
      </c>
      <c r="E152" s="7">
        <f t="shared" si="69"/>
        <v>0</v>
      </c>
      <c r="F152" s="7"/>
      <c r="G152" s="7">
        <f t="shared" si="66"/>
        <v>0</v>
      </c>
      <c r="H152" s="7">
        <f>H158+H164+H176+H170+H182+H188</f>
        <v>0</v>
      </c>
      <c r="I152" s="7">
        <f aca="true" t="shared" si="72" ref="I152:AD152">I158+I164+I176+I170+I182+I188</f>
        <v>0</v>
      </c>
      <c r="J152" s="7">
        <f t="shared" si="72"/>
        <v>0</v>
      </c>
      <c r="K152" s="7">
        <f t="shared" si="72"/>
        <v>0</v>
      </c>
      <c r="L152" s="7">
        <f t="shared" si="72"/>
        <v>0</v>
      </c>
      <c r="M152" s="7">
        <f t="shared" si="72"/>
        <v>0</v>
      </c>
      <c r="N152" s="7">
        <f t="shared" si="72"/>
        <v>0</v>
      </c>
      <c r="O152" s="7">
        <f t="shared" si="72"/>
        <v>0</v>
      </c>
      <c r="P152" s="7">
        <f t="shared" si="72"/>
        <v>0</v>
      </c>
      <c r="Q152" s="7">
        <f t="shared" si="72"/>
        <v>0</v>
      </c>
      <c r="R152" s="7">
        <f t="shared" si="72"/>
        <v>0</v>
      </c>
      <c r="S152" s="7">
        <f t="shared" si="72"/>
        <v>0</v>
      </c>
      <c r="T152" s="7">
        <f t="shared" si="72"/>
        <v>0</v>
      </c>
      <c r="U152" s="7">
        <f t="shared" si="72"/>
        <v>0</v>
      </c>
      <c r="V152" s="7">
        <f t="shared" si="72"/>
        <v>0</v>
      </c>
      <c r="W152" s="7">
        <f t="shared" si="72"/>
        <v>0</v>
      </c>
      <c r="X152" s="7">
        <f t="shared" si="72"/>
        <v>0</v>
      </c>
      <c r="Y152" s="7">
        <f t="shared" si="72"/>
        <v>0</v>
      </c>
      <c r="Z152" s="7">
        <f t="shared" si="72"/>
        <v>0</v>
      </c>
      <c r="AA152" s="7">
        <f t="shared" si="72"/>
        <v>0</v>
      </c>
      <c r="AB152" s="7">
        <f t="shared" si="72"/>
        <v>0</v>
      </c>
      <c r="AC152" s="7">
        <f t="shared" si="72"/>
        <v>0</v>
      </c>
      <c r="AD152" s="7">
        <f t="shared" si="72"/>
        <v>0</v>
      </c>
      <c r="AE152" s="7">
        <f>AE158+AE164+AE176</f>
        <v>0</v>
      </c>
    </row>
    <row r="153" spans="1:31" s="4" customFormat="1" ht="18" customHeight="1">
      <c r="A153" s="24" t="s">
        <v>14</v>
      </c>
      <c r="B153" s="7">
        <f>H153+J153+L153+N153+P153+R153+T153+V153+X153+Z153+AB153+AD153</f>
        <v>0</v>
      </c>
      <c r="C153" s="7">
        <f>C159+C165+C177+C171</f>
        <v>0</v>
      </c>
      <c r="D153" s="7">
        <f>D159+D165+D177+D171</f>
        <v>0</v>
      </c>
      <c r="E153" s="7">
        <f>E159+E165+E177+E171</f>
        <v>0</v>
      </c>
      <c r="F153" s="7" t="e">
        <f t="shared" si="65"/>
        <v>#DIV/0!</v>
      </c>
      <c r="G153" s="7">
        <f t="shared" si="66"/>
        <v>0</v>
      </c>
      <c r="H153" s="7">
        <f>H159+H165+H177+H171+H183+H189</f>
        <v>0</v>
      </c>
      <c r="I153" s="7">
        <f aca="true" t="shared" si="73" ref="I153:AD153">I159+I165+I177+I171+I183+I189</f>
        <v>0</v>
      </c>
      <c r="J153" s="7">
        <f t="shared" si="73"/>
        <v>0</v>
      </c>
      <c r="K153" s="7">
        <f t="shared" si="73"/>
        <v>0</v>
      </c>
      <c r="L153" s="7">
        <f t="shared" si="73"/>
        <v>0</v>
      </c>
      <c r="M153" s="7">
        <f t="shared" si="73"/>
        <v>0</v>
      </c>
      <c r="N153" s="7">
        <f t="shared" si="73"/>
        <v>0</v>
      </c>
      <c r="O153" s="7">
        <f t="shared" si="73"/>
        <v>0</v>
      </c>
      <c r="P153" s="7">
        <f t="shared" si="73"/>
        <v>0</v>
      </c>
      <c r="Q153" s="7">
        <f t="shared" si="73"/>
        <v>0</v>
      </c>
      <c r="R153" s="7">
        <f t="shared" si="73"/>
        <v>0</v>
      </c>
      <c r="S153" s="7">
        <f t="shared" si="73"/>
        <v>0</v>
      </c>
      <c r="T153" s="7">
        <f t="shared" si="73"/>
        <v>0</v>
      </c>
      <c r="U153" s="7">
        <f t="shared" si="73"/>
        <v>0</v>
      </c>
      <c r="V153" s="7">
        <f t="shared" si="73"/>
        <v>0</v>
      </c>
      <c r="W153" s="7">
        <f t="shared" si="73"/>
        <v>0</v>
      </c>
      <c r="X153" s="7">
        <f t="shared" si="73"/>
        <v>0</v>
      </c>
      <c r="Y153" s="7">
        <f t="shared" si="73"/>
        <v>0</v>
      </c>
      <c r="Z153" s="7">
        <f t="shared" si="73"/>
        <v>0</v>
      </c>
      <c r="AA153" s="7">
        <f t="shared" si="73"/>
        <v>0</v>
      </c>
      <c r="AB153" s="7">
        <f t="shared" si="73"/>
        <v>0</v>
      </c>
      <c r="AC153" s="7">
        <f t="shared" si="73"/>
        <v>0</v>
      </c>
      <c r="AD153" s="7">
        <f t="shared" si="73"/>
        <v>0</v>
      </c>
      <c r="AE153" s="7">
        <f>AE159+AE165+AE177</f>
        <v>0</v>
      </c>
    </row>
    <row r="154" spans="1:31" s="4" customFormat="1" ht="57.75" customHeight="1">
      <c r="A154" s="25" t="s">
        <v>61</v>
      </c>
      <c r="B154" s="7">
        <f aca="true" t="shared" si="74" ref="B154:B176">H154+J154+L154+N154+P154+R154+T154+V154+X154+Z154+AB154+AD154</f>
        <v>0</v>
      </c>
      <c r="C154" s="7">
        <f>C155</f>
        <v>0</v>
      </c>
      <c r="D154" s="7">
        <f>D155</f>
        <v>0</v>
      </c>
      <c r="E154" s="7">
        <f>E155</f>
        <v>0</v>
      </c>
      <c r="F154" s="7" t="e">
        <f t="shared" si="65"/>
        <v>#DIV/0!</v>
      </c>
      <c r="G154" s="7">
        <f t="shared" si="66"/>
        <v>0</v>
      </c>
      <c r="H154" s="7">
        <f>H155</f>
        <v>0</v>
      </c>
      <c r="I154" s="7">
        <f aca="true" t="shared" si="75" ref="I154:AE154">I155</f>
        <v>0</v>
      </c>
      <c r="J154" s="7">
        <f t="shared" si="75"/>
        <v>0</v>
      </c>
      <c r="K154" s="7">
        <f t="shared" si="75"/>
        <v>0</v>
      </c>
      <c r="L154" s="7">
        <f t="shared" si="75"/>
        <v>0</v>
      </c>
      <c r="M154" s="7">
        <f t="shared" si="75"/>
        <v>0</v>
      </c>
      <c r="N154" s="7">
        <f t="shared" si="75"/>
        <v>0</v>
      </c>
      <c r="O154" s="7">
        <f t="shared" si="75"/>
        <v>0</v>
      </c>
      <c r="P154" s="7">
        <f t="shared" si="75"/>
        <v>0</v>
      </c>
      <c r="Q154" s="7">
        <f t="shared" si="75"/>
        <v>0</v>
      </c>
      <c r="R154" s="7">
        <f t="shared" si="75"/>
        <v>0</v>
      </c>
      <c r="S154" s="7">
        <f t="shared" si="75"/>
        <v>0</v>
      </c>
      <c r="T154" s="7">
        <f t="shared" si="75"/>
        <v>0</v>
      </c>
      <c r="U154" s="7">
        <f t="shared" si="75"/>
        <v>0</v>
      </c>
      <c r="V154" s="7">
        <f t="shared" si="75"/>
        <v>0</v>
      </c>
      <c r="W154" s="7">
        <f t="shared" si="75"/>
        <v>0</v>
      </c>
      <c r="X154" s="7">
        <f t="shared" si="75"/>
        <v>0</v>
      </c>
      <c r="Y154" s="7">
        <f t="shared" si="75"/>
        <v>0</v>
      </c>
      <c r="Z154" s="7">
        <f t="shared" si="75"/>
        <v>0</v>
      </c>
      <c r="AA154" s="7">
        <f t="shared" si="75"/>
        <v>0</v>
      </c>
      <c r="AB154" s="7">
        <f t="shared" si="75"/>
        <v>0</v>
      </c>
      <c r="AC154" s="7">
        <f t="shared" si="75"/>
        <v>0</v>
      </c>
      <c r="AD154" s="7">
        <f t="shared" si="75"/>
        <v>0</v>
      </c>
      <c r="AE154" s="7">
        <f t="shared" si="75"/>
        <v>0</v>
      </c>
    </row>
    <row r="155" spans="1:31" s="22" customFormat="1" ht="21" customHeight="1">
      <c r="A155" s="21" t="s">
        <v>23</v>
      </c>
      <c r="B155" s="13">
        <f t="shared" si="74"/>
        <v>0</v>
      </c>
      <c r="C155" s="13">
        <f>C156+C157+C158+C159</f>
        <v>0</v>
      </c>
      <c r="D155" s="13">
        <f>D156+D157+D158+D159</f>
        <v>0</v>
      </c>
      <c r="E155" s="13">
        <f>E156+E157+E158+E159</f>
        <v>0</v>
      </c>
      <c r="F155" s="13" t="e">
        <f t="shared" si="65"/>
        <v>#DIV/0!</v>
      </c>
      <c r="G155" s="13">
        <f t="shared" si="66"/>
        <v>0</v>
      </c>
      <c r="H155" s="13">
        <f>H156+H157+H158+H159</f>
        <v>0</v>
      </c>
      <c r="I155" s="13">
        <f aca="true" t="shared" si="76" ref="I155:AD155">I156+I157+I158+I159</f>
        <v>0</v>
      </c>
      <c r="J155" s="13">
        <f t="shared" si="76"/>
        <v>0</v>
      </c>
      <c r="K155" s="13">
        <f t="shared" si="76"/>
        <v>0</v>
      </c>
      <c r="L155" s="13">
        <f t="shared" si="76"/>
        <v>0</v>
      </c>
      <c r="M155" s="13">
        <f t="shared" si="76"/>
        <v>0</v>
      </c>
      <c r="N155" s="13">
        <f t="shared" si="76"/>
        <v>0</v>
      </c>
      <c r="O155" s="13">
        <f t="shared" si="76"/>
        <v>0</v>
      </c>
      <c r="P155" s="13">
        <f t="shared" si="76"/>
        <v>0</v>
      </c>
      <c r="Q155" s="13">
        <f t="shared" si="76"/>
        <v>0</v>
      </c>
      <c r="R155" s="13">
        <f t="shared" si="76"/>
        <v>0</v>
      </c>
      <c r="S155" s="13">
        <f t="shared" si="76"/>
        <v>0</v>
      </c>
      <c r="T155" s="13">
        <f t="shared" si="76"/>
        <v>0</v>
      </c>
      <c r="U155" s="13">
        <f t="shared" si="76"/>
        <v>0</v>
      </c>
      <c r="V155" s="13">
        <f t="shared" si="76"/>
        <v>0</v>
      </c>
      <c r="W155" s="13">
        <f t="shared" si="76"/>
        <v>0</v>
      </c>
      <c r="X155" s="13">
        <f t="shared" si="76"/>
        <v>0</v>
      </c>
      <c r="Y155" s="13">
        <f t="shared" si="76"/>
        <v>0</v>
      </c>
      <c r="Z155" s="13">
        <f t="shared" si="76"/>
        <v>0</v>
      </c>
      <c r="AA155" s="13">
        <f t="shared" si="76"/>
        <v>0</v>
      </c>
      <c r="AB155" s="13">
        <f t="shared" si="76"/>
        <v>0</v>
      </c>
      <c r="AC155" s="13">
        <f t="shared" si="76"/>
        <v>0</v>
      </c>
      <c r="AD155" s="13">
        <f t="shared" si="76"/>
        <v>0</v>
      </c>
      <c r="AE155" s="13">
        <f>AE156+AE157+AE158+AE159</f>
        <v>0</v>
      </c>
    </row>
    <row r="156" spans="1:31" s="4" customFormat="1" ht="16.5" customHeight="1">
      <c r="A156" s="24" t="s">
        <v>12</v>
      </c>
      <c r="B156" s="7">
        <f t="shared" si="74"/>
        <v>0</v>
      </c>
      <c r="C156" s="7">
        <f>H156+J156+L156+N156+P156+R156+T156+V156+X156+Z156+AB156</f>
        <v>0</v>
      </c>
      <c r="D156" s="7">
        <f>E156</f>
        <v>0</v>
      </c>
      <c r="E156" s="7">
        <f>I156+K156+M156+O156+Q156+S156+U156+W156+Y156+AA156+AC156+AE156</f>
        <v>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38"/>
    </row>
    <row r="157" spans="1:31" s="4" customFormat="1" ht="16.5" customHeight="1">
      <c r="A157" s="24" t="s">
        <v>13</v>
      </c>
      <c r="B157" s="7">
        <f t="shared" si="74"/>
        <v>0</v>
      </c>
      <c r="C157" s="7">
        <f>H157+J157+L157+N157+P157+R157+T157+V157+X157+Z157+AB157</f>
        <v>0</v>
      </c>
      <c r="D157" s="7">
        <f>E157</f>
        <v>0</v>
      </c>
      <c r="E157" s="7">
        <f>I157+K157+M157+O157+Q157+S157+U157+W157+Y157+AA157+AC157+AE157</f>
        <v>0</v>
      </c>
      <c r="F157" s="7"/>
      <c r="G157" s="7">
        <f t="shared" si="66"/>
        <v>0</v>
      </c>
      <c r="H157" s="7"/>
      <c r="I157" s="7"/>
      <c r="J157" s="7"/>
      <c r="K157" s="7"/>
      <c r="L157" s="7"/>
      <c r="M157" s="7"/>
      <c r="N157" s="7"/>
      <c r="O157" s="7"/>
      <c r="P157" s="7"/>
      <c r="Q157" s="7"/>
      <c r="R157" s="7"/>
      <c r="S157" s="7"/>
      <c r="T157" s="7"/>
      <c r="U157" s="7"/>
      <c r="V157" s="7"/>
      <c r="W157" s="7"/>
      <c r="X157" s="7"/>
      <c r="Y157" s="7"/>
      <c r="Z157" s="7"/>
      <c r="AA157" s="7"/>
      <c r="AB157" s="7"/>
      <c r="AC157" s="7"/>
      <c r="AD157" s="7"/>
      <c r="AE157" s="38"/>
    </row>
    <row r="158" spans="1:31" s="4" customFormat="1" ht="16.5" customHeight="1">
      <c r="A158" s="24" t="s">
        <v>52</v>
      </c>
      <c r="B158" s="7">
        <f t="shared" si="74"/>
        <v>0</v>
      </c>
      <c r="C158" s="7">
        <f>H158+J158+L158+N158+P158+R158+T158+V158+X158+Z158+AB158</f>
        <v>0</v>
      </c>
      <c r="D158" s="7">
        <f>E158</f>
        <v>0</v>
      </c>
      <c r="E158" s="7">
        <f>I158+K158+M158+O158+Q158+S158+U158+W158+Y158+AA158+AC158+AE158</f>
        <v>0</v>
      </c>
      <c r="F158" s="7"/>
      <c r="G158" s="7">
        <f>_xlfn.IFERROR(E158/C158*100,0)</f>
        <v>0</v>
      </c>
      <c r="H158" s="7"/>
      <c r="I158" s="7"/>
      <c r="J158" s="7"/>
      <c r="K158" s="7"/>
      <c r="L158" s="7"/>
      <c r="M158" s="7"/>
      <c r="N158" s="7"/>
      <c r="O158" s="7"/>
      <c r="P158" s="7"/>
      <c r="Q158" s="7"/>
      <c r="R158" s="7"/>
      <c r="S158" s="7"/>
      <c r="T158" s="7"/>
      <c r="U158" s="7"/>
      <c r="V158" s="7"/>
      <c r="W158" s="7"/>
      <c r="X158" s="7"/>
      <c r="Y158" s="7"/>
      <c r="Z158" s="7"/>
      <c r="AA158" s="7"/>
      <c r="AB158" s="7"/>
      <c r="AC158" s="7"/>
      <c r="AD158" s="7"/>
      <c r="AE158" s="38"/>
    </row>
    <row r="159" spans="1:31" s="4" customFormat="1" ht="20.25" customHeight="1">
      <c r="A159" s="24" t="s">
        <v>14</v>
      </c>
      <c r="B159" s="7">
        <f t="shared" si="74"/>
        <v>0</v>
      </c>
      <c r="C159" s="7">
        <f>H159+J159+L159+N159+P159+R159+T159+V159+X159+Z159+AB159</f>
        <v>0</v>
      </c>
      <c r="D159" s="7">
        <f>E159</f>
        <v>0</v>
      </c>
      <c r="E159" s="7">
        <f>I159+K159+M159+O159+Q159+S159+U159+W159+Y159+AA159+AC159+AE159</f>
        <v>0</v>
      </c>
      <c r="F159" s="7" t="e">
        <f>E159/B159%</f>
        <v>#DIV/0!</v>
      </c>
      <c r="G159" s="7">
        <f t="shared" si="66"/>
        <v>0</v>
      </c>
      <c r="H159" s="7"/>
      <c r="I159" s="7"/>
      <c r="J159" s="7"/>
      <c r="K159" s="7"/>
      <c r="L159" s="7"/>
      <c r="M159" s="7"/>
      <c r="N159" s="7"/>
      <c r="O159" s="7"/>
      <c r="P159" s="7"/>
      <c r="Q159" s="7"/>
      <c r="R159" s="7"/>
      <c r="S159" s="7"/>
      <c r="T159" s="7"/>
      <c r="U159" s="7"/>
      <c r="V159" s="7"/>
      <c r="W159" s="7"/>
      <c r="X159" s="7"/>
      <c r="Y159" s="7"/>
      <c r="Z159" s="7"/>
      <c r="AA159" s="7"/>
      <c r="AB159" s="7"/>
      <c r="AC159" s="7"/>
      <c r="AD159" s="7"/>
      <c r="AE159" s="38"/>
    </row>
    <row r="160" spans="1:31" s="4" customFormat="1" ht="46.5" customHeight="1">
      <c r="A160" s="47" t="s">
        <v>59</v>
      </c>
      <c r="B160" s="7">
        <f t="shared" si="74"/>
        <v>0</v>
      </c>
      <c r="C160" s="7">
        <f>C161</f>
        <v>0</v>
      </c>
      <c r="D160" s="7">
        <f>D161</f>
        <v>655.85</v>
      </c>
      <c r="E160" s="7">
        <f>E161</f>
        <v>655.85</v>
      </c>
      <c r="F160" s="7" t="e">
        <f>E160/B160%</f>
        <v>#DIV/0!</v>
      </c>
      <c r="G160" s="7">
        <f>_xlfn.IFERROR(E160/C160*100,0)</f>
        <v>0</v>
      </c>
      <c r="H160" s="7">
        <f>H161</f>
        <v>0</v>
      </c>
      <c r="I160" s="7">
        <f aca="true" t="shared" si="77" ref="I160:AE160">I161</f>
        <v>0</v>
      </c>
      <c r="J160" s="7">
        <f t="shared" si="77"/>
        <v>0</v>
      </c>
      <c r="K160" s="7">
        <f t="shared" si="77"/>
        <v>0</v>
      </c>
      <c r="L160" s="7">
        <f t="shared" si="77"/>
        <v>0</v>
      </c>
      <c r="M160" s="7">
        <f t="shared" si="77"/>
        <v>0</v>
      </c>
      <c r="N160" s="7">
        <f t="shared" si="77"/>
        <v>0</v>
      </c>
      <c r="O160" s="7">
        <f t="shared" si="77"/>
        <v>0</v>
      </c>
      <c r="P160" s="7">
        <f t="shared" si="77"/>
        <v>0</v>
      </c>
      <c r="Q160" s="7">
        <f t="shared" si="77"/>
        <v>0</v>
      </c>
      <c r="R160" s="7">
        <f t="shared" si="77"/>
        <v>0</v>
      </c>
      <c r="S160" s="7">
        <f t="shared" si="77"/>
        <v>0</v>
      </c>
      <c r="T160" s="7">
        <f t="shared" si="77"/>
        <v>0</v>
      </c>
      <c r="U160" s="7">
        <f t="shared" si="77"/>
        <v>0</v>
      </c>
      <c r="V160" s="7">
        <f t="shared" si="77"/>
        <v>0</v>
      </c>
      <c r="W160" s="7">
        <f t="shared" si="77"/>
        <v>0</v>
      </c>
      <c r="X160" s="7">
        <f t="shared" si="77"/>
        <v>0</v>
      </c>
      <c r="Y160" s="7">
        <f t="shared" si="77"/>
        <v>0</v>
      </c>
      <c r="Z160" s="7">
        <f t="shared" si="77"/>
        <v>0</v>
      </c>
      <c r="AA160" s="7">
        <f t="shared" si="77"/>
        <v>0</v>
      </c>
      <c r="AB160" s="7">
        <f t="shared" si="77"/>
        <v>0</v>
      </c>
      <c r="AC160" s="7">
        <f t="shared" si="77"/>
        <v>655.85</v>
      </c>
      <c r="AD160" s="7">
        <f t="shared" si="77"/>
        <v>0</v>
      </c>
      <c r="AE160" s="7">
        <f t="shared" si="77"/>
        <v>0</v>
      </c>
    </row>
    <row r="161" spans="1:31" s="22" customFormat="1" ht="24" customHeight="1">
      <c r="A161" s="21" t="s">
        <v>23</v>
      </c>
      <c r="B161" s="13">
        <f t="shared" si="74"/>
        <v>0</v>
      </c>
      <c r="C161" s="13">
        <f>C162+C163+C164+C165</f>
        <v>0</v>
      </c>
      <c r="D161" s="13">
        <f>D162+D163+D164+D165</f>
        <v>655.85</v>
      </c>
      <c r="E161" s="13">
        <f>E162+E163+E164+E165</f>
        <v>655.85</v>
      </c>
      <c r="F161" s="13" t="e">
        <f>E161/B161%</f>
        <v>#DIV/0!</v>
      </c>
      <c r="G161" s="13">
        <f t="shared" si="66"/>
        <v>0</v>
      </c>
      <c r="H161" s="13">
        <f>H162+H163+H164+H165</f>
        <v>0</v>
      </c>
      <c r="I161" s="13">
        <f aca="true" t="shared" si="78" ref="I161:AD161">I162+I163+I164+I165</f>
        <v>0</v>
      </c>
      <c r="J161" s="13">
        <f t="shared" si="78"/>
        <v>0</v>
      </c>
      <c r="K161" s="13">
        <f t="shared" si="78"/>
        <v>0</v>
      </c>
      <c r="L161" s="13">
        <f t="shared" si="78"/>
        <v>0</v>
      </c>
      <c r="M161" s="13">
        <f t="shared" si="78"/>
        <v>0</v>
      </c>
      <c r="N161" s="13">
        <f t="shared" si="78"/>
        <v>0</v>
      </c>
      <c r="O161" s="13">
        <f t="shared" si="78"/>
        <v>0</v>
      </c>
      <c r="P161" s="13">
        <f t="shared" si="78"/>
        <v>0</v>
      </c>
      <c r="Q161" s="13">
        <f t="shared" si="78"/>
        <v>0</v>
      </c>
      <c r="R161" s="13">
        <f t="shared" si="78"/>
        <v>0</v>
      </c>
      <c r="S161" s="13">
        <f t="shared" si="78"/>
        <v>0</v>
      </c>
      <c r="T161" s="13">
        <f t="shared" si="78"/>
        <v>0</v>
      </c>
      <c r="U161" s="13">
        <f t="shared" si="78"/>
        <v>0</v>
      </c>
      <c r="V161" s="13">
        <f t="shared" si="78"/>
        <v>0</v>
      </c>
      <c r="W161" s="13">
        <f t="shared" si="78"/>
        <v>0</v>
      </c>
      <c r="X161" s="13">
        <f t="shared" si="78"/>
        <v>0</v>
      </c>
      <c r="Y161" s="13">
        <f t="shared" si="78"/>
        <v>0</v>
      </c>
      <c r="Z161" s="13">
        <f t="shared" si="78"/>
        <v>0</v>
      </c>
      <c r="AA161" s="13">
        <f t="shared" si="78"/>
        <v>0</v>
      </c>
      <c r="AB161" s="13">
        <f t="shared" si="78"/>
        <v>0</v>
      </c>
      <c r="AC161" s="13">
        <f t="shared" si="78"/>
        <v>655.85</v>
      </c>
      <c r="AD161" s="13">
        <f t="shared" si="78"/>
        <v>0</v>
      </c>
      <c r="AE161" s="13">
        <f>AE162+AE163+AE164+AE165</f>
        <v>0</v>
      </c>
    </row>
    <row r="162" spans="1:31" s="4" customFormat="1" ht="33" customHeight="1">
      <c r="A162" s="24" t="s">
        <v>12</v>
      </c>
      <c r="B162" s="7">
        <f>H162+J162+L162+N162+P162+R162+T162+V162+X162+Z162+AB162+AD162</f>
        <v>0</v>
      </c>
      <c r="C162" s="7">
        <f>H162+J162+L162+N162+P162+R162+T162+V162+X162+Z162+AB162</f>
        <v>0</v>
      </c>
      <c r="D162" s="7">
        <f>E162</f>
        <v>655.85</v>
      </c>
      <c r="E162" s="7">
        <f>I162+K162+M162+O162+Q162+S162+U162+W162+Y162+AA162+AC162+AE162</f>
        <v>655.85</v>
      </c>
      <c r="F162" s="7"/>
      <c r="G162" s="7"/>
      <c r="H162" s="7"/>
      <c r="I162" s="7"/>
      <c r="J162" s="7"/>
      <c r="K162" s="7"/>
      <c r="L162" s="7"/>
      <c r="M162" s="7"/>
      <c r="N162" s="7"/>
      <c r="O162" s="7"/>
      <c r="P162" s="7"/>
      <c r="Q162" s="7"/>
      <c r="R162" s="7"/>
      <c r="S162" s="7"/>
      <c r="T162" s="7"/>
      <c r="U162" s="7"/>
      <c r="V162" s="7"/>
      <c r="W162" s="7"/>
      <c r="X162" s="7"/>
      <c r="Y162" s="7"/>
      <c r="Z162" s="7"/>
      <c r="AA162" s="7"/>
      <c r="AB162" s="7"/>
      <c r="AC162" s="7">
        <v>655.85</v>
      </c>
      <c r="AD162" s="7"/>
      <c r="AE162" s="38"/>
    </row>
    <row r="163" spans="1:31" s="4" customFormat="1" ht="27.75" customHeight="1">
      <c r="A163" s="24" t="s">
        <v>13</v>
      </c>
      <c r="B163" s="7">
        <f t="shared" si="74"/>
        <v>0</v>
      </c>
      <c r="C163" s="7">
        <f>H163+J163+L163+N163+P163+R163+T163+V163+X163+Z163+AB163</f>
        <v>0</v>
      </c>
      <c r="D163" s="7">
        <f>E163</f>
        <v>0</v>
      </c>
      <c r="E163" s="7">
        <f>I163+K163+M163+O163+Q163+S163+U163+W163+Y163+AA163+AC163+AE163</f>
        <v>0</v>
      </c>
      <c r="F163" s="7"/>
      <c r="G163" s="7">
        <f t="shared" si="66"/>
        <v>0</v>
      </c>
      <c r="H163" s="7"/>
      <c r="I163" s="7"/>
      <c r="J163" s="7"/>
      <c r="K163" s="7"/>
      <c r="L163" s="7"/>
      <c r="M163" s="7"/>
      <c r="N163" s="7"/>
      <c r="O163" s="7"/>
      <c r="P163" s="7"/>
      <c r="Q163" s="7"/>
      <c r="R163" s="7"/>
      <c r="S163" s="7"/>
      <c r="T163" s="7"/>
      <c r="U163" s="7"/>
      <c r="V163" s="7"/>
      <c r="W163" s="7"/>
      <c r="X163" s="7"/>
      <c r="Y163" s="7"/>
      <c r="Z163" s="7"/>
      <c r="AA163" s="7"/>
      <c r="AB163" s="7"/>
      <c r="AC163" s="7"/>
      <c r="AD163" s="7"/>
      <c r="AE163" s="38"/>
    </row>
    <row r="164" spans="1:31" s="4" customFormat="1" ht="25.5" customHeight="1">
      <c r="A164" s="24" t="s">
        <v>52</v>
      </c>
      <c r="B164" s="7">
        <f t="shared" si="74"/>
        <v>0</v>
      </c>
      <c r="C164" s="7">
        <f>H164+J164+L164+N164+P164+R164+T164+V164+X164+Z164+AB164</f>
        <v>0</v>
      </c>
      <c r="D164" s="7">
        <f>E164</f>
        <v>0</v>
      </c>
      <c r="E164" s="7">
        <f>I164+K164+M164+O164+Q164+S164+U164+W164+Y164+AA164+AC164+AE164</f>
        <v>0</v>
      </c>
      <c r="F164" s="7"/>
      <c r="G164" s="7">
        <v>3932.3</v>
      </c>
      <c r="H164" s="7"/>
      <c r="I164" s="7"/>
      <c r="J164" s="7"/>
      <c r="K164" s="7"/>
      <c r="L164" s="7"/>
      <c r="M164" s="7"/>
      <c r="N164" s="7"/>
      <c r="O164" s="7"/>
      <c r="P164" s="7"/>
      <c r="Q164" s="7"/>
      <c r="R164" s="7"/>
      <c r="S164" s="7"/>
      <c r="T164" s="7"/>
      <c r="U164" s="7"/>
      <c r="V164" s="7"/>
      <c r="W164" s="7"/>
      <c r="X164" s="7"/>
      <c r="Y164" s="7"/>
      <c r="Z164" s="7"/>
      <c r="AA164" s="7"/>
      <c r="AB164" s="7"/>
      <c r="AC164" s="7"/>
      <c r="AD164" s="7"/>
      <c r="AE164" s="38"/>
    </row>
    <row r="165" spans="1:31" s="4" customFormat="1" ht="31.5" customHeight="1">
      <c r="A165" s="24" t="s">
        <v>14</v>
      </c>
      <c r="B165" s="7">
        <f>H165+J165+L165+N165+P165+R165+T165+V165+X165+Z165+AB165+AD165</f>
        <v>0</v>
      </c>
      <c r="C165" s="7">
        <f>H165+J165+L165+N165+P165+R165+T165+V165+X165+Z165+AB165</f>
        <v>0</v>
      </c>
      <c r="D165" s="7">
        <f>E165</f>
        <v>0</v>
      </c>
      <c r="E165" s="7">
        <f>I165+K165+M165+O165+Q165+S165+U165+W165+Y165+AA165+AC165+AE165</f>
        <v>0</v>
      </c>
      <c r="F165" s="7" t="e">
        <f>E165/B165%</f>
        <v>#DIV/0!</v>
      </c>
      <c r="G165" s="13">
        <f t="shared" si="66"/>
        <v>0</v>
      </c>
      <c r="H165" s="7"/>
      <c r="I165" s="7"/>
      <c r="J165" s="7"/>
      <c r="K165" s="7"/>
      <c r="L165" s="7"/>
      <c r="M165" s="7"/>
      <c r="N165" s="7"/>
      <c r="O165" s="7"/>
      <c r="P165" s="7"/>
      <c r="Q165" s="7"/>
      <c r="R165" s="7"/>
      <c r="S165" s="7"/>
      <c r="T165" s="7"/>
      <c r="U165" s="7"/>
      <c r="V165" s="7"/>
      <c r="W165" s="7"/>
      <c r="X165" s="7"/>
      <c r="Y165" s="7"/>
      <c r="Z165" s="7"/>
      <c r="AA165" s="7"/>
      <c r="AB165" s="7"/>
      <c r="AC165" s="7"/>
      <c r="AD165" s="7"/>
      <c r="AE165" s="38"/>
    </row>
    <row r="166" spans="1:31" s="4" customFormat="1" ht="49.5" customHeight="1">
      <c r="A166" s="47" t="s">
        <v>62</v>
      </c>
      <c r="B166" s="13">
        <f t="shared" si="74"/>
        <v>0</v>
      </c>
      <c r="C166" s="13">
        <f>C167</f>
        <v>0</v>
      </c>
      <c r="D166" s="13">
        <f>D167</f>
        <v>0</v>
      </c>
      <c r="E166" s="13">
        <f>E167</f>
        <v>0</v>
      </c>
      <c r="F166" s="13" t="e">
        <f>E166/B166%</f>
        <v>#DIV/0!</v>
      </c>
      <c r="G166" s="13">
        <f>_xlfn.IFERROR(E166/C166*100,0)</f>
        <v>0</v>
      </c>
      <c r="H166" s="13">
        <f>H167</f>
        <v>0</v>
      </c>
      <c r="I166" s="13">
        <f aca="true" t="shared" si="79" ref="I166:AE166">I167</f>
        <v>0</v>
      </c>
      <c r="J166" s="13">
        <f t="shared" si="79"/>
        <v>0</v>
      </c>
      <c r="K166" s="13">
        <f t="shared" si="79"/>
        <v>0</v>
      </c>
      <c r="L166" s="13">
        <f t="shared" si="79"/>
        <v>0</v>
      </c>
      <c r="M166" s="13">
        <f t="shared" si="79"/>
        <v>0</v>
      </c>
      <c r="N166" s="13">
        <f t="shared" si="79"/>
        <v>0</v>
      </c>
      <c r="O166" s="13">
        <f t="shared" si="79"/>
        <v>0</v>
      </c>
      <c r="P166" s="13">
        <f t="shared" si="79"/>
        <v>0</v>
      </c>
      <c r="Q166" s="13">
        <f t="shared" si="79"/>
        <v>0</v>
      </c>
      <c r="R166" s="13">
        <f t="shared" si="79"/>
        <v>0</v>
      </c>
      <c r="S166" s="13">
        <f t="shared" si="79"/>
        <v>0</v>
      </c>
      <c r="T166" s="13">
        <f t="shared" si="79"/>
        <v>0</v>
      </c>
      <c r="U166" s="13">
        <f t="shared" si="79"/>
        <v>0</v>
      </c>
      <c r="V166" s="13">
        <f t="shared" si="79"/>
        <v>0</v>
      </c>
      <c r="W166" s="13">
        <f t="shared" si="79"/>
        <v>0</v>
      </c>
      <c r="X166" s="13">
        <f t="shared" si="79"/>
        <v>0</v>
      </c>
      <c r="Y166" s="13">
        <f t="shared" si="79"/>
        <v>0</v>
      </c>
      <c r="Z166" s="13">
        <f t="shared" si="79"/>
        <v>0</v>
      </c>
      <c r="AA166" s="13">
        <f t="shared" si="79"/>
        <v>0</v>
      </c>
      <c r="AB166" s="13">
        <f t="shared" si="79"/>
        <v>0</v>
      </c>
      <c r="AC166" s="13">
        <f t="shared" si="79"/>
        <v>0</v>
      </c>
      <c r="AD166" s="13">
        <f t="shared" si="79"/>
        <v>0</v>
      </c>
      <c r="AE166" s="48">
        <f t="shared" si="79"/>
        <v>0</v>
      </c>
    </row>
    <row r="167" spans="1:31" s="4" customFormat="1" ht="23.25" customHeight="1">
      <c r="A167" s="21" t="s">
        <v>23</v>
      </c>
      <c r="B167" s="7">
        <f t="shared" si="74"/>
        <v>0</v>
      </c>
      <c r="C167" s="7">
        <f>H167+J167+L167+N167+P167+R167+T167+V167+X167+Z167+AB167</f>
        <v>0</v>
      </c>
      <c r="D167" s="7">
        <f>D168+D169+D170+D171</f>
        <v>0</v>
      </c>
      <c r="E167" s="7">
        <f>E168+E169+E170+E171</f>
        <v>0</v>
      </c>
      <c r="F167" s="7" t="e">
        <f>E167/B167%</f>
        <v>#DIV/0!</v>
      </c>
      <c r="G167" s="13">
        <f>_xlfn.IFERROR(E167/C167*100,0)</f>
        <v>0</v>
      </c>
      <c r="H167" s="7">
        <f>H168+H169+H170+H171</f>
        <v>0</v>
      </c>
      <c r="I167" s="7">
        <f aca="true" t="shared" si="80" ref="I167:AD167">I168+I169+I170+I171</f>
        <v>0</v>
      </c>
      <c r="J167" s="7">
        <f t="shared" si="80"/>
        <v>0</v>
      </c>
      <c r="K167" s="7">
        <f t="shared" si="80"/>
        <v>0</v>
      </c>
      <c r="L167" s="7">
        <f t="shared" si="80"/>
        <v>0</v>
      </c>
      <c r="M167" s="7">
        <f t="shared" si="80"/>
        <v>0</v>
      </c>
      <c r="N167" s="7">
        <f t="shared" si="80"/>
        <v>0</v>
      </c>
      <c r="O167" s="7">
        <f t="shared" si="80"/>
        <v>0</v>
      </c>
      <c r="P167" s="7">
        <f t="shared" si="80"/>
        <v>0</v>
      </c>
      <c r="Q167" s="7">
        <f t="shared" si="80"/>
        <v>0</v>
      </c>
      <c r="R167" s="7">
        <f t="shared" si="80"/>
        <v>0</v>
      </c>
      <c r="S167" s="7">
        <f t="shared" si="80"/>
        <v>0</v>
      </c>
      <c r="T167" s="7">
        <f t="shared" si="80"/>
        <v>0</v>
      </c>
      <c r="U167" s="7">
        <f t="shared" si="80"/>
        <v>0</v>
      </c>
      <c r="V167" s="7">
        <f>V168+V169+V170+V171</f>
        <v>0</v>
      </c>
      <c r="W167" s="7">
        <f t="shared" si="80"/>
        <v>0</v>
      </c>
      <c r="X167" s="7">
        <f t="shared" si="80"/>
        <v>0</v>
      </c>
      <c r="Y167" s="7">
        <f t="shared" si="80"/>
        <v>0</v>
      </c>
      <c r="Z167" s="7">
        <f t="shared" si="80"/>
        <v>0</v>
      </c>
      <c r="AA167" s="7">
        <f t="shared" si="80"/>
        <v>0</v>
      </c>
      <c r="AB167" s="7">
        <f t="shared" si="80"/>
        <v>0</v>
      </c>
      <c r="AC167" s="7">
        <f t="shared" si="80"/>
        <v>0</v>
      </c>
      <c r="AD167" s="7">
        <f t="shared" si="80"/>
        <v>0</v>
      </c>
      <c r="AE167" s="38">
        <f>AE168+AE169+AE170+AE171</f>
        <v>0</v>
      </c>
    </row>
    <row r="168" spans="1:31" s="4" customFormat="1" ht="29.25" customHeight="1">
      <c r="A168" s="24" t="s">
        <v>12</v>
      </c>
      <c r="B168" s="7">
        <f t="shared" si="74"/>
        <v>0</v>
      </c>
      <c r="C168" s="7">
        <f>H168+J168+L168+N168+P168+R168+T168+V168+X168+Z168+AB168</f>
        <v>0</v>
      </c>
      <c r="D168" s="7">
        <f>E168</f>
        <v>0</v>
      </c>
      <c r="E168" s="7">
        <f>I168+K168+M168+O168+Q168+S168+U168+W168+Y168+AA168+AC168+AE168</f>
        <v>0</v>
      </c>
      <c r="F168" s="7"/>
      <c r="G168" s="13"/>
      <c r="H168" s="7"/>
      <c r="I168" s="7"/>
      <c r="J168" s="7"/>
      <c r="K168" s="7"/>
      <c r="L168" s="7"/>
      <c r="M168" s="7"/>
      <c r="N168" s="7"/>
      <c r="O168" s="7"/>
      <c r="P168" s="7"/>
      <c r="Q168" s="7"/>
      <c r="R168" s="7"/>
      <c r="S168" s="7"/>
      <c r="T168" s="7"/>
      <c r="U168" s="7"/>
      <c r="V168" s="7"/>
      <c r="W168" s="7"/>
      <c r="X168" s="7"/>
      <c r="Y168" s="7"/>
      <c r="Z168" s="7"/>
      <c r="AA168" s="7"/>
      <c r="AB168" s="7"/>
      <c r="AC168" s="7"/>
      <c r="AD168" s="7"/>
      <c r="AE168" s="38"/>
    </row>
    <row r="169" spans="1:31" s="4" customFormat="1" ht="25.5" customHeight="1">
      <c r="A169" s="24" t="s">
        <v>13</v>
      </c>
      <c r="B169" s="7">
        <f t="shared" si="74"/>
        <v>0</v>
      </c>
      <c r="C169" s="7">
        <f>H169+J169+L169+N169+P169+R169+T169+V169+X169+Z169+AB169</f>
        <v>0</v>
      </c>
      <c r="D169" s="7">
        <f>E169</f>
        <v>0</v>
      </c>
      <c r="E169" s="7">
        <f>I169+K169+M169+O169+Q169+S169+U169+W169+Y169+AA169+AC169+AE169</f>
        <v>0</v>
      </c>
      <c r="F169" s="7"/>
      <c r="G169" s="13">
        <f>_xlfn.IFERROR(E169/C169*100,0)</f>
        <v>0</v>
      </c>
      <c r="H169" s="7"/>
      <c r="I169" s="7"/>
      <c r="J169" s="7"/>
      <c r="K169" s="7"/>
      <c r="L169" s="7"/>
      <c r="M169" s="7"/>
      <c r="N169" s="7"/>
      <c r="O169" s="7"/>
      <c r="P169" s="7"/>
      <c r="Q169" s="7"/>
      <c r="R169" s="7"/>
      <c r="S169" s="7"/>
      <c r="T169" s="7"/>
      <c r="U169" s="7"/>
      <c r="V169" s="7"/>
      <c r="W169" s="7"/>
      <c r="X169" s="7"/>
      <c r="Y169" s="7"/>
      <c r="Z169" s="7"/>
      <c r="AA169" s="7"/>
      <c r="AB169" s="7"/>
      <c r="AC169" s="7"/>
      <c r="AD169" s="7"/>
      <c r="AE169" s="38"/>
    </row>
    <row r="170" spans="1:31" s="4" customFormat="1" ht="26.25" customHeight="1">
      <c r="A170" s="24" t="s">
        <v>52</v>
      </c>
      <c r="B170" s="7">
        <f t="shared" si="74"/>
        <v>0</v>
      </c>
      <c r="C170" s="7">
        <f>H170+J170+L170+N170+P170+R170+T170+V170+X170+Z170+AB170</f>
        <v>0</v>
      </c>
      <c r="D170" s="7">
        <f>E170</f>
        <v>0</v>
      </c>
      <c r="E170" s="7">
        <f>I170+K170+M170+O170+Q170+S170+U170+W170+Y170+AA170+AC170+AE170</f>
        <v>0</v>
      </c>
      <c r="F170" s="7"/>
      <c r="G170" s="13">
        <v>3932.3</v>
      </c>
      <c r="H170" s="7"/>
      <c r="I170" s="7"/>
      <c r="J170" s="7"/>
      <c r="K170" s="7"/>
      <c r="L170" s="7"/>
      <c r="M170" s="7"/>
      <c r="N170" s="7"/>
      <c r="O170" s="7"/>
      <c r="P170" s="7"/>
      <c r="Q170" s="7"/>
      <c r="R170" s="7"/>
      <c r="S170" s="7"/>
      <c r="T170" s="7"/>
      <c r="U170" s="7"/>
      <c r="V170" s="7"/>
      <c r="W170" s="7"/>
      <c r="X170" s="7"/>
      <c r="Y170" s="7"/>
      <c r="Z170" s="7"/>
      <c r="AA170" s="7"/>
      <c r="AB170" s="7"/>
      <c r="AC170" s="7"/>
      <c r="AD170" s="7"/>
      <c r="AE170" s="38"/>
    </row>
    <row r="171" spans="1:31" s="4" customFormat="1" ht="28.5" customHeight="1">
      <c r="A171" s="24" t="s">
        <v>14</v>
      </c>
      <c r="B171" s="7">
        <f>H171+J171+L171+N171+P171+R171+T171+V171+X171+Z171+AB171+AD171</f>
        <v>0</v>
      </c>
      <c r="C171" s="7">
        <f>H171+J171+L171+N171+P171+R171+T171+V171+X171+Z171+AB171</f>
        <v>0</v>
      </c>
      <c r="D171" s="7">
        <f>E171</f>
        <v>0</v>
      </c>
      <c r="E171" s="7">
        <f>I171+K171+M171+O171+Q171+S171+U171+W171+Y171+AA171+AC171+AE171</f>
        <v>0</v>
      </c>
      <c r="F171" s="7" t="e">
        <f>E171/B171%</f>
        <v>#DIV/0!</v>
      </c>
      <c r="G171" s="13">
        <f>_xlfn.IFERROR(E171/C171*100,0)</f>
        <v>0</v>
      </c>
      <c r="H171" s="7"/>
      <c r="I171" s="7"/>
      <c r="J171" s="7"/>
      <c r="K171" s="7"/>
      <c r="L171" s="7"/>
      <c r="M171" s="7"/>
      <c r="N171" s="7"/>
      <c r="O171" s="7"/>
      <c r="P171" s="7"/>
      <c r="Q171" s="7"/>
      <c r="R171" s="7"/>
      <c r="S171" s="7"/>
      <c r="T171" s="7"/>
      <c r="U171" s="7"/>
      <c r="V171" s="7"/>
      <c r="W171" s="7"/>
      <c r="X171" s="7"/>
      <c r="Y171" s="7"/>
      <c r="Z171" s="7"/>
      <c r="AA171" s="7"/>
      <c r="AB171" s="7"/>
      <c r="AC171" s="7"/>
      <c r="AD171" s="7"/>
      <c r="AE171" s="38"/>
    </row>
    <row r="172" spans="1:31" s="4" customFormat="1" ht="39.75" customHeight="1">
      <c r="A172" s="47" t="s">
        <v>63</v>
      </c>
      <c r="B172" s="7">
        <f t="shared" si="74"/>
        <v>0</v>
      </c>
      <c r="C172" s="7">
        <f>C173</f>
        <v>0</v>
      </c>
      <c r="D172" s="7">
        <f>D173</f>
        <v>0</v>
      </c>
      <c r="E172" s="7">
        <f>E173</f>
        <v>0</v>
      </c>
      <c r="F172" s="7" t="e">
        <f>E172/B172%</f>
        <v>#DIV/0!</v>
      </c>
      <c r="G172" s="7">
        <f>_xlfn.IFERROR(E172/C172*100,0)</f>
        <v>0</v>
      </c>
      <c r="H172" s="7">
        <f>H173</f>
        <v>0</v>
      </c>
      <c r="I172" s="7">
        <f aca="true" t="shared" si="81" ref="I172:AE172">I173</f>
        <v>0</v>
      </c>
      <c r="J172" s="7">
        <f t="shared" si="81"/>
        <v>0</v>
      </c>
      <c r="K172" s="7">
        <f t="shared" si="81"/>
        <v>0</v>
      </c>
      <c r="L172" s="7">
        <f t="shared" si="81"/>
        <v>0</v>
      </c>
      <c r="M172" s="7">
        <f t="shared" si="81"/>
        <v>0</v>
      </c>
      <c r="N172" s="7">
        <f t="shared" si="81"/>
        <v>0</v>
      </c>
      <c r="O172" s="7">
        <f t="shared" si="81"/>
        <v>0</v>
      </c>
      <c r="P172" s="7">
        <f t="shared" si="81"/>
        <v>0</v>
      </c>
      <c r="Q172" s="7">
        <f t="shared" si="81"/>
        <v>0</v>
      </c>
      <c r="R172" s="7">
        <f t="shared" si="81"/>
        <v>0</v>
      </c>
      <c r="S172" s="7">
        <f t="shared" si="81"/>
        <v>0</v>
      </c>
      <c r="T172" s="7">
        <f t="shared" si="81"/>
        <v>0</v>
      </c>
      <c r="U172" s="7">
        <f t="shared" si="81"/>
        <v>0</v>
      </c>
      <c r="V172" s="7">
        <f t="shared" si="81"/>
        <v>0</v>
      </c>
      <c r="W172" s="7">
        <f t="shared" si="81"/>
        <v>0</v>
      </c>
      <c r="X172" s="7">
        <f t="shared" si="81"/>
        <v>0</v>
      </c>
      <c r="Y172" s="7">
        <f t="shared" si="81"/>
        <v>0</v>
      </c>
      <c r="Z172" s="7">
        <f t="shared" si="81"/>
        <v>0</v>
      </c>
      <c r="AA172" s="7">
        <f t="shared" si="81"/>
        <v>0</v>
      </c>
      <c r="AB172" s="7">
        <f t="shared" si="81"/>
        <v>0</v>
      </c>
      <c r="AC172" s="7">
        <f t="shared" si="81"/>
        <v>0</v>
      </c>
      <c r="AD172" s="7">
        <f t="shared" si="81"/>
        <v>0</v>
      </c>
      <c r="AE172" s="7">
        <f t="shared" si="81"/>
        <v>0</v>
      </c>
    </row>
    <row r="173" spans="1:31" s="22" customFormat="1" ht="21" customHeight="1">
      <c r="A173" s="21" t="s">
        <v>23</v>
      </c>
      <c r="B173" s="13">
        <f t="shared" si="74"/>
        <v>0</v>
      </c>
      <c r="C173" s="13">
        <f>C174+C175+C176+C177</f>
        <v>0</v>
      </c>
      <c r="D173" s="13">
        <f>D174+D175+D176+D177</f>
        <v>0</v>
      </c>
      <c r="E173" s="13">
        <f>E174+E175+E176+E177</f>
        <v>0</v>
      </c>
      <c r="F173" s="13" t="e">
        <f>E173/B173%</f>
        <v>#DIV/0!</v>
      </c>
      <c r="G173" s="13">
        <f t="shared" si="66"/>
        <v>0</v>
      </c>
      <c r="H173" s="13">
        <f>H174+H175+H176+H177</f>
        <v>0</v>
      </c>
      <c r="I173" s="13">
        <f aca="true" t="shared" si="82" ref="I173:AD173">I174+I175+I176+I177</f>
        <v>0</v>
      </c>
      <c r="J173" s="13">
        <f t="shared" si="82"/>
        <v>0</v>
      </c>
      <c r="K173" s="13">
        <f t="shared" si="82"/>
        <v>0</v>
      </c>
      <c r="L173" s="13">
        <f t="shared" si="82"/>
        <v>0</v>
      </c>
      <c r="M173" s="13">
        <f t="shared" si="82"/>
        <v>0</v>
      </c>
      <c r="N173" s="13">
        <f t="shared" si="82"/>
        <v>0</v>
      </c>
      <c r="O173" s="13">
        <f t="shared" si="82"/>
        <v>0</v>
      </c>
      <c r="P173" s="13">
        <f t="shared" si="82"/>
        <v>0</v>
      </c>
      <c r="Q173" s="13">
        <f t="shared" si="82"/>
        <v>0</v>
      </c>
      <c r="R173" s="13">
        <f t="shared" si="82"/>
        <v>0</v>
      </c>
      <c r="S173" s="13">
        <f t="shared" si="82"/>
        <v>0</v>
      </c>
      <c r="T173" s="13">
        <f t="shared" si="82"/>
        <v>0</v>
      </c>
      <c r="U173" s="13">
        <f t="shared" si="82"/>
        <v>0</v>
      </c>
      <c r="V173" s="13">
        <f t="shared" si="82"/>
        <v>0</v>
      </c>
      <c r="W173" s="13">
        <f t="shared" si="82"/>
        <v>0</v>
      </c>
      <c r="X173" s="13">
        <f t="shared" si="82"/>
        <v>0</v>
      </c>
      <c r="Y173" s="13">
        <f t="shared" si="82"/>
        <v>0</v>
      </c>
      <c r="Z173" s="13">
        <f t="shared" si="82"/>
        <v>0</v>
      </c>
      <c r="AA173" s="13">
        <f t="shared" si="82"/>
        <v>0</v>
      </c>
      <c r="AB173" s="13">
        <f t="shared" si="82"/>
        <v>0</v>
      </c>
      <c r="AC173" s="13">
        <f t="shared" si="82"/>
        <v>0</v>
      </c>
      <c r="AD173" s="13">
        <f t="shared" si="82"/>
        <v>0</v>
      </c>
      <c r="AE173" s="13">
        <f>AE174+AE175+AE176+AE177</f>
        <v>0</v>
      </c>
    </row>
    <row r="174" spans="1:31" s="4" customFormat="1" ht="25.5" customHeight="1">
      <c r="A174" s="24" t="s">
        <v>12</v>
      </c>
      <c r="B174" s="7">
        <f t="shared" si="74"/>
        <v>0</v>
      </c>
      <c r="C174" s="7">
        <f>H174+J174+L174+N174+P174+R174+T174+V174+X174+Z174+AB174</f>
        <v>0</v>
      </c>
      <c r="D174" s="7">
        <f>E174</f>
        <v>0</v>
      </c>
      <c r="E174" s="7">
        <f>I174+K174+M174+O174+Q174+S174+U174+W174+Y174+AA174+AC174+AE174</f>
        <v>0</v>
      </c>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38"/>
    </row>
    <row r="175" spans="1:31" s="4" customFormat="1" ht="21.75" customHeight="1">
      <c r="A175" s="24" t="s">
        <v>13</v>
      </c>
      <c r="B175" s="7">
        <f t="shared" si="74"/>
        <v>0</v>
      </c>
      <c r="C175" s="7">
        <f>H175+J175+L175+N175+P175+R175+T175+V175+X175+Z175+AB175</f>
        <v>0</v>
      </c>
      <c r="D175" s="7">
        <f>E175</f>
        <v>0</v>
      </c>
      <c r="E175" s="7">
        <f>I175+K175+M175+O175+Q175+S175+U175+W175+Y175+AA175+AC175+AE175</f>
        <v>0</v>
      </c>
      <c r="F175" s="7"/>
      <c r="G175" s="7">
        <f t="shared" si="66"/>
        <v>0</v>
      </c>
      <c r="H175" s="7"/>
      <c r="I175" s="7"/>
      <c r="J175" s="7"/>
      <c r="K175" s="7"/>
      <c r="L175" s="7"/>
      <c r="M175" s="7"/>
      <c r="N175" s="7"/>
      <c r="O175" s="7"/>
      <c r="P175" s="7"/>
      <c r="Q175" s="7"/>
      <c r="R175" s="7"/>
      <c r="S175" s="7"/>
      <c r="T175" s="7"/>
      <c r="U175" s="7"/>
      <c r="V175" s="7"/>
      <c r="W175" s="7"/>
      <c r="X175" s="7"/>
      <c r="Y175" s="7"/>
      <c r="Z175" s="7"/>
      <c r="AA175" s="7"/>
      <c r="AB175" s="7"/>
      <c r="AC175" s="7"/>
      <c r="AD175" s="7"/>
      <c r="AE175" s="38"/>
    </row>
    <row r="176" spans="1:31" s="4" customFormat="1" ht="21" customHeight="1">
      <c r="A176" s="24" t="s">
        <v>52</v>
      </c>
      <c r="B176" s="7">
        <f t="shared" si="74"/>
        <v>0</v>
      </c>
      <c r="C176" s="7">
        <f>H176+J176+L176+N176+P176+R176+T176+V176+X176+Z176+AB176</f>
        <v>0</v>
      </c>
      <c r="D176" s="7">
        <f>E176</f>
        <v>0</v>
      </c>
      <c r="E176" s="7">
        <f>I176+K176+M176+O176+Q176+S176+U176+W176+Y176+AA176+AC176+AE176</f>
        <v>0</v>
      </c>
      <c r="F176" s="7"/>
      <c r="G176" s="7">
        <f>_xlfn.IFERROR(E176/C176*100,0)</f>
        <v>0</v>
      </c>
      <c r="H176" s="7"/>
      <c r="I176" s="7"/>
      <c r="J176" s="7"/>
      <c r="K176" s="7"/>
      <c r="L176" s="7"/>
      <c r="M176" s="7"/>
      <c r="N176" s="7"/>
      <c r="O176" s="7"/>
      <c r="P176" s="7"/>
      <c r="Q176" s="7"/>
      <c r="R176" s="7"/>
      <c r="S176" s="7"/>
      <c r="T176" s="7"/>
      <c r="U176" s="7"/>
      <c r="V176" s="7"/>
      <c r="W176" s="7"/>
      <c r="X176" s="7"/>
      <c r="Y176" s="7"/>
      <c r="Z176" s="7"/>
      <c r="AA176" s="7"/>
      <c r="AB176" s="7"/>
      <c r="AC176" s="7"/>
      <c r="AD176" s="7"/>
      <c r="AE176" s="38"/>
    </row>
    <row r="177" spans="1:31" s="4" customFormat="1" ht="26.25" customHeight="1">
      <c r="A177" s="24" t="s">
        <v>14</v>
      </c>
      <c r="B177" s="7">
        <f aca="true" t="shared" si="83" ref="B177:B190">H177+J177+L177+N177+P177+R177+T177+V177+X177+Z177+AB177+AD177</f>
        <v>0</v>
      </c>
      <c r="C177" s="7">
        <f>H177+J177+L177+N177+P177+R177+T177+V177+X177+Z177+AB177</f>
        <v>0</v>
      </c>
      <c r="D177" s="7">
        <f>E177</f>
        <v>0</v>
      </c>
      <c r="E177" s="7">
        <f>I177+K177+M177+O177+Q177+S177+U177+W177+Y177+AA177+AC177+AE177</f>
        <v>0</v>
      </c>
      <c r="F177" s="7" t="e">
        <f>E177/B177%</f>
        <v>#DIV/0!</v>
      </c>
      <c r="G177" s="7">
        <f t="shared" si="66"/>
        <v>0</v>
      </c>
      <c r="H177" s="7"/>
      <c r="I177" s="7"/>
      <c r="J177" s="7"/>
      <c r="K177" s="7"/>
      <c r="L177" s="7"/>
      <c r="M177" s="7"/>
      <c r="N177" s="7"/>
      <c r="O177" s="7"/>
      <c r="P177" s="7"/>
      <c r="Q177" s="7"/>
      <c r="R177" s="7"/>
      <c r="S177" s="7"/>
      <c r="T177" s="7"/>
      <c r="U177" s="7"/>
      <c r="V177" s="7"/>
      <c r="W177" s="7"/>
      <c r="X177" s="7"/>
      <c r="Y177" s="7"/>
      <c r="Z177" s="7"/>
      <c r="AA177" s="7"/>
      <c r="AB177" s="7"/>
      <c r="AC177" s="7"/>
      <c r="AD177" s="7"/>
      <c r="AE177" s="38"/>
    </row>
    <row r="178" spans="1:31" s="4" customFormat="1" ht="39.75" customHeight="1">
      <c r="A178" s="47" t="s">
        <v>79</v>
      </c>
      <c r="B178" s="7">
        <f t="shared" si="83"/>
        <v>1246.3</v>
      </c>
      <c r="C178" s="7">
        <f>C179</f>
        <v>1246.3</v>
      </c>
      <c r="D178" s="7">
        <f>D179</f>
        <v>0</v>
      </c>
      <c r="E178" s="7">
        <f>E179</f>
        <v>0</v>
      </c>
      <c r="F178" s="7">
        <f>E178/B178%</f>
        <v>0</v>
      </c>
      <c r="G178" s="7">
        <f>_xlfn.IFERROR(E178/C178*100,0)</f>
        <v>0</v>
      </c>
      <c r="H178" s="7">
        <f>H179</f>
        <v>0</v>
      </c>
      <c r="I178" s="7">
        <f aca="true" t="shared" si="84" ref="I178:AE178">I179</f>
        <v>0</v>
      </c>
      <c r="J178" s="7">
        <f t="shared" si="84"/>
        <v>0</v>
      </c>
      <c r="K178" s="7">
        <f t="shared" si="84"/>
        <v>0</v>
      </c>
      <c r="L178" s="7">
        <f t="shared" si="84"/>
        <v>0</v>
      </c>
      <c r="M178" s="7">
        <f t="shared" si="84"/>
        <v>0</v>
      </c>
      <c r="N178" s="7">
        <f t="shared" si="84"/>
        <v>0</v>
      </c>
      <c r="O178" s="7">
        <f t="shared" si="84"/>
        <v>0</v>
      </c>
      <c r="P178" s="7">
        <f t="shared" si="84"/>
        <v>0</v>
      </c>
      <c r="Q178" s="7">
        <f t="shared" si="84"/>
        <v>0</v>
      </c>
      <c r="R178" s="7">
        <f t="shared" si="84"/>
        <v>0</v>
      </c>
      <c r="S178" s="7">
        <f t="shared" si="84"/>
        <v>0</v>
      </c>
      <c r="T178" s="7">
        <f t="shared" si="84"/>
        <v>0</v>
      </c>
      <c r="U178" s="7">
        <f t="shared" si="84"/>
        <v>0</v>
      </c>
      <c r="V178" s="7">
        <f t="shared" si="84"/>
        <v>0</v>
      </c>
      <c r="W178" s="7">
        <f t="shared" si="84"/>
        <v>0</v>
      </c>
      <c r="X178" s="7">
        <f t="shared" si="84"/>
        <v>1246.3</v>
      </c>
      <c r="Y178" s="7">
        <f t="shared" si="84"/>
        <v>0</v>
      </c>
      <c r="Z178" s="7">
        <f t="shared" si="84"/>
        <v>0</v>
      </c>
      <c r="AA178" s="7">
        <f t="shared" si="84"/>
        <v>0</v>
      </c>
      <c r="AB178" s="7">
        <f t="shared" si="84"/>
        <v>0</v>
      </c>
      <c r="AC178" s="7">
        <f t="shared" si="84"/>
        <v>0</v>
      </c>
      <c r="AD178" s="7">
        <f t="shared" si="84"/>
        <v>0</v>
      </c>
      <c r="AE178" s="7">
        <f t="shared" si="84"/>
        <v>0</v>
      </c>
    </row>
    <row r="179" spans="1:31" s="22" customFormat="1" ht="21" customHeight="1">
      <c r="A179" s="21" t="s">
        <v>23</v>
      </c>
      <c r="B179" s="13">
        <f t="shared" si="83"/>
        <v>1246.3</v>
      </c>
      <c r="C179" s="13">
        <f>C180+C181+C182+C183</f>
        <v>1246.3</v>
      </c>
      <c r="D179" s="13">
        <f>D180+D181+D182+D183</f>
        <v>0</v>
      </c>
      <c r="E179" s="13">
        <f>E180+E181+E182+E183</f>
        <v>0</v>
      </c>
      <c r="F179" s="13">
        <f>E179/B179%</f>
        <v>0</v>
      </c>
      <c r="G179" s="13">
        <f>_xlfn.IFERROR(E179/C179*100,0)</f>
        <v>0</v>
      </c>
      <c r="H179" s="13">
        <f>H180+H181+H182+H183</f>
        <v>0</v>
      </c>
      <c r="I179" s="13">
        <f aca="true" t="shared" si="85" ref="I179:AD179">I180+I181+I182+I183</f>
        <v>0</v>
      </c>
      <c r="J179" s="13">
        <f t="shared" si="85"/>
        <v>0</v>
      </c>
      <c r="K179" s="13">
        <f t="shared" si="85"/>
        <v>0</v>
      </c>
      <c r="L179" s="13">
        <f t="shared" si="85"/>
        <v>0</v>
      </c>
      <c r="M179" s="13">
        <f t="shared" si="85"/>
        <v>0</v>
      </c>
      <c r="N179" s="13">
        <f t="shared" si="85"/>
        <v>0</v>
      </c>
      <c r="O179" s="13">
        <f t="shared" si="85"/>
        <v>0</v>
      </c>
      <c r="P179" s="13">
        <f t="shared" si="85"/>
        <v>0</v>
      </c>
      <c r="Q179" s="13">
        <f t="shared" si="85"/>
        <v>0</v>
      </c>
      <c r="R179" s="13">
        <f t="shared" si="85"/>
        <v>0</v>
      </c>
      <c r="S179" s="13">
        <f t="shared" si="85"/>
        <v>0</v>
      </c>
      <c r="T179" s="13">
        <f t="shared" si="85"/>
        <v>0</v>
      </c>
      <c r="U179" s="13">
        <f t="shared" si="85"/>
        <v>0</v>
      </c>
      <c r="V179" s="13">
        <f t="shared" si="85"/>
        <v>0</v>
      </c>
      <c r="W179" s="13">
        <f t="shared" si="85"/>
        <v>0</v>
      </c>
      <c r="X179" s="13">
        <f t="shared" si="85"/>
        <v>1246.3</v>
      </c>
      <c r="Y179" s="13">
        <f t="shared" si="85"/>
        <v>0</v>
      </c>
      <c r="Z179" s="13">
        <f t="shared" si="85"/>
        <v>0</v>
      </c>
      <c r="AA179" s="13">
        <f t="shared" si="85"/>
        <v>0</v>
      </c>
      <c r="AB179" s="13">
        <f t="shared" si="85"/>
        <v>0</v>
      </c>
      <c r="AC179" s="13">
        <f t="shared" si="85"/>
        <v>0</v>
      </c>
      <c r="AD179" s="13">
        <f t="shared" si="85"/>
        <v>0</v>
      </c>
      <c r="AE179" s="13">
        <f>AE180+AE181+AE182+AE183</f>
        <v>0</v>
      </c>
    </row>
    <row r="180" spans="1:31" s="4" customFormat="1" ht="25.5" customHeight="1">
      <c r="A180" s="24" t="s">
        <v>12</v>
      </c>
      <c r="B180" s="7">
        <f t="shared" si="83"/>
        <v>0</v>
      </c>
      <c r="C180" s="7">
        <f>H180+J180+L180+N180+P180+R180+T180+V180+X180+Z180+AB180</f>
        <v>0</v>
      </c>
      <c r="D180" s="7">
        <f>E180</f>
        <v>0</v>
      </c>
      <c r="E180" s="7">
        <f>I180+K180+M180+O180+Q180+S180+U180+W180+Y180+AA180+AC180+AE180</f>
        <v>0</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38"/>
    </row>
    <row r="181" spans="1:31" s="4" customFormat="1" ht="21.75" customHeight="1">
      <c r="A181" s="24" t="s">
        <v>13</v>
      </c>
      <c r="B181" s="7">
        <f t="shared" si="83"/>
        <v>1246.3</v>
      </c>
      <c r="C181" s="7">
        <f>H181+J181+L181+N181+P181+R181+T181+V181+X181+Z181+AB181</f>
        <v>1246.3</v>
      </c>
      <c r="D181" s="7">
        <f>E181</f>
        <v>0</v>
      </c>
      <c r="E181" s="7">
        <f>I181+K181+M181+O181+Q181+S181+U181+W181+Y181+AA181+AC181+AE181</f>
        <v>0</v>
      </c>
      <c r="F181" s="7"/>
      <c r="G181" s="7">
        <f>_xlfn.IFERROR(E181/C181*100,0)</f>
        <v>0</v>
      </c>
      <c r="H181" s="7"/>
      <c r="I181" s="7"/>
      <c r="J181" s="7"/>
      <c r="K181" s="7"/>
      <c r="L181" s="7"/>
      <c r="M181" s="7"/>
      <c r="N181" s="7"/>
      <c r="O181" s="7"/>
      <c r="P181" s="7"/>
      <c r="Q181" s="7"/>
      <c r="R181" s="7"/>
      <c r="S181" s="7"/>
      <c r="T181" s="7"/>
      <c r="U181" s="7"/>
      <c r="V181" s="7"/>
      <c r="W181" s="7"/>
      <c r="X181" s="7">
        <v>1246.3</v>
      </c>
      <c r="Y181" s="7"/>
      <c r="Z181" s="7"/>
      <c r="AA181" s="7"/>
      <c r="AB181" s="7"/>
      <c r="AC181" s="7"/>
      <c r="AD181" s="7"/>
      <c r="AE181" s="38"/>
    </row>
    <row r="182" spans="1:31" s="4" customFormat="1" ht="21" customHeight="1">
      <c r="A182" s="24" t="s">
        <v>52</v>
      </c>
      <c r="B182" s="7">
        <f t="shared" si="83"/>
        <v>0</v>
      </c>
      <c r="C182" s="7">
        <f>H182+J182+L182+N182+P182+R182+T182+V182+X182+Z182+AB182</f>
        <v>0</v>
      </c>
      <c r="D182" s="7">
        <f>E182</f>
        <v>0</v>
      </c>
      <c r="E182" s="7">
        <f>I182+K182+M182+O182+Q182+S182+U182+W182+Y182+AA182+AC182+AE182</f>
        <v>0</v>
      </c>
      <c r="F182" s="7"/>
      <c r="G182" s="7">
        <f>_xlfn.IFERROR(E182/C182*100,0)</f>
        <v>0</v>
      </c>
      <c r="H182" s="7"/>
      <c r="I182" s="7"/>
      <c r="J182" s="7"/>
      <c r="K182" s="7"/>
      <c r="L182" s="7"/>
      <c r="M182" s="7"/>
      <c r="N182" s="7"/>
      <c r="O182" s="7"/>
      <c r="P182" s="7"/>
      <c r="Q182" s="7"/>
      <c r="R182" s="7"/>
      <c r="S182" s="7"/>
      <c r="T182" s="7"/>
      <c r="U182" s="7"/>
      <c r="V182" s="7"/>
      <c r="W182" s="7"/>
      <c r="X182" s="7"/>
      <c r="Y182" s="7"/>
      <c r="Z182" s="7"/>
      <c r="AA182" s="7"/>
      <c r="AB182" s="7"/>
      <c r="AC182" s="7"/>
      <c r="AD182" s="7"/>
      <c r="AE182" s="38"/>
    </row>
    <row r="183" spans="1:31" s="4" customFormat="1" ht="26.25" customHeight="1">
      <c r="A183" s="24" t="s">
        <v>14</v>
      </c>
      <c r="B183" s="7">
        <f t="shared" si="83"/>
        <v>0</v>
      </c>
      <c r="C183" s="7">
        <f>H183+J183+L183+N183+P183+R183+T183+V183+X183+Z183+AB183</f>
        <v>0</v>
      </c>
      <c r="D183" s="7">
        <f>E183</f>
        <v>0</v>
      </c>
      <c r="E183" s="7">
        <f>I183+K183+M183+O183+Q183+S183+U183+W183+Y183+AA183+AC183+AE183</f>
        <v>0</v>
      </c>
      <c r="F183" s="7" t="e">
        <f>E183/B183%</f>
        <v>#DIV/0!</v>
      </c>
      <c r="G183" s="7">
        <f>_xlfn.IFERROR(E183/C183*100,0)</f>
        <v>0</v>
      </c>
      <c r="H183" s="7"/>
      <c r="I183" s="7"/>
      <c r="J183" s="7"/>
      <c r="K183" s="7"/>
      <c r="L183" s="7"/>
      <c r="M183" s="7"/>
      <c r="N183" s="7"/>
      <c r="O183" s="7"/>
      <c r="P183" s="7"/>
      <c r="Q183" s="7"/>
      <c r="R183" s="7"/>
      <c r="S183" s="7"/>
      <c r="T183" s="7"/>
      <c r="U183" s="7"/>
      <c r="V183" s="7"/>
      <c r="W183" s="7"/>
      <c r="X183" s="7"/>
      <c r="Y183" s="7"/>
      <c r="Z183" s="7"/>
      <c r="AA183" s="7"/>
      <c r="AB183" s="7"/>
      <c r="AC183" s="7"/>
      <c r="AD183" s="7"/>
      <c r="AE183" s="38"/>
    </row>
    <row r="184" spans="1:31" s="4" customFormat="1" ht="39.75" customHeight="1">
      <c r="A184" s="47" t="s">
        <v>80</v>
      </c>
      <c r="B184" s="7">
        <f t="shared" si="83"/>
        <v>3622.7</v>
      </c>
      <c r="C184" s="7">
        <f>C185</f>
        <v>3622.7</v>
      </c>
      <c r="D184" s="7">
        <f>D185</f>
        <v>0</v>
      </c>
      <c r="E184" s="7">
        <f>E185</f>
        <v>0</v>
      </c>
      <c r="F184" s="7">
        <f>E184/B184%</f>
        <v>0</v>
      </c>
      <c r="G184" s="7">
        <f>_xlfn.IFERROR(E184/C184*100,0)</f>
        <v>0</v>
      </c>
      <c r="H184" s="7">
        <f>H185</f>
        <v>0</v>
      </c>
      <c r="I184" s="7">
        <f aca="true" t="shared" si="86" ref="I184:AE184">I185</f>
        <v>0</v>
      </c>
      <c r="J184" s="7">
        <f t="shared" si="86"/>
        <v>0</v>
      </c>
      <c r="K184" s="7">
        <f t="shared" si="86"/>
        <v>0</v>
      </c>
      <c r="L184" s="7">
        <f t="shared" si="86"/>
        <v>0</v>
      </c>
      <c r="M184" s="7">
        <f t="shared" si="86"/>
        <v>0</v>
      </c>
      <c r="N184" s="7">
        <f t="shared" si="86"/>
        <v>0</v>
      </c>
      <c r="O184" s="7">
        <f t="shared" si="86"/>
        <v>0</v>
      </c>
      <c r="P184" s="7">
        <f t="shared" si="86"/>
        <v>0</v>
      </c>
      <c r="Q184" s="7">
        <f t="shared" si="86"/>
        <v>0</v>
      </c>
      <c r="R184" s="7">
        <f t="shared" si="86"/>
        <v>0</v>
      </c>
      <c r="S184" s="7">
        <f t="shared" si="86"/>
        <v>0</v>
      </c>
      <c r="T184" s="7">
        <f t="shared" si="86"/>
        <v>0</v>
      </c>
      <c r="U184" s="7">
        <f t="shared" si="86"/>
        <v>0</v>
      </c>
      <c r="V184" s="7">
        <f t="shared" si="86"/>
        <v>0</v>
      </c>
      <c r="W184" s="7">
        <f t="shared" si="86"/>
        <v>0</v>
      </c>
      <c r="X184" s="7">
        <f t="shared" si="86"/>
        <v>3622.7</v>
      </c>
      <c r="Y184" s="7">
        <f t="shared" si="86"/>
        <v>0</v>
      </c>
      <c r="Z184" s="7">
        <f t="shared" si="86"/>
        <v>0</v>
      </c>
      <c r="AA184" s="7">
        <f t="shared" si="86"/>
        <v>0</v>
      </c>
      <c r="AB184" s="7">
        <f t="shared" si="86"/>
        <v>0</v>
      </c>
      <c r="AC184" s="7">
        <f t="shared" si="86"/>
        <v>0</v>
      </c>
      <c r="AD184" s="7">
        <f t="shared" si="86"/>
        <v>0</v>
      </c>
      <c r="AE184" s="7">
        <f t="shared" si="86"/>
        <v>0</v>
      </c>
    </row>
    <row r="185" spans="1:31" s="22" customFormat="1" ht="21" customHeight="1">
      <c r="A185" s="21" t="s">
        <v>23</v>
      </c>
      <c r="B185" s="13">
        <f t="shared" si="83"/>
        <v>3622.7</v>
      </c>
      <c r="C185" s="13">
        <f>C186+C187+C188+C189</f>
        <v>3622.7</v>
      </c>
      <c r="D185" s="13">
        <f>D186+D187+D188+D189</f>
        <v>0</v>
      </c>
      <c r="E185" s="13">
        <f>E186+E187+E188+E189</f>
        <v>0</v>
      </c>
      <c r="F185" s="13">
        <f>E185/B185%</f>
        <v>0</v>
      </c>
      <c r="G185" s="13">
        <f>_xlfn.IFERROR(E185/C185*100,0)</f>
        <v>0</v>
      </c>
      <c r="H185" s="13">
        <f>H186+H187+H188+H189</f>
        <v>0</v>
      </c>
      <c r="I185" s="13">
        <f aca="true" t="shared" si="87" ref="I185:AD185">I186+I187+I188+I189</f>
        <v>0</v>
      </c>
      <c r="J185" s="13">
        <f t="shared" si="87"/>
        <v>0</v>
      </c>
      <c r="K185" s="13">
        <f t="shared" si="87"/>
        <v>0</v>
      </c>
      <c r="L185" s="13">
        <f t="shared" si="87"/>
        <v>0</v>
      </c>
      <c r="M185" s="13">
        <f t="shared" si="87"/>
        <v>0</v>
      </c>
      <c r="N185" s="13">
        <f t="shared" si="87"/>
        <v>0</v>
      </c>
      <c r="O185" s="13">
        <f t="shared" si="87"/>
        <v>0</v>
      </c>
      <c r="P185" s="13">
        <f t="shared" si="87"/>
        <v>0</v>
      </c>
      <c r="Q185" s="13">
        <f t="shared" si="87"/>
        <v>0</v>
      </c>
      <c r="R185" s="13">
        <f t="shared" si="87"/>
        <v>0</v>
      </c>
      <c r="S185" s="13">
        <f t="shared" si="87"/>
        <v>0</v>
      </c>
      <c r="T185" s="13">
        <f t="shared" si="87"/>
        <v>0</v>
      </c>
      <c r="U185" s="13">
        <f t="shared" si="87"/>
        <v>0</v>
      </c>
      <c r="V185" s="13">
        <f t="shared" si="87"/>
        <v>0</v>
      </c>
      <c r="W185" s="13">
        <f t="shared" si="87"/>
        <v>0</v>
      </c>
      <c r="X185" s="13">
        <f t="shared" si="87"/>
        <v>3622.7</v>
      </c>
      <c r="Y185" s="13">
        <f t="shared" si="87"/>
        <v>0</v>
      </c>
      <c r="Z185" s="13">
        <f t="shared" si="87"/>
        <v>0</v>
      </c>
      <c r="AA185" s="13">
        <f t="shared" si="87"/>
        <v>0</v>
      </c>
      <c r="AB185" s="13">
        <f t="shared" si="87"/>
        <v>0</v>
      </c>
      <c r="AC185" s="13">
        <f t="shared" si="87"/>
        <v>0</v>
      </c>
      <c r="AD185" s="13">
        <f t="shared" si="87"/>
        <v>0</v>
      </c>
      <c r="AE185" s="13">
        <f>AE186+AE187+AE188+AE189</f>
        <v>0</v>
      </c>
    </row>
    <row r="186" spans="1:31" s="4" customFormat="1" ht="25.5" customHeight="1">
      <c r="A186" s="24" t="s">
        <v>12</v>
      </c>
      <c r="B186" s="7">
        <f t="shared" si="83"/>
        <v>0</v>
      </c>
      <c r="C186" s="7">
        <f>H186+J186+L186+N186+P186+R186+T186+V186+X186+Z186+AB186</f>
        <v>0</v>
      </c>
      <c r="D186" s="7">
        <f>E186</f>
        <v>0</v>
      </c>
      <c r="E186" s="7">
        <f>I186+K186+M186+O186+Q186+S186+U186+W186+Y186+AA186+AC186+AE186</f>
        <v>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38"/>
    </row>
    <row r="187" spans="1:31" s="4" customFormat="1" ht="21.75" customHeight="1">
      <c r="A187" s="24" t="s">
        <v>13</v>
      </c>
      <c r="B187" s="7">
        <f t="shared" si="83"/>
        <v>3622.7</v>
      </c>
      <c r="C187" s="7">
        <f>H187+J187+L187+N187+P187+R187+T187+V187+X187+Z187+AB187</f>
        <v>3622.7</v>
      </c>
      <c r="D187" s="7">
        <f>E187</f>
        <v>0</v>
      </c>
      <c r="E187" s="7">
        <f>I187+K187+M187+O187+Q187+S187+U187+W187+Y187+AA187+AC187+AE187</f>
        <v>0</v>
      </c>
      <c r="F187" s="7"/>
      <c r="G187" s="7">
        <f>_xlfn.IFERROR(E187/C187*100,0)</f>
        <v>0</v>
      </c>
      <c r="H187" s="7"/>
      <c r="I187" s="7"/>
      <c r="J187" s="7"/>
      <c r="K187" s="7"/>
      <c r="L187" s="7"/>
      <c r="M187" s="7"/>
      <c r="N187" s="7"/>
      <c r="O187" s="7"/>
      <c r="P187" s="7"/>
      <c r="Q187" s="7"/>
      <c r="R187" s="7"/>
      <c r="S187" s="7"/>
      <c r="T187" s="7"/>
      <c r="U187" s="7"/>
      <c r="V187" s="7"/>
      <c r="W187" s="7"/>
      <c r="X187" s="7">
        <v>3622.7</v>
      </c>
      <c r="Y187" s="7"/>
      <c r="Z187" s="7"/>
      <c r="AA187" s="7"/>
      <c r="AB187" s="7"/>
      <c r="AC187" s="7"/>
      <c r="AD187" s="7"/>
      <c r="AE187" s="38"/>
    </row>
    <row r="188" spans="1:31" s="4" customFormat="1" ht="21" customHeight="1">
      <c r="A188" s="24" t="s">
        <v>52</v>
      </c>
      <c r="B188" s="7">
        <f t="shared" si="83"/>
        <v>0</v>
      </c>
      <c r="C188" s="7">
        <f>H188+J188+L188+N188+P188+R188+T188+V188+X188+Z188+AB188</f>
        <v>0</v>
      </c>
      <c r="D188" s="7">
        <f>E188</f>
        <v>0</v>
      </c>
      <c r="E188" s="7">
        <f>I188+K188+M188+O188+Q188+S188+U188+W188+Y188+AA188+AC188+AE188</f>
        <v>0</v>
      </c>
      <c r="F188" s="7"/>
      <c r="G188" s="7">
        <f>_xlfn.IFERROR(E188/C188*100,0)</f>
        <v>0</v>
      </c>
      <c r="H188" s="7"/>
      <c r="I188" s="7"/>
      <c r="J188" s="7"/>
      <c r="K188" s="7"/>
      <c r="L188" s="7"/>
      <c r="M188" s="7"/>
      <c r="N188" s="7"/>
      <c r="O188" s="7"/>
      <c r="P188" s="7"/>
      <c r="Q188" s="7"/>
      <c r="R188" s="7"/>
      <c r="S188" s="7"/>
      <c r="T188" s="7"/>
      <c r="U188" s="7"/>
      <c r="V188" s="7"/>
      <c r="W188" s="7"/>
      <c r="X188" s="7"/>
      <c r="Y188" s="7"/>
      <c r="Z188" s="7"/>
      <c r="AA188" s="7"/>
      <c r="AB188" s="7"/>
      <c r="AC188" s="7"/>
      <c r="AD188" s="7"/>
      <c r="AE188" s="38"/>
    </row>
    <row r="189" spans="1:31" s="4" customFormat="1" ht="26.25" customHeight="1">
      <c r="A189" s="24" t="s">
        <v>14</v>
      </c>
      <c r="B189" s="7">
        <f t="shared" si="83"/>
        <v>0</v>
      </c>
      <c r="C189" s="7">
        <f>H189+J189+L189+N189+P189+R189+T189+V189+X189+Z189+AB189</f>
        <v>0</v>
      </c>
      <c r="D189" s="7">
        <f>E189</f>
        <v>0</v>
      </c>
      <c r="E189" s="7">
        <f>I189+K189+M189+O189+Q189+S189+U189+W189+Y189+AA189+AC189+AE189</f>
        <v>0</v>
      </c>
      <c r="F189" s="7" t="e">
        <f>E189/B189%</f>
        <v>#DIV/0!</v>
      </c>
      <c r="G189" s="7">
        <f>_xlfn.IFERROR(E189/C189*100,0)</f>
        <v>0</v>
      </c>
      <c r="H189" s="7"/>
      <c r="I189" s="7"/>
      <c r="J189" s="7"/>
      <c r="K189" s="7"/>
      <c r="L189" s="7"/>
      <c r="M189" s="7"/>
      <c r="N189" s="7"/>
      <c r="O189" s="7"/>
      <c r="P189" s="7"/>
      <c r="Q189" s="7"/>
      <c r="R189" s="7"/>
      <c r="S189" s="7"/>
      <c r="T189" s="7"/>
      <c r="U189" s="7"/>
      <c r="V189" s="7"/>
      <c r="W189" s="7"/>
      <c r="X189" s="7"/>
      <c r="Y189" s="7"/>
      <c r="Z189" s="7"/>
      <c r="AA189" s="7"/>
      <c r="AB189" s="7"/>
      <c r="AC189" s="7"/>
      <c r="AD189" s="7"/>
      <c r="AE189" s="38"/>
    </row>
    <row r="190" spans="1:34" s="22" customFormat="1" ht="24.75" customHeight="1">
      <c r="A190" s="49" t="s">
        <v>35</v>
      </c>
      <c r="B190" s="13">
        <f t="shared" si="83"/>
        <v>127553.50000000001</v>
      </c>
      <c r="C190" s="13">
        <f>C191+C192+C194+C195+C193</f>
        <v>110045.59000000003</v>
      </c>
      <c r="D190" s="13">
        <f>D191+D192+D194+D195+D193</f>
        <v>15922.490000000002</v>
      </c>
      <c r="E190" s="13">
        <f>E191+E192+E194+E195+E193</f>
        <v>17405.37</v>
      </c>
      <c r="F190" s="13">
        <f>E190/B190%</f>
        <v>13.64554481060888</v>
      </c>
      <c r="G190" s="13">
        <f>E190/C190%</f>
        <v>15.816508412558829</v>
      </c>
      <c r="H190" s="13">
        <f aca="true" t="shared" si="88" ref="H190:AE190">H191+H192+H194+H195+H193</f>
        <v>11774.41</v>
      </c>
      <c r="I190" s="13">
        <f t="shared" si="88"/>
        <v>76.83</v>
      </c>
      <c r="J190" s="13">
        <f t="shared" si="88"/>
        <v>11464.68</v>
      </c>
      <c r="K190" s="13">
        <f t="shared" si="88"/>
        <v>332.68</v>
      </c>
      <c r="L190" s="13">
        <f t="shared" si="88"/>
        <v>8766.2</v>
      </c>
      <c r="M190" s="13">
        <f t="shared" si="88"/>
        <v>1815.5600000000002</v>
      </c>
      <c r="N190" s="13">
        <f t="shared" si="88"/>
        <v>10957.23</v>
      </c>
      <c r="O190" s="13">
        <f t="shared" si="88"/>
        <v>1815.5600000000002</v>
      </c>
      <c r="P190" s="13">
        <f t="shared" si="88"/>
        <v>13408.48</v>
      </c>
      <c r="Q190" s="13">
        <f t="shared" si="88"/>
        <v>1815.5600000000002</v>
      </c>
      <c r="R190" s="13">
        <f t="shared" si="88"/>
        <v>9403.99</v>
      </c>
      <c r="S190" s="13">
        <f t="shared" si="88"/>
        <v>1815.5600000000002</v>
      </c>
      <c r="T190" s="13">
        <f t="shared" si="88"/>
        <v>10944.89</v>
      </c>
      <c r="U190" s="13">
        <f t="shared" si="88"/>
        <v>1815.5600000000002</v>
      </c>
      <c r="V190" s="13">
        <f>V191+V192+V194+V195+V193</f>
        <v>7046.33</v>
      </c>
      <c r="W190" s="13">
        <f t="shared" si="88"/>
        <v>3298.44</v>
      </c>
      <c r="X190" s="13">
        <f t="shared" si="88"/>
        <v>18457.33</v>
      </c>
      <c r="Y190" s="13">
        <f t="shared" si="88"/>
        <v>3298.4300000000003</v>
      </c>
      <c r="Z190" s="13">
        <f t="shared" si="88"/>
        <v>8461.04</v>
      </c>
      <c r="AA190" s="13">
        <f t="shared" si="88"/>
        <v>1815.5500000000002</v>
      </c>
      <c r="AB190" s="13">
        <f t="shared" si="88"/>
        <v>7910.01</v>
      </c>
      <c r="AC190" s="13">
        <f t="shared" si="88"/>
        <v>988.52</v>
      </c>
      <c r="AD190" s="13">
        <f t="shared" si="88"/>
        <v>8958.91</v>
      </c>
      <c r="AE190" s="13">
        <f t="shared" si="88"/>
        <v>0</v>
      </c>
      <c r="AF190" s="41"/>
      <c r="AG190" s="41"/>
      <c r="AH190" s="41"/>
    </row>
    <row r="191" spans="1:34" s="4" customFormat="1" ht="18.75" customHeight="1">
      <c r="A191" s="24" t="s">
        <v>12</v>
      </c>
      <c r="B191" s="7">
        <f aca="true" t="shared" si="89" ref="B191:E192">B90+B84+B66+B42+B18+B11+B150</f>
        <v>995.1</v>
      </c>
      <c r="C191" s="7">
        <f t="shared" si="89"/>
        <v>995.1</v>
      </c>
      <c r="D191" s="7">
        <f t="shared" si="89"/>
        <v>655.85</v>
      </c>
      <c r="E191" s="7">
        <f t="shared" si="89"/>
        <v>655.85</v>
      </c>
      <c r="F191" s="7">
        <f>E191/B191%</f>
        <v>65.90794894985429</v>
      </c>
      <c r="G191" s="7">
        <f>_xlfn.IFERROR(E191/C191*100,0)</f>
        <v>65.90794894985429</v>
      </c>
      <c r="H191" s="7">
        <f aca="true" t="shared" si="90" ref="H191:AE191">H90+H84+H66+H42+H18+H11+H150</f>
        <v>0</v>
      </c>
      <c r="I191" s="7">
        <f t="shared" si="90"/>
        <v>0</v>
      </c>
      <c r="J191" s="7">
        <f t="shared" si="90"/>
        <v>0</v>
      </c>
      <c r="K191" s="7">
        <f t="shared" si="90"/>
        <v>0</v>
      </c>
      <c r="L191" s="7">
        <f t="shared" si="90"/>
        <v>0</v>
      </c>
      <c r="M191" s="7">
        <f t="shared" si="90"/>
        <v>0</v>
      </c>
      <c r="N191" s="7">
        <f t="shared" si="90"/>
        <v>0</v>
      </c>
      <c r="O191" s="7">
        <f t="shared" si="90"/>
        <v>0</v>
      </c>
      <c r="P191" s="7">
        <f t="shared" si="90"/>
        <v>0</v>
      </c>
      <c r="Q191" s="7">
        <f t="shared" si="90"/>
        <v>0</v>
      </c>
      <c r="R191" s="7">
        <f t="shared" si="90"/>
        <v>0</v>
      </c>
      <c r="S191" s="7">
        <f t="shared" si="90"/>
        <v>0</v>
      </c>
      <c r="T191" s="7">
        <f t="shared" si="90"/>
        <v>0</v>
      </c>
      <c r="U191" s="7">
        <f t="shared" si="90"/>
        <v>0</v>
      </c>
      <c r="V191" s="7">
        <f t="shared" si="90"/>
        <v>0</v>
      </c>
      <c r="W191" s="7">
        <f t="shared" si="90"/>
        <v>0</v>
      </c>
      <c r="X191" s="7">
        <f t="shared" si="90"/>
        <v>995.1</v>
      </c>
      <c r="Y191" s="7">
        <f t="shared" si="90"/>
        <v>0</v>
      </c>
      <c r="Z191" s="7">
        <f t="shared" si="90"/>
        <v>0</v>
      </c>
      <c r="AA191" s="7">
        <f t="shared" si="90"/>
        <v>0</v>
      </c>
      <c r="AB191" s="7">
        <f t="shared" si="90"/>
        <v>0</v>
      </c>
      <c r="AC191" s="7">
        <f t="shared" si="90"/>
        <v>655.85</v>
      </c>
      <c r="AD191" s="7">
        <f t="shared" si="90"/>
        <v>0</v>
      </c>
      <c r="AE191" s="7">
        <f t="shared" si="90"/>
        <v>0</v>
      </c>
      <c r="AF191" s="41"/>
      <c r="AG191" s="41"/>
      <c r="AH191" s="41"/>
    </row>
    <row r="192" spans="1:34" s="4" customFormat="1" ht="18.75" customHeight="1">
      <c r="A192" s="24" t="s">
        <v>13</v>
      </c>
      <c r="B192" s="7">
        <f t="shared" si="89"/>
        <v>119689.40000000002</v>
      </c>
      <c r="C192" s="7">
        <f t="shared" si="89"/>
        <v>109050.49000000002</v>
      </c>
      <c r="D192" s="7">
        <f t="shared" si="89"/>
        <v>15266.640000000001</v>
      </c>
      <c r="E192" s="7">
        <f t="shared" si="89"/>
        <v>16749.52</v>
      </c>
      <c r="F192" s="7">
        <f>E192/B192%</f>
        <v>13.9941548708574</v>
      </c>
      <c r="G192" s="7">
        <f>_xlfn.IFERROR(E192/C192*100,0)</f>
        <v>15.359417458830308</v>
      </c>
      <c r="H192" s="7">
        <f aca="true" t="shared" si="91" ref="H192:AE192">H91+H85+H67+H43+H19+H12+H151</f>
        <v>11774.41</v>
      </c>
      <c r="I192" s="7">
        <f t="shared" si="91"/>
        <v>76.83</v>
      </c>
      <c r="J192" s="7">
        <f t="shared" si="91"/>
        <v>11464.68</v>
      </c>
      <c r="K192" s="7">
        <f t="shared" si="91"/>
        <v>332.68</v>
      </c>
      <c r="L192" s="7">
        <f t="shared" si="91"/>
        <v>8766.2</v>
      </c>
      <c r="M192" s="7">
        <f t="shared" si="91"/>
        <v>1815.5600000000002</v>
      </c>
      <c r="N192" s="7">
        <f t="shared" si="91"/>
        <v>10957.23</v>
      </c>
      <c r="O192" s="7">
        <f t="shared" si="91"/>
        <v>1815.5600000000002</v>
      </c>
      <c r="P192" s="7">
        <f t="shared" si="91"/>
        <v>13408.48</v>
      </c>
      <c r="Q192" s="7">
        <f t="shared" si="91"/>
        <v>1815.5600000000002</v>
      </c>
      <c r="R192" s="7">
        <f t="shared" si="91"/>
        <v>9403.99</v>
      </c>
      <c r="S192" s="7">
        <f t="shared" si="91"/>
        <v>1815.5600000000002</v>
      </c>
      <c r="T192" s="7">
        <f t="shared" si="91"/>
        <v>10944.89</v>
      </c>
      <c r="U192" s="7">
        <f t="shared" si="91"/>
        <v>1815.5600000000002</v>
      </c>
      <c r="V192" s="7">
        <f t="shared" si="91"/>
        <v>7046.33</v>
      </c>
      <c r="W192" s="7">
        <f t="shared" si="91"/>
        <v>3298.44</v>
      </c>
      <c r="X192" s="7">
        <f t="shared" si="91"/>
        <v>17462.230000000003</v>
      </c>
      <c r="Y192" s="7">
        <f t="shared" si="91"/>
        <v>3298.4300000000003</v>
      </c>
      <c r="Z192" s="7">
        <f t="shared" si="91"/>
        <v>8461.04</v>
      </c>
      <c r="AA192" s="7">
        <f t="shared" si="91"/>
        <v>1815.5500000000002</v>
      </c>
      <c r="AB192" s="7">
        <f t="shared" si="91"/>
        <v>7910.01</v>
      </c>
      <c r="AC192" s="7">
        <f t="shared" si="91"/>
        <v>332.67</v>
      </c>
      <c r="AD192" s="7">
        <f t="shared" si="91"/>
        <v>8958.91</v>
      </c>
      <c r="AE192" s="7">
        <f t="shared" si="91"/>
        <v>0</v>
      </c>
      <c r="AF192" s="41"/>
      <c r="AG192" s="41"/>
      <c r="AH192" s="41"/>
    </row>
    <row r="193" spans="1:34" s="30" customFormat="1" ht="18.75" customHeight="1" hidden="1">
      <c r="A193" s="28" t="s">
        <v>65</v>
      </c>
      <c r="B193" s="29">
        <f>B13</f>
        <v>0</v>
      </c>
      <c r="C193" s="29">
        <f>C13</f>
        <v>0</v>
      </c>
      <c r="D193" s="29">
        <f>D13</f>
        <v>0</v>
      </c>
      <c r="E193" s="29">
        <f>E13</f>
        <v>0</v>
      </c>
      <c r="F193" s="29"/>
      <c r="G193" s="29">
        <f>_xlfn.IFERROR(E193/C193*100,0)</f>
        <v>0</v>
      </c>
      <c r="H193" s="29">
        <f aca="true" t="shared" si="92" ref="H193:AE193">H13</f>
        <v>0</v>
      </c>
      <c r="I193" s="29">
        <f t="shared" si="92"/>
        <v>0</v>
      </c>
      <c r="J193" s="29">
        <f t="shared" si="92"/>
        <v>0</v>
      </c>
      <c r="K193" s="29">
        <f t="shared" si="92"/>
        <v>0</v>
      </c>
      <c r="L193" s="29">
        <f t="shared" si="92"/>
        <v>0</v>
      </c>
      <c r="M193" s="29">
        <f t="shared" si="92"/>
        <v>0</v>
      </c>
      <c r="N193" s="29">
        <f t="shared" si="92"/>
        <v>0</v>
      </c>
      <c r="O193" s="29">
        <f t="shared" si="92"/>
        <v>0</v>
      </c>
      <c r="P193" s="29">
        <f t="shared" si="92"/>
        <v>0</v>
      </c>
      <c r="Q193" s="29">
        <f t="shared" si="92"/>
        <v>0</v>
      </c>
      <c r="R193" s="29">
        <f t="shared" si="92"/>
        <v>0</v>
      </c>
      <c r="S193" s="29">
        <f t="shared" si="92"/>
        <v>0</v>
      </c>
      <c r="T193" s="29">
        <f t="shared" si="92"/>
        <v>0</v>
      </c>
      <c r="U193" s="29">
        <f t="shared" si="92"/>
        <v>0</v>
      </c>
      <c r="V193" s="29">
        <f t="shared" si="92"/>
        <v>0</v>
      </c>
      <c r="W193" s="29">
        <f t="shared" si="92"/>
        <v>0</v>
      </c>
      <c r="X193" s="29">
        <f t="shared" si="92"/>
        <v>0</v>
      </c>
      <c r="Y193" s="29">
        <f t="shared" si="92"/>
        <v>0</v>
      </c>
      <c r="Z193" s="29">
        <f t="shared" si="92"/>
        <v>0</v>
      </c>
      <c r="AA193" s="29">
        <f t="shared" si="92"/>
        <v>0</v>
      </c>
      <c r="AB193" s="29">
        <f t="shared" si="92"/>
        <v>0</v>
      </c>
      <c r="AC193" s="29">
        <f t="shared" si="92"/>
        <v>0</v>
      </c>
      <c r="AD193" s="29">
        <f t="shared" si="92"/>
        <v>0</v>
      </c>
      <c r="AE193" s="29">
        <f t="shared" si="92"/>
        <v>0</v>
      </c>
      <c r="AF193" s="41"/>
      <c r="AG193" s="41"/>
      <c r="AH193" s="41"/>
    </row>
    <row r="194" spans="1:34" s="4" customFormat="1" ht="18.75" customHeight="1">
      <c r="A194" s="24" t="s">
        <v>52</v>
      </c>
      <c r="B194" s="7">
        <f aca="true" t="shared" si="93" ref="B194:E195">B92+B86+B68+B44+B20+B14+B152</f>
        <v>0</v>
      </c>
      <c r="C194" s="7">
        <f t="shared" si="93"/>
        <v>0</v>
      </c>
      <c r="D194" s="7">
        <f t="shared" si="93"/>
        <v>0</v>
      </c>
      <c r="E194" s="7">
        <f t="shared" si="93"/>
        <v>0</v>
      </c>
      <c r="F194" s="7"/>
      <c r="G194" s="7">
        <f>_xlfn.IFERROR(E194/C194*100,0)</f>
        <v>0</v>
      </c>
      <c r="H194" s="7">
        <f aca="true" t="shared" si="94" ref="H194:AE194">H92+H86+H68+H44+H20+H14+H152</f>
        <v>0</v>
      </c>
      <c r="I194" s="7">
        <f t="shared" si="94"/>
        <v>0</v>
      </c>
      <c r="J194" s="7">
        <f t="shared" si="94"/>
        <v>0</v>
      </c>
      <c r="K194" s="7">
        <f t="shared" si="94"/>
        <v>0</v>
      </c>
      <c r="L194" s="7">
        <f t="shared" si="94"/>
        <v>0</v>
      </c>
      <c r="M194" s="7">
        <f t="shared" si="94"/>
        <v>0</v>
      </c>
      <c r="N194" s="7">
        <f t="shared" si="94"/>
        <v>0</v>
      </c>
      <c r="O194" s="7">
        <f t="shared" si="94"/>
        <v>0</v>
      </c>
      <c r="P194" s="7">
        <f t="shared" si="94"/>
        <v>0</v>
      </c>
      <c r="Q194" s="7">
        <f t="shared" si="94"/>
        <v>0</v>
      </c>
      <c r="R194" s="7">
        <f t="shared" si="94"/>
        <v>0</v>
      </c>
      <c r="S194" s="7">
        <f t="shared" si="94"/>
        <v>0</v>
      </c>
      <c r="T194" s="7">
        <f t="shared" si="94"/>
        <v>0</v>
      </c>
      <c r="U194" s="7">
        <f t="shared" si="94"/>
        <v>0</v>
      </c>
      <c r="V194" s="7">
        <f t="shared" si="94"/>
        <v>0</v>
      </c>
      <c r="W194" s="7">
        <f t="shared" si="94"/>
        <v>0</v>
      </c>
      <c r="X194" s="7">
        <f t="shared" si="94"/>
        <v>0</v>
      </c>
      <c r="Y194" s="7">
        <f t="shared" si="94"/>
        <v>0</v>
      </c>
      <c r="Z194" s="7">
        <f t="shared" si="94"/>
        <v>0</v>
      </c>
      <c r="AA194" s="7">
        <f t="shared" si="94"/>
        <v>0</v>
      </c>
      <c r="AB194" s="7">
        <f t="shared" si="94"/>
        <v>0</v>
      </c>
      <c r="AC194" s="7">
        <f t="shared" si="94"/>
        <v>0</v>
      </c>
      <c r="AD194" s="7">
        <f t="shared" si="94"/>
        <v>0</v>
      </c>
      <c r="AE194" s="7">
        <f t="shared" si="94"/>
        <v>0</v>
      </c>
      <c r="AF194" s="41"/>
      <c r="AG194" s="41"/>
      <c r="AH194" s="41"/>
    </row>
    <row r="195" spans="1:34" s="4" customFormat="1" ht="18.75" customHeight="1">
      <c r="A195" s="24" t="s">
        <v>14</v>
      </c>
      <c r="B195" s="7">
        <f t="shared" si="93"/>
        <v>0</v>
      </c>
      <c r="C195" s="7">
        <f t="shared" si="93"/>
        <v>0</v>
      </c>
      <c r="D195" s="7">
        <f t="shared" si="93"/>
        <v>0</v>
      </c>
      <c r="E195" s="7">
        <f t="shared" si="93"/>
        <v>0</v>
      </c>
      <c r="F195" s="7" t="e">
        <f>E195/B195%</f>
        <v>#DIV/0!</v>
      </c>
      <c r="G195" s="7">
        <f>_xlfn.IFERROR(E195/C195*100,0)</f>
        <v>0</v>
      </c>
      <c r="H195" s="7">
        <f aca="true" t="shared" si="95" ref="H195:AE195">H93+H87+H69+H45+H21+H15+H153</f>
        <v>0</v>
      </c>
      <c r="I195" s="7">
        <f t="shared" si="95"/>
        <v>0</v>
      </c>
      <c r="J195" s="7">
        <f t="shared" si="95"/>
        <v>0</v>
      </c>
      <c r="K195" s="7">
        <f t="shared" si="95"/>
        <v>0</v>
      </c>
      <c r="L195" s="7">
        <f t="shared" si="95"/>
        <v>0</v>
      </c>
      <c r="M195" s="7">
        <f t="shared" si="95"/>
        <v>0</v>
      </c>
      <c r="N195" s="7">
        <f t="shared" si="95"/>
        <v>0</v>
      </c>
      <c r="O195" s="7">
        <f t="shared" si="95"/>
        <v>0</v>
      </c>
      <c r="P195" s="7">
        <f t="shared" si="95"/>
        <v>0</v>
      </c>
      <c r="Q195" s="7">
        <f t="shared" si="95"/>
        <v>0</v>
      </c>
      <c r="R195" s="7">
        <f t="shared" si="95"/>
        <v>0</v>
      </c>
      <c r="S195" s="7">
        <f t="shared" si="95"/>
        <v>0</v>
      </c>
      <c r="T195" s="7">
        <f t="shared" si="95"/>
        <v>0</v>
      </c>
      <c r="U195" s="7">
        <f t="shared" si="95"/>
        <v>0</v>
      </c>
      <c r="V195" s="7">
        <f t="shared" si="95"/>
        <v>0</v>
      </c>
      <c r="W195" s="7">
        <f t="shared" si="95"/>
        <v>0</v>
      </c>
      <c r="X195" s="7">
        <f t="shared" si="95"/>
        <v>0</v>
      </c>
      <c r="Y195" s="7">
        <f t="shared" si="95"/>
        <v>0</v>
      </c>
      <c r="Z195" s="7">
        <f t="shared" si="95"/>
        <v>0</v>
      </c>
      <c r="AA195" s="7">
        <f t="shared" si="95"/>
        <v>0</v>
      </c>
      <c r="AB195" s="7">
        <f t="shared" si="95"/>
        <v>0</v>
      </c>
      <c r="AC195" s="7">
        <f t="shared" si="95"/>
        <v>0</v>
      </c>
      <c r="AD195" s="7">
        <f t="shared" si="95"/>
        <v>0</v>
      </c>
      <c r="AE195" s="7">
        <f t="shared" si="95"/>
        <v>0</v>
      </c>
      <c r="AF195" s="41"/>
      <c r="AG195" s="41"/>
      <c r="AH195" s="41"/>
    </row>
    <row r="196" spans="1:22" ht="16.5">
      <c r="A196" s="8"/>
      <c r="B196" s="23"/>
      <c r="C196" s="10"/>
      <c r="D196" s="10"/>
      <c r="E196" s="10"/>
      <c r="F196" s="10"/>
      <c r="G196" s="10"/>
      <c r="H196" s="9"/>
      <c r="I196" s="9"/>
      <c r="U196" s="4"/>
      <c r="V196" s="4"/>
    </row>
    <row r="197" spans="2:31" s="11" customFormat="1" ht="33" customHeight="1">
      <c r="B197" s="12" t="s">
        <v>34</v>
      </c>
      <c r="C197" s="33"/>
      <c r="D197" s="33"/>
      <c r="E197" s="33"/>
      <c r="F197" s="33"/>
      <c r="G197" s="33"/>
      <c r="H197" s="33"/>
      <c r="I197" s="33"/>
      <c r="J197" s="73"/>
      <c r="K197" s="73"/>
      <c r="L197" s="73"/>
      <c r="M197" s="33"/>
      <c r="N197" s="33"/>
      <c r="O197" s="33"/>
      <c r="P197" s="33"/>
      <c r="Q197" s="33"/>
      <c r="R197" s="73" t="s">
        <v>22</v>
      </c>
      <c r="S197" s="73"/>
      <c r="T197" s="73"/>
      <c r="U197" s="35"/>
      <c r="V197" s="36"/>
      <c r="W197" s="33"/>
      <c r="X197" s="33"/>
      <c r="Y197" s="33"/>
      <c r="Z197" s="33"/>
      <c r="AA197" s="33"/>
      <c r="AB197" s="33"/>
      <c r="AC197" s="33"/>
      <c r="AD197" s="33"/>
      <c r="AE197" s="33"/>
    </row>
    <row r="198" spans="2:22" ht="16.5">
      <c r="B198" s="8"/>
      <c r="C198" s="10"/>
      <c r="D198" s="10"/>
      <c r="E198" s="10"/>
      <c r="F198" s="10"/>
      <c r="G198" s="10"/>
      <c r="H198" s="9"/>
      <c r="I198" s="9"/>
      <c r="P198" s="19"/>
      <c r="U198" s="4"/>
      <c r="V198" s="18"/>
    </row>
    <row r="199" spans="2:22" ht="16.5">
      <c r="B199" s="12" t="s">
        <v>32</v>
      </c>
      <c r="G199" s="18"/>
      <c r="V199" s="18"/>
    </row>
    <row r="200" ht="16.5">
      <c r="B200" s="12" t="s">
        <v>33</v>
      </c>
    </row>
    <row r="201" spans="2:22" ht="16.5">
      <c r="B201" s="12" t="s">
        <v>64</v>
      </c>
      <c r="V201" s="20"/>
    </row>
    <row r="202" ht="16.5">
      <c r="B202" s="14">
        <v>42723</v>
      </c>
    </row>
  </sheetData>
  <sheetProtection/>
  <mergeCells count="24">
    <mergeCell ref="J197:L197"/>
    <mergeCell ref="A4:AD4"/>
    <mergeCell ref="R197:T197"/>
    <mergeCell ref="R6:S6"/>
    <mergeCell ref="T6:U6"/>
    <mergeCell ref="V6:W6"/>
    <mergeCell ref="X6:Y6"/>
    <mergeCell ref="Z6:AA6"/>
    <mergeCell ref="AB6:AC6"/>
    <mergeCell ref="F6:G6"/>
    <mergeCell ref="J6:K6"/>
    <mergeCell ref="L6:M6"/>
    <mergeCell ref="N6:O6"/>
    <mergeCell ref="P6:Q6"/>
    <mergeCell ref="X1:AD1"/>
    <mergeCell ref="X2:AD2"/>
    <mergeCell ref="X3:AD3"/>
    <mergeCell ref="AB5:AD5"/>
    <mergeCell ref="A6:A7"/>
    <mergeCell ref="B6:B7"/>
    <mergeCell ref="C6:C7"/>
    <mergeCell ref="D6:D7"/>
    <mergeCell ref="E6:E7"/>
    <mergeCell ref="H6:I6"/>
  </mergeCells>
  <printOptions horizontalCentered="1"/>
  <pageMargins left="0.31496062992125984" right="0.31496062992125984" top="0.35433070866141736" bottom="0.35433070866141736" header="0.31496062992125984" footer="0.31496062992125984"/>
  <pageSetup fitToHeight="6" fitToWidth="1" horizontalDpi="600" verticalDpi="600" orientation="landscape" paperSize="9" scale="59" r:id="rId3"/>
  <rowBreaks count="5" manualBreakCount="5">
    <brk id="32" max="29" man="1"/>
    <brk id="67" max="255" man="1"/>
    <brk id="82" max="255" man="1"/>
    <brk id="105" max="255" man="1"/>
    <brk id="159" max="29"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232"/>
  <sheetViews>
    <sheetView tabSelected="1" zoomScale="69" zoomScaleNormal="69" zoomScaleSheetLayoutView="82" zoomScalePageLayoutView="0" workbookViewId="0" topLeftCell="A4">
      <pane xSplit="7" ySplit="5" topLeftCell="AE9" activePane="bottomRight" state="frozen"/>
      <selection pane="topLeft" activeCell="A4" sqref="A4"/>
      <selection pane="topRight" activeCell="H4" sqref="H4"/>
      <selection pane="bottomLeft" activeCell="A9" sqref="A9"/>
      <selection pane="bottomRight" activeCell="AI9" sqref="AI9"/>
    </sheetView>
  </sheetViews>
  <sheetFormatPr defaultColWidth="9.140625" defaultRowHeight="12.75"/>
  <cols>
    <col min="1" max="1" width="42.140625" style="4" customWidth="1"/>
    <col min="2" max="7" width="14.28125" style="4" customWidth="1"/>
    <col min="8" max="8" width="12.140625" style="4" customWidth="1"/>
    <col min="9" max="9" width="11.8515625" style="4" customWidth="1"/>
    <col min="10" max="10" width="11.140625" style="4" customWidth="1"/>
    <col min="11" max="11" width="11.8515625" style="4" customWidth="1"/>
    <col min="12" max="12" width="12.421875" style="4" customWidth="1"/>
    <col min="13" max="13" width="13.140625" style="4" customWidth="1"/>
    <col min="14" max="14" width="11.421875" style="4" customWidth="1"/>
    <col min="15" max="15" width="12.00390625" style="4" customWidth="1"/>
    <col min="16" max="16" width="15.00390625" style="4" customWidth="1"/>
    <col min="17" max="17" width="11.140625" style="4" customWidth="1"/>
    <col min="18" max="18" width="11.421875" style="4" customWidth="1"/>
    <col min="19" max="19" width="10.8515625" style="4" customWidth="1"/>
    <col min="20" max="20" width="11.140625" style="4" customWidth="1"/>
    <col min="21" max="21" width="12.00390625" style="4" customWidth="1"/>
    <col min="22" max="22" width="16.00390625" style="4" customWidth="1"/>
    <col min="23" max="23" width="10.8515625" style="4" customWidth="1"/>
    <col min="24" max="24" width="12.421875" style="4" customWidth="1"/>
    <col min="25" max="25" width="11.57421875" style="4" customWidth="1"/>
    <col min="26" max="26" width="12.00390625" style="4" customWidth="1"/>
    <col min="27" max="27" width="13.57421875" style="4" customWidth="1"/>
    <col min="28" max="28" width="11.57421875" style="4" customWidth="1"/>
    <col min="29" max="29" width="11.00390625" style="4" customWidth="1"/>
    <col min="30" max="30" width="12.140625" style="4" customWidth="1"/>
    <col min="31" max="31" width="10.8515625" style="4" customWidth="1"/>
    <col min="32" max="32" width="59.8515625" style="4" customWidth="1"/>
    <col min="33" max="33" width="12.7109375" style="60" hidden="1" customWidth="1"/>
    <col min="34" max="34" width="12.7109375" style="60" bestFit="1" customWidth="1"/>
    <col min="35" max="36" width="11.421875" style="60" bestFit="1" customWidth="1"/>
    <col min="37" max="16384" width="9.140625" style="4" customWidth="1"/>
  </cols>
  <sheetData>
    <row r="1" spans="24:30" ht="16.5" customHeight="1" hidden="1">
      <c r="X1" s="84" t="s">
        <v>28</v>
      </c>
      <c r="Y1" s="84"/>
      <c r="Z1" s="84"/>
      <c r="AA1" s="84"/>
      <c r="AB1" s="84"/>
      <c r="AC1" s="84"/>
      <c r="AD1" s="84"/>
    </row>
    <row r="2" spans="24:30" ht="21" customHeight="1" hidden="1">
      <c r="X2" s="84" t="s">
        <v>29</v>
      </c>
      <c r="Y2" s="84"/>
      <c r="Z2" s="84"/>
      <c r="AA2" s="84"/>
      <c r="AB2" s="84"/>
      <c r="AC2" s="84"/>
      <c r="AD2" s="84"/>
    </row>
    <row r="3" spans="24:30" ht="31.5" customHeight="1" hidden="1">
      <c r="X3" s="84" t="s">
        <v>36</v>
      </c>
      <c r="Y3" s="84"/>
      <c r="Z3" s="84"/>
      <c r="AA3" s="84"/>
      <c r="AB3" s="84"/>
      <c r="AC3" s="84"/>
      <c r="AD3" s="84"/>
    </row>
    <row r="4" spans="1:30" ht="64.5" customHeight="1">
      <c r="A4" s="85" t="s">
        <v>108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row>
    <row r="5" spans="28:30" ht="18" customHeight="1">
      <c r="AB5" s="86" t="s">
        <v>31</v>
      </c>
      <c r="AC5" s="86"/>
      <c r="AD5" s="86"/>
    </row>
    <row r="6" spans="1:36" s="54" customFormat="1" ht="33.75" customHeight="1">
      <c r="A6" s="75" t="s">
        <v>30</v>
      </c>
      <c r="B6" s="75" t="s">
        <v>75</v>
      </c>
      <c r="C6" s="75" t="s">
        <v>105</v>
      </c>
      <c r="D6" s="75" t="s">
        <v>106</v>
      </c>
      <c r="E6" s="75" t="s">
        <v>107</v>
      </c>
      <c r="F6" s="75" t="s">
        <v>54</v>
      </c>
      <c r="G6" s="75"/>
      <c r="H6" s="82" t="s">
        <v>0</v>
      </c>
      <c r="I6" s="83"/>
      <c r="J6" s="75" t="s">
        <v>1</v>
      </c>
      <c r="K6" s="75"/>
      <c r="L6" s="75" t="s">
        <v>2</v>
      </c>
      <c r="M6" s="75"/>
      <c r="N6" s="75" t="s">
        <v>3</v>
      </c>
      <c r="O6" s="75"/>
      <c r="P6" s="75" t="s">
        <v>4</v>
      </c>
      <c r="Q6" s="75"/>
      <c r="R6" s="75" t="s">
        <v>5</v>
      </c>
      <c r="S6" s="75"/>
      <c r="T6" s="75" t="s">
        <v>6</v>
      </c>
      <c r="U6" s="75"/>
      <c r="V6" s="75" t="s">
        <v>7</v>
      </c>
      <c r="W6" s="75"/>
      <c r="X6" s="75" t="s">
        <v>8</v>
      </c>
      <c r="Y6" s="75"/>
      <c r="Z6" s="75" t="s">
        <v>9</v>
      </c>
      <c r="AA6" s="75"/>
      <c r="AB6" s="75" t="s">
        <v>10</v>
      </c>
      <c r="AC6" s="75"/>
      <c r="AD6" s="79" t="s">
        <v>11</v>
      </c>
      <c r="AE6" s="80"/>
      <c r="AF6" s="75" t="s">
        <v>81</v>
      </c>
      <c r="AG6" s="61"/>
      <c r="AH6" s="61"/>
      <c r="AI6" s="61"/>
      <c r="AJ6" s="61"/>
    </row>
    <row r="7" spans="1:36" s="54" customFormat="1" ht="31.5" customHeight="1">
      <c r="A7" s="75"/>
      <c r="B7" s="75"/>
      <c r="C7" s="75"/>
      <c r="D7" s="75"/>
      <c r="E7" s="75"/>
      <c r="F7" s="53" t="s">
        <v>55</v>
      </c>
      <c r="G7" s="53" t="s">
        <v>56</v>
      </c>
      <c r="H7" s="53" t="s">
        <v>24</v>
      </c>
      <c r="I7" s="52" t="s">
        <v>53</v>
      </c>
      <c r="J7" s="52" t="s">
        <v>24</v>
      </c>
      <c r="K7" s="52" t="s">
        <v>53</v>
      </c>
      <c r="L7" s="52" t="s">
        <v>24</v>
      </c>
      <c r="M7" s="52" t="s">
        <v>53</v>
      </c>
      <c r="N7" s="52" t="s">
        <v>24</v>
      </c>
      <c r="O7" s="52" t="s">
        <v>53</v>
      </c>
      <c r="P7" s="52" t="s">
        <v>24</v>
      </c>
      <c r="Q7" s="52" t="s">
        <v>53</v>
      </c>
      <c r="R7" s="52" t="s">
        <v>24</v>
      </c>
      <c r="S7" s="52" t="s">
        <v>53</v>
      </c>
      <c r="T7" s="52" t="s">
        <v>24</v>
      </c>
      <c r="U7" s="52" t="s">
        <v>53</v>
      </c>
      <c r="V7" s="52" t="s">
        <v>24</v>
      </c>
      <c r="W7" s="52" t="s">
        <v>53</v>
      </c>
      <c r="X7" s="52" t="s">
        <v>24</v>
      </c>
      <c r="Y7" s="52" t="s">
        <v>53</v>
      </c>
      <c r="Z7" s="52" t="s">
        <v>24</v>
      </c>
      <c r="AA7" s="52" t="s">
        <v>53</v>
      </c>
      <c r="AB7" s="52" t="s">
        <v>24</v>
      </c>
      <c r="AC7" s="52" t="s">
        <v>53</v>
      </c>
      <c r="AD7" s="52" t="s">
        <v>24</v>
      </c>
      <c r="AE7" s="52" t="s">
        <v>53</v>
      </c>
      <c r="AF7" s="75"/>
      <c r="AG7" s="61"/>
      <c r="AH7" s="61"/>
      <c r="AI7" s="61"/>
      <c r="AJ7" s="61"/>
    </row>
    <row r="8" spans="1:32" ht="17.25" customHeight="1">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6" ht="273.75" customHeight="1">
      <c r="A9" s="25" t="s">
        <v>37</v>
      </c>
      <c r="B9" s="7">
        <f>H9+J9+L9+N9+P9+R9+T9+V9+X9+Z9+AB9+AD9</f>
        <v>55244.899569999994</v>
      </c>
      <c r="C9" s="7">
        <f>C10</f>
        <v>29460.77484</v>
      </c>
      <c r="D9" s="7">
        <f>D10</f>
        <v>19622.79</v>
      </c>
      <c r="E9" s="7">
        <f>E10</f>
        <v>19622.79</v>
      </c>
      <c r="F9" s="7">
        <f>E9/B9%</f>
        <v>35.51964100348531</v>
      </c>
      <c r="G9" s="7">
        <f>E9/C9%</f>
        <v>66.60649662668547</v>
      </c>
      <c r="H9" s="7">
        <f>H10</f>
        <v>2913.426</v>
      </c>
      <c r="I9" s="7">
        <f aca="true" t="shared" si="0" ref="I9:AE9">I10</f>
        <v>1626.49</v>
      </c>
      <c r="J9" s="7">
        <f t="shared" si="0"/>
        <v>5812.68</v>
      </c>
      <c r="K9" s="7">
        <f t="shared" si="0"/>
        <v>3387.98</v>
      </c>
      <c r="L9" s="7">
        <f t="shared" si="0"/>
        <v>4696.716</v>
      </c>
      <c r="M9" s="7">
        <f t="shared" si="0"/>
        <v>4870.05</v>
      </c>
      <c r="N9" s="7">
        <f t="shared" si="0"/>
        <v>6672.03</v>
      </c>
      <c r="O9" s="7">
        <f t="shared" si="0"/>
        <v>5066.14</v>
      </c>
      <c r="P9" s="7">
        <f t="shared" si="0"/>
        <v>9365.92284</v>
      </c>
      <c r="Q9" s="7">
        <f t="shared" si="0"/>
        <v>4672.13</v>
      </c>
      <c r="R9" s="7">
        <f t="shared" si="0"/>
        <v>5378.8646</v>
      </c>
      <c r="S9" s="7">
        <f t="shared" si="0"/>
        <v>0</v>
      </c>
      <c r="T9" s="7">
        <f t="shared" si="0"/>
        <v>5795.93707</v>
      </c>
      <c r="U9" s="7">
        <f t="shared" si="0"/>
        <v>0</v>
      </c>
      <c r="V9" s="7">
        <f t="shared" si="0"/>
        <v>3421.066</v>
      </c>
      <c r="W9" s="7">
        <f t="shared" si="0"/>
        <v>0</v>
      </c>
      <c r="X9" s="7">
        <f t="shared" si="0"/>
        <v>2560.20406</v>
      </c>
      <c r="Y9" s="7">
        <f t="shared" si="0"/>
        <v>0</v>
      </c>
      <c r="Z9" s="7">
        <f t="shared" si="0"/>
        <v>2698.833</v>
      </c>
      <c r="AA9" s="7">
        <f t="shared" si="0"/>
        <v>0</v>
      </c>
      <c r="AB9" s="7">
        <f t="shared" si="0"/>
        <v>2572.937</v>
      </c>
      <c r="AC9" s="7">
        <f t="shared" si="0"/>
        <v>0</v>
      </c>
      <c r="AD9" s="7">
        <f t="shared" si="0"/>
        <v>3356.283</v>
      </c>
      <c r="AE9" s="7">
        <f t="shared" si="0"/>
        <v>0</v>
      </c>
      <c r="AF9" s="93" t="s">
        <v>94</v>
      </c>
      <c r="AG9" s="62"/>
      <c r="AH9" s="62"/>
      <c r="AI9" s="62"/>
      <c r="AJ9" s="62"/>
    </row>
    <row r="10" spans="1:36" s="22" customFormat="1" ht="115.5" customHeight="1">
      <c r="A10" s="21" t="s">
        <v>23</v>
      </c>
      <c r="B10" s="13">
        <f aca="true" t="shared" si="1" ref="B10:B89">H10+J10+L10+N10+P10+R10+T10+V10+X10+Z10+AB10+AD10</f>
        <v>55244.899569999994</v>
      </c>
      <c r="C10" s="13">
        <f>C11+C12+C14+C15+C13</f>
        <v>29460.77484</v>
      </c>
      <c r="D10" s="13">
        <f>D11+D12+D14+D15+D13</f>
        <v>19622.79</v>
      </c>
      <c r="E10" s="13">
        <f>E11+E12+E14+E15+E13</f>
        <v>19622.79</v>
      </c>
      <c r="F10" s="13">
        <f>E10/B10%</f>
        <v>35.51964100348531</v>
      </c>
      <c r="G10" s="13">
        <f>E10/C10%</f>
        <v>66.60649662668547</v>
      </c>
      <c r="H10" s="13">
        <f>H11+H12+H14+H15+H13</f>
        <v>2913.426</v>
      </c>
      <c r="I10" s="13">
        <f aca="true" t="shared" si="2" ref="I10:AE10">I11+I12+I14+I15+I13</f>
        <v>1626.49</v>
      </c>
      <c r="J10" s="13">
        <f t="shared" si="2"/>
        <v>5812.68</v>
      </c>
      <c r="K10" s="13">
        <f t="shared" si="2"/>
        <v>3387.98</v>
      </c>
      <c r="L10" s="13">
        <f t="shared" si="2"/>
        <v>4696.716</v>
      </c>
      <c r="M10" s="13">
        <f t="shared" si="2"/>
        <v>4870.05</v>
      </c>
      <c r="N10" s="13">
        <f t="shared" si="2"/>
        <v>6672.03</v>
      </c>
      <c r="O10" s="13">
        <f t="shared" si="2"/>
        <v>5066.14</v>
      </c>
      <c r="P10" s="13">
        <f t="shared" si="2"/>
        <v>9365.92284</v>
      </c>
      <c r="Q10" s="13">
        <f t="shared" si="2"/>
        <v>4672.13</v>
      </c>
      <c r="R10" s="13">
        <f t="shared" si="2"/>
        <v>5378.8646</v>
      </c>
      <c r="S10" s="13">
        <f t="shared" si="2"/>
        <v>0</v>
      </c>
      <c r="T10" s="13">
        <f t="shared" si="2"/>
        <v>5795.93707</v>
      </c>
      <c r="U10" s="13">
        <f t="shared" si="2"/>
        <v>0</v>
      </c>
      <c r="V10" s="13">
        <f>V11+V12+V14+V15+V13</f>
        <v>3421.066</v>
      </c>
      <c r="W10" s="13">
        <f t="shared" si="2"/>
        <v>0</v>
      </c>
      <c r="X10" s="13">
        <f t="shared" si="2"/>
        <v>2560.20406</v>
      </c>
      <c r="Y10" s="13">
        <f t="shared" si="2"/>
        <v>0</v>
      </c>
      <c r="Z10" s="13">
        <f t="shared" si="2"/>
        <v>2698.833</v>
      </c>
      <c r="AA10" s="13">
        <f t="shared" si="2"/>
        <v>0</v>
      </c>
      <c r="AB10" s="13">
        <f t="shared" si="2"/>
        <v>2572.937</v>
      </c>
      <c r="AC10" s="13">
        <f t="shared" si="2"/>
        <v>0</v>
      </c>
      <c r="AD10" s="13">
        <f t="shared" si="2"/>
        <v>3356.283</v>
      </c>
      <c r="AE10" s="13">
        <f t="shared" si="2"/>
        <v>0</v>
      </c>
      <c r="AF10" s="94"/>
      <c r="AG10" s="62"/>
      <c r="AH10" s="62"/>
      <c r="AI10" s="62"/>
      <c r="AJ10" s="62"/>
    </row>
    <row r="11" spans="1:36" ht="110.25" customHeight="1">
      <c r="A11" s="24" t="s">
        <v>12</v>
      </c>
      <c r="B11" s="7">
        <f t="shared" si="1"/>
        <v>0</v>
      </c>
      <c r="C11" s="7">
        <f>H11+J11+L11+N11+P11</f>
        <v>0</v>
      </c>
      <c r="D11" s="7">
        <f>E11</f>
        <v>0</v>
      </c>
      <c r="E11" s="7">
        <f>I11+K11+M11+O11+Q11+S11+U11+W11+Y11+AA11+AC11+AE11</f>
        <v>0</v>
      </c>
      <c r="F11" s="7"/>
      <c r="G11" s="7"/>
      <c r="H11" s="7"/>
      <c r="I11" s="7"/>
      <c r="J11" s="7"/>
      <c r="K11" s="7"/>
      <c r="L11" s="7"/>
      <c r="M11" s="7"/>
      <c r="N11" s="7"/>
      <c r="O11" s="7"/>
      <c r="P11" s="7"/>
      <c r="Q11" s="7"/>
      <c r="R11" s="7"/>
      <c r="S11" s="7"/>
      <c r="T11" s="7"/>
      <c r="U11" s="7"/>
      <c r="V11" s="7"/>
      <c r="W11" s="7"/>
      <c r="X11" s="7"/>
      <c r="Y11" s="7"/>
      <c r="Z11" s="7"/>
      <c r="AA11" s="7"/>
      <c r="AB11" s="7"/>
      <c r="AC11" s="7"/>
      <c r="AD11" s="7"/>
      <c r="AE11" s="38"/>
      <c r="AF11" s="94"/>
      <c r="AG11" s="62"/>
      <c r="AH11" s="62"/>
      <c r="AI11" s="62"/>
      <c r="AJ11" s="62"/>
    </row>
    <row r="12" spans="1:36" ht="112.5" customHeight="1">
      <c r="A12" s="24" t="s">
        <v>13</v>
      </c>
      <c r="B12" s="7">
        <f>H12+J12+L12+N12+P12+R12+T12+V12+X12+Z12+AB12+AD12</f>
        <v>55244.899569999994</v>
      </c>
      <c r="C12" s="7">
        <f>H12+J12+L12+N12+P12</f>
        <v>29460.77484</v>
      </c>
      <c r="D12" s="7">
        <f>E12</f>
        <v>19622.79</v>
      </c>
      <c r="E12" s="7">
        <f>I12+K12+M12+O12+Q12+S12+U12+W12+Y12+AA12+AC12+AE12</f>
        <v>19622.79</v>
      </c>
      <c r="F12" s="7">
        <f>E12/B12%</f>
        <v>35.51964100348531</v>
      </c>
      <c r="G12" s="7">
        <f>E12/C12%</f>
        <v>66.60649662668547</v>
      </c>
      <c r="H12" s="7">
        <v>2913.426</v>
      </c>
      <c r="I12" s="7">
        <v>1626.49</v>
      </c>
      <c r="J12" s="7">
        <v>5812.68</v>
      </c>
      <c r="K12" s="7">
        <v>3387.98</v>
      </c>
      <c r="L12" s="7">
        <v>4696.716</v>
      </c>
      <c r="M12" s="7">
        <v>4870.05</v>
      </c>
      <c r="N12" s="7">
        <v>6672.03</v>
      </c>
      <c r="O12" s="7">
        <v>5066.14</v>
      </c>
      <c r="P12" s="7">
        <v>9365.92284</v>
      </c>
      <c r="Q12" s="7">
        <v>4672.13</v>
      </c>
      <c r="R12" s="7">
        <v>5378.8646</v>
      </c>
      <c r="S12" s="7"/>
      <c r="T12" s="7">
        <v>5795.93707</v>
      </c>
      <c r="U12" s="7"/>
      <c r="V12" s="7">
        <v>3421.066</v>
      </c>
      <c r="W12" s="7"/>
      <c r="X12" s="7">
        <v>2560.20406</v>
      </c>
      <c r="Y12" s="7"/>
      <c r="Z12" s="7">
        <v>2698.833</v>
      </c>
      <c r="AA12" s="7"/>
      <c r="AB12" s="7">
        <v>2572.937</v>
      </c>
      <c r="AC12" s="7"/>
      <c r="AD12" s="7">
        <v>3356.283</v>
      </c>
      <c r="AE12" s="38"/>
      <c r="AF12" s="94"/>
      <c r="AG12" s="62"/>
      <c r="AH12" s="62"/>
      <c r="AI12" s="62"/>
      <c r="AJ12" s="62"/>
    </row>
    <row r="13" spans="1:36" s="40" customFormat="1" ht="77.25" customHeight="1" hidden="1">
      <c r="A13" s="31" t="s">
        <v>65</v>
      </c>
      <c r="B13" s="32"/>
      <c r="C13" s="7">
        <f>H13+J13+L13+N13+P13</f>
        <v>0</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9"/>
      <c r="AF13" s="94"/>
      <c r="AG13" s="62"/>
      <c r="AH13" s="62"/>
      <c r="AI13" s="62"/>
      <c r="AJ13" s="62"/>
    </row>
    <row r="14" spans="1:36" ht="209.25" customHeight="1">
      <c r="A14" s="24" t="s">
        <v>52</v>
      </c>
      <c r="B14" s="7">
        <f t="shared" si="1"/>
        <v>0</v>
      </c>
      <c r="C14" s="7">
        <f>H14+J14+L14+N14+P14</f>
        <v>0</v>
      </c>
      <c r="D14" s="7">
        <f>E14</f>
        <v>0</v>
      </c>
      <c r="E14" s="7">
        <f>I14+K14+M14+O14+Q14+S14+U14+W14+Y14+AA14+AC14+AE14</f>
        <v>0</v>
      </c>
      <c r="F14" s="7"/>
      <c r="G14" s="7"/>
      <c r="H14" s="7"/>
      <c r="I14" s="7"/>
      <c r="J14" s="7"/>
      <c r="K14" s="7"/>
      <c r="L14" s="7"/>
      <c r="M14" s="7"/>
      <c r="N14" s="7"/>
      <c r="O14" s="7"/>
      <c r="P14" s="7"/>
      <c r="Q14" s="7"/>
      <c r="R14" s="7"/>
      <c r="S14" s="7"/>
      <c r="T14" s="7"/>
      <c r="U14" s="7"/>
      <c r="V14" s="7"/>
      <c r="W14" s="7"/>
      <c r="X14" s="7"/>
      <c r="Y14" s="7"/>
      <c r="Z14" s="7"/>
      <c r="AA14" s="7"/>
      <c r="AB14" s="7"/>
      <c r="AC14" s="7"/>
      <c r="AD14" s="7"/>
      <c r="AE14" s="38"/>
      <c r="AF14" s="94"/>
      <c r="AG14" s="62"/>
      <c r="AH14" s="62"/>
      <c r="AI14" s="62"/>
      <c r="AJ14" s="62"/>
    </row>
    <row r="15" spans="1:36" ht="123" customHeight="1">
      <c r="A15" s="24" t="s">
        <v>14</v>
      </c>
      <c r="B15" s="7">
        <f t="shared" si="1"/>
        <v>0</v>
      </c>
      <c r="C15" s="7">
        <f>H15+J15+L15+N15+P15</f>
        <v>0</v>
      </c>
      <c r="D15" s="7">
        <f>E15</f>
        <v>0</v>
      </c>
      <c r="E15" s="7">
        <f>I15+K15+M15+O15+Q15+S15+U15+W15+Y15+AA15+AC15+AE15</f>
        <v>0</v>
      </c>
      <c r="F15" s="7"/>
      <c r="G15" s="7"/>
      <c r="H15" s="7"/>
      <c r="I15" s="7"/>
      <c r="J15" s="7"/>
      <c r="K15" s="7"/>
      <c r="L15" s="7"/>
      <c r="M15" s="7"/>
      <c r="N15" s="7"/>
      <c r="O15" s="7"/>
      <c r="P15" s="7"/>
      <c r="Q15" s="7"/>
      <c r="R15" s="7"/>
      <c r="S15" s="7"/>
      <c r="T15" s="7"/>
      <c r="U15" s="7"/>
      <c r="V15" s="7"/>
      <c r="W15" s="7"/>
      <c r="X15" s="7"/>
      <c r="Y15" s="7"/>
      <c r="Z15" s="7"/>
      <c r="AA15" s="7"/>
      <c r="AB15" s="7"/>
      <c r="AC15" s="7"/>
      <c r="AD15" s="7"/>
      <c r="AE15" s="38"/>
      <c r="AF15" s="95"/>
      <c r="AG15" s="62"/>
      <c r="AH15" s="62"/>
      <c r="AI15" s="62"/>
      <c r="AJ15" s="62"/>
    </row>
    <row r="16" spans="1:36" ht="55.5" customHeight="1">
      <c r="A16" s="25" t="s">
        <v>38</v>
      </c>
      <c r="B16" s="7">
        <f t="shared" si="1"/>
        <v>36465.59104</v>
      </c>
      <c r="C16" s="7">
        <f>C17</f>
        <v>15657.42587</v>
      </c>
      <c r="D16" s="7">
        <f>D17</f>
        <v>15630.689999999999</v>
      </c>
      <c r="E16" s="7">
        <f>E17</f>
        <v>15630.689999999999</v>
      </c>
      <c r="F16" s="7">
        <f>E16/B16%</f>
        <v>42.86421679784187</v>
      </c>
      <c r="G16" s="7">
        <f>E16/C16%</f>
        <v>99.8292447927138</v>
      </c>
      <c r="H16" s="7">
        <f>H17</f>
        <v>3536.8199999999997</v>
      </c>
      <c r="I16" s="7">
        <f aca="true" t="shared" si="3" ref="I16:AE16">I17</f>
        <v>3200.6499999999996</v>
      </c>
      <c r="J16" s="7">
        <f t="shared" si="3"/>
        <v>3572.3430000000003</v>
      </c>
      <c r="K16" s="7">
        <f t="shared" si="3"/>
        <v>3907.91</v>
      </c>
      <c r="L16" s="7">
        <f t="shared" si="3"/>
        <v>3086.23852</v>
      </c>
      <c r="M16" s="7">
        <f t="shared" si="3"/>
        <v>3078.06</v>
      </c>
      <c r="N16" s="7">
        <f t="shared" si="3"/>
        <v>2772.9949</v>
      </c>
      <c r="O16" s="7">
        <f t="shared" si="3"/>
        <v>2768.09</v>
      </c>
      <c r="P16" s="7">
        <f t="shared" si="3"/>
        <v>2689.02945</v>
      </c>
      <c r="Q16" s="7">
        <f t="shared" si="3"/>
        <v>2675.98</v>
      </c>
      <c r="R16" s="7">
        <f t="shared" si="3"/>
        <v>1946.02</v>
      </c>
      <c r="S16" s="7">
        <f t="shared" si="3"/>
        <v>0</v>
      </c>
      <c r="T16" s="7">
        <f t="shared" si="3"/>
        <v>1822.5500000000002</v>
      </c>
      <c r="U16" s="7">
        <f t="shared" si="3"/>
        <v>0</v>
      </c>
      <c r="V16" s="7">
        <f t="shared" si="3"/>
        <v>2436.12</v>
      </c>
      <c r="W16" s="7">
        <f t="shared" si="3"/>
        <v>0</v>
      </c>
      <c r="X16" s="7">
        <f t="shared" si="3"/>
        <v>4887.09</v>
      </c>
      <c r="Y16" s="7">
        <f t="shared" si="3"/>
        <v>0</v>
      </c>
      <c r="Z16" s="7">
        <f t="shared" si="3"/>
        <v>3162.9</v>
      </c>
      <c r="AA16" s="7">
        <f t="shared" si="3"/>
        <v>0</v>
      </c>
      <c r="AB16" s="7">
        <f t="shared" si="3"/>
        <v>3265.92097</v>
      </c>
      <c r="AC16" s="7">
        <f t="shared" si="3"/>
        <v>0</v>
      </c>
      <c r="AD16" s="7">
        <f t="shared" si="3"/>
        <v>3287.5642</v>
      </c>
      <c r="AE16" s="7">
        <f t="shared" si="3"/>
        <v>0</v>
      </c>
      <c r="AF16" s="96"/>
      <c r="AG16" s="62">
        <f aca="true" t="shared" si="4" ref="AG16:AG33">C16-E16</f>
        <v>26.735870000000432</v>
      </c>
      <c r="AH16" s="62"/>
      <c r="AI16" s="62"/>
      <c r="AJ16" s="62"/>
    </row>
    <row r="17" spans="1:36" s="22" customFormat="1" ht="21" customHeight="1">
      <c r="A17" s="21" t="s">
        <v>23</v>
      </c>
      <c r="B17" s="13">
        <f t="shared" si="1"/>
        <v>36465.59104</v>
      </c>
      <c r="C17" s="13">
        <f>C18+C19+C20+C21</f>
        <v>15657.42587</v>
      </c>
      <c r="D17" s="13">
        <f>D18+D19+D20+D21</f>
        <v>15630.689999999999</v>
      </c>
      <c r="E17" s="13">
        <f>E18+E19+E20+E21</f>
        <v>15630.689999999999</v>
      </c>
      <c r="F17" s="13">
        <f>E17/B17%</f>
        <v>42.86421679784187</v>
      </c>
      <c r="G17" s="13">
        <f>E17/C17%</f>
        <v>99.8292447927138</v>
      </c>
      <c r="H17" s="13">
        <f>H18+H19+H20+H21</f>
        <v>3536.8199999999997</v>
      </c>
      <c r="I17" s="13">
        <f aca="true" t="shared" si="5" ref="I17:AD17">I18+I19+I20+I21</f>
        <v>3200.6499999999996</v>
      </c>
      <c r="J17" s="13">
        <f t="shared" si="5"/>
        <v>3572.3430000000003</v>
      </c>
      <c r="K17" s="13">
        <f t="shared" si="5"/>
        <v>3907.91</v>
      </c>
      <c r="L17" s="13">
        <f t="shared" si="5"/>
        <v>3086.23852</v>
      </c>
      <c r="M17" s="13">
        <f t="shared" si="5"/>
        <v>3078.06</v>
      </c>
      <c r="N17" s="13">
        <f t="shared" si="5"/>
        <v>2772.9949</v>
      </c>
      <c r="O17" s="13">
        <f t="shared" si="5"/>
        <v>2768.09</v>
      </c>
      <c r="P17" s="13">
        <f t="shared" si="5"/>
        <v>2689.02945</v>
      </c>
      <c r="Q17" s="13">
        <f t="shared" si="5"/>
        <v>2675.98</v>
      </c>
      <c r="R17" s="13">
        <f t="shared" si="5"/>
        <v>1946.02</v>
      </c>
      <c r="S17" s="13">
        <f t="shared" si="5"/>
        <v>0</v>
      </c>
      <c r="T17" s="13">
        <f t="shared" si="5"/>
        <v>1822.5500000000002</v>
      </c>
      <c r="U17" s="13">
        <f t="shared" si="5"/>
        <v>0</v>
      </c>
      <c r="V17" s="13">
        <f>V18+V19+V20+V21</f>
        <v>2436.12</v>
      </c>
      <c r="W17" s="13">
        <f t="shared" si="5"/>
        <v>0</v>
      </c>
      <c r="X17" s="13">
        <f t="shared" si="5"/>
        <v>4887.09</v>
      </c>
      <c r="Y17" s="13">
        <f t="shared" si="5"/>
        <v>0</v>
      </c>
      <c r="Z17" s="13">
        <f t="shared" si="5"/>
        <v>3162.9</v>
      </c>
      <c r="AA17" s="13">
        <f t="shared" si="5"/>
        <v>0</v>
      </c>
      <c r="AB17" s="13">
        <f t="shared" si="5"/>
        <v>3265.92097</v>
      </c>
      <c r="AC17" s="13">
        <f t="shared" si="5"/>
        <v>0</v>
      </c>
      <c r="AD17" s="13">
        <f t="shared" si="5"/>
        <v>3287.5642</v>
      </c>
      <c r="AE17" s="13">
        <f>AE18+AE19+AE20+AE21</f>
        <v>0</v>
      </c>
      <c r="AF17" s="97"/>
      <c r="AG17" s="62">
        <f t="shared" si="4"/>
        <v>26.735870000000432</v>
      </c>
      <c r="AH17" s="62"/>
      <c r="AI17" s="62"/>
      <c r="AJ17" s="62"/>
    </row>
    <row r="18" spans="1:36" ht="21.75" customHeight="1">
      <c r="A18" s="24" t="s">
        <v>12</v>
      </c>
      <c r="B18" s="7">
        <f t="shared" si="1"/>
        <v>0</v>
      </c>
      <c r="C18" s="7">
        <f aca="true" t="shared" si="6" ref="C18:E21">C24+C30</f>
        <v>0</v>
      </c>
      <c r="D18" s="7">
        <f t="shared" si="6"/>
        <v>0</v>
      </c>
      <c r="E18" s="7">
        <f t="shared" si="6"/>
        <v>0</v>
      </c>
      <c r="F18" s="7"/>
      <c r="G18" s="7"/>
      <c r="H18" s="7">
        <f>H24+H30+H36</f>
        <v>0</v>
      </c>
      <c r="I18" s="7">
        <f aca="true" t="shared" si="7" ref="I18:AD21">I24+I30+I36</f>
        <v>0</v>
      </c>
      <c r="J18" s="7">
        <f t="shared" si="7"/>
        <v>0</v>
      </c>
      <c r="K18" s="7">
        <f t="shared" si="7"/>
        <v>0</v>
      </c>
      <c r="L18" s="7">
        <f t="shared" si="7"/>
        <v>0</v>
      </c>
      <c r="M18" s="7">
        <f t="shared" si="7"/>
        <v>0</v>
      </c>
      <c r="N18" s="7">
        <f t="shared" si="7"/>
        <v>0</v>
      </c>
      <c r="O18" s="7">
        <f t="shared" si="7"/>
        <v>0</v>
      </c>
      <c r="P18" s="7">
        <f t="shared" si="7"/>
        <v>0</v>
      </c>
      <c r="Q18" s="7">
        <f t="shared" si="7"/>
        <v>0</v>
      </c>
      <c r="R18" s="7">
        <f t="shared" si="7"/>
        <v>0</v>
      </c>
      <c r="S18" s="7">
        <f t="shared" si="7"/>
        <v>0</v>
      </c>
      <c r="T18" s="7">
        <f t="shared" si="7"/>
        <v>0</v>
      </c>
      <c r="U18" s="7">
        <f t="shared" si="7"/>
        <v>0</v>
      </c>
      <c r="V18" s="7">
        <f t="shared" si="7"/>
        <v>0</v>
      </c>
      <c r="W18" s="7">
        <f t="shared" si="7"/>
        <v>0</v>
      </c>
      <c r="X18" s="7">
        <f t="shared" si="7"/>
        <v>0</v>
      </c>
      <c r="Y18" s="7">
        <f t="shared" si="7"/>
        <v>0</v>
      </c>
      <c r="Z18" s="7">
        <f t="shared" si="7"/>
        <v>0</v>
      </c>
      <c r="AA18" s="7">
        <f t="shared" si="7"/>
        <v>0</v>
      </c>
      <c r="AB18" s="7">
        <f t="shared" si="7"/>
        <v>0</v>
      </c>
      <c r="AC18" s="7">
        <f t="shared" si="7"/>
        <v>0</v>
      </c>
      <c r="AD18" s="7">
        <f t="shared" si="7"/>
        <v>0</v>
      </c>
      <c r="AE18" s="38"/>
      <c r="AF18" s="97"/>
      <c r="AG18" s="62">
        <f t="shared" si="4"/>
        <v>0</v>
      </c>
      <c r="AH18" s="62"/>
      <c r="AI18" s="62"/>
      <c r="AJ18" s="62"/>
    </row>
    <row r="19" spans="1:36" ht="16.5" customHeight="1">
      <c r="A19" s="24" t="s">
        <v>13</v>
      </c>
      <c r="B19" s="7">
        <f>B25+B31</f>
        <v>34465.59104</v>
      </c>
      <c r="C19" s="7">
        <f>C25+C31</f>
        <v>15657.42587</v>
      </c>
      <c r="D19" s="7">
        <f>D25+D31</f>
        <v>15630.689999999999</v>
      </c>
      <c r="E19" s="7">
        <f>I19+K19+M19+O19+Q19+S19+U19+W19+Y19</f>
        <v>15630.689999999999</v>
      </c>
      <c r="F19" s="7">
        <f>E19/B19%</f>
        <v>45.35157973022824</v>
      </c>
      <c r="G19" s="7">
        <f>E19/C19%</f>
        <v>99.8292447927138</v>
      </c>
      <c r="H19" s="7">
        <f>H25+H31+H37</f>
        <v>3536.8199999999997</v>
      </c>
      <c r="I19" s="7">
        <f t="shared" si="7"/>
        <v>3200.6499999999996</v>
      </c>
      <c r="J19" s="7">
        <f t="shared" si="7"/>
        <v>3572.3430000000003</v>
      </c>
      <c r="K19" s="7">
        <f t="shared" si="7"/>
        <v>3907.91</v>
      </c>
      <c r="L19" s="7">
        <f t="shared" si="7"/>
        <v>3086.23852</v>
      </c>
      <c r="M19" s="7">
        <f t="shared" si="7"/>
        <v>3078.06</v>
      </c>
      <c r="N19" s="7">
        <f t="shared" si="7"/>
        <v>2772.9949</v>
      </c>
      <c r="O19" s="7">
        <f t="shared" si="7"/>
        <v>2768.09</v>
      </c>
      <c r="P19" s="7">
        <f t="shared" si="7"/>
        <v>2689.02945</v>
      </c>
      <c r="Q19" s="7">
        <f t="shared" si="7"/>
        <v>2675.98</v>
      </c>
      <c r="R19" s="7">
        <f t="shared" si="7"/>
        <v>1946.02</v>
      </c>
      <c r="S19" s="7">
        <f t="shared" si="7"/>
        <v>0</v>
      </c>
      <c r="T19" s="7">
        <f t="shared" si="7"/>
        <v>1822.5500000000002</v>
      </c>
      <c r="U19" s="7">
        <f t="shared" si="7"/>
        <v>0</v>
      </c>
      <c r="V19" s="7">
        <f t="shared" si="7"/>
        <v>2436.12</v>
      </c>
      <c r="W19" s="7">
        <f t="shared" si="7"/>
        <v>0</v>
      </c>
      <c r="X19" s="7">
        <f t="shared" si="7"/>
        <v>4887.09</v>
      </c>
      <c r="Y19" s="7">
        <f t="shared" si="7"/>
        <v>0</v>
      </c>
      <c r="Z19" s="7">
        <f t="shared" si="7"/>
        <v>3162.9</v>
      </c>
      <c r="AA19" s="7">
        <f t="shared" si="7"/>
        <v>0</v>
      </c>
      <c r="AB19" s="7">
        <f t="shared" si="7"/>
        <v>3265.92097</v>
      </c>
      <c r="AC19" s="7">
        <f t="shared" si="7"/>
        <v>0</v>
      </c>
      <c r="AD19" s="7">
        <f t="shared" si="7"/>
        <v>3287.5642</v>
      </c>
      <c r="AE19" s="38"/>
      <c r="AF19" s="97"/>
      <c r="AG19" s="62">
        <f t="shared" si="4"/>
        <v>26.735870000000432</v>
      </c>
      <c r="AH19" s="62"/>
      <c r="AI19" s="62"/>
      <c r="AJ19" s="62"/>
    </row>
    <row r="20" spans="1:36" ht="16.5" customHeight="1">
      <c r="A20" s="24" t="s">
        <v>52</v>
      </c>
      <c r="B20" s="7">
        <f t="shared" si="1"/>
        <v>0</v>
      </c>
      <c r="C20" s="7">
        <f t="shared" si="6"/>
        <v>0</v>
      </c>
      <c r="D20" s="7">
        <f t="shared" si="6"/>
        <v>0</v>
      </c>
      <c r="E20" s="7">
        <f t="shared" si="6"/>
        <v>0</v>
      </c>
      <c r="F20" s="7"/>
      <c r="G20" s="7"/>
      <c r="H20" s="7">
        <f>H26+H32+H38</f>
        <v>0</v>
      </c>
      <c r="I20" s="7">
        <f t="shared" si="7"/>
        <v>0</v>
      </c>
      <c r="J20" s="7">
        <f t="shared" si="7"/>
        <v>0</v>
      </c>
      <c r="K20" s="7">
        <f t="shared" si="7"/>
        <v>0</v>
      </c>
      <c r="L20" s="7">
        <f t="shared" si="7"/>
        <v>0</v>
      </c>
      <c r="M20" s="7">
        <f t="shared" si="7"/>
        <v>0</v>
      </c>
      <c r="N20" s="7">
        <f t="shared" si="7"/>
        <v>0</v>
      </c>
      <c r="O20" s="7">
        <f t="shared" si="7"/>
        <v>0</v>
      </c>
      <c r="P20" s="7">
        <f t="shared" si="7"/>
        <v>0</v>
      </c>
      <c r="Q20" s="7">
        <f t="shared" si="7"/>
        <v>0</v>
      </c>
      <c r="R20" s="7">
        <f t="shared" si="7"/>
        <v>0</v>
      </c>
      <c r="S20" s="7">
        <f t="shared" si="7"/>
        <v>0</v>
      </c>
      <c r="T20" s="7">
        <f t="shared" si="7"/>
        <v>0</v>
      </c>
      <c r="U20" s="7">
        <f t="shared" si="7"/>
        <v>0</v>
      </c>
      <c r="V20" s="7">
        <f t="shared" si="7"/>
        <v>0</v>
      </c>
      <c r="W20" s="7">
        <f t="shared" si="7"/>
        <v>0</v>
      </c>
      <c r="X20" s="7">
        <f t="shared" si="7"/>
        <v>0</v>
      </c>
      <c r="Y20" s="7">
        <f t="shared" si="7"/>
        <v>0</v>
      </c>
      <c r="Z20" s="7">
        <f t="shared" si="7"/>
        <v>0</v>
      </c>
      <c r="AA20" s="7">
        <f t="shared" si="7"/>
        <v>0</v>
      </c>
      <c r="AB20" s="7">
        <f t="shared" si="7"/>
        <v>0</v>
      </c>
      <c r="AC20" s="7">
        <f t="shared" si="7"/>
        <v>0</v>
      </c>
      <c r="AD20" s="7">
        <f t="shared" si="7"/>
        <v>0</v>
      </c>
      <c r="AE20" s="38"/>
      <c r="AF20" s="97"/>
      <c r="AG20" s="62">
        <f t="shared" si="4"/>
        <v>0</v>
      </c>
      <c r="AH20" s="62"/>
      <c r="AI20" s="62"/>
      <c r="AJ20" s="62"/>
    </row>
    <row r="21" spans="1:36" ht="16.5" customHeight="1">
      <c r="A21" s="24" t="s">
        <v>14</v>
      </c>
      <c r="B21" s="7">
        <f t="shared" si="1"/>
        <v>0</v>
      </c>
      <c r="C21" s="7">
        <f t="shared" si="6"/>
        <v>0</v>
      </c>
      <c r="D21" s="7">
        <f t="shared" si="6"/>
        <v>0</v>
      </c>
      <c r="E21" s="7">
        <f t="shared" si="6"/>
        <v>0</v>
      </c>
      <c r="F21" s="7"/>
      <c r="G21" s="7"/>
      <c r="H21" s="7">
        <f>H27+H33+H39</f>
        <v>0</v>
      </c>
      <c r="I21" s="7">
        <f t="shared" si="7"/>
        <v>0</v>
      </c>
      <c r="J21" s="7">
        <f t="shared" si="7"/>
        <v>0</v>
      </c>
      <c r="K21" s="7">
        <f t="shared" si="7"/>
        <v>0</v>
      </c>
      <c r="L21" s="7">
        <f t="shared" si="7"/>
        <v>0</v>
      </c>
      <c r="M21" s="7">
        <f t="shared" si="7"/>
        <v>0</v>
      </c>
      <c r="N21" s="7">
        <f t="shared" si="7"/>
        <v>0</v>
      </c>
      <c r="O21" s="7">
        <f t="shared" si="7"/>
        <v>0</v>
      </c>
      <c r="P21" s="7">
        <f t="shared" si="7"/>
        <v>0</v>
      </c>
      <c r="Q21" s="7">
        <f t="shared" si="7"/>
        <v>0</v>
      </c>
      <c r="R21" s="7">
        <f t="shared" si="7"/>
        <v>0</v>
      </c>
      <c r="S21" s="7">
        <f t="shared" si="7"/>
        <v>0</v>
      </c>
      <c r="T21" s="7">
        <f t="shared" si="7"/>
        <v>0</v>
      </c>
      <c r="U21" s="7">
        <f t="shared" si="7"/>
        <v>0</v>
      </c>
      <c r="V21" s="7">
        <f t="shared" si="7"/>
        <v>0</v>
      </c>
      <c r="W21" s="7">
        <f t="shared" si="7"/>
        <v>0</v>
      </c>
      <c r="X21" s="7">
        <f t="shared" si="7"/>
        <v>0</v>
      </c>
      <c r="Y21" s="7">
        <f t="shared" si="7"/>
        <v>0</v>
      </c>
      <c r="Z21" s="7">
        <f t="shared" si="7"/>
        <v>0</v>
      </c>
      <c r="AA21" s="7">
        <f t="shared" si="7"/>
        <v>0</v>
      </c>
      <c r="AB21" s="7">
        <f t="shared" si="7"/>
        <v>0</v>
      </c>
      <c r="AC21" s="7">
        <f t="shared" si="7"/>
        <v>0</v>
      </c>
      <c r="AD21" s="7">
        <f t="shared" si="7"/>
        <v>0</v>
      </c>
      <c r="AE21" s="38"/>
      <c r="AF21" s="98"/>
      <c r="AG21" s="62">
        <f t="shared" si="4"/>
        <v>0</v>
      </c>
      <c r="AH21" s="62"/>
      <c r="AI21" s="62"/>
      <c r="AJ21" s="62"/>
    </row>
    <row r="22" spans="1:36" ht="42.75" customHeight="1">
      <c r="A22" s="25" t="s">
        <v>39</v>
      </c>
      <c r="B22" s="7">
        <f t="shared" si="1"/>
        <v>15969.295869999998</v>
      </c>
      <c r="C22" s="7">
        <f>C23</f>
        <v>8301.315869999999</v>
      </c>
      <c r="D22" s="7">
        <f>D23</f>
        <v>8301.32</v>
      </c>
      <c r="E22" s="7">
        <f>E23</f>
        <v>8301.32</v>
      </c>
      <c r="F22" s="7">
        <f>E22/B22%</f>
        <v>51.983005810512296</v>
      </c>
      <c r="G22" s="7">
        <f>E22/C22%</f>
        <v>100.00004975114868</v>
      </c>
      <c r="H22" s="7">
        <f>H23</f>
        <v>2112.23</v>
      </c>
      <c r="I22" s="7">
        <f aca="true" t="shared" si="8" ref="I22:AE22">I23</f>
        <v>1776.06</v>
      </c>
      <c r="J22" s="7">
        <f t="shared" si="8"/>
        <v>2089.463</v>
      </c>
      <c r="K22" s="7">
        <f t="shared" si="8"/>
        <v>2425.63</v>
      </c>
      <c r="L22" s="7">
        <f t="shared" si="8"/>
        <v>1603.35852</v>
      </c>
      <c r="M22" s="7">
        <f t="shared" si="8"/>
        <v>1603.36</v>
      </c>
      <c r="N22" s="7">
        <f t="shared" si="8"/>
        <v>1290.1149</v>
      </c>
      <c r="O22" s="7">
        <f t="shared" si="8"/>
        <v>1290.04</v>
      </c>
      <c r="P22" s="7">
        <f t="shared" si="8"/>
        <v>1206.14945</v>
      </c>
      <c r="Q22" s="7">
        <f t="shared" si="8"/>
        <v>1206.23</v>
      </c>
      <c r="R22" s="7">
        <f t="shared" si="8"/>
        <v>463.14</v>
      </c>
      <c r="S22" s="7">
        <f t="shared" si="8"/>
        <v>0</v>
      </c>
      <c r="T22" s="7">
        <f t="shared" si="8"/>
        <v>339.67</v>
      </c>
      <c r="U22" s="7">
        <f t="shared" si="8"/>
        <v>0</v>
      </c>
      <c r="V22" s="7">
        <f t="shared" si="8"/>
        <v>953.24</v>
      </c>
      <c r="W22" s="7">
        <f t="shared" si="8"/>
        <v>0</v>
      </c>
      <c r="X22" s="7">
        <f t="shared" si="8"/>
        <v>1404.21</v>
      </c>
      <c r="Y22" s="7">
        <f t="shared" si="8"/>
        <v>0</v>
      </c>
      <c r="Z22" s="7">
        <f t="shared" si="8"/>
        <v>1680.02</v>
      </c>
      <c r="AA22" s="7">
        <f t="shared" si="8"/>
        <v>0</v>
      </c>
      <c r="AB22" s="7">
        <f t="shared" si="8"/>
        <v>1783.04</v>
      </c>
      <c r="AC22" s="7">
        <f t="shared" si="8"/>
        <v>0</v>
      </c>
      <c r="AD22" s="7">
        <f t="shared" si="8"/>
        <v>1044.66</v>
      </c>
      <c r="AE22" s="7">
        <f t="shared" si="8"/>
        <v>0</v>
      </c>
      <c r="AF22" s="102"/>
      <c r="AG22" s="62">
        <f t="shared" si="4"/>
        <v>-0.00413000000116881</v>
      </c>
      <c r="AH22" s="62"/>
      <c r="AI22" s="62"/>
      <c r="AJ22" s="62"/>
    </row>
    <row r="23" spans="1:36" s="22" customFormat="1" ht="19.5" customHeight="1">
      <c r="A23" s="21" t="s">
        <v>23</v>
      </c>
      <c r="B23" s="13">
        <f t="shared" si="1"/>
        <v>15969.295869999998</v>
      </c>
      <c r="C23" s="13">
        <f>C24+C25+C26+C27</f>
        <v>8301.315869999999</v>
      </c>
      <c r="D23" s="13">
        <f>D24+D25+D26+D27</f>
        <v>8301.32</v>
      </c>
      <c r="E23" s="13">
        <f>E24+E25+E26+E27</f>
        <v>8301.32</v>
      </c>
      <c r="F23" s="13">
        <f>E23/B23%</f>
        <v>51.983005810512296</v>
      </c>
      <c r="G23" s="13">
        <f>E23/C23%</f>
        <v>100.00004975114868</v>
      </c>
      <c r="H23" s="13">
        <f>H24+H25+H26+H27</f>
        <v>2112.23</v>
      </c>
      <c r="I23" s="13">
        <f aca="true" t="shared" si="9" ref="I23:AD23">I24+I25+I26+I27</f>
        <v>1776.06</v>
      </c>
      <c r="J23" s="13">
        <f t="shared" si="9"/>
        <v>2089.463</v>
      </c>
      <c r="K23" s="13">
        <f t="shared" si="9"/>
        <v>2425.63</v>
      </c>
      <c r="L23" s="13">
        <f t="shared" si="9"/>
        <v>1603.35852</v>
      </c>
      <c r="M23" s="13">
        <f t="shared" si="9"/>
        <v>1603.36</v>
      </c>
      <c r="N23" s="13">
        <f t="shared" si="9"/>
        <v>1290.1149</v>
      </c>
      <c r="O23" s="13">
        <f t="shared" si="9"/>
        <v>1290.04</v>
      </c>
      <c r="P23" s="13">
        <f t="shared" si="9"/>
        <v>1206.14945</v>
      </c>
      <c r="Q23" s="13">
        <f t="shared" si="9"/>
        <v>1206.23</v>
      </c>
      <c r="R23" s="13">
        <f t="shared" si="9"/>
        <v>463.14</v>
      </c>
      <c r="S23" s="13">
        <f t="shared" si="9"/>
        <v>0</v>
      </c>
      <c r="T23" s="13">
        <f t="shared" si="9"/>
        <v>339.67</v>
      </c>
      <c r="U23" s="13">
        <f t="shared" si="9"/>
        <v>0</v>
      </c>
      <c r="V23" s="13">
        <f>V24+V25+V26+V27</f>
        <v>953.24</v>
      </c>
      <c r="W23" s="13">
        <f t="shared" si="9"/>
        <v>0</v>
      </c>
      <c r="X23" s="13">
        <f t="shared" si="9"/>
        <v>1404.21</v>
      </c>
      <c r="Y23" s="13">
        <f t="shared" si="9"/>
        <v>0</v>
      </c>
      <c r="Z23" s="13">
        <f t="shared" si="9"/>
        <v>1680.02</v>
      </c>
      <c r="AA23" s="13">
        <f t="shared" si="9"/>
        <v>0</v>
      </c>
      <c r="AB23" s="13">
        <f t="shared" si="9"/>
        <v>1783.04</v>
      </c>
      <c r="AC23" s="13">
        <f t="shared" si="9"/>
        <v>0</v>
      </c>
      <c r="AD23" s="13">
        <f t="shared" si="9"/>
        <v>1044.66</v>
      </c>
      <c r="AE23" s="13">
        <f>AE24+AE25+AE26+AE27</f>
        <v>0</v>
      </c>
      <c r="AF23" s="103"/>
      <c r="AG23" s="62">
        <f t="shared" si="4"/>
        <v>-0.00413000000116881</v>
      </c>
      <c r="AH23" s="62"/>
      <c r="AI23" s="62"/>
      <c r="AJ23" s="62"/>
    </row>
    <row r="24" spans="1:36" ht="19.5" customHeight="1">
      <c r="A24" s="24" t="s">
        <v>12</v>
      </c>
      <c r="B24" s="7">
        <f t="shared" si="1"/>
        <v>0</v>
      </c>
      <c r="C24" s="7">
        <f>H24+J24+L24+N24+P24</f>
        <v>0</v>
      </c>
      <c r="D24" s="7">
        <f>E24</f>
        <v>0</v>
      </c>
      <c r="E24" s="7">
        <f>I24+K24+M24+O24+Q24+S24+U24+W24+Y24+AA24+AC24+AE24</f>
        <v>0</v>
      </c>
      <c r="F24" s="7"/>
      <c r="G24" s="7"/>
      <c r="H24" s="7"/>
      <c r="I24" s="7"/>
      <c r="J24" s="7"/>
      <c r="K24" s="7"/>
      <c r="L24" s="7"/>
      <c r="M24" s="7"/>
      <c r="N24" s="7"/>
      <c r="O24" s="7"/>
      <c r="P24" s="7"/>
      <c r="Q24" s="7"/>
      <c r="R24" s="7"/>
      <c r="S24" s="7"/>
      <c r="T24" s="7"/>
      <c r="U24" s="7"/>
      <c r="V24" s="7"/>
      <c r="W24" s="7"/>
      <c r="X24" s="7"/>
      <c r="Y24" s="7"/>
      <c r="Z24" s="7"/>
      <c r="AA24" s="7"/>
      <c r="AB24" s="7"/>
      <c r="AC24" s="7"/>
      <c r="AD24" s="7"/>
      <c r="AE24" s="38"/>
      <c r="AF24" s="103"/>
      <c r="AG24" s="62">
        <f t="shared" si="4"/>
        <v>0</v>
      </c>
      <c r="AH24" s="62"/>
      <c r="AI24" s="62"/>
      <c r="AJ24" s="62"/>
    </row>
    <row r="25" spans="1:36" ht="24" customHeight="1">
      <c r="A25" s="24" t="s">
        <v>13</v>
      </c>
      <c r="B25" s="7">
        <f>H25+J25+L25+N25+P25+R25+T25+V25+X25+Z25+AB25+AD25</f>
        <v>15969.295869999998</v>
      </c>
      <c r="C25" s="7">
        <f>H25+J25+L25+N25+P25</f>
        <v>8301.315869999999</v>
      </c>
      <c r="D25" s="7">
        <f>E25</f>
        <v>8301.32</v>
      </c>
      <c r="E25" s="7">
        <f>I25+K25+M25+O25+Q25+S25+U25+W25+Y25+AA25+AC25+AE25</f>
        <v>8301.32</v>
      </c>
      <c r="F25" s="7">
        <f>E25/B25%</f>
        <v>51.983005810512296</v>
      </c>
      <c r="G25" s="7">
        <f>E25/C25%</f>
        <v>100.00004975114868</v>
      </c>
      <c r="H25" s="7">
        <v>2112.23</v>
      </c>
      <c r="I25" s="7">
        <v>1776.06</v>
      </c>
      <c r="J25" s="7">
        <v>2089.463</v>
      </c>
      <c r="K25" s="7">
        <v>2425.63</v>
      </c>
      <c r="L25" s="7">
        <v>1603.35852</v>
      </c>
      <c r="M25" s="7">
        <v>1603.36</v>
      </c>
      <c r="N25" s="7">
        <v>1290.1149</v>
      </c>
      <c r="O25" s="7">
        <v>1290.04</v>
      </c>
      <c r="P25" s="7">
        <v>1206.14945</v>
      </c>
      <c r="Q25" s="7">
        <v>1206.23</v>
      </c>
      <c r="R25" s="26">
        <v>463.14</v>
      </c>
      <c r="S25" s="26"/>
      <c r="T25" s="7">
        <v>339.67</v>
      </c>
      <c r="U25" s="7"/>
      <c r="V25" s="7">
        <v>953.24</v>
      </c>
      <c r="W25" s="7"/>
      <c r="X25" s="7">
        <v>1404.21</v>
      </c>
      <c r="Y25" s="7"/>
      <c r="Z25" s="7">
        <v>1680.02</v>
      </c>
      <c r="AA25" s="7"/>
      <c r="AB25" s="7">
        <v>1783.04</v>
      </c>
      <c r="AC25" s="7"/>
      <c r="AD25" s="7">
        <v>1044.66</v>
      </c>
      <c r="AE25" s="38"/>
      <c r="AF25" s="103"/>
      <c r="AG25" s="62">
        <f t="shared" si="4"/>
        <v>-0.00413000000116881</v>
      </c>
      <c r="AH25" s="62"/>
      <c r="AI25" s="62"/>
      <c r="AJ25" s="62"/>
    </row>
    <row r="26" spans="1:36" ht="15.75" customHeight="1">
      <c r="A26" s="24" t="s">
        <v>52</v>
      </c>
      <c r="B26" s="7">
        <f t="shared" si="1"/>
        <v>0</v>
      </c>
      <c r="C26" s="7">
        <f>H26+J26+L26+N26+P26</f>
        <v>0</v>
      </c>
      <c r="D26" s="7">
        <f>E26</f>
        <v>0</v>
      </c>
      <c r="E26" s="7">
        <f>I26+K26+M26+O26+Q26+S26+U26+W26+Y26+AA26+AC26+AE26</f>
        <v>0</v>
      </c>
      <c r="F26" s="7"/>
      <c r="G26" s="7"/>
      <c r="H26" s="7"/>
      <c r="I26" s="7"/>
      <c r="J26" s="7"/>
      <c r="K26" s="7"/>
      <c r="L26" s="7"/>
      <c r="M26" s="7"/>
      <c r="N26" s="7"/>
      <c r="O26" s="7"/>
      <c r="P26" s="7"/>
      <c r="Q26" s="7"/>
      <c r="R26" s="7"/>
      <c r="S26" s="7"/>
      <c r="T26" s="7"/>
      <c r="U26" s="7"/>
      <c r="V26" s="7"/>
      <c r="W26" s="7"/>
      <c r="X26" s="7"/>
      <c r="Y26" s="7"/>
      <c r="Z26" s="7"/>
      <c r="AA26" s="7"/>
      <c r="AB26" s="7"/>
      <c r="AC26" s="7"/>
      <c r="AD26" s="7"/>
      <c r="AE26" s="38"/>
      <c r="AF26" s="103"/>
      <c r="AG26" s="62">
        <f t="shared" si="4"/>
        <v>0</v>
      </c>
      <c r="AH26" s="62"/>
      <c r="AI26" s="62"/>
      <c r="AJ26" s="62"/>
    </row>
    <row r="27" spans="1:36" ht="24" customHeight="1">
      <c r="A27" s="24" t="s">
        <v>14</v>
      </c>
      <c r="B27" s="7">
        <f t="shared" si="1"/>
        <v>0</v>
      </c>
      <c r="C27" s="7">
        <f>H27+J27+L27+N27+P27</f>
        <v>0</v>
      </c>
      <c r="D27" s="7">
        <f>E27</f>
        <v>0</v>
      </c>
      <c r="E27" s="7">
        <f>I27+K27+M27+O27+Q27+S27+U27+W27+Y27+AA27+AC27+AE27</f>
        <v>0</v>
      </c>
      <c r="F27" s="7"/>
      <c r="G27" s="7"/>
      <c r="H27" s="7"/>
      <c r="I27" s="7"/>
      <c r="J27" s="7"/>
      <c r="K27" s="7"/>
      <c r="L27" s="7"/>
      <c r="M27" s="7"/>
      <c r="N27" s="7"/>
      <c r="O27" s="7"/>
      <c r="P27" s="7"/>
      <c r="Q27" s="7"/>
      <c r="R27" s="7"/>
      <c r="S27" s="7"/>
      <c r="T27" s="7"/>
      <c r="U27" s="7"/>
      <c r="V27" s="7"/>
      <c r="W27" s="7"/>
      <c r="X27" s="7"/>
      <c r="Y27" s="7"/>
      <c r="Z27" s="7"/>
      <c r="AA27" s="7"/>
      <c r="AB27" s="7"/>
      <c r="AC27" s="7"/>
      <c r="AD27" s="7"/>
      <c r="AE27" s="38"/>
      <c r="AF27" s="104"/>
      <c r="AG27" s="62">
        <f t="shared" si="4"/>
        <v>0</v>
      </c>
      <c r="AH27" s="62"/>
      <c r="AI27" s="62"/>
      <c r="AJ27" s="62"/>
    </row>
    <row r="28" spans="1:36" ht="60" customHeight="1">
      <c r="A28" s="25" t="s">
        <v>40</v>
      </c>
      <c r="B28" s="7">
        <f t="shared" si="1"/>
        <v>18496.295170000005</v>
      </c>
      <c r="C28" s="7">
        <f>C29</f>
        <v>7356.110000000001</v>
      </c>
      <c r="D28" s="7">
        <f>D29</f>
        <v>7329.37</v>
      </c>
      <c r="E28" s="7">
        <f>E29</f>
        <v>7329.37</v>
      </c>
      <c r="F28" s="7">
        <f>E28/B28%</f>
        <v>39.6261517922132</v>
      </c>
      <c r="G28" s="7">
        <f>E28/C28%</f>
        <v>99.63649265712446</v>
      </c>
      <c r="H28" s="7">
        <f>H29</f>
        <v>1424.59</v>
      </c>
      <c r="I28" s="7">
        <f aca="true" t="shared" si="10" ref="I28:AE28">I29</f>
        <v>1424.59</v>
      </c>
      <c r="J28" s="7">
        <f t="shared" si="10"/>
        <v>1482.88</v>
      </c>
      <c r="K28" s="7">
        <f t="shared" si="10"/>
        <v>1482.28</v>
      </c>
      <c r="L28" s="7">
        <f t="shared" si="10"/>
        <v>1482.88</v>
      </c>
      <c r="M28" s="7">
        <f t="shared" si="10"/>
        <v>1474.7</v>
      </c>
      <c r="N28" s="7">
        <f t="shared" si="10"/>
        <v>1482.88</v>
      </c>
      <c r="O28" s="7">
        <f t="shared" si="10"/>
        <v>1478.05</v>
      </c>
      <c r="P28" s="7">
        <f t="shared" si="10"/>
        <v>1482.88</v>
      </c>
      <c r="Q28" s="7">
        <f t="shared" si="10"/>
        <v>1469.75</v>
      </c>
      <c r="R28" s="7">
        <f t="shared" si="10"/>
        <v>1482.88</v>
      </c>
      <c r="S28" s="7">
        <f t="shared" si="10"/>
        <v>0</v>
      </c>
      <c r="T28" s="7">
        <f t="shared" si="10"/>
        <v>1482.88</v>
      </c>
      <c r="U28" s="7">
        <f t="shared" si="10"/>
        <v>0</v>
      </c>
      <c r="V28" s="7">
        <f t="shared" si="10"/>
        <v>1482.88</v>
      </c>
      <c r="W28" s="7">
        <f t="shared" si="10"/>
        <v>0</v>
      </c>
      <c r="X28" s="7">
        <f t="shared" si="10"/>
        <v>1482.88</v>
      </c>
      <c r="Y28" s="7">
        <f t="shared" si="10"/>
        <v>0</v>
      </c>
      <c r="Z28" s="7">
        <f t="shared" si="10"/>
        <v>1482.88</v>
      </c>
      <c r="AA28" s="7">
        <f t="shared" si="10"/>
        <v>0</v>
      </c>
      <c r="AB28" s="7">
        <f t="shared" si="10"/>
        <v>1482.88097</v>
      </c>
      <c r="AC28" s="7">
        <f t="shared" si="10"/>
        <v>0</v>
      </c>
      <c r="AD28" s="7">
        <f t="shared" si="10"/>
        <v>2242.9042</v>
      </c>
      <c r="AE28" s="7">
        <f t="shared" si="10"/>
        <v>0</v>
      </c>
      <c r="AF28" s="102"/>
      <c r="AG28" s="62">
        <f t="shared" si="4"/>
        <v>26.74000000000069</v>
      </c>
      <c r="AH28" s="62"/>
      <c r="AI28" s="62"/>
      <c r="AJ28" s="62"/>
    </row>
    <row r="29" spans="1:36" s="22" customFormat="1" ht="24.75" customHeight="1">
      <c r="A29" s="21" t="s">
        <v>23</v>
      </c>
      <c r="B29" s="13">
        <f t="shared" si="1"/>
        <v>18496.295170000005</v>
      </c>
      <c r="C29" s="13">
        <f>C30+C31+C32+C33</f>
        <v>7356.110000000001</v>
      </c>
      <c r="D29" s="13">
        <f>D30+D31+D32+D33</f>
        <v>7329.37</v>
      </c>
      <c r="E29" s="13">
        <f>E30+E31+E32+E33</f>
        <v>7329.37</v>
      </c>
      <c r="F29" s="13">
        <f>E29/B29%</f>
        <v>39.6261517922132</v>
      </c>
      <c r="G29" s="13">
        <f>E29/C29%</f>
        <v>99.63649265712446</v>
      </c>
      <c r="H29" s="13">
        <f>H30+H31+H32+H33</f>
        <v>1424.59</v>
      </c>
      <c r="I29" s="13">
        <f aca="true" t="shared" si="11" ref="I29:AD29">I30+I31+I32+I33</f>
        <v>1424.59</v>
      </c>
      <c r="J29" s="13">
        <f t="shared" si="11"/>
        <v>1482.88</v>
      </c>
      <c r="K29" s="13">
        <f t="shared" si="11"/>
        <v>1482.28</v>
      </c>
      <c r="L29" s="13">
        <f t="shared" si="11"/>
        <v>1482.88</v>
      </c>
      <c r="M29" s="13">
        <f t="shared" si="11"/>
        <v>1474.7</v>
      </c>
      <c r="N29" s="13">
        <f t="shared" si="11"/>
        <v>1482.88</v>
      </c>
      <c r="O29" s="13">
        <f t="shared" si="11"/>
        <v>1478.05</v>
      </c>
      <c r="P29" s="13">
        <f t="shared" si="11"/>
        <v>1482.88</v>
      </c>
      <c r="Q29" s="13">
        <f t="shared" si="11"/>
        <v>1469.75</v>
      </c>
      <c r="R29" s="13">
        <f t="shared" si="11"/>
        <v>1482.88</v>
      </c>
      <c r="S29" s="13">
        <f t="shared" si="11"/>
        <v>0</v>
      </c>
      <c r="T29" s="13">
        <f t="shared" si="11"/>
        <v>1482.88</v>
      </c>
      <c r="U29" s="13">
        <f t="shared" si="11"/>
        <v>0</v>
      </c>
      <c r="V29" s="13">
        <f>V30+V31+V32+V33</f>
        <v>1482.88</v>
      </c>
      <c r="W29" s="13">
        <f t="shared" si="11"/>
        <v>0</v>
      </c>
      <c r="X29" s="13">
        <f t="shared" si="11"/>
        <v>1482.88</v>
      </c>
      <c r="Y29" s="13">
        <f t="shared" si="11"/>
        <v>0</v>
      </c>
      <c r="Z29" s="13">
        <f t="shared" si="11"/>
        <v>1482.88</v>
      </c>
      <c r="AA29" s="13">
        <f t="shared" si="11"/>
        <v>0</v>
      </c>
      <c r="AB29" s="13">
        <f t="shared" si="11"/>
        <v>1482.88097</v>
      </c>
      <c r="AC29" s="13">
        <f t="shared" si="11"/>
        <v>0</v>
      </c>
      <c r="AD29" s="13">
        <f t="shared" si="11"/>
        <v>2242.9042</v>
      </c>
      <c r="AE29" s="13">
        <f>AE30+AE31+AE32+AE33</f>
        <v>0</v>
      </c>
      <c r="AF29" s="103"/>
      <c r="AG29" s="62">
        <f t="shared" si="4"/>
        <v>26.74000000000069</v>
      </c>
      <c r="AH29" s="62"/>
      <c r="AI29" s="62"/>
      <c r="AJ29" s="62"/>
    </row>
    <row r="30" spans="1:36" ht="18.75" customHeight="1">
      <c r="A30" s="24" t="s">
        <v>12</v>
      </c>
      <c r="B30" s="7">
        <f t="shared" si="1"/>
        <v>0</v>
      </c>
      <c r="C30" s="7">
        <f>H30+J30+L30+N30+P30</f>
        <v>0</v>
      </c>
      <c r="D30" s="7">
        <f>E30</f>
        <v>0</v>
      </c>
      <c r="E30" s="7">
        <f>I30+K30+M30+O30+Q30+S30+U30+W30+Y30+AA30+AC30+AE30</f>
        <v>0</v>
      </c>
      <c r="F30" s="7"/>
      <c r="G30" s="7"/>
      <c r="H30" s="7"/>
      <c r="I30" s="7"/>
      <c r="J30" s="7"/>
      <c r="K30" s="7"/>
      <c r="L30" s="7"/>
      <c r="M30" s="7"/>
      <c r="N30" s="7"/>
      <c r="O30" s="7"/>
      <c r="P30" s="7"/>
      <c r="Q30" s="7"/>
      <c r="R30" s="7"/>
      <c r="S30" s="7"/>
      <c r="T30" s="7"/>
      <c r="U30" s="7"/>
      <c r="V30" s="7"/>
      <c r="W30" s="7"/>
      <c r="X30" s="7"/>
      <c r="Y30" s="7"/>
      <c r="Z30" s="7"/>
      <c r="AA30" s="7"/>
      <c r="AB30" s="7"/>
      <c r="AC30" s="7"/>
      <c r="AD30" s="7"/>
      <c r="AE30" s="38"/>
      <c r="AF30" s="103"/>
      <c r="AG30" s="62">
        <f t="shared" si="4"/>
        <v>0</v>
      </c>
      <c r="AH30" s="62"/>
      <c r="AI30" s="62"/>
      <c r="AJ30" s="62"/>
    </row>
    <row r="31" spans="1:36" ht="18.75" customHeight="1">
      <c r="A31" s="24" t="s">
        <v>13</v>
      </c>
      <c r="B31" s="7">
        <f>H31+J31+L31+N31+P31+R31+T31+V31+X31+Z31+AB31+AD31</f>
        <v>18496.295170000005</v>
      </c>
      <c r="C31" s="7">
        <f>H31+J31+L31+N31+P31</f>
        <v>7356.110000000001</v>
      </c>
      <c r="D31" s="7">
        <f>E31</f>
        <v>7329.37</v>
      </c>
      <c r="E31" s="7">
        <f>I31+K31+M31+O31+Q31+S31+U31+W31+Y31+AA31+AC31+AE31</f>
        <v>7329.37</v>
      </c>
      <c r="F31" s="7">
        <f>E31/B31%</f>
        <v>39.6261517922132</v>
      </c>
      <c r="G31" s="7">
        <f>E31/C31%</f>
        <v>99.63649265712446</v>
      </c>
      <c r="H31" s="7">
        <v>1424.59</v>
      </c>
      <c r="I31" s="7">
        <v>1424.59</v>
      </c>
      <c r="J31" s="7">
        <v>1482.88</v>
      </c>
      <c r="K31" s="7">
        <v>1482.28</v>
      </c>
      <c r="L31" s="7">
        <v>1482.88</v>
      </c>
      <c r="M31" s="7">
        <v>1474.7</v>
      </c>
      <c r="N31" s="7">
        <v>1482.88</v>
      </c>
      <c r="O31" s="7">
        <v>1478.05</v>
      </c>
      <c r="P31" s="7">
        <v>1482.88</v>
      </c>
      <c r="Q31" s="7">
        <v>1469.75</v>
      </c>
      <c r="R31" s="7">
        <v>1482.88</v>
      </c>
      <c r="S31" s="7"/>
      <c r="T31" s="7">
        <v>1482.88</v>
      </c>
      <c r="U31" s="7"/>
      <c r="V31" s="7">
        <v>1482.88</v>
      </c>
      <c r="W31" s="7"/>
      <c r="X31" s="7">
        <v>1482.88</v>
      </c>
      <c r="Y31" s="7"/>
      <c r="Z31" s="7">
        <v>1482.88</v>
      </c>
      <c r="AA31" s="7"/>
      <c r="AB31" s="7">
        <v>1482.88097</v>
      </c>
      <c r="AC31" s="7"/>
      <c r="AD31" s="7">
        <v>2242.9042</v>
      </c>
      <c r="AE31" s="38"/>
      <c r="AF31" s="103"/>
      <c r="AG31" s="62">
        <f t="shared" si="4"/>
        <v>26.74000000000069</v>
      </c>
      <c r="AH31" s="62"/>
      <c r="AI31" s="62"/>
      <c r="AJ31" s="62"/>
    </row>
    <row r="32" spans="1:36" ht="18.75" customHeight="1">
      <c r="A32" s="24" t="s">
        <v>52</v>
      </c>
      <c r="B32" s="7">
        <f t="shared" si="1"/>
        <v>0</v>
      </c>
      <c r="C32" s="7">
        <f>H32+J32+L32+N32+P32</f>
        <v>0</v>
      </c>
      <c r="D32" s="7">
        <f>E32</f>
        <v>0</v>
      </c>
      <c r="E32" s="7">
        <f>I32+K32+M32+O32+Q32+S32+U32+W32+Y32+AA32+AC32+AE32</f>
        <v>0</v>
      </c>
      <c r="F32" s="7"/>
      <c r="G32" s="7"/>
      <c r="H32" s="7"/>
      <c r="I32" s="7"/>
      <c r="J32" s="7"/>
      <c r="K32" s="7"/>
      <c r="L32" s="7"/>
      <c r="M32" s="7"/>
      <c r="N32" s="7"/>
      <c r="O32" s="7"/>
      <c r="P32" s="7"/>
      <c r="Q32" s="7"/>
      <c r="R32" s="7"/>
      <c r="S32" s="7"/>
      <c r="T32" s="7"/>
      <c r="U32" s="7"/>
      <c r="V32" s="7"/>
      <c r="W32" s="7"/>
      <c r="X32" s="7"/>
      <c r="Y32" s="7"/>
      <c r="Z32" s="7"/>
      <c r="AA32" s="7"/>
      <c r="AB32" s="7"/>
      <c r="AC32" s="7"/>
      <c r="AD32" s="7"/>
      <c r="AE32" s="38"/>
      <c r="AF32" s="103"/>
      <c r="AG32" s="62">
        <f t="shared" si="4"/>
        <v>0</v>
      </c>
      <c r="AH32" s="62"/>
      <c r="AI32" s="62"/>
      <c r="AJ32" s="62"/>
    </row>
    <row r="33" spans="1:36" ht="18.75" customHeight="1">
      <c r="A33" s="24" t="s">
        <v>14</v>
      </c>
      <c r="B33" s="7">
        <f t="shared" si="1"/>
        <v>0</v>
      </c>
      <c r="C33" s="7">
        <f>H33+J33+L33+N33+P33</f>
        <v>0</v>
      </c>
      <c r="D33" s="7">
        <f>E33</f>
        <v>0</v>
      </c>
      <c r="E33" s="7">
        <f>I33+K33+M33+O33+Q33+S33+U33+W33+Y33+AA33+AC33+AE33</f>
        <v>0</v>
      </c>
      <c r="F33" s="7"/>
      <c r="G33" s="7"/>
      <c r="H33" s="7"/>
      <c r="I33" s="7"/>
      <c r="J33" s="7"/>
      <c r="K33" s="7"/>
      <c r="L33" s="7"/>
      <c r="M33" s="7"/>
      <c r="N33" s="7"/>
      <c r="O33" s="7"/>
      <c r="P33" s="7"/>
      <c r="Q33" s="7"/>
      <c r="R33" s="7"/>
      <c r="S33" s="7"/>
      <c r="T33" s="7"/>
      <c r="U33" s="7"/>
      <c r="V33" s="7"/>
      <c r="W33" s="7"/>
      <c r="X33" s="7"/>
      <c r="Y33" s="7"/>
      <c r="Z33" s="7"/>
      <c r="AA33" s="7"/>
      <c r="AB33" s="7"/>
      <c r="AC33" s="7"/>
      <c r="AD33" s="7"/>
      <c r="AE33" s="38"/>
      <c r="AF33" s="104"/>
      <c r="AG33" s="62">
        <f t="shared" si="4"/>
        <v>0</v>
      </c>
      <c r="AH33" s="62"/>
      <c r="AI33" s="62"/>
      <c r="AJ33" s="62"/>
    </row>
    <row r="34" spans="1:36" ht="60" customHeight="1">
      <c r="A34" s="25" t="s">
        <v>76</v>
      </c>
      <c r="B34" s="7">
        <f t="shared" si="1"/>
        <v>2000</v>
      </c>
      <c r="C34" s="7">
        <f>C35</f>
        <v>0</v>
      </c>
      <c r="D34" s="7">
        <f>D35</f>
        <v>0</v>
      </c>
      <c r="E34" s="7">
        <f>E35</f>
        <v>0</v>
      </c>
      <c r="F34" s="7">
        <f>E34/B34%</f>
        <v>0</v>
      </c>
      <c r="G34" s="7" t="e">
        <f>E34/C34%</f>
        <v>#DIV/0!</v>
      </c>
      <c r="H34" s="7">
        <f>H35</f>
        <v>0</v>
      </c>
      <c r="I34" s="7">
        <f aca="true" t="shared" si="12" ref="I34:AE34">I35</f>
        <v>0</v>
      </c>
      <c r="J34" s="7">
        <f t="shared" si="12"/>
        <v>0</v>
      </c>
      <c r="K34" s="7">
        <f t="shared" si="12"/>
        <v>0</v>
      </c>
      <c r="L34" s="7">
        <f t="shared" si="12"/>
        <v>0</v>
      </c>
      <c r="M34" s="7">
        <f t="shared" si="12"/>
        <v>0</v>
      </c>
      <c r="N34" s="7">
        <f t="shared" si="12"/>
        <v>0</v>
      </c>
      <c r="O34" s="7">
        <f t="shared" si="12"/>
        <v>0</v>
      </c>
      <c r="P34" s="7">
        <f t="shared" si="12"/>
        <v>0</v>
      </c>
      <c r="Q34" s="7">
        <f t="shared" si="12"/>
        <v>0</v>
      </c>
      <c r="R34" s="7">
        <f t="shared" si="12"/>
        <v>0</v>
      </c>
      <c r="S34" s="7">
        <f t="shared" si="12"/>
        <v>0</v>
      </c>
      <c r="T34" s="7">
        <f t="shared" si="12"/>
        <v>0</v>
      </c>
      <c r="U34" s="7">
        <f t="shared" si="12"/>
        <v>0</v>
      </c>
      <c r="V34" s="7">
        <f t="shared" si="12"/>
        <v>0</v>
      </c>
      <c r="W34" s="7">
        <f t="shared" si="12"/>
        <v>0</v>
      </c>
      <c r="X34" s="7">
        <f t="shared" si="12"/>
        <v>2000</v>
      </c>
      <c r="Y34" s="7">
        <f t="shared" si="12"/>
        <v>0</v>
      </c>
      <c r="Z34" s="7">
        <f t="shared" si="12"/>
        <v>0</v>
      </c>
      <c r="AA34" s="7">
        <f t="shared" si="12"/>
        <v>0</v>
      </c>
      <c r="AB34" s="7">
        <f t="shared" si="12"/>
        <v>0</v>
      </c>
      <c r="AC34" s="7">
        <f t="shared" si="12"/>
        <v>0</v>
      </c>
      <c r="AD34" s="7">
        <f t="shared" si="12"/>
        <v>0</v>
      </c>
      <c r="AE34" s="7">
        <f t="shared" si="12"/>
        <v>0</v>
      </c>
      <c r="AF34" s="105" t="s">
        <v>85</v>
      </c>
      <c r="AG34" s="62"/>
      <c r="AH34" s="62"/>
      <c r="AI34" s="62"/>
      <c r="AJ34" s="62"/>
    </row>
    <row r="35" spans="1:36" s="22" customFormat="1" ht="24.75" customHeight="1">
      <c r="A35" s="21" t="s">
        <v>23</v>
      </c>
      <c r="B35" s="13">
        <f t="shared" si="1"/>
        <v>2000</v>
      </c>
      <c r="C35" s="13">
        <f>C36+C37+C38+C39</f>
        <v>0</v>
      </c>
      <c r="D35" s="13">
        <f>D36+D37+D38+D39</f>
        <v>0</v>
      </c>
      <c r="E35" s="13">
        <f>E36+E37+E38+E39</f>
        <v>0</v>
      </c>
      <c r="F35" s="13">
        <f>E35/B35%</f>
        <v>0</v>
      </c>
      <c r="G35" s="13" t="e">
        <f>E35/C35%</f>
        <v>#DIV/0!</v>
      </c>
      <c r="H35" s="13">
        <f>H36+H37+H38+H39</f>
        <v>0</v>
      </c>
      <c r="I35" s="13">
        <f aca="true" t="shared" si="13" ref="I35:U35">I36+I37+I38+I39</f>
        <v>0</v>
      </c>
      <c r="J35" s="13">
        <f t="shared" si="13"/>
        <v>0</v>
      </c>
      <c r="K35" s="13">
        <f t="shared" si="13"/>
        <v>0</v>
      </c>
      <c r="L35" s="13">
        <f t="shared" si="13"/>
        <v>0</v>
      </c>
      <c r="M35" s="13">
        <f t="shared" si="13"/>
        <v>0</v>
      </c>
      <c r="N35" s="13">
        <f t="shared" si="13"/>
        <v>0</v>
      </c>
      <c r="O35" s="13">
        <f t="shared" si="13"/>
        <v>0</v>
      </c>
      <c r="P35" s="13">
        <f t="shared" si="13"/>
        <v>0</v>
      </c>
      <c r="Q35" s="13">
        <f t="shared" si="13"/>
        <v>0</v>
      </c>
      <c r="R35" s="13">
        <f t="shared" si="13"/>
        <v>0</v>
      </c>
      <c r="S35" s="13">
        <f t="shared" si="13"/>
        <v>0</v>
      </c>
      <c r="T35" s="13">
        <f t="shared" si="13"/>
        <v>0</v>
      </c>
      <c r="U35" s="13">
        <f t="shared" si="13"/>
        <v>0</v>
      </c>
      <c r="V35" s="13">
        <f>V36+V37+V38+V39</f>
        <v>0</v>
      </c>
      <c r="W35" s="13">
        <f aca="true" t="shared" si="14" ref="W35:AD35">W36+W37+W38+W39</f>
        <v>0</v>
      </c>
      <c r="X35" s="13">
        <f t="shared" si="14"/>
        <v>2000</v>
      </c>
      <c r="Y35" s="13">
        <f t="shared" si="14"/>
        <v>0</v>
      </c>
      <c r="Z35" s="13">
        <f t="shared" si="14"/>
        <v>0</v>
      </c>
      <c r="AA35" s="13">
        <f t="shared" si="14"/>
        <v>0</v>
      </c>
      <c r="AB35" s="13">
        <f t="shared" si="14"/>
        <v>0</v>
      </c>
      <c r="AC35" s="13">
        <f t="shared" si="14"/>
        <v>0</v>
      </c>
      <c r="AD35" s="13">
        <f t="shared" si="14"/>
        <v>0</v>
      </c>
      <c r="AE35" s="13">
        <f>AE36+AE37+AE38+AE39</f>
        <v>0</v>
      </c>
      <c r="AF35" s="106"/>
      <c r="AG35" s="62"/>
      <c r="AH35" s="62"/>
      <c r="AI35" s="62"/>
      <c r="AJ35" s="62"/>
    </row>
    <row r="36" spans="1:36" ht="18.75" customHeight="1">
      <c r="A36" s="24" t="s">
        <v>12</v>
      </c>
      <c r="B36" s="7">
        <f t="shared" si="1"/>
        <v>0</v>
      </c>
      <c r="C36" s="7">
        <f>H36+J36+L36+N36+P36</f>
        <v>0</v>
      </c>
      <c r="D36" s="7">
        <f>E36</f>
        <v>0</v>
      </c>
      <c r="E36" s="7">
        <f>I36+K36+M36+O36+Q36+S36+U36+W36+Y36+AA36+AC36+AE36</f>
        <v>0</v>
      </c>
      <c r="F36" s="7"/>
      <c r="G36" s="7"/>
      <c r="H36" s="7"/>
      <c r="I36" s="7"/>
      <c r="J36" s="7"/>
      <c r="K36" s="7"/>
      <c r="L36" s="7"/>
      <c r="M36" s="7"/>
      <c r="N36" s="7"/>
      <c r="O36" s="7"/>
      <c r="P36" s="7"/>
      <c r="Q36" s="7"/>
      <c r="R36" s="7"/>
      <c r="S36" s="7"/>
      <c r="T36" s="7"/>
      <c r="U36" s="7"/>
      <c r="V36" s="7"/>
      <c r="W36" s="7"/>
      <c r="X36" s="7"/>
      <c r="Y36" s="7"/>
      <c r="Z36" s="7"/>
      <c r="AA36" s="7"/>
      <c r="AB36" s="7"/>
      <c r="AC36" s="7"/>
      <c r="AD36" s="7"/>
      <c r="AE36" s="38"/>
      <c r="AF36" s="106"/>
      <c r="AG36" s="62"/>
      <c r="AH36" s="62"/>
      <c r="AI36" s="62"/>
      <c r="AJ36" s="62"/>
    </row>
    <row r="37" spans="1:36" ht="18.75" customHeight="1">
      <c r="A37" s="24" t="s">
        <v>13</v>
      </c>
      <c r="B37" s="7">
        <f t="shared" si="1"/>
        <v>2000</v>
      </c>
      <c r="C37" s="7">
        <f>H37+J37+L37+N37+P37</f>
        <v>0</v>
      </c>
      <c r="D37" s="7">
        <f>E37</f>
        <v>0</v>
      </c>
      <c r="E37" s="7">
        <f>I37+K37+M37+O37+Q37+S37+U37+W37+Y37+AA37+AC37+AE37</f>
        <v>0</v>
      </c>
      <c r="F37" s="7">
        <f>E37/B37%</f>
        <v>0</v>
      </c>
      <c r="G37" s="7" t="e">
        <f>E37/C37%</f>
        <v>#DIV/0!</v>
      </c>
      <c r="H37" s="7"/>
      <c r="I37" s="7"/>
      <c r="J37" s="7"/>
      <c r="K37" s="7"/>
      <c r="L37" s="7"/>
      <c r="M37" s="7"/>
      <c r="N37" s="7"/>
      <c r="O37" s="7"/>
      <c r="P37" s="7"/>
      <c r="Q37" s="7"/>
      <c r="R37" s="7"/>
      <c r="S37" s="7"/>
      <c r="T37" s="7"/>
      <c r="U37" s="7"/>
      <c r="V37" s="7"/>
      <c r="W37" s="7"/>
      <c r="X37" s="7">
        <v>2000</v>
      </c>
      <c r="Y37" s="7"/>
      <c r="Z37" s="7"/>
      <c r="AA37" s="7"/>
      <c r="AB37" s="7"/>
      <c r="AC37" s="7"/>
      <c r="AD37" s="7"/>
      <c r="AE37" s="38"/>
      <c r="AF37" s="106"/>
      <c r="AG37" s="62"/>
      <c r="AH37" s="62"/>
      <c r="AI37" s="62"/>
      <c r="AJ37" s="62"/>
    </row>
    <row r="38" spans="1:36" ht="18.75" customHeight="1">
      <c r="A38" s="24" t="s">
        <v>52</v>
      </c>
      <c r="B38" s="7">
        <f t="shared" si="1"/>
        <v>0</v>
      </c>
      <c r="C38" s="7">
        <f>H38+J38+L38+N38+P38</f>
        <v>0</v>
      </c>
      <c r="D38" s="7">
        <f>E38</f>
        <v>0</v>
      </c>
      <c r="E38" s="7">
        <f>I38+K38+M38+O38+Q38+S38+U38+W38+Y38+AA38+AC38+AE38</f>
        <v>0</v>
      </c>
      <c r="F38" s="7"/>
      <c r="G38" s="7"/>
      <c r="H38" s="7"/>
      <c r="I38" s="7"/>
      <c r="J38" s="7"/>
      <c r="K38" s="7"/>
      <c r="L38" s="7"/>
      <c r="M38" s="7"/>
      <c r="N38" s="7"/>
      <c r="O38" s="7"/>
      <c r="P38" s="7"/>
      <c r="Q38" s="7"/>
      <c r="R38" s="7"/>
      <c r="S38" s="7"/>
      <c r="T38" s="7"/>
      <c r="U38" s="7"/>
      <c r="V38" s="7"/>
      <c r="W38" s="7"/>
      <c r="X38" s="7"/>
      <c r="Y38" s="7"/>
      <c r="Z38" s="7"/>
      <c r="AA38" s="7"/>
      <c r="AB38" s="7"/>
      <c r="AC38" s="7"/>
      <c r="AD38" s="7"/>
      <c r="AE38" s="38"/>
      <c r="AF38" s="106"/>
      <c r="AG38" s="62"/>
      <c r="AH38" s="62"/>
      <c r="AI38" s="62"/>
      <c r="AJ38" s="62"/>
    </row>
    <row r="39" spans="1:36" ht="18.75" customHeight="1">
      <c r="A39" s="24" t="s">
        <v>14</v>
      </c>
      <c r="B39" s="7">
        <f t="shared" si="1"/>
        <v>0</v>
      </c>
      <c r="C39" s="7">
        <f>H39+J39+L39+N39+P39</f>
        <v>0</v>
      </c>
      <c r="D39" s="7">
        <f>E39</f>
        <v>0</v>
      </c>
      <c r="E39" s="7">
        <f>I39+K39+M39+O39+Q39+S39+U39+W39+Y39+AA39+AC39+AE39</f>
        <v>0</v>
      </c>
      <c r="F39" s="7"/>
      <c r="G39" s="7"/>
      <c r="H39" s="7"/>
      <c r="I39" s="7"/>
      <c r="J39" s="7"/>
      <c r="K39" s="7"/>
      <c r="L39" s="7"/>
      <c r="M39" s="7"/>
      <c r="N39" s="7"/>
      <c r="O39" s="7"/>
      <c r="P39" s="7"/>
      <c r="Q39" s="7"/>
      <c r="R39" s="7"/>
      <c r="S39" s="7"/>
      <c r="T39" s="7"/>
      <c r="U39" s="7"/>
      <c r="V39" s="7"/>
      <c r="W39" s="7"/>
      <c r="X39" s="7"/>
      <c r="Y39" s="7"/>
      <c r="Z39" s="7"/>
      <c r="AA39" s="7"/>
      <c r="AB39" s="7"/>
      <c r="AC39" s="7"/>
      <c r="AD39" s="7"/>
      <c r="AE39" s="38"/>
      <c r="AF39" s="107"/>
      <c r="AG39" s="62"/>
      <c r="AH39" s="62"/>
      <c r="AI39" s="62"/>
      <c r="AJ39" s="62"/>
    </row>
    <row r="40" spans="1:36" ht="40.5" customHeight="1">
      <c r="A40" s="25" t="s">
        <v>41</v>
      </c>
      <c r="B40" s="7">
        <f t="shared" si="1"/>
        <v>3943.2027900000003</v>
      </c>
      <c r="C40" s="7">
        <f>C41</f>
        <v>1643.1314900000002</v>
      </c>
      <c r="D40" s="7">
        <f>D41</f>
        <v>1449.0500000000002</v>
      </c>
      <c r="E40" s="7">
        <f>E41</f>
        <v>1449.0500000000002</v>
      </c>
      <c r="F40" s="7">
        <f>E40/B40%</f>
        <v>36.748046630389005</v>
      </c>
      <c r="G40" s="7">
        <f>E40/C40%</f>
        <v>88.18831656619275</v>
      </c>
      <c r="H40" s="7">
        <f>H41</f>
        <v>303.18221</v>
      </c>
      <c r="I40" s="7">
        <f aca="true" t="shared" si="15" ref="I40:AE40">I41</f>
        <v>155.79</v>
      </c>
      <c r="J40" s="7">
        <f t="shared" si="15"/>
        <v>346.90581</v>
      </c>
      <c r="K40" s="7">
        <f t="shared" si="15"/>
        <v>0</v>
      </c>
      <c r="L40" s="7">
        <f t="shared" si="15"/>
        <v>331.01585</v>
      </c>
      <c r="M40" s="7">
        <f t="shared" si="15"/>
        <v>603.85</v>
      </c>
      <c r="N40" s="7">
        <f t="shared" si="15"/>
        <v>331.01381000000003</v>
      </c>
      <c r="O40" s="7">
        <f t="shared" si="15"/>
        <v>342.34</v>
      </c>
      <c r="P40" s="7">
        <f t="shared" si="15"/>
        <v>331.01381000000003</v>
      </c>
      <c r="Q40" s="7">
        <f t="shared" si="15"/>
        <v>347.07</v>
      </c>
      <c r="R40" s="7">
        <f t="shared" si="15"/>
        <v>331.01381000000003</v>
      </c>
      <c r="S40" s="7">
        <f t="shared" si="15"/>
        <v>0</v>
      </c>
      <c r="T40" s="7">
        <f t="shared" si="15"/>
        <v>331.01381000000003</v>
      </c>
      <c r="U40" s="7">
        <f t="shared" si="15"/>
        <v>0</v>
      </c>
      <c r="V40" s="7">
        <f t="shared" si="15"/>
        <v>324.86736</v>
      </c>
      <c r="W40" s="7">
        <f t="shared" si="15"/>
        <v>0</v>
      </c>
      <c r="X40" s="7">
        <f t="shared" si="15"/>
        <v>324.86736</v>
      </c>
      <c r="Y40" s="7">
        <f t="shared" si="15"/>
        <v>0</v>
      </c>
      <c r="Z40" s="7">
        <f t="shared" si="15"/>
        <v>324.86736</v>
      </c>
      <c r="AA40" s="7">
        <f t="shared" si="15"/>
        <v>0</v>
      </c>
      <c r="AB40" s="7">
        <f t="shared" si="15"/>
        <v>324.86736</v>
      </c>
      <c r="AC40" s="7">
        <f t="shared" si="15"/>
        <v>0</v>
      </c>
      <c r="AD40" s="7">
        <f t="shared" si="15"/>
        <v>338.57424</v>
      </c>
      <c r="AE40" s="7">
        <f t="shared" si="15"/>
        <v>0</v>
      </c>
      <c r="AF40" s="38"/>
      <c r="AG40" s="62"/>
      <c r="AH40" s="62"/>
      <c r="AI40" s="62"/>
      <c r="AJ40" s="62"/>
    </row>
    <row r="41" spans="1:36" s="22" customFormat="1" ht="27.75" customHeight="1">
      <c r="A41" s="21" t="s">
        <v>23</v>
      </c>
      <c r="B41" s="13">
        <f t="shared" si="1"/>
        <v>3943.2027900000003</v>
      </c>
      <c r="C41" s="13">
        <f>C42+C43+C44+C45</f>
        <v>1643.1314900000002</v>
      </c>
      <c r="D41" s="13">
        <f>D42+D43+D44+D45</f>
        <v>1449.0500000000002</v>
      </c>
      <c r="E41" s="13">
        <f>E42+E43+E44+E45</f>
        <v>1449.0500000000002</v>
      </c>
      <c r="F41" s="13">
        <f>E41/B41%</f>
        <v>36.748046630389005</v>
      </c>
      <c r="G41" s="13">
        <f>E41/C41%</f>
        <v>88.18831656619275</v>
      </c>
      <c r="H41" s="13">
        <f>H42+H43+H44+H45</f>
        <v>303.18221</v>
      </c>
      <c r="I41" s="13">
        <f aca="true" t="shared" si="16" ref="I41:AD41">I42+I43+I44+I45</f>
        <v>155.79</v>
      </c>
      <c r="J41" s="13">
        <f t="shared" si="16"/>
        <v>346.90581</v>
      </c>
      <c r="K41" s="13">
        <f t="shared" si="16"/>
        <v>0</v>
      </c>
      <c r="L41" s="13">
        <f t="shared" si="16"/>
        <v>331.01585</v>
      </c>
      <c r="M41" s="13">
        <f t="shared" si="16"/>
        <v>603.85</v>
      </c>
      <c r="N41" s="13">
        <f t="shared" si="16"/>
        <v>331.01381000000003</v>
      </c>
      <c r="O41" s="13">
        <f t="shared" si="16"/>
        <v>342.34</v>
      </c>
      <c r="P41" s="13">
        <f t="shared" si="16"/>
        <v>331.01381000000003</v>
      </c>
      <c r="Q41" s="13">
        <f t="shared" si="16"/>
        <v>347.07</v>
      </c>
      <c r="R41" s="13">
        <f t="shared" si="16"/>
        <v>331.01381000000003</v>
      </c>
      <c r="S41" s="13">
        <f t="shared" si="16"/>
        <v>0</v>
      </c>
      <c r="T41" s="13">
        <f t="shared" si="16"/>
        <v>331.01381000000003</v>
      </c>
      <c r="U41" s="13">
        <f t="shared" si="16"/>
        <v>0</v>
      </c>
      <c r="V41" s="13">
        <f>V42+V43+V44+V45</f>
        <v>324.86736</v>
      </c>
      <c r="W41" s="13">
        <f t="shared" si="16"/>
        <v>0</v>
      </c>
      <c r="X41" s="13">
        <f t="shared" si="16"/>
        <v>324.86736</v>
      </c>
      <c r="Y41" s="13">
        <f t="shared" si="16"/>
        <v>0</v>
      </c>
      <c r="Z41" s="13">
        <f t="shared" si="16"/>
        <v>324.86736</v>
      </c>
      <c r="AA41" s="13">
        <f t="shared" si="16"/>
        <v>0</v>
      </c>
      <c r="AB41" s="13">
        <f t="shared" si="16"/>
        <v>324.86736</v>
      </c>
      <c r="AC41" s="13">
        <f t="shared" si="16"/>
        <v>0</v>
      </c>
      <c r="AD41" s="13">
        <f t="shared" si="16"/>
        <v>338.57424</v>
      </c>
      <c r="AE41" s="13">
        <f>AE42+AE43+AE44+AE45</f>
        <v>0</v>
      </c>
      <c r="AF41" s="48"/>
      <c r="AG41" s="62"/>
      <c r="AH41" s="62"/>
      <c r="AI41" s="62"/>
      <c r="AJ41" s="62"/>
    </row>
    <row r="42" spans="1:36" ht="17.25" customHeight="1">
      <c r="A42" s="24" t="s">
        <v>12</v>
      </c>
      <c r="B42" s="7">
        <f t="shared" si="1"/>
        <v>0</v>
      </c>
      <c r="C42" s="7">
        <f aca="true" t="shared" si="17" ref="C42:E45">C48+C54+C60</f>
        <v>0</v>
      </c>
      <c r="D42" s="7">
        <f t="shared" si="17"/>
        <v>0</v>
      </c>
      <c r="E42" s="7">
        <f t="shared" si="17"/>
        <v>0</v>
      </c>
      <c r="F42" s="7"/>
      <c r="G42" s="7"/>
      <c r="H42" s="7">
        <f>H48+H54+H60</f>
        <v>0</v>
      </c>
      <c r="I42" s="7">
        <f aca="true" t="shared" si="18" ref="I42:AD45">I48+I54+I60</f>
        <v>0</v>
      </c>
      <c r="J42" s="7">
        <f t="shared" si="18"/>
        <v>0</v>
      </c>
      <c r="K42" s="7">
        <f t="shared" si="18"/>
        <v>0</v>
      </c>
      <c r="L42" s="7">
        <f t="shared" si="18"/>
        <v>0</v>
      </c>
      <c r="M42" s="7">
        <f t="shared" si="18"/>
        <v>0</v>
      </c>
      <c r="N42" s="7">
        <f t="shared" si="18"/>
        <v>0</v>
      </c>
      <c r="O42" s="7">
        <f t="shared" si="18"/>
        <v>0</v>
      </c>
      <c r="P42" s="7">
        <f t="shared" si="18"/>
        <v>0</v>
      </c>
      <c r="Q42" s="7">
        <f t="shared" si="18"/>
        <v>0</v>
      </c>
      <c r="R42" s="7">
        <f t="shared" si="18"/>
        <v>0</v>
      </c>
      <c r="S42" s="7">
        <f t="shared" si="18"/>
        <v>0</v>
      </c>
      <c r="T42" s="7">
        <f t="shared" si="18"/>
        <v>0</v>
      </c>
      <c r="U42" s="7">
        <f t="shared" si="18"/>
        <v>0</v>
      </c>
      <c r="V42" s="7">
        <f t="shared" si="18"/>
        <v>0</v>
      </c>
      <c r="W42" s="7">
        <f t="shared" si="18"/>
        <v>0</v>
      </c>
      <c r="X42" s="7">
        <f t="shared" si="18"/>
        <v>0</v>
      </c>
      <c r="Y42" s="7">
        <f t="shared" si="18"/>
        <v>0</v>
      </c>
      <c r="Z42" s="7">
        <f t="shared" si="18"/>
        <v>0</v>
      </c>
      <c r="AA42" s="7">
        <f t="shared" si="18"/>
        <v>0</v>
      </c>
      <c r="AB42" s="7">
        <f t="shared" si="18"/>
        <v>0</v>
      </c>
      <c r="AC42" s="7">
        <f t="shared" si="18"/>
        <v>0</v>
      </c>
      <c r="AD42" s="7">
        <f t="shared" si="18"/>
        <v>0</v>
      </c>
      <c r="AE42" s="38"/>
      <c r="AF42" s="38"/>
      <c r="AG42" s="62"/>
      <c r="AH42" s="62"/>
      <c r="AI42" s="62"/>
      <c r="AJ42" s="62"/>
    </row>
    <row r="43" spans="1:36" ht="17.25" customHeight="1">
      <c r="A43" s="24" t="s">
        <v>13</v>
      </c>
      <c r="B43" s="7">
        <f t="shared" si="1"/>
        <v>3943.2027900000003</v>
      </c>
      <c r="C43" s="7">
        <f>C49+C55+C61</f>
        <v>1643.1314900000002</v>
      </c>
      <c r="D43" s="7">
        <f t="shared" si="17"/>
        <v>1449.0500000000002</v>
      </c>
      <c r="E43" s="7">
        <f>E49+E55+E61</f>
        <v>1449.0500000000002</v>
      </c>
      <c r="F43" s="7">
        <f>E43/B43%</f>
        <v>36.748046630389005</v>
      </c>
      <c r="G43" s="7">
        <f>E43/C43%</f>
        <v>88.18831656619275</v>
      </c>
      <c r="H43" s="7">
        <f>H49+H55+H61</f>
        <v>303.18221</v>
      </c>
      <c r="I43" s="7">
        <f t="shared" si="18"/>
        <v>155.79</v>
      </c>
      <c r="J43" s="7">
        <f t="shared" si="18"/>
        <v>346.90581</v>
      </c>
      <c r="K43" s="7">
        <f t="shared" si="18"/>
        <v>0</v>
      </c>
      <c r="L43" s="7">
        <f t="shared" si="18"/>
        <v>331.01585</v>
      </c>
      <c r="M43" s="7">
        <f t="shared" si="18"/>
        <v>603.85</v>
      </c>
      <c r="N43" s="7">
        <f t="shared" si="18"/>
        <v>331.01381000000003</v>
      </c>
      <c r="O43" s="7">
        <f t="shared" si="18"/>
        <v>342.34</v>
      </c>
      <c r="P43" s="7">
        <f t="shared" si="18"/>
        <v>331.01381000000003</v>
      </c>
      <c r="Q43" s="7">
        <f t="shared" si="18"/>
        <v>347.07</v>
      </c>
      <c r="R43" s="7">
        <f t="shared" si="18"/>
        <v>331.01381000000003</v>
      </c>
      <c r="S43" s="7">
        <f t="shared" si="18"/>
        <v>0</v>
      </c>
      <c r="T43" s="7">
        <f t="shared" si="18"/>
        <v>331.01381000000003</v>
      </c>
      <c r="U43" s="7">
        <f t="shared" si="18"/>
        <v>0</v>
      </c>
      <c r="V43" s="7">
        <f t="shared" si="18"/>
        <v>324.86736</v>
      </c>
      <c r="W43" s="7">
        <f t="shared" si="18"/>
        <v>0</v>
      </c>
      <c r="X43" s="7">
        <f t="shared" si="18"/>
        <v>324.86736</v>
      </c>
      <c r="Y43" s="7">
        <f>Y49+Y55+Y61</f>
        <v>0</v>
      </c>
      <c r="Z43" s="7">
        <f t="shared" si="18"/>
        <v>324.86736</v>
      </c>
      <c r="AA43" s="7">
        <f t="shared" si="18"/>
        <v>0</v>
      </c>
      <c r="AB43" s="7">
        <f t="shared" si="18"/>
        <v>324.86736</v>
      </c>
      <c r="AC43" s="7">
        <f t="shared" si="18"/>
        <v>0</v>
      </c>
      <c r="AD43" s="7">
        <f t="shared" si="18"/>
        <v>338.57424</v>
      </c>
      <c r="AE43" s="38"/>
      <c r="AF43" s="38"/>
      <c r="AG43" s="62"/>
      <c r="AH43" s="62"/>
      <c r="AI43" s="62"/>
      <c r="AJ43" s="62"/>
    </row>
    <row r="44" spans="1:36" ht="17.25" customHeight="1">
      <c r="A44" s="24" t="s">
        <v>52</v>
      </c>
      <c r="B44" s="7">
        <f t="shared" si="1"/>
        <v>0</v>
      </c>
      <c r="C44" s="7">
        <f t="shared" si="17"/>
        <v>0</v>
      </c>
      <c r="D44" s="7">
        <f t="shared" si="17"/>
        <v>0</v>
      </c>
      <c r="E44" s="7">
        <f t="shared" si="17"/>
        <v>0</v>
      </c>
      <c r="F44" s="7"/>
      <c r="G44" s="7"/>
      <c r="H44" s="7">
        <f>H50+H56+H62</f>
        <v>0</v>
      </c>
      <c r="I44" s="7">
        <f t="shared" si="18"/>
        <v>0</v>
      </c>
      <c r="J44" s="7">
        <f t="shared" si="18"/>
        <v>0</v>
      </c>
      <c r="K44" s="7">
        <f t="shared" si="18"/>
        <v>0</v>
      </c>
      <c r="L44" s="7">
        <f t="shared" si="18"/>
        <v>0</v>
      </c>
      <c r="M44" s="7">
        <f t="shared" si="18"/>
        <v>0</v>
      </c>
      <c r="N44" s="7">
        <f t="shared" si="18"/>
        <v>0</v>
      </c>
      <c r="O44" s="7">
        <f t="shared" si="18"/>
        <v>0</v>
      </c>
      <c r="P44" s="7">
        <f t="shared" si="18"/>
        <v>0</v>
      </c>
      <c r="Q44" s="7">
        <f t="shared" si="18"/>
        <v>0</v>
      </c>
      <c r="R44" s="7">
        <f t="shared" si="18"/>
        <v>0</v>
      </c>
      <c r="S44" s="7">
        <f t="shared" si="18"/>
        <v>0</v>
      </c>
      <c r="T44" s="7">
        <f t="shared" si="18"/>
        <v>0</v>
      </c>
      <c r="U44" s="7">
        <f t="shared" si="18"/>
        <v>0</v>
      </c>
      <c r="V44" s="7">
        <f t="shared" si="18"/>
        <v>0</v>
      </c>
      <c r="W44" s="7">
        <f t="shared" si="18"/>
        <v>0</v>
      </c>
      <c r="X44" s="7">
        <f t="shared" si="18"/>
        <v>0</v>
      </c>
      <c r="Y44" s="7">
        <f t="shared" si="18"/>
        <v>0</v>
      </c>
      <c r="Z44" s="7">
        <f t="shared" si="18"/>
        <v>0</v>
      </c>
      <c r="AA44" s="7">
        <f t="shared" si="18"/>
        <v>0</v>
      </c>
      <c r="AB44" s="7">
        <f t="shared" si="18"/>
        <v>0</v>
      </c>
      <c r="AC44" s="7">
        <f t="shared" si="18"/>
        <v>0</v>
      </c>
      <c r="AD44" s="7">
        <f t="shared" si="18"/>
        <v>0</v>
      </c>
      <c r="AE44" s="38"/>
      <c r="AF44" s="38"/>
      <c r="AG44" s="62"/>
      <c r="AH44" s="62"/>
      <c r="AI44" s="62"/>
      <c r="AJ44" s="62"/>
    </row>
    <row r="45" spans="1:36" ht="17.25" customHeight="1">
      <c r="A45" s="24" t="s">
        <v>14</v>
      </c>
      <c r="B45" s="7">
        <f t="shared" si="1"/>
        <v>0</v>
      </c>
      <c r="C45" s="7">
        <f t="shared" si="17"/>
        <v>0</v>
      </c>
      <c r="D45" s="7">
        <f t="shared" si="17"/>
        <v>0</v>
      </c>
      <c r="E45" s="7">
        <f t="shared" si="17"/>
        <v>0</v>
      </c>
      <c r="F45" s="7"/>
      <c r="G45" s="7"/>
      <c r="H45" s="7">
        <f>H51+H57+H63</f>
        <v>0</v>
      </c>
      <c r="I45" s="7">
        <f t="shared" si="18"/>
        <v>0</v>
      </c>
      <c r="J45" s="7">
        <f t="shared" si="18"/>
        <v>0</v>
      </c>
      <c r="K45" s="7">
        <f t="shared" si="18"/>
        <v>0</v>
      </c>
      <c r="L45" s="7">
        <f t="shared" si="18"/>
        <v>0</v>
      </c>
      <c r="M45" s="7">
        <f t="shared" si="18"/>
        <v>0</v>
      </c>
      <c r="N45" s="7">
        <f t="shared" si="18"/>
        <v>0</v>
      </c>
      <c r="O45" s="7">
        <f t="shared" si="18"/>
        <v>0</v>
      </c>
      <c r="P45" s="7">
        <f t="shared" si="18"/>
        <v>0</v>
      </c>
      <c r="Q45" s="7">
        <f t="shared" si="18"/>
        <v>0</v>
      </c>
      <c r="R45" s="7">
        <f t="shared" si="18"/>
        <v>0</v>
      </c>
      <c r="S45" s="7">
        <f t="shared" si="18"/>
        <v>0</v>
      </c>
      <c r="T45" s="7">
        <f t="shared" si="18"/>
        <v>0</v>
      </c>
      <c r="U45" s="7">
        <f t="shared" si="18"/>
        <v>0</v>
      </c>
      <c r="V45" s="7">
        <f t="shared" si="18"/>
        <v>0</v>
      </c>
      <c r="W45" s="7">
        <f t="shared" si="18"/>
        <v>0</v>
      </c>
      <c r="X45" s="7">
        <f t="shared" si="18"/>
        <v>0</v>
      </c>
      <c r="Y45" s="7">
        <f t="shared" si="18"/>
        <v>0</v>
      </c>
      <c r="Z45" s="7">
        <f t="shared" si="18"/>
        <v>0</v>
      </c>
      <c r="AA45" s="7">
        <f t="shared" si="18"/>
        <v>0</v>
      </c>
      <c r="AB45" s="7">
        <f t="shared" si="18"/>
        <v>0</v>
      </c>
      <c r="AC45" s="7">
        <f t="shared" si="18"/>
        <v>0</v>
      </c>
      <c r="AD45" s="7">
        <f t="shared" si="18"/>
        <v>0</v>
      </c>
      <c r="AE45" s="38"/>
      <c r="AF45" s="38"/>
      <c r="AG45" s="62"/>
      <c r="AH45" s="62"/>
      <c r="AI45" s="62"/>
      <c r="AJ45" s="62"/>
    </row>
    <row r="46" spans="1:36" ht="38.25" customHeight="1">
      <c r="A46" s="24" t="s">
        <v>42</v>
      </c>
      <c r="B46" s="7">
        <f t="shared" si="1"/>
        <v>1828.0027900000002</v>
      </c>
      <c r="C46" s="7">
        <f>C47</f>
        <v>732.95388</v>
      </c>
      <c r="D46" s="7">
        <f>D47</f>
        <v>732.9499999999999</v>
      </c>
      <c r="E46" s="7">
        <f>E47</f>
        <v>732.9499999999999</v>
      </c>
      <c r="F46" s="7">
        <f>E46/B46%</f>
        <v>40.095671845227315</v>
      </c>
      <c r="G46" s="7">
        <f>E46/C46%</f>
        <v>99.9994706351783</v>
      </c>
      <c r="H46" s="7">
        <f>H47</f>
        <v>112.44</v>
      </c>
      <c r="I46" s="7">
        <f aca="true" t="shared" si="19" ref="I46:AE46">I47</f>
        <v>112.44</v>
      </c>
      <c r="J46" s="7">
        <f t="shared" si="19"/>
        <v>155.12796</v>
      </c>
      <c r="K46" s="7">
        <f t="shared" si="19"/>
        <v>0</v>
      </c>
      <c r="L46" s="7">
        <f t="shared" si="19"/>
        <v>155.13</v>
      </c>
      <c r="M46" s="7">
        <f t="shared" si="19"/>
        <v>310.26</v>
      </c>
      <c r="N46" s="7">
        <f t="shared" si="19"/>
        <v>155.12796</v>
      </c>
      <c r="O46" s="7">
        <f t="shared" si="19"/>
        <v>155.13</v>
      </c>
      <c r="P46" s="7">
        <f t="shared" si="19"/>
        <v>155.12796</v>
      </c>
      <c r="Q46" s="7">
        <f t="shared" si="19"/>
        <v>155.12</v>
      </c>
      <c r="R46" s="7">
        <f t="shared" si="19"/>
        <v>155.12796</v>
      </c>
      <c r="S46" s="7">
        <f t="shared" si="19"/>
        <v>0</v>
      </c>
      <c r="T46" s="7">
        <f t="shared" si="19"/>
        <v>155.12796</v>
      </c>
      <c r="U46" s="7">
        <f t="shared" si="19"/>
        <v>0</v>
      </c>
      <c r="V46" s="7">
        <f t="shared" si="19"/>
        <v>155.12796</v>
      </c>
      <c r="W46" s="7">
        <f t="shared" si="19"/>
        <v>0</v>
      </c>
      <c r="X46" s="7">
        <f t="shared" si="19"/>
        <v>155.12796</v>
      </c>
      <c r="Y46" s="7">
        <f t="shared" si="19"/>
        <v>0</v>
      </c>
      <c r="Z46" s="7">
        <f t="shared" si="19"/>
        <v>155.12796</v>
      </c>
      <c r="AA46" s="7">
        <f t="shared" si="19"/>
        <v>0</v>
      </c>
      <c r="AB46" s="7">
        <f t="shared" si="19"/>
        <v>155.12796</v>
      </c>
      <c r="AC46" s="7">
        <f t="shared" si="19"/>
        <v>0</v>
      </c>
      <c r="AD46" s="7">
        <f t="shared" si="19"/>
        <v>164.28115</v>
      </c>
      <c r="AE46" s="7">
        <f t="shared" si="19"/>
        <v>0</v>
      </c>
      <c r="AF46" s="87"/>
      <c r="AG46" s="62"/>
      <c r="AH46" s="62"/>
      <c r="AI46" s="62"/>
      <c r="AJ46" s="62"/>
    </row>
    <row r="47" spans="1:36" s="22" customFormat="1" ht="21" customHeight="1">
      <c r="A47" s="21" t="s">
        <v>23</v>
      </c>
      <c r="B47" s="13">
        <f t="shared" si="1"/>
        <v>1828.0027900000002</v>
      </c>
      <c r="C47" s="13">
        <f>C48+C49+C50+C51</f>
        <v>732.95388</v>
      </c>
      <c r="D47" s="13">
        <f>D48+D49+D50+D51</f>
        <v>732.9499999999999</v>
      </c>
      <c r="E47" s="13">
        <f>E48+E49+E50+E51</f>
        <v>732.9499999999999</v>
      </c>
      <c r="F47" s="13">
        <f>E47/B47%</f>
        <v>40.095671845227315</v>
      </c>
      <c r="G47" s="13">
        <f>E47/C47%</f>
        <v>99.9994706351783</v>
      </c>
      <c r="H47" s="13">
        <f>H48+H49+H50+H51</f>
        <v>112.44</v>
      </c>
      <c r="I47" s="13">
        <f aca="true" t="shared" si="20" ref="I47:AD47">I48+I49+I50+I51</f>
        <v>112.44</v>
      </c>
      <c r="J47" s="13">
        <f t="shared" si="20"/>
        <v>155.12796</v>
      </c>
      <c r="K47" s="13">
        <f t="shared" si="20"/>
        <v>0</v>
      </c>
      <c r="L47" s="13">
        <f t="shared" si="20"/>
        <v>155.13</v>
      </c>
      <c r="M47" s="13">
        <f t="shared" si="20"/>
        <v>310.26</v>
      </c>
      <c r="N47" s="13">
        <f t="shared" si="20"/>
        <v>155.12796</v>
      </c>
      <c r="O47" s="13">
        <f t="shared" si="20"/>
        <v>155.13</v>
      </c>
      <c r="P47" s="13">
        <f t="shared" si="20"/>
        <v>155.12796</v>
      </c>
      <c r="Q47" s="13">
        <f t="shared" si="20"/>
        <v>155.12</v>
      </c>
      <c r="R47" s="13">
        <f t="shared" si="20"/>
        <v>155.12796</v>
      </c>
      <c r="S47" s="13">
        <f t="shared" si="20"/>
        <v>0</v>
      </c>
      <c r="T47" s="13">
        <f t="shared" si="20"/>
        <v>155.12796</v>
      </c>
      <c r="U47" s="13">
        <f t="shared" si="20"/>
        <v>0</v>
      </c>
      <c r="V47" s="13">
        <f>V48+V49+V50+V51</f>
        <v>155.12796</v>
      </c>
      <c r="W47" s="13">
        <f t="shared" si="20"/>
        <v>0</v>
      </c>
      <c r="X47" s="13">
        <f t="shared" si="20"/>
        <v>155.12796</v>
      </c>
      <c r="Y47" s="13">
        <f t="shared" si="20"/>
        <v>0</v>
      </c>
      <c r="Z47" s="13">
        <f t="shared" si="20"/>
        <v>155.12796</v>
      </c>
      <c r="AA47" s="13">
        <f t="shared" si="20"/>
        <v>0</v>
      </c>
      <c r="AB47" s="13">
        <f t="shared" si="20"/>
        <v>155.12796</v>
      </c>
      <c r="AC47" s="13">
        <f t="shared" si="20"/>
        <v>0</v>
      </c>
      <c r="AD47" s="13">
        <f t="shared" si="20"/>
        <v>164.28115</v>
      </c>
      <c r="AE47" s="13">
        <f>AE48+AE49+AE50+AE51</f>
        <v>0</v>
      </c>
      <c r="AF47" s="88"/>
      <c r="AG47" s="62"/>
      <c r="AH47" s="62"/>
      <c r="AI47" s="62"/>
      <c r="AJ47" s="62"/>
    </row>
    <row r="48" spans="1:36" ht="18" customHeight="1">
      <c r="A48" s="24" t="s">
        <v>12</v>
      </c>
      <c r="B48" s="7">
        <f t="shared" si="1"/>
        <v>0</v>
      </c>
      <c r="C48" s="7">
        <f>H48+J48+L48+N48+P48</f>
        <v>0</v>
      </c>
      <c r="D48" s="7">
        <f>E48</f>
        <v>0</v>
      </c>
      <c r="E48" s="7">
        <f>I48+K48+M48+O48+Q48+S48+U48+W48+Y48+AA48+AC48+AE48</f>
        <v>0</v>
      </c>
      <c r="F48" s="7"/>
      <c r="G48" s="7"/>
      <c r="H48" s="7"/>
      <c r="I48" s="7"/>
      <c r="J48" s="7"/>
      <c r="K48" s="7"/>
      <c r="L48" s="7"/>
      <c r="M48" s="7"/>
      <c r="N48" s="7"/>
      <c r="O48" s="7"/>
      <c r="P48" s="7"/>
      <c r="Q48" s="7"/>
      <c r="R48" s="7"/>
      <c r="S48" s="7"/>
      <c r="T48" s="7"/>
      <c r="U48" s="7"/>
      <c r="V48" s="7"/>
      <c r="W48" s="7"/>
      <c r="X48" s="7"/>
      <c r="Y48" s="7"/>
      <c r="Z48" s="7"/>
      <c r="AA48" s="7"/>
      <c r="AB48" s="7"/>
      <c r="AC48" s="7"/>
      <c r="AD48" s="7"/>
      <c r="AE48" s="38"/>
      <c r="AF48" s="88"/>
      <c r="AG48" s="62"/>
      <c r="AH48" s="62"/>
      <c r="AI48" s="62"/>
      <c r="AJ48" s="62"/>
    </row>
    <row r="49" spans="1:36" ht="18" customHeight="1">
      <c r="A49" s="24" t="s">
        <v>13</v>
      </c>
      <c r="B49" s="7">
        <f>H49+J49+L49+N49+P49+R49+T49+V49+X49+Z49+AB49+AD49</f>
        <v>1828.0027900000002</v>
      </c>
      <c r="C49" s="7">
        <f>H49+J49+L49+N49+P49</f>
        <v>732.95388</v>
      </c>
      <c r="D49" s="7">
        <f>E49</f>
        <v>732.9499999999999</v>
      </c>
      <c r="E49" s="7">
        <f>I49+K49+M49+O49+Q49+S49+U49+W49+Y49+AA49+AC49+AE49</f>
        <v>732.9499999999999</v>
      </c>
      <c r="F49" s="7">
        <f>E49/B49%</f>
        <v>40.095671845227315</v>
      </c>
      <c r="G49" s="7">
        <f>E49/C49%</f>
        <v>99.9994706351783</v>
      </c>
      <c r="H49" s="7">
        <v>112.44</v>
      </c>
      <c r="I49" s="7">
        <v>112.44</v>
      </c>
      <c r="J49" s="7">
        <v>155.12796</v>
      </c>
      <c r="K49" s="7"/>
      <c r="L49" s="7">
        <v>155.13</v>
      </c>
      <c r="M49" s="7">
        <v>310.26</v>
      </c>
      <c r="N49" s="7">
        <v>155.12796</v>
      </c>
      <c r="O49" s="7">
        <v>155.13</v>
      </c>
      <c r="P49" s="7">
        <v>155.12796</v>
      </c>
      <c r="Q49" s="7">
        <v>155.12</v>
      </c>
      <c r="R49" s="7">
        <v>155.12796</v>
      </c>
      <c r="S49" s="7"/>
      <c r="T49" s="7">
        <v>155.12796</v>
      </c>
      <c r="U49" s="7"/>
      <c r="V49" s="7">
        <v>155.12796</v>
      </c>
      <c r="W49" s="7"/>
      <c r="X49" s="7">
        <v>155.12796</v>
      </c>
      <c r="Y49" s="7"/>
      <c r="Z49" s="7">
        <v>155.12796</v>
      </c>
      <c r="AA49" s="7"/>
      <c r="AB49" s="7">
        <v>155.12796</v>
      </c>
      <c r="AC49" s="7"/>
      <c r="AD49" s="7">
        <v>164.28115</v>
      </c>
      <c r="AE49" s="38"/>
      <c r="AF49" s="88"/>
      <c r="AG49" s="62"/>
      <c r="AH49" s="62"/>
      <c r="AI49" s="62"/>
      <c r="AJ49" s="62"/>
    </row>
    <row r="50" spans="1:36" ht="18" customHeight="1">
      <c r="A50" s="24" t="s">
        <v>52</v>
      </c>
      <c r="B50" s="7">
        <f t="shared" si="1"/>
        <v>0</v>
      </c>
      <c r="C50" s="7">
        <f>H50+J50+L50+N50+P50</f>
        <v>0</v>
      </c>
      <c r="D50" s="7">
        <f>E50</f>
        <v>0</v>
      </c>
      <c r="E50" s="7">
        <f>I50+K50+M50+O50+Q50+S50+U50+W50+Y50+AA50+AC50+AE50</f>
        <v>0</v>
      </c>
      <c r="F50" s="7"/>
      <c r="G50" s="7"/>
      <c r="H50" s="7"/>
      <c r="I50" s="7"/>
      <c r="J50" s="7"/>
      <c r="K50" s="7"/>
      <c r="L50" s="7"/>
      <c r="M50" s="7"/>
      <c r="N50" s="7"/>
      <c r="O50" s="7"/>
      <c r="P50" s="7"/>
      <c r="Q50" s="7"/>
      <c r="R50" s="7"/>
      <c r="S50" s="7"/>
      <c r="T50" s="7"/>
      <c r="U50" s="7"/>
      <c r="V50" s="7"/>
      <c r="W50" s="7"/>
      <c r="X50" s="7"/>
      <c r="Y50" s="7"/>
      <c r="Z50" s="7"/>
      <c r="AA50" s="7"/>
      <c r="AB50" s="7"/>
      <c r="AC50" s="7"/>
      <c r="AD50" s="7"/>
      <c r="AE50" s="38"/>
      <c r="AF50" s="88"/>
      <c r="AG50" s="62"/>
      <c r="AH50" s="62"/>
      <c r="AI50" s="62"/>
      <c r="AJ50" s="62"/>
    </row>
    <row r="51" spans="1:36" ht="18" customHeight="1">
      <c r="A51" s="24" t="s">
        <v>14</v>
      </c>
      <c r="B51" s="7">
        <f t="shared" si="1"/>
        <v>0</v>
      </c>
      <c r="C51" s="7">
        <f>H51+J51+L51+N51+P51</f>
        <v>0</v>
      </c>
      <c r="D51" s="7">
        <f>E51</f>
        <v>0</v>
      </c>
      <c r="E51" s="7">
        <f>I51+K51+M51+O51+Q51+S51+U51+W51+Y51+AA51+AC51+AE51</f>
        <v>0</v>
      </c>
      <c r="F51" s="7"/>
      <c r="G51" s="7"/>
      <c r="H51" s="7"/>
      <c r="I51" s="7"/>
      <c r="J51" s="7"/>
      <c r="K51" s="7"/>
      <c r="L51" s="7"/>
      <c r="M51" s="7"/>
      <c r="N51" s="7"/>
      <c r="O51" s="7"/>
      <c r="P51" s="7"/>
      <c r="Q51" s="7"/>
      <c r="R51" s="7"/>
      <c r="S51" s="7"/>
      <c r="T51" s="7"/>
      <c r="U51" s="7"/>
      <c r="V51" s="7"/>
      <c r="W51" s="7"/>
      <c r="X51" s="7"/>
      <c r="Y51" s="7"/>
      <c r="Z51" s="7"/>
      <c r="AA51" s="7"/>
      <c r="AB51" s="7"/>
      <c r="AC51" s="7"/>
      <c r="AD51" s="7"/>
      <c r="AE51" s="38"/>
      <c r="AF51" s="89"/>
      <c r="AG51" s="62"/>
      <c r="AH51" s="62"/>
      <c r="AI51" s="62"/>
      <c r="AJ51" s="62"/>
    </row>
    <row r="52" spans="1:36" ht="24.75" customHeight="1">
      <c r="A52" s="24" t="s">
        <v>43</v>
      </c>
      <c r="B52" s="7">
        <f t="shared" si="1"/>
        <v>1193.1999999999998</v>
      </c>
      <c r="C52" s="7">
        <f>C53</f>
        <v>516.80481</v>
      </c>
      <c r="D52" s="7">
        <f>D53</f>
        <v>427.22</v>
      </c>
      <c r="E52" s="7">
        <f>E53</f>
        <v>427.22</v>
      </c>
      <c r="F52" s="7">
        <f>E52/B52%</f>
        <v>35.8045591686222</v>
      </c>
      <c r="G52" s="7">
        <f>E52/C52%</f>
        <v>82.66563927684807</v>
      </c>
      <c r="H52" s="7">
        <f>H53</f>
        <v>116.98481</v>
      </c>
      <c r="I52" s="7">
        <f aca="true" t="shared" si="21" ref="I52:AE52">I53</f>
        <v>18.76</v>
      </c>
      <c r="J52" s="7">
        <f t="shared" si="21"/>
        <v>111.874</v>
      </c>
      <c r="K52" s="7">
        <f t="shared" si="21"/>
        <v>0</v>
      </c>
      <c r="L52" s="7">
        <f t="shared" si="21"/>
        <v>95.982</v>
      </c>
      <c r="M52" s="7">
        <f t="shared" si="21"/>
        <v>189.1</v>
      </c>
      <c r="N52" s="7">
        <f t="shared" si="21"/>
        <v>95.982</v>
      </c>
      <c r="O52" s="7">
        <f t="shared" si="21"/>
        <v>113.46</v>
      </c>
      <c r="P52" s="7">
        <f t="shared" si="21"/>
        <v>95.982</v>
      </c>
      <c r="Q52" s="7">
        <f t="shared" si="21"/>
        <v>105.9</v>
      </c>
      <c r="R52" s="7">
        <f t="shared" si="21"/>
        <v>95.982</v>
      </c>
      <c r="S52" s="7">
        <f t="shared" si="21"/>
        <v>0</v>
      </c>
      <c r="T52" s="7">
        <f t="shared" si="21"/>
        <v>95.982</v>
      </c>
      <c r="U52" s="7">
        <f t="shared" si="21"/>
        <v>0</v>
      </c>
      <c r="V52" s="7">
        <f t="shared" si="21"/>
        <v>95.982</v>
      </c>
      <c r="W52" s="7">
        <f t="shared" si="21"/>
        <v>0</v>
      </c>
      <c r="X52" s="7">
        <f t="shared" si="21"/>
        <v>95.982</v>
      </c>
      <c r="Y52" s="7">
        <f t="shared" si="21"/>
        <v>0</v>
      </c>
      <c r="Z52" s="7">
        <f t="shared" si="21"/>
        <v>95.982</v>
      </c>
      <c r="AA52" s="7">
        <f t="shared" si="21"/>
        <v>0</v>
      </c>
      <c r="AB52" s="7">
        <f t="shared" si="21"/>
        <v>95.982</v>
      </c>
      <c r="AC52" s="7">
        <f t="shared" si="21"/>
        <v>0</v>
      </c>
      <c r="AD52" s="7">
        <f t="shared" si="21"/>
        <v>100.50319</v>
      </c>
      <c r="AE52" s="7">
        <f t="shared" si="21"/>
        <v>0</v>
      </c>
      <c r="AF52" s="87" t="s">
        <v>84</v>
      </c>
      <c r="AG52" s="62"/>
      <c r="AH52" s="62"/>
      <c r="AI52" s="62"/>
      <c r="AJ52" s="62"/>
    </row>
    <row r="53" spans="1:36" s="22" customFormat="1" ht="21" customHeight="1">
      <c r="A53" s="21" t="s">
        <v>23</v>
      </c>
      <c r="B53" s="13">
        <f t="shared" si="1"/>
        <v>1193.1999999999998</v>
      </c>
      <c r="C53" s="13">
        <f>C54+C55+C56+C57</f>
        <v>516.80481</v>
      </c>
      <c r="D53" s="13">
        <f>D54+D55+D56+D57</f>
        <v>427.22</v>
      </c>
      <c r="E53" s="13">
        <f>E54+E55+E56+E57</f>
        <v>427.22</v>
      </c>
      <c r="F53" s="13">
        <f>E53/B53%</f>
        <v>35.8045591686222</v>
      </c>
      <c r="G53" s="13">
        <f>E53/C53%</f>
        <v>82.66563927684807</v>
      </c>
      <c r="H53" s="13">
        <f>H54+H55+H56+H57</f>
        <v>116.98481</v>
      </c>
      <c r="I53" s="13">
        <f aca="true" t="shared" si="22" ref="I53:AD53">I54+I55+I56+I57</f>
        <v>18.76</v>
      </c>
      <c r="J53" s="13">
        <f t="shared" si="22"/>
        <v>111.874</v>
      </c>
      <c r="K53" s="13">
        <f t="shared" si="22"/>
        <v>0</v>
      </c>
      <c r="L53" s="13">
        <f t="shared" si="22"/>
        <v>95.982</v>
      </c>
      <c r="M53" s="13">
        <f t="shared" si="22"/>
        <v>189.1</v>
      </c>
      <c r="N53" s="13">
        <f t="shared" si="22"/>
        <v>95.982</v>
      </c>
      <c r="O53" s="13">
        <f t="shared" si="22"/>
        <v>113.46</v>
      </c>
      <c r="P53" s="13">
        <f t="shared" si="22"/>
        <v>95.982</v>
      </c>
      <c r="Q53" s="13">
        <f t="shared" si="22"/>
        <v>105.9</v>
      </c>
      <c r="R53" s="13">
        <f t="shared" si="22"/>
        <v>95.982</v>
      </c>
      <c r="S53" s="13">
        <f t="shared" si="22"/>
        <v>0</v>
      </c>
      <c r="T53" s="13">
        <f t="shared" si="22"/>
        <v>95.982</v>
      </c>
      <c r="U53" s="13">
        <f t="shared" si="22"/>
        <v>0</v>
      </c>
      <c r="V53" s="13">
        <f>V54+V55+V56+V57</f>
        <v>95.982</v>
      </c>
      <c r="W53" s="13">
        <f t="shared" si="22"/>
        <v>0</v>
      </c>
      <c r="X53" s="13">
        <f t="shared" si="22"/>
        <v>95.982</v>
      </c>
      <c r="Y53" s="13">
        <f t="shared" si="22"/>
        <v>0</v>
      </c>
      <c r="Z53" s="13">
        <f t="shared" si="22"/>
        <v>95.982</v>
      </c>
      <c r="AA53" s="13">
        <f t="shared" si="22"/>
        <v>0</v>
      </c>
      <c r="AB53" s="13">
        <f t="shared" si="22"/>
        <v>95.982</v>
      </c>
      <c r="AC53" s="13">
        <f t="shared" si="22"/>
        <v>0</v>
      </c>
      <c r="AD53" s="13">
        <f t="shared" si="22"/>
        <v>100.50319</v>
      </c>
      <c r="AE53" s="13">
        <f>AE54+AE55+AE56+AE57</f>
        <v>0</v>
      </c>
      <c r="AF53" s="88"/>
      <c r="AG53" s="62"/>
      <c r="AH53" s="62"/>
      <c r="AI53" s="62"/>
      <c r="AJ53" s="62"/>
    </row>
    <row r="54" spans="1:36" ht="17.25" customHeight="1">
      <c r="A54" s="24" t="s">
        <v>12</v>
      </c>
      <c r="B54" s="7">
        <f t="shared" si="1"/>
        <v>0</v>
      </c>
      <c r="C54" s="7">
        <f>H54+J54+L54+N54+P54</f>
        <v>0</v>
      </c>
      <c r="D54" s="7">
        <f>E54</f>
        <v>0</v>
      </c>
      <c r="E54" s="7">
        <f>I54+K54+M54+O54+Q54+S54+U54+W54+Y54+AA54+AC54+AE54</f>
        <v>0</v>
      </c>
      <c r="F54" s="7"/>
      <c r="G54" s="7"/>
      <c r="H54" s="7"/>
      <c r="I54" s="7"/>
      <c r="J54" s="7"/>
      <c r="K54" s="7"/>
      <c r="L54" s="7"/>
      <c r="M54" s="7"/>
      <c r="N54" s="7"/>
      <c r="O54" s="7"/>
      <c r="P54" s="7"/>
      <c r="Q54" s="7"/>
      <c r="R54" s="7"/>
      <c r="S54" s="7"/>
      <c r="T54" s="7"/>
      <c r="U54" s="7"/>
      <c r="V54" s="7"/>
      <c r="W54" s="7"/>
      <c r="X54" s="7"/>
      <c r="Y54" s="7"/>
      <c r="Z54" s="7"/>
      <c r="AA54" s="7"/>
      <c r="AB54" s="7"/>
      <c r="AC54" s="7"/>
      <c r="AD54" s="7"/>
      <c r="AE54" s="38"/>
      <c r="AF54" s="88"/>
      <c r="AG54" s="62"/>
      <c r="AH54" s="62"/>
      <c r="AI54" s="62"/>
      <c r="AJ54" s="62"/>
    </row>
    <row r="55" spans="1:36" ht="17.25" customHeight="1">
      <c r="A55" s="24" t="s">
        <v>13</v>
      </c>
      <c r="B55" s="7">
        <f>H55+J55+L55+N55+P55+R55+T55+V55+X55+Z55+AB55+AD55</f>
        <v>1193.1999999999998</v>
      </c>
      <c r="C55" s="7">
        <f>H55+J55+L55+N55+P55</f>
        <v>516.80481</v>
      </c>
      <c r="D55" s="7">
        <f>E55</f>
        <v>427.22</v>
      </c>
      <c r="E55" s="7">
        <f>I55+K55+M55+O55+Q55+S55+U55+W55+Y55+AA55+AC55+AE55</f>
        <v>427.22</v>
      </c>
      <c r="F55" s="7">
        <f>E55/B55%</f>
        <v>35.8045591686222</v>
      </c>
      <c r="G55" s="7">
        <f>E55/C55%</f>
        <v>82.66563927684807</v>
      </c>
      <c r="H55" s="7">
        <v>116.98481</v>
      </c>
      <c r="I55" s="7">
        <v>18.76</v>
      </c>
      <c r="J55" s="7">
        <v>111.874</v>
      </c>
      <c r="K55" s="7"/>
      <c r="L55" s="7">
        <v>95.982</v>
      </c>
      <c r="M55" s="7">
        <v>189.1</v>
      </c>
      <c r="N55" s="7">
        <v>95.982</v>
      </c>
      <c r="O55" s="7">
        <v>113.46</v>
      </c>
      <c r="P55" s="7">
        <v>95.982</v>
      </c>
      <c r="Q55" s="7">
        <v>105.9</v>
      </c>
      <c r="R55" s="7">
        <v>95.982</v>
      </c>
      <c r="S55" s="7"/>
      <c r="T55" s="7">
        <v>95.982</v>
      </c>
      <c r="U55" s="7"/>
      <c r="V55" s="7">
        <v>95.982</v>
      </c>
      <c r="W55" s="7"/>
      <c r="X55" s="7">
        <v>95.982</v>
      </c>
      <c r="Y55" s="7"/>
      <c r="Z55" s="7">
        <v>95.982</v>
      </c>
      <c r="AA55" s="7"/>
      <c r="AB55" s="7">
        <v>95.982</v>
      </c>
      <c r="AC55" s="7"/>
      <c r="AD55" s="7">
        <v>100.50319</v>
      </c>
      <c r="AE55" s="38"/>
      <c r="AF55" s="88"/>
      <c r="AG55" s="62"/>
      <c r="AH55" s="62"/>
      <c r="AI55" s="62"/>
      <c r="AJ55" s="62"/>
    </row>
    <row r="56" spans="1:36" ht="17.25" customHeight="1">
      <c r="A56" s="24" t="s">
        <v>52</v>
      </c>
      <c r="B56" s="7">
        <f t="shared" si="1"/>
        <v>0</v>
      </c>
      <c r="C56" s="7">
        <f>H56+J56+L56+N56+P56</f>
        <v>0</v>
      </c>
      <c r="D56" s="7">
        <f>E56</f>
        <v>0</v>
      </c>
      <c r="E56" s="7">
        <f>I56+K56+M56+O56+Q56+S56+U56+W56+Y56+AA56+AC56+AE56</f>
        <v>0</v>
      </c>
      <c r="F56" s="7"/>
      <c r="G56" s="7"/>
      <c r="H56" s="7"/>
      <c r="I56" s="7"/>
      <c r="J56" s="7"/>
      <c r="K56" s="7"/>
      <c r="L56" s="7"/>
      <c r="M56" s="7"/>
      <c r="N56" s="7"/>
      <c r="O56" s="7"/>
      <c r="P56" s="7"/>
      <c r="Q56" s="7"/>
      <c r="R56" s="7"/>
      <c r="S56" s="7"/>
      <c r="T56" s="7"/>
      <c r="U56" s="7"/>
      <c r="V56" s="7"/>
      <c r="W56" s="7"/>
      <c r="X56" s="7"/>
      <c r="Y56" s="7"/>
      <c r="Z56" s="7"/>
      <c r="AA56" s="7"/>
      <c r="AB56" s="7"/>
      <c r="AC56" s="7"/>
      <c r="AD56" s="7"/>
      <c r="AE56" s="38"/>
      <c r="AF56" s="88"/>
      <c r="AG56" s="62"/>
      <c r="AH56" s="62"/>
      <c r="AI56" s="62"/>
      <c r="AJ56" s="62"/>
    </row>
    <row r="57" spans="1:36" ht="17.25" customHeight="1">
      <c r="A57" s="24" t="s">
        <v>14</v>
      </c>
      <c r="B57" s="7">
        <f t="shared" si="1"/>
        <v>0</v>
      </c>
      <c r="C57" s="7">
        <f>H57+J57+L57+N57+P57</f>
        <v>0</v>
      </c>
      <c r="D57" s="7">
        <f>E57</f>
        <v>0</v>
      </c>
      <c r="E57" s="7">
        <f>I57+K57+M57+O57+Q57+S57+U57+W57+Y57+AA57+AC57+AE57</f>
        <v>0</v>
      </c>
      <c r="F57" s="7"/>
      <c r="G57" s="7"/>
      <c r="H57" s="7"/>
      <c r="I57" s="7"/>
      <c r="J57" s="7"/>
      <c r="K57" s="7"/>
      <c r="L57" s="7"/>
      <c r="M57" s="7"/>
      <c r="N57" s="7"/>
      <c r="O57" s="7"/>
      <c r="P57" s="7"/>
      <c r="Q57" s="7"/>
      <c r="R57" s="7"/>
      <c r="S57" s="7"/>
      <c r="T57" s="7"/>
      <c r="U57" s="7"/>
      <c r="V57" s="7"/>
      <c r="W57" s="7"/>
      <c r="X57" s="7"/>
      <c r="Y57" s="7"/>
      <c r="Z57" s="7"/>
      <c r="AA57" s="7"/>
      <c r="AB57" s="7"/>
      <c r="AC57" s="7"/>
      <c r="AD57" s="7"/>
      <c r="AE57" s="38"/>
      <c r="AF57" s="89"/>
      <c r="AG57" s="62"/>
      <c r="AH57" s="62"/>
      <c r="AI57" s="62"/>
      <c r="AJ57" s="62"/>
    </row>
    <row r="58" spans="1:36" ht="51" customHeight="1">
      <c r="A58" s="25" t="s">
        <v>44</v>
      </c>
      <c r="B58" s="7">
        <f t="shared" si="1"/>
        <v>921.9999999999999</v>
      </c>
      <c r="C58" s="7">
        <f>C59</f>
        <v>393.3728</v>
      </c>
      <c r="D58" s="7">
        <f>D59</f>
        <v>288.88</v>
      </c>
      <c r="E58" s="7">
        <f>E59</f>
        <v>288.88</v>
      </c>
      <c r="F58" s="7">
        <f>E58/B58%</f>
        <v>31.331887201735363</v>
      </c>
      <c r="G58" s="7">
        <f>E58/C58%</f>
        <v>73.43669923289053</v>
      </c>
      <c r="H58" s="7">
        <f>H59</f>
        <v>73.7574</v>
      </c>
      <c r="I58" s="7">
        <f aca="true" t="shared" si="23" ref="I58:AE58">I59</f>
        <v>24.59</v>
      </c>
      <c r="J58" s="7">
        <f t="shared" si="23"/>
        <v>79.90385</v>
      </c>
      <c r="K58" s="7">
        <f t="shared" si="23"/>
        <v>0</v>
      </c>
      <c r="L58" s="7">
        <f t="shared" si="23"/>
        <v>79.90385</v>
      </c>
      <c r="M58" s="7">
        <f t="shared" si="23"/>
        <v>104.49</v>
      </c>
      <c r="N58" s="7">
        <f t="shared" si="23"/>
        <v>79.90385</v>
      </c>
      <c r="O58" s="7">
        <f t="shared" si="23"/>
        <v>73.75</v>
      </c>
      <c r="P58" s="7">
        <f t="shared" si="23"/>
        <v>79.90385</v>
      </c>
      <c r="Q58" s="7">
        <f t="shared" si="23"/>
        <v>86.05</v>
      </c>
      <c r="R58" s="7">
        <f t="shared" si="23"/>
        <v>79.90385</v>
      </c>
      <c r="S58" s="7">
        <f t="shared" si="23"/>
        <v>0</v>
      </c>
      <c r="T58" s="7">
        <f t="shared" si="23"/>
        <v>79.90385</v>
      </c>
      <c r="U58" s="7">
        <f t="shared" si="23"/>
        <v>0</v>
      </c>
      <c r="V58" s="7">
        <f t="shared" si="23"/>
        <v>73.7574</v>
      </c>
      <c r="W58" s="7">
        <f t="shared" si="23"/>
        <v>0</v>
      </c>
      <c r="X58" s="7">
        <f t="shared" si="23"/>
        <v>73.7574</v>
      </c>
      <c r="Y58" s="7">
        <f t="shared" si="23"/>
        <v>0</v>
      </c>
      <c r="Z58" s="7">
        <f t="shared" si="23"/>
        <v>73.7574</v>
      </c>
      <c r="AA58" s="7">
        <f t="shared" si="23"/>
        <v>0</v>
      </c>
      <c r="AB58" s="7">
        <f t="shared" si="23"/>
        <v>73.7574</v>
      </c>
      <c r="AC58" s="7">
        <f t="shared" si="23"/>
        <v>0</v>
      </c>
      <c r="AD58" s="7">
        <f t="shared" si="23"/>
        <v>73.7899</v>
      </c>
      <c r="AE58" s="7">
        <f t="shared" si="23"/>
        <v>0</v>
      </c>
      <c r="AF58" s="87" t="s">
        <v>84</v>
      </c>
      <c r="AG58" s="62"/>
      <c r="AH58" s="62"/>
      <c r="AI58" s="62"/>
      <c r="AJ58" s="62"/>
    </row>
    <row r="59" spans="1:36" s="22" customFormat="1" ht="18" customHeight="1">
      <c r="A59" s="21" t="s">
        <v>23</v>
      </c>
      <c r="B59" s="13">
        <f t="shared" si="1"/>
        <v>921.9999999999999</v>
      </c>
      <c r="C59" s="13">
        <f>C60+C61+C62+C63</f>
        <v>393.3728</v>
      </c>
      <c r="D59" s="13">
        <f>D60+D61+D62+D63</f>
        <v>288.88</v>
      </c>
      <c r="E59" s="13">
        <f>E60+E61+E62+E63</f>
        <v>288.88</v>
      </c>
      <c r="F59" s="13">
        <f>E59/B59%</f>
        <v>31.331887201735363</v>
      </c>
      <c r="G59" s="13">
        <f>E59/C59%</f>
        <v>73.43669923289053</v>
      </c>
      <c r="H59" s="13">
        <f>H60+H61+H62+H63</f>
        <v>73.7574</v>
      </c>
      <c r="I59" s="13">
        <f aca="true" t="shared" si="24" ref="I59:AD59">I60+I61+I62+I63</f>
        <v>24.59</v>
      </c>
      <c r="J59" s="13">
        <f t="shared" si="24"/>
        <v>79.90385</v>
      </c>
      <c r="K59" s="13">
        <f t="shared" si="24"/>
        <v>0</v>
      </c>
      <c r="L59" s="13">
        <f t="shared" si="24"/>
        <v>79.90385</v>
      </c>
      <c r="M59" s="13">
        <f t="shared" si="24"/>
        <v>104.49</v>
      </c>
      <c r="N59" s="13">
        <f t="shared" si="24"/>
        <v>79.90385</v>
      </c>
      <c r="O59" s="13">
        <f t="shared" si="24"/>
        <v>73.75</v>
      </c>
      <c r="P59" s="13">
        <f t="shared" si="24"/>
        <v>79.90385</v>
      </c>
      <c r="Q59" s="13">
        <f t="shared" si="24"/>
        <v>86.05</v>
      </c>
      <c r="R59" s="13">
        <f t="shared" si="24"/>
        <v>79.90385</v>
      </c>
      <c r="S59" s="13">
        <f t="shared" si="24"/>
        <v>0</v>
      </c>
      <c r="T59" s="13">
        <f t="shared" si="24"/>
        <v>79.90385</v>
      </c>
      <c r="U59" s="13">
        <f t="shared" si="24"/>
        <v>0</v>
      </c>
      <c r="V59" s="13">
        <f>V60+V61+V62+V63</f>
        <v>73.7574</v>
      </c>
      <c r="W59" s="13">
        <f t="shared" si="24"/>
        <v>0</v>
      </c>
      <c r="X59" s="13">
        <f t="shared" si="24"/>
        <v>73.7574</v>
      </c>
      <c r="Y59" s="13">
        <f t="shared" si="24"/>
        <v>0</v>
      </c>
      <c r="Z59" s="13">
        <f t="shared" si="24"/>
        <v>73.7574</v>
      </c>
      <c r="AA59" s="13">
        <f t="shared" si="24"/>
        <v>0</v>
      </c>
      <c r="AB59" s="13">
        <f t="shared" si="24"/>
        <v>73.7574</v>
      </c>
      <c r="AC59" s="13">
        <f t="shared" si="24"/>
        <v>0</v>
      </c>
      <c r="AD59" s="13">
        <f t="shared" si="24"/>
        <v>73.7899</v>
      </c>
      <c r="AE59" s="13">
        <f>AE60+AE61+AE62+AE63</f>
        <v>0</v>
      </c>
      <c r="AF59" s="88"/>
      <c r="AG59" s="62"/>
      <c r="AH59" s="62"/>
      <c r="AI59" s="62"/>
      <c r="AJ59" s="62"/>
    </row>
    <row r="60" spans="1:36" ht="21" customHeight="1">
      <c r="A60" s="24" t="s">
        <v>12</v>
      </c>
      <c r="B60" s="7">
        <f t="shared" si="1"/>
        <v>0</v>
      </c>
      <c r="C60" s="7">
        <f>H60+J60+L60+N60+P60</f>
        <v>0</v>
      </c>
      <c r="D60" s="7">
        <f>E60</f>
        <v>0</v>
      </c>
      <c r="E60" s="7">
        <f>I60+K60+M60+O60+Q60+S60+U60+W60+Y60+AA60+AC60+AE60</f>
        <v>0</v>
      </c>
      <c r="F60" s="7"/>
      <c r="G60" s="7"/>
      <c r="H60" s="7"/>
      <c r="I60" s="7"/>
      <c r="J60" s="7"/>
      <c r="K60" s="7"/>
      <c r="L60" s="7"/>
      <c r="M60" s="7"/>
      <c r="N60" s="7"/>
      <c r="O60" s="7"/>
      <c r="P60" s="7"/>
      <c r="Q60" s="7"/>
      <c r="R60" s="7"/>
      <c r="S60" s="7"/>
      <c r="T60" s="7"/>
      <c r="U60" s="7"/>
      <c r="V60" s="7"/>
      <c r="W60" s="7"/>
      <c r="X60" s="7"/>
      <c r="Y60" s="7"/>
      <c r="Z60" s="7"/>
      <c r="AA60" s="7"/>
      <c r="AB60" s="7"/>
      <c r="AC60" s="7"/>
      <c r="AD60" s="7"/>
      <c r="AE60" s="38"/>
      <c r="AF60" s="88"/>
      <c r="AG60" s="62"/>
      <c r="AH60" s="62"/>
      <c r="AI60" s="62"/>
      <c r="AJ60" s="62"/>
    </row>
    <row r="61" spans="1:36" ht="20.25" customHeight="1">
      <c r="A61" s="24" t="s">
        <v>13</v>
      </c>
      <c r="B61" s="7">
        <f>H61+J61+L61+N61+P61+R61+T61+V61+X61+Z61+AB61+AD61</f>
        <v>921.9999999999999</v>
      </c>
      <c r="C61" s="7">
        <f>H61+J61+L61+N61+P61</f>
        <v>393.3728</v>
      </c>
      <c r="D61" s="7">
        <f>E61</f>
        <v>288.88</v>
      </c>
      <c r="E61" s="7">
        <f>I61+K61+M61+O61+Q61+S61+U61+W61+Y61+AA61+AC61+AE61</f>
        <v>288.88</v>
      </c>
      <c r="F61" s="7">
        <f>E61/B61%</f>
        <v>31.331887201735363</v>
      </c>
      <c r="G61" s="7">
        <f>E61/C61%</f>
        <v>73.43669923289053</v>
      </c>
      <c r="H61" s="7">
        <v>73.7574</v>
      </c>
      <c r="I61" s="7">
        <v>24.59</v>
      </c>
      <c r="J61" s="7">
        <v>79.90385</v>
      </c>
      <c r="K61" s="7"/>
      <c r="L61" s="7">
        <v>79.90385</v>
      </c>
      <c r="M61" s="7">
        <v>104.49</v>
      </c>
      <c r="N61" s="7">
        <v>79.90385</v>
      </c>
      <c r="O61" s="7">
        <v>73.75</v>
      </c>
      <c r="P61" s="7">
        <v>79.90385</v>
      </c>
      <c r="Q61" s="7">
        <v>86.05</v>
      </c>
      <c r="R61" s="7">
        <v>79.90385</v>
      </c>
      <c r="S61" s="7"/>
      <c r="T61" s="7">
        <v>79.90385</v>
      </c>
      <c r="U61" s="7"/>
      <c r="V61" s="7">
        <v>73.7574</v>
      </c>
      <c r="W61" s="7"/>
      <c r="X61" s="7">
        <v>73.7574</v>
      </c>
      <c r="Y61" s="7"/>
      <c r="Z61" s="7">
        <v>73.7574</v>
      </c>
      <c r="AA61" s="7"/>
      <c r="AB61" s="7">
        <v>73.7574</v>
      </c>
      <c r="AC61" s="7"/>
      <c r="AD61" s="7">
        <v>73.7899</v>
      </c>
      <c r="AE61" s="38"/>
      <c r="AF61" s="88"/>
      <c r="AG61" s="62"/>
      <c r="AH61" s="62"/>
      <c r="AI61" s="62"/>
      <c r="AJ61" s="62"/>
    </row>
    <row r="62" spans="1:36" ht="19.5" customHeight="1">
      <c r="A62" s="24" t="s">
        <v>52</v>
      </c>
      <c r="B62" s="7">
        <f t="shared" si="1"/>
        <v>0</v>
      </c>
      <c r="C62" s="7">
        <f>H62+J62+L62+N62+P62</f>
        <v>0</v>
      </c>
      <c r="D62" s="7">
        <f>E62</f>
        <v>0</v>
      </c>
      <c r="E62" s="7">
        <f>I62+K62+M62+O62+Q62+S62+U62+W62+Y62+AA62+AC62+AE62</f>
        <v>0</v>
      </c>
      <c r="F62" s="7"/>
      <c r="G62" s="7"/>
      <c r="H62" s="7"/>
      <c r="I62" s="7"/>
      <c r="J62" s="7"/>
      <c r="K62" s="7"/>
      <c r="L62" s="7"/>
      <c r="M62" s="7"/>
      <c r="N62" s="7"/>
      <c r="O62" s="7"/>
      <c r="P62" s="7"/>
      <c r="Q62" s="7"/>
      <c r="R62" s="7"/>
      <c r="S62" s="7"/>
      <c r="T62" s="7"/>
      <c r="U62" s="7"/>
      <c r="V62" s="7"/>
      <c r="W62" s="7"/>
      <c r="X62" s="7"/>
      <c r="Y62" s="7"/>
      <c r="Z62" s="7"/>
      <c r="AA62" s="7"/>
      <c r="AB62" s="7"/>
      <c r="AC62" s="7"/>
      <c r="AD62" s="7"/>
      <c r="AE62" s="38"/>
      <c r="AF62" s="88"/>
      <c r="AG62" s="62"/>
      <c r="AH62" s="62"/>
      <c r="AI62" s="62"/>
      <c r="AJ62" s="62"/>
    </row>
    <row r="63" spans="1:36" ht="23.25" customHeight="1">
      <c r="A63" s="24" t="s">
        <v>14</v>
      </c>
      <c r="B63" s="7">
        <f t="shared" si="1"/>
        <v>0</v>
      </c>
      <c r="C63" s="7">
        <f>H63+J63+L63+N63+P63</f>
        <v>0</v>
      </c>
      <c r="D63" s="7">
        <f>E63</f>
        <v>0</v>
      </c>
      <c r="E63" s="7">
        <f>I63+K63+M63+O63+Q63+S63+U63+W63+Y63+AA63+AC63+AE63</f>
        <v>0</v>
      </c>
      <c r="F63" s="7"/>
      <c r="G63" s="7"/>
      <c r="H63" s="7"/>
      <c r="I63" s="7"/>
      <c r="J63" s="7"/>
      <c r="K63" s="7"/>
      <c r="L63" s="7"/>
      <c r="M63" s="7"/>
      <c r="N63" s="7"/>
      <c r="O63" s="7"/>
      <c r="P63" s="7"/>
      <c r="Q63" s="7"/>
      <c r="R63" s="7"/>
      <c r="S63" s="7"/>
      <c r="T63" s="7"/>
      <c r="U63" s="7"/>
      <c r="V63" s="7"/>
      <c r="W63" s="7"/>
      <c r="X63" s="7"/>
      <c r="Y63" s="7"/>
      <c r="Z63" s="7"/>
      <c r="AA63" s="7"/>
      <c r="AB63" s="7"/>
      <c r="AC63" s="7"/>
      <c r="AD63" s="7"/>
      <c r="AE63" s="38"/>
      <c r="AF63" s="89"/>
      <c r="AG63" s="62"/>
      <c r="AH63" s="62"/>
      <c r="AI63" s="62"/>
      <c r="AJ63" s="62"/>
    </row>
    <row r="64" spans="1:36" ht="35.25" customHeight="1">
      <c r="A64" s="25" t="s">
        <v>45</v>
      </c>
      <c r="B64" s="7">
        <f t="shared" si="1"/>
        <v>2000</v>
      </c>
      <c r="C64" s="7">
        <f>C65</f>
        <v>0</v>
      </c>
      <c r="D64" s="7">
        <f>D65</f>
        <v>0</v>
      </c>
      <c r="E64" s="7">
        <f>E65</f>
        <v>0</v>
      </c>
      <c r="F64" s="7">
        <f>E64/B64%</f>
        <v>0</v>
      </c>
      <c r="G64" s="7">
        <f>_xlfn.IFERROR(E64/C64*100,0)</f>
        <v>0</v>
      </c>
      <c r="H64" s="7">
        <f>H65</f>
        <v>0</v>
      </c>
      <c r="I64" s="7">
        <f aca="true" t="shared" si="25" ref="I64:AD64">I65</f>
        <v>0</v>
      </c>
      <c r="J64" s="7">
        <f t="shared" si="25"/>
        <v>0</v>
      </c>
      <c r="K64" s="7">
        <f t="shared" si="25"/>
        <v>0</v>
      </c>
      <c r="L64" s="7">
        <f t="shared" si="25"/>
        <v>0</v>
      </c>
      <c r="M64" s="7">
        <f t="shared" si="25"/>
        <v>0</v>
      </c>
      <c r="N64" s="7">
        <f t="shared" si="25"/>
        <v>0</v>
      </c>
      <c r="O64" s="7">
        <f t="shared" si="25"/>
        <v>0</v>
      </c>
      <c r="P64" s="7">
        <f t="shared" si="25"/>
        <v>0</v>
      </c>
      <c r="Q64" s="7">
        <f t="shared" si="25"/>
        <v>0</v>
      </c>
      <c r="R64" s="7">
        <f t="shared" si="25"/>
        <v>0</v>
      </c>
      <c r="S64" s="7">
        <f t="shared" si="25"/>
        <v>0</v>
      </c>
      <c r="T64" s="7">
        <f t="shared" si="25"/>
        <v>0</v>
      </c>
      <c r="U64" s="7">
        <f t="shared" si="25"/>
        <v>0</v>
      </c>
      <c r="V64" s="7">
        <f t="shared" si="25"/>
        <v>0</v>
      </c>
      <c r="W64" s="7">
        <f t="shared" si="25"/>
        <v>0</v>
      </c>
      <c r="X64" s="7">
        <f t="shared" si="25"/>
        <v>2000</v>
      </c>
      <c r="Y64" s="7">
        <f t="shared" si="25"/>
        <v>0</v>
      </c>
      <c r="Z64" s="7">
        <f t="shared" si="25"/>
        <v>0</v>
      </c>
      <c r="AA64" s="7">
        <f t="shared" si="25"/>
        <v>0</v>
      </c>
      <c r="AB64" s="7">
        <f t="shared" si="25"/>
        <v>0</v>
      </c>
      <c r="AC64" s="7">
        <f t="shared" si="25"/>
        <v>0</v>
      </c>
      <c r="AD64" s="7">
        <f t="shared" si="25"/>
        <v>0</v>
      </c>
      <c r="AE64" s="7">
        <f>AE65</f>
        <v>0</v>
      </c>
      <c r="AF64" s="38"/>
      <c r="AG64" s="62"/>
      <c r="AH64" s="62"/>
      <c r="AI64" s="62"/>
      <c r="AJ64" s="62"/>
    </row>
    <row r="65" spans="1:36" s="22" customFormat="1" ht="20.25" customHeight="1">
      <c r="A65" s="21" t="s">
        <v>23</v>
      </c>
      <c r="B65" s="13">
        <f t="shared" si="1"/>
        <v>2000</v>
      </c>
      <c r="C65" s="13">
        <f>C66+C67+C68+C69</f>
        <v>0</v>
      </c>
      <c r="D65" s="13">
        <f>D66+D67+D68+D69</f>
        <v>0</v>
      </c>
      <c r="E65" s="13">
        <f>E66+E67+E68+E69</f>
        <v>0</v>
      </c>
      <c r="F65" s="13">
        <f>E65/B65%</f>
        <v>0</v>
      </c>
      <c r="G65" s="13">
        <f>_xlfn.IFERROR(E65/C65*100,0)</f>
        <v>0</v>
      </c>
      <c r="H65" s="13">
        <f>H66+H67+H68+H69</f>
        <v>0</v>
      </c>
      <c r="I65" s="13">
        <f aca="true" t="shared" si="26" ref="I65:AD65">I66+I67+I68+I69</f>
        <v>0</v>
      </c>
      <c r="J65" s="13">
        <f t="shared" si="26"/>
        <v>0</v>
      </c>
      <c r="K65" s="13">
        <f t="shared" si="26"/>
        <v>0</v>
      </c>
      <c r="L65" s="13">
        <f t="shared" si="26"/>
        <v>0</v>
      </c>
      <c r="M65" s="13">
        <f t="shared" si="26"/>
        <v>0</v>
      </c>
      <c r="N65" s="13">
        <f t="shared" si="26"/>
        <v>0</v>
      </c>
      <c r="O65" s="13">
        <f t="shared" si="26"/>
        <v>0</v>
      </c>
      <c r="P65" s="13">
        <f t="shared" si="26"/>
        <v>0</v>
      </c>
      <c r="Q65" s="13">
        <f t="shared" si="26"/>
        <v>0</v>
      </c>
      <c r="R65" s="13">
        <f t="shared" si="26"/>
        <v>0</v>
      </c>
      <c r="S65" s="13">
        <f t="shared" si="26"/>
        <v>0</v>
      </c>
      <c r="T65" s="13">
        <f t="shared" si="26"/>
        <v>0</v>
      </c>
      <c r="U65" s="13">
        <f t="shared" si="26"/>
        <v>0</v>
      </c>
      <c r="V65" s="13">
        <f>V66+V67+V68+V69</f>
        <v>0</v>
      </c>
      <c r="W65" s="13">
        <f t="shared" si="26"/>
        <v>0</v>
      </c>
      <c r="X65" s="13">
        <f t="shared" si="26"/>
        <v>2000</v>
      </c>
      <c r="Y65" s="13">
        <f t="shared" si="26"/>
        <v>0</v>
      </c>
      <c r="Z65" s="13">
        <f t="shared" si="26"/>
        <v>0</v>
      </c>
      <c r="AA65" s="13">
        <f t="shared" si="26"/>
        <v>0</v>
      </c>
      <c r="AB65" s="13">
        <f t="shared" si="26"/>
        <v>0</v>
      </c>
      <c r="AC65" s="13">
        <f t="shared" si="26"/>
        <v>0</v>
      </c>
      <c r="AD65" s="13">
        <f t="shared" si="26"/>
        <v>0</v>
      </c>
      <c r="AE65" s="13">
        <f>AE66+AE67+AE68+AE69</f>
        <v>0</v>
      </c>
      <c r="AF65" s="48"/>
      <c r="AG65" s="62"/>
      <c r="AH65" s="62"/>
      <c r="AI65" s="62"/>
      <c r="AJ65" s="62"/>
    </row>
    <row r="66" spans="1:36" ht="17.25" customHeight="1">
      <c r="A66" s="24" t="s">
        <v>12</v>
      </c>
      <c r="B66" s="7">
        <f t="shared" si="1"/>
        <v>0</v>
      </c>
      <c r="C66" s="7">
        <f>C72+C78</f>
        <v>0</v>
      </c>
      <c r="D66" s="7">
        <f>E66</f>
        <v>0</v>
      </c>
      <c r="E66" s="7">
        <f>I66+K66+M66+O66+Q66+S66+U66+W66+Y66+AA66+AC66+AE66</f>
        <v>0</v>
      </c>
      <c r="F66" s="7"/>
      <c r="G66" s="7"/>
      <c r="H66" s="7">
        <f>H72+H78</f>
        <v>0</v>
      </c>
      <c r="I66" s="7">
        <f aca="true" t="shared" si="27" ref="I66:AD69">I72+I78</f>
        <v>0</v>
      </c>
      <c r="J66" s="7">
        <f t="shared" si="27"/>
        <v>0</v>
      </c>
      <c r="K66" s="7">
        <f t="shared" si="27"/>
        <v>0</v>
      </c>
      <c r="L66" s="7">
        <f t="shared" si="27"/>
        <v>0</v>
      </c>
      <c r="M66" s="7">
        <f t="shared" si="27"/>
        <v>0</v>
      </c>
      <c r="N66" s="7">
        <f t="shared" si="27"/>
        <v>0</v>
      </c>
      <c r="O66" s="7">
        <f t="shared" si="27"/>
        <v>0</v>
      </c>
      <c r="P66" s="7">
        <f t="shared" si="27"/>
        <v>0</v>
      </c>
      <c r="Q66" s="7">
        <f t="shared" si="27"/>
        <v>0</v>
      </c>
      <c r="R66" s="7">
        <f t="shared" si="27"/>
        <v>0</v>
      </c>
      <c r="S66" s="7">
        <f t="shared" si="27"/>
        <v>0</v>
      </c>
      <c r="T66" s="7">
        <f t="shared" si="27"/>
        <v>0</v>
      </c>
      <c r="U66" s="7">
        <f t="shared" si="27"/>
        <v>0</v>
      </c>
      <c r="V66" s="7">
        <f t="shared" si="27"/>
        <v>0</v>
      </c>
      <c r="W66" s="7">
        <f t="shared" si="27"/>
        <v>0</v>
      </c>
      <c r="X66" s="7">
        <f t="shared" si="27"/>
        <v>0</v>
      </c>
      <c r="Y66" s="7">
        <f t="shared" si="27"/>
        <v>0</v>
      </c>
      <c r="Z66" s="7">
        <f t="shared" si="27"/>
        <v>0</v>
      </c>
      <c r="AA66" s="7">
        <f t="shared" si="27"/>
        <v>0</v>
      </c>
      <c r="AB66" s="7">
        <f t="shared" si="27"/>
        <v>0</v>
      </c>
      <c r="AC66" s="7">
        <f t="shared" si="27"/>
        <v>0</v>
      </c>
      <c r="AD66" s="7">
        <f t="shared" si="27"/>
        <v>0</v>
      </c>
      <c r="AE66" s="7">
        <f>AE72+AE78</f>
        <v>0</v>
      </c>
      <c r="AF66" s="38"/>
      <c r="AG66" s="62"/>
      <c r="AH66" s="62"/>
      <c r="AI66" s="62"/>
      <c r="AJ66" s="62"/>
    </row>
    <row r="67" spans="1:36" ht="30.75" customHeight="1">
      <c r="A67" s="24" t="s">
        <v>13</v>
      </c>
      <c r="B67" s="7">
        <f t="shared" si="1"/>
        <v>2000</v>
      </c>
      <c r="C67" s="7">
        <f>C73+C79</f>
        <v>0</v>
      </c>
      <c r="D67" s="7">
        <f>E67</f>
        <v>0</v>
      </c>
      <c r="E67" s="7">
        <f>I67+K67+M67+O67+Q67+S67+U67+W67+Y67+AA67+AC67+AE67</f>
        <v>0</v>
      </c>
      <c r="F67" s="7">
        <f>E67/B67%</f>
        <v>0</v>
      </c>
      <c r="G67" s="7">
        <f>_xlfn.IFERROR(E67/C67*100,0)</f>
        <v>0</v>
      </c>
      <c r="H67" s="7">
        <f>H73+H79</f>
        <v>0</v>
      </c>
      <c r="I67" s="7">
        <f t="shared" si="27"/>
        <v>0</v>
      </c>
      <c r="J67" s="7">
        <f t="shared" si="27"/>
        <v>0</v>
      </c>
      <c r="K67" s="7">
        <f t="shared" si="27"/>
        <v>0</v>
      </c>
      <c r="L67" s="7">
        <f t="shared" si="27"/>
        <v>0</v>
      </c>
      <c r="M67" s="7">
        <f t="shared" si="27"/>
        <v>0</v>
      </c>
      <c r="N67" s="7">
        <f t="shared" si="27"/>
        <v>0</v>
      </c>
      <c r="O67" s="7">
        <f t="shared" si="27"/>
        <v>0</v>
      </c>
      <c r="P67" s="7">
        <f t="shared" si="27"/>
        <v>0</v>
      </c>
      <c r="Q67" s="7">
        <f t="shared" si="27"/>
        <v>0</v>
      </c>
      <c r="R67" s="7">
        <f t="shared" si="27"/>
        <v>0</v>
      </c>
      <c r="S67" s="7">
        <f t="shared" si="27"/>
        <v>0</v>
      </c>
      <c r="T67" s="7">
        <f t="shared" si="27"/>
        <v>0</v>
      </c>
      <c r="U67" s="7">
        <f t="shared" si="27"/>
        <v>0</v>
      </c>
      <c r="V67" s="7">
        <f t="shared" si="27"/>
        <v>0</v>
      </c>
      <c r="W67" s="7">
        <f t="shared" si="27"/>
        <v>0</v>
      </c>
      <c r="X67" s="7">
        <f t="shared" si="27"/>
        <v>2000</v>
      </c>
      <c r="Y67" s="7">
        <f t="shared" si="27"/>
        <v>0</v>
      </c>
      <c r="Z67" s="7">
        <f t="shared" si="27"/>
        <v>0</v>
      </c>
      <c r="AA67" s="7">
        <f t="shared" si="27"/>
        <v>0</v>
      </c>
      <c r="AB67" s="7">
        <f t="shared" si="27"/>
        <v>0</v>
      </c>
      <c r="AC67" s="7">
        <f t="shared" si="27"/>
        <v>0</v>
      </c>
      <c r="AD67" s="7">
        <f t="shared" si="27"/>
        <v>0</v>
      </c>
      <c r="AE67" s="7">
        <f>AE73+AE79</f>
        <v>0</v>
      </c>
      <c r="AF67" s="38"/>
      <c r="AG67" s="62"/>
      <c r="AH67" s="62"/>
      <c r="AI67" s="62"/>
      <c r="AJ67" s="62"/>
    </row>
    <row r="68" spans="1:36" ht="17.25" customHeight="1">
      <c r="A68" s="24" t="s">
        <v>52</v>
      </c>
      <c r="B68" s="7">
        <f t="shared" si="1"/>
        <v>0</v>
      </c>
      <c r="C68" s="7">
        <f>C74+C80</f>
        <v>0</v>
      </c>
      <c r="D68" s="7">
        <f>E68</f>
        <v>0</v>
      </c>
      <c r="E68" s="7">
        <f>I68+K68+M68+O68+Q68+S68+U68+W68+Y68+AA68+AC68+AE68</f>
        <v>0</v>
      </c>
      <c r="F68" s="7"/>
      <c r="G68" s="7"/>
      <c r="H68" s="7">
        <f>H74+H80</f>
        <v>0</v>
      </c>
      <c r="I68" s="7">
        <f t="shared" si="27"/>
        <v>0</v>
      </c>
      <c r="J68" s="7">
        <f t="shared" si="27"/>
        <v>0</v>
      </c>
      <c r="K68" s="7">
        <f t="shared" si="27"/>
        <v>0</v>
      </c>
      <c r="L68" s="7">
        <f t="shared" si="27"/>
        <v>0</v>
      </c>
      <c r="M68" s="7">
        <f t="shared" si="27"/>
        <v>0</v>
      </c>
      <c r="N68" s="7">
        <f t="shared" si="27"/>
        <v>0</v>
      </c>
      <c r="O68" s="7">
        <f t="shared" si="27"/>
        <v>0</v>
      </c>
      <c r="P68" s="7">
        <f t="shared" si="27"/>
        <v>0</v>
      </c>
      <c r="Q68" s="7">
        <f t="shared" si="27"/>
        <v>0</v>
      </c>
      <c r="R68" s="7">
        <f t="shared" si="27"/>
        <v>0</v>
      </c>
      <c r="S68" s="7">
        <f t="shared" si="27"/>
        <v>0</v>
      </c>
      <c r="T68" s="7">
        <f t="shared" si="27"/>
        <v>0</v>
      </c>
      <c r="U68" s="7">
        <f t="shared" si="27"/>
        <v>0</v>
      </c>
      <c r="V68" s="7">
        <f t="shared" si="27"/>
        <v>0</v>
      </c>
      <c r="W68" s="7">
        <f t="shared" si="27"/>
        <v>0</v>
      </c>
      <c r="X68" s="7">
        <f t="shared" si="27"/>
        <v>0</v>
      </c>
      <c r="Y68" s="7">
        <f t="shared" si="27"/>
        <v>0</v>
      </c>
      <c r="Z68" s="7">
        <f t="shared" si="27"/>
        <v>0</v>
      </c>
      <c r="AA68" s="7">
        <f t="shared" si="27"/>
        <v>0</v>
      </c>
      <c r="AB68" s="7">
        <f t="shared" si="27"/>
        <v>0</v>
      </c>
      <c r="AC68" s="7">
        <f t="shared" si="27"/>
        <v>0</v>
      </c>
      <c r="AD68" s="7">
        <f t="shared" si="27"/>
        <v>0</v>
      </c>
      <c r="AE68" s="7">
        <f>AE74+AE80</f>
        <v>0</v>
      </c>
      <c r="AF68" s="38"/>
      <c r="AG68" s="62"/>
      <c r="AH68" s="62"/>
      <c r="AI68" s="62"/>
      <c r="AJ68" s="62"/>
    </row>
    <row r="69" spans="1:36" ht="26.25" customHeight="1">
      <c r="A69" s="24" t="s">
        <v>14</v>
      </c>
      <c r="B69" s="7">
        <f t="shared" si="1"/>
        <v>0</v>
      </c>
      <c r="C69" s="7">
        <f>C75+C81</f>
        <v>0</v>
      </c>
      <c r="D69" s="7">
        <f>E69</f>
        <v>0</v>
      </c>
      <c r="E69" s="7">
        <f>I69+K69+M69+O69+Q69+S69+U69+W69+Y69+AA69+AC69+AE69</f>
        <v>0</v>
      </c>
      <c r="F69" s="7"/>
      <c r="G69" s="7"/>
      <c r="H69" s="7">
        <f>H75+H81</f>
        <v>0</v>
      </c>
      <c r="I69" s="7">
        <f t="shared" si="27"/>
        <v>0</v>
      </c>
      <c r="J69" s="7">
        <f t="shared" si="27"/>
        <v>0</v>
      </c>
      <c r="K69" s="7">
        <f t="shared" si="27"/>
        <v>0</v>
      </c>
      <c r="L69" s="7">
        <f t="shared" si="27"/>
        <v>0</v>
      </c>
      <c r="M69" s="7">
        <f t="shared" si="27"/>
        <v>0</v>
      </c>
      <c r="N69" s="7">
        <f t="shared" si="27"/>
        <v>0</v>
      </c>
      <c r="O69" s="7">
        <f t="shared" si="27"/>
        <v>0</v>
      </c>
      <c r="P69" s="7">
        <f t="shared" si="27"/>
        <v>0</v>
      </c>
      <c r="Q69" s="7">
        <f t="shared" si="27"/>
        <v>0</v>
      </c>
      <c r="R69" s="7">
        <f t="shared" si="27"/>
        <v>0</v>
      </c>
      <c r="S69" s="7">
        <f t="shared" si="27"/>
        <v>0</v>
      </c>
      <c r="T69" s="7">
        <f t="shared" si="27"/>
        <v>0</v>
      </c>
      <c r="U69" s="7">
        <f t="shared" si="27"/>
        <v>0</v>
      </c>
      <c r="V69" s="7">
        <f t="shared" si="27"/>
        <v>0</v>
      </c>
      <c r="W69" s="7">
        <f t="shared" si="27"/>
        <v>0</v>
      </c>
      <c r="X69" s="7">
        <f t="shared" si="27"/>
        <v>0</v>
      </c>
      <c r="Y69" s="7">
        <f t="shared" si="27"/>
        <v>0</v>
      </c>
      <c r="Z69" s="7">
        <f t="shared" si="27"/>
        <v>0</v>
      </c>
      <c r="AA69" s="7">
        <f t="shared" si="27"/>
        <v>0</v>
      </c>
      <c r="AB69" s="7">
        <f t="shared" si="27"/>
        <v>0</v>
      </c>
      <c r="AC69" s="7">
        <f t="shared" si="27"/>
        <v>0</v>
      </c>
      <c r="AD69" s="7">
        <f t="shared" si="27"/>
        <v>0</v>
      </c>
      <c r="AE69" s="7">
        <f>AE75+AE81</f>
        <v>0</v>
      </c>
      <c r="AF69" s="38"/>
      <c r="AG69" s="62"/>
      <c r="AH69" s="62"/>
      <c r="AI69" s="62"/>
      <c r="AJ69" s="62"/>
    </row>
    <row r="70" spans="1:36" s="37" customFormat="1" ht="56.25" customHeight="1">
      <c r="A70" s="34" t="s">
        <v>66</v>
      </c>
      <c r="B70" s="26">
        <f t="shared" si="1"/>
        <v>0</v>
      </c>
      <c r="C70" s="26">
        <f>C71</f>
        <v>0</v>
      </c>
      <c r="D70" s="26">
        <f>D71</f>
        <v>0</v>
      </c>
      <c r="E70" s="26">
        <f>E71</f>
        <v>0</v>
      </c>
      <c r="F70" s="26" t="e">
        <f>E70/B70%</f>
        <v>#DIV/0!</v>
      </c>
      <c r="G70" s="26">
        <f>_xlfn.IFERROR(E70/C70*100,0)</f>
        <v>0</v>
      </c>
      <c r="H70" s="26">
        <f>H71</f>
        <v>0</v>
      </c>
      <c r="I70" s="26">
        <f aca="true" t="shared" si="28" ref="I70:AD70">I71</f>
        <v>0</v>
      </c>
      <c r="J70" s="26">
        <f t="shared" si="28"/>
        <v>0</v>
      </c>
      <c r="K70" s="26">
        <f t="shared" si="28"/>
        <v>0</v>
      </c>
      <c r="L70" s="26">
        <f t="shared" si="28"/>
        <v>0</v>
      </c>
      <c r="M70" s="26">
        <f t="shared" si="28"/>
        <v>0</v>
      </c>
      <c r="N70" s="26">
        <f t="shared" si="28"/>
        <v>0</v>
      </c>
      <c r="O70" s="26">
        <f t="shared" si="28"/>
        <v>0</v>
      </c>
      <c r="P70" s="26">
        <f t="shared" si="28"/>
        <v>0</v>
      </c>
      <c r="Q70" s="26">
        <f t="shared" si="28"/>
        <v>0</v>
      </c>
      <c r="R70" s="26">
        <f t="shared" si="28"/>
        <v>0</v>
      </c>
      <c r="S70" s="26">
        <f t="shared" si="28"/>
        <v>0</v>
      </c>
      <c r="T70" s="26">
        <f t="shared" si="28"/>
        <v>0</v>
      </c>
      <c r="U70" s="26">
        <f t="shared" si="28"/>
        <v>0</v>
      </c>
      <c r="V70" s="26">
        <f t="shared" si="28"/>
        <v>0</v>
      </c>
      <c r="W70" s="26">
        <f t="shared" si="28"/>
        <v>0</v>
      </c>
      <c r="X70" s="26">
        <f t="shared" si="28"/>
        <v>0</v>
      </c>
      <c r="Y70" s="26">
        <f t="shared" si="28"/>
        <v>0</v>
      </c>
      <c r="Z70" s="26">
        <f t="shared" si="28"/>
        <v>0</v>
      </c>
      <c r="AA70" s="26">
        <f t="shared" si="28"/>
        <v>0</v>
      </c>
      <c r="AB70" s="26">
        <f t="shared" si="28"/>
        <v>0</v>
      </c>
      <c r="AC70" s="26">
        <f t="shared" si="28"/>
        <v>0</v>
      </c>
      <c r="AD70" s="26">
        <f t="shared" si="28"/>
        <v>0</v>
      </c>
      <c r="AE70" s="26">
        <f>AE71</f>
        <v>0</v>
      </c>
      <c r="AF70" s="45"/>
      <c r="AG70" s="62"/>
      <c r="AH70" s="62"/>
      <c r="AI70" s="62"/>
      <c r="AJ70" s="62"/>
    </row>
    <row r="71" spans="1:36" s="43" customFormat="1" ht="27.75" customHeight="1">
      <c r="A71" s="42" t="s">
        <v>23</v>
      </c>
      <c r="B71" s="27">
        <f t="shared" si="1"/>
        <v>0</v>
      </c>
      <c r="C71" s="27">
        <f>C72+C73+C74+C75</f>
        <v>0</v>
      </c>
      <c r="D71" s="27">
        <f>D72+D73+D74+D75</f>
        <v>0</v>
      </c>
      <c r="E71" s="27">
        <f>E72+E73+E74+E75</f>
        <v>0</v>
      </c>
      <c r="F71" s="27" t="e">
        <f>E71/B71%</f>
        <v>#DIV/0!</v>
      </c>
      <c r="G71" s="27">
        <f>_xlfn.IFERROR(E71/C71*100,0)</f>
        <v>0</v>
      </c>
      <c r="H71" s="27">
        <f>H72+H73+H74+H75</f>
        <v>0</v>
      </c>
      <c r="I71" s="27">
        <f aca="true" t="shared" si="29" ref="I71:AE71">I72+I73+I74+I75</f>
        <v>0</v>
      </c>
      <c r="J71" s="27">
        <f t="shared" si="29"/>
        <v>0</v>
      </c>
      <c r="K71" s="27">
        <f t="shared" si="29"/>
        <v>0</v>
      </c>
      <c r="L71" s="27">
        <f t="shared" si="29"/>
        <v>0</v>
      </c>
      <c r="M71" s="27">
        <f t="shared" si="29"/>
        <v>0</v>
      </c>
      <c r="N71" s="27">
        <f t="shared" si="29"/>
        <v>0</v>
      </c>
      <c r="O71" s="27">
        <f t="shared" si="29"/>
        <v>0</v>
      </c>
      <c r="P71" s="27">
        <f t="shared" si="29"/>
        <v>0</v>
      </c>
      <c r="Q71" s="27">
        <f t="shared" si="29"/>
        <v>0</v>
      </c>
      <c r="R71" s="27">
        <f t="shared" si="29"/>
        <v>0</v>
      </c>
      <c r="S71" s="27">
        <f t="shared" si="29"/>
        <v>0</v>
      </c>
      <c r="T71" s="27">
        <f t="shared" si="29"/>
        <v>0</v>
      </c>
      <c r="U71" s="27">
        <f t="shared" si="29"/>
        <v>0</v>
      </c>
      <c r="V71" s="27">
        <f t="shared" si="29"/>
        <v>0</v>
      </c>
      <c r="W71" s="27">
        <f t="shared" si="29"/>
        <v>0</v>
      </c>
      <c r="X71" s="27">
        <f t="shared" si="29"/>
        <v>0</v>
      </c>
      <c r="Y71" s="27">
        <f t="shared" si="29"/>
        <v>0</v>
      </c>
      <c r="Z71" s="27">
        <f t="shared" si="29"/>
        <v>0</v>
      </c>
      <c r="AA71" s="27">
        <f t="shared" si="29"/>
        <v>0</v>
      </c>
      <c r="AB71" s="27">
        <f t="shared" si="29"/>
        <v>0</v>
      </c>
      <c r="AC71" s="27">
        <f t="shared" si="29"/>
        <v>0</v>
      </c>
      <c r="AD71" s="27">
        <f t="shared" si="29"/>
        <v>0</v>
      </c>
      <c r="AE71" s="27">
        <f t="shared" si="29"/>
        <v>0</v>
      </c>
      <c r="AF71" s="51"/>
      <c r="AG71" s="62"/>
      <c r="AH71" s="62"/>
      <c r="AI71" s="62"/>
      <c r="AJ71" s="62"/>
    </row>
    <row r="72" spans="1:36" s="37" customFormat="1" ht="27" customHeight="1" hidden="1">
      <c r="A72" s="44" t="s">
        <v>12</v>
      </c>
      <c r="B72" s="26">
        <f t="shared" si="1"/>
        <v>0</v>
      </c>
      <c r="C72" s="26">
        <f>H72+J72+L72+N72</f>
        <v>0</v>
      </c>
      <c r="D72" s="26">
        <f>E72</f>
        <v>0</v>
      </c>
      <c r="E72" s="26">
        <f>I72+K72+M72+O72+Q72+S72+U72+W72+Y72+AA72+AC72+AE72</f>
        <v>0</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45"/>
      <c r="AF72" s="45"/>
      <c r="AG72" s="62"/>
      <c r="AH72" s="62"/>
      <c r="AI72" s="62"/>
      <c r="AJ72" s="62"/>
    </row>
    <row r="73" spans="1:36" s="37" customFormat="1" ht="30.75" customHeight="1" hidden="1">
      <c r="A73" s="44" t="s">
        <v>13</v>
      </c>
      <c r="B73" s="26">
        <f>H73+J73+L73+N73+P73+R73+T73+V73+X73+Z73+AB73+AD73</f>
        <v>0</v>
      </c>
      <c r="C73" s="26">
        <f>H73+J73+L73+N73</f>
        <v>0</v>
      </c>
      <c r="D73" s="26">
        <f>E73</f>
        <v>0</v>
      </c>
      <c r="E73" s="26">
        <f>I73+K73+M73+O73+Q73+S73+U73+W73+Y73+AA73+AC73+AE73</f>
        <v>0</v>
      </c>
      <c r="F73" s="26" t="e">
        <f>E73/B73%</f>
        <v>#DIV/0!</v>
      </c>
      <c r="G73" s="26">
        <f>_xlfn.IFERROR(E73/C73*100,0)</f>
        <v>0</v>
      </c>
      <c r="H73" s="26"/>
      <c r="I73" s="26"/>
      <c r="J73" s="26"/>
      <c r="K73" s="26"/>
      <c r="L73" s="26"/>
      <c r="M73" s="26"/>
      <c r="N73" s="26"/>
      <c r="O73" s="26"/>
      <c r="P73" s="26"/>
      <c r="Q73" s="26"/>
      <c r="R73" s="26"/>
      <c r="S73" s="26"/>
      <c r="T73" s="26"/>
      <c r="U73" s="26"/>
      <c r="V73" s="26"/>
      <c r="W73" s="26"/>
      <c r="X73" s="26"/>
      <c r="Y73" s="26"/>
      <c r="Z73" s="26"/>
      <c r="AA73" s="26"/>
      <c r="AB73" s="26"/>
      <c r="AC73" s="26"/>
      <c r="AD73" s="26"/>
      <c r="AE73" s="45"/>
      <c r="AF73" s="45"/>
      <c r="AG73" s="62"/>
      <c r="AH73" s="62"/>
      <c r="AI73" s="62"/>
      <c r="AJ73" s="62"/>
    </row>
    <row r="74" spans="1:36" s="37" customFormat="1" ht="27.75" customHeight="1" hidden="1">
      <c r="A74" s="44" t="s">
        <v>52</v>
      </c>
      <c r="B74" s="26">
        <f t="shared" si="1"/>
        <v>0</v>
      </c>
      <c r="C74" s="26">
        <f>H74+J74+L74+N74</f>
        <v>0</v>
      </c>
      <c r="D74" s="26">
        <f>E74</f>
        <v>0</v>
      </c>
      <c r="E74" s="26">
        <f>I74+K74+M74+O74+Q74+S74+U74+W74+Y74+AA74+AC74+AE74</f>
        <v>0</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45"/>
      <c r="AF74" s="45"/>
      <c r="AG74" s="62"/>
      <c r="AH74" s="62"/>
      <c r="AI74" s="62"/>
      <c r="AJ74" s="62"/>
    </row>
    <row r="75" spans="1:36" s="37" customFormat="1" ht="42" customHeight="1" hidden="1">
      <c r="A75" s="44" t="s">
        <v>14</v>
      </c>
      <c r="B75" s="26">
        <f t="shared" si="1"/>
        <v>0</v>
      </c>
      <c r="C75" s="26">
        <f>H75+J75+L75+N75</f>
        <v>0</v>
      </c>
      <c r="D75" s="26">
        <f>E75</f>
        <v>0</v>
      </c>
      <c r="E75" s="26">
        <f>I75+K75+M75+O75+Q75+S75+U75+W75+Y75+AA75+AC75+AE75</f>
        <v>0</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45"/>
      <c r="AF75" s="45"/>
      <c r="AG75" s="62"/>
      <c r="AH75" s="62"/>
      <c r="AI75" s="62"/>
      <c r="AJ75" s="62"/>
    </row>
    <row r="76" spans="1:36" ht="92.25" customHeight="1">
      <c r="A76" s="25" t="s">
        <v>67</v>
      </c>
      <c r="B76" s="7">
        <f t="shared" si="1"/>
        <v>2000</v>
      </c>
      <c r="C76" s="7">
        <f>C77</f>
        <v>0</v>
      </c>
      <c r="D76" s="7">
        <f>D77</f>
        <v>0</v>
      </c>
      <c r="E76" s="7">
        <f>E77</f>
        <v>0</v>
      </c>
      <c r="F76" s="7">
        <f>E76/B76%</f>
        <v>0</v>
      </c>
      <c r="G76" s="7">
        <f>_xlfn.IFERROR(E76/C76*100,0)</f>
        <v>0</v>
      </c>
      <c r="H76" s="7">
        <f>H77</f>
        <v>0</v>
      </c>
      <c r="I76" s="7">
        <f aca="true" t="shared" si="30" ref="I76:AD76">I77</f>
        <v>0</v>
      </c>
      <c r="J76" s="7">
        <f t="shared" si="30"/>
        <v>0</v>
      </c>
      <c r="K76" s="7">
        <f t="shared" si="30"/>
        <v>0</v>
      </c>
      <c r="L76" s="7">
        <f t="shared" si="30"/>
        <v>0</v>
      </c>
      <c r="M76" s="7">
        <f t="shared" si="30"/>
        <v>0</v>
      </c>
      <c r="N76" s="7">
        <f t="shared" si="30"/>
        <v>0</v>
      </c>
      <c r="O76" s="7">
        <f t="shared" si="30"/>
        <v>0</v>
      </c>
      <c r="P76" s="7">
        <f t="shared" si="30"/>
        <v>0</v>
      </c>
      <c r="Q76" s="7">
        <f t="shared" si="30"/>
        <v>0</v>
      </c>
      <c r="R76" s="7">
        <f t="shared" si="30"/>
        <v>0</v>
      </c>
      <c r="S76" s="7">
        <f t="shared" si="30"/>
        <v>0</v>
      </c>
      <c r="T76" s="7">
        <f t="shared" si="30"/>
        <v>0</v>
      </c>
      <c r="U76" s="7">
        <f t="shared" si="30"/>
        <v>0</v>
      </c>
      <c r="V76" s="7">
        <f t="shared" si="30"/>
        <v>0</v>
      </c>
      <c r="W76" s="7">
        <f t="shared" si="30"/>
        <v>0</v>
      </c>
      <c r="X76" s="7">
        <f t="shared" si="30"/>
        <v>2000</v>
      </c>
      <c r="Y76" s="7">
        <f t="shared" si="30"/>
        <v>0</v>
      </c>
      <c r="Z76" s="7">
        <f t="shared" si="30"/>
        <v>0</v>
      </c>
      <c r="AA76" s="7">
        <f t="shared" si="30"/>
        <v>0</v>
      </c>
      <c r="AB76" s="7">
        <f t="shared" si="30"/>
        <v>0</v>
      </c>
      <c r="AC76" s="7">
        <f t="shared" si="30"/>
        <v>0</v>
      </c>
      <c r="AD76" s="7">
        <f t="shared" si="30"/>
        <v>0</v>
      </c>
      <c r="AE76" s="7">
        <f>AE77</f>
        <v>0</v>
      </c>
      <c r="AF76" s="99" t="s">
        <v>86</v>
      </c>
      <c r="AG76" s="62"/>
      <c r="AH76" s="62"/>
      <c r="AI76" s="62"/>
      <c r="AJ76" s="62"/>
    </row>
    <row r="77" spans="1:36" s="22" customFormat="1" ht="27.75" customHeight="1">
      <c r="A77" s="21" t="s">
        <v>23</v>
      </c>
      <c r="B77" s="13">
        <f t="shared" si="1"/>
        <v>2000</v>
      </c>
      <c r="C77" s="13">
        <f>C78+C79+C80+C81</f>
        <v>0</v>
      </c>
      <c r="D77" s="13">
        <f>D78+D79+D80+D81</f>
        <v>0</v>
      </c>
      <c r="E77" s="13">
        <f>E78+E79+E80+E81</f>
        <v>0</v>
      </c>
      <c r="F77" s="13">
        <f>E77/B77%</f>
        <v>0</v>
      </c>
      <c r="G77" s="13">
        <f>_xlfn.IFERROR(E77/C77*100,0)</f>
        <v>0</v>
      </c>
      <c r="H77" s="13">
        <f>H78+H79+H80+H81</f>
        <v>0</v>
      </c>
      <c r="I77" s="13">
        <f aca="true" t="shared" si="31" ref="I77:AE77">I78+I79+I80+I81</f>
        <v>0</v>
      </c>
      <c r="J77" s="13">
        <f t="shared" si="31"/>
        <v>0</v>
      </c>
      <c r="K77" s="13">
        <f t="shared" si="31"/>
        <v>0</v>
      </c>
      <c r="L77" s="13">
        <f t="shared" si="31"/>
        <v>0</v>
      </c>
      <c r="M77" s="13">
        <f t="shared" si="31"/>
        <v>0</v>
      </c>
      <c r="N77" s="13">
        <f t="shared" si="31"/>
        <v>0</v>
      </c>
      <c r="O77" s="13">
        <f t="shared" si="31"/>
        <v>0</v>
      </c>
      <c r="P77" s="13">
        <f t="shared" si="31"/>
        <v>0</v>
      </c>
      <c r="Q77" s="13">
        <f t="shared" si="31"/>
        <v>0</v>
      </c>
      <c r="R77" s="13">
        <f t="shared" si="31"/>
        <v>0</v>
      </c>
      <c r="S77" s="13">
        <f t="shared" si="31"/>
        <v>0</v>
      </c>
      <c r="T77" s="13">
        <f t="shared" si="31"/>
        <v>0</v>
      </c>
      <c r="U77" s="13">
        <f t="shared" si="31"/>
        <v>0</v>
      </c>
      <c r="V77" s="13">
        <f t="shared" si="31"/>
        <v>0</v>
      </c>
      <c r="W77" s="13">
        <f t="shared" si="31"/>
        <v>0</v>
      </c>
      <c r="X77" s="13">
        <f t="shared" si="31"/>
        <v>2000</v>
      </c>
      <c r="Y77" s="13">
        <f t="shared" si="31"/>
        <v>0</v>
      </c>
      <c r="Z77" s="13">
        <f t="shared" si="31"/>
        <v>0</v>
      </c>
      <c r="AA77" s="13">
        <f t="shared" si="31"/>
        <v>0</v>
      </c>
      <c r="AB77" s="13">
        <f t="shared" si="31"/>
        <v>0</v>
      </c>
      <c r="AC77" s="13">
        <f t="shared" si="31"/>
        <v>0</v>
      </c>
      <c r="AD77" s="13">
        <f t="shared" si="31"/>
        <v>0</v>
      </c>
      <c r="AE77" s="13">
        <f t="shared" si="31"/>
        <v>0</v>
      </c>
      <c r="AF77" s="100"/>
      <c r="AG77" s="62"/>
      <c r="AH77" s="62"/>
      <c r="AI77" s="62"/>
      <c r="AJ77" s="62"/>
    </row>
    <row r="78" spans="1:36" ht="27" customHeight="1">
      <c r="A78" s="24" t="s">
        <v>12</v>
      </c>
      <c r="B78" s="7">
        <f t="shared" si="1"/>
        <v>0</v>
      </c>
      <c r="C78" s="7">
        <f>H78+J78+L78+N78+P78</f>
        <v>0</v>
      </c>
      <c r="D78" s="7">
        <f>E78</f>
        <v>0</v>
      </c>
      <c r="E78" s="7">
        <f>I78+K78+M78+O78+Q78+S78+U78+W78+Y78+AA78+AC78+AE78</f>
        <v>0</v>
      </c>
      <c r="F78" s="7"/>
      <c r="G78" s="7"/>
      <c r="H78" s="7"/>
      <c r="I78" s="7"/>
      <c r="J78" s="7"/>
      <c r="K78" s="7"/>
      <c r="L78" s="7"/>
      <c r="M78" s="7"/>
      <c r="N78" s="7"/>
      <c r="O78" s="7"/>
      <c r="P78" s="7"/>
      <c r="Q78" s="7"/>
      <c r="R78" s="7"/>
      <c r="S78" s="7"/>
      <c r="T78" s="7"/>
      <c r="U78" s="7"/>
      <c r="V78" s="7"/>
      <c r="W78" s="7"/>
      <c r="X78" s="7"/>
      <c r="Y78" s="7"/>
      <c r="Z78" s="7"/>
      <c r="AA78" s="7"/>
      <c r="AB78" s="7"/>
      <c r="AC78" s="7"/>
      <c r="AD78" s="7"/>
      <c r="AE78" s="38"/>
      <c r="AF78" s="100"/>
      <c r="AG78" s="62"/>
      <c r="AH78" s="62"/>
      <c r="AI78" s="62"/>
      <c r="AJ78" s="62"/>
    </row>
    <row r="79" spans="1:36" ht="32.25" customHeight="1">
      <c r="A79" s="24" t="s">
        <v>13</v>
      </c>
      <c r="B79" s="7">
        <f t="shared" si="1"/>
        <v>2000</v>
      </c>
      <c r="C79" s="7">
        <f>H79+J79+L79+N79+P79</f>
        <v>0</v>
      </c>
      <c r="D79" s="7">
        <f>E79</f>
        <v>0</v>
      </c>
      <c r="E79" s="7">
        <f>I79+K79+M79+O79+Q79+S79+U79+W79+Y79+AA79+AC79+AE79</f>
        <v>0</v>
      </c>
      <c r="F79" s="7">
        <f>E79/B79%</f>
        <v>0</v>
      </c>
      <c r="G79" s="7">
        <f>_xlfn.IFERROR(E79/C79*100,0)</f>
        <v>0</v>
      </c>
      <c r="H79" s="7"/>
      <c r="I79" s="7"/>
      <c r="J79" s="7"/>
      <c r="K79" s="7"/>
      <c r="L79" s="7"/>
      <c r="M79" s="7"/>
      <c r="N79" s="7"/>
      <c r="O79" s="7"/>
      <c r="P79" s="7"/>
      <c r="Q79" s="7"/>
      <c r="R79" s="7"/>
      <c r="S79" s="7"/>
      <c r="T79" s="7"/>
      <c r="U79" s="7"/>
      <c r="V79" s="7"/>
      <c r="W79" s="7"/>
      <c r="X79" s="7">
        <v>2000</v>
      </c>
      <c r="Y79" s="7"/>
      <c r="Z79" s="7"/>
      <c r="AA79" s="7"/>
      <c r="AB79" s="7"/>
      <c r="AC79" s="7"/>
      <c r="AD79" s="7"/>
      <c r="AE79" s="38"/>
      <c r="AF79" s="100"/>
      <c r="AG79" s="62"/>
      <c r="AH79" s="62"/>
      <c r="AI79" s="62"/>
      <c r="AJ79" s="62"/>
    </row>
    <row r="80" spans="1:36" ht="29.25" customHeight="1">
      <c r="A80" s="24" t="s">
        <v>52</v>
      </c>
      <c r="B80" s="7">
        <f t="shared" si="1"/>
        <v>0</v>
      </c>
      <c r="C80" s="7">
        <f>H80+J80+L80+N80+P80</f>
        <v>0</v>
      </c>
      <c r="D80" s="7">
        <f>E80</f>
        <v>0</v>
      </c>
      <c r="E80" s="7">
        <f>I80+K80+M80+O80+Q80+S80+U80+W80+Y80+AA80+AC80+AE80</f>
        <v>0</v>
      </c>
      <c r="F80" s="7"/>
      <c r="G80" s="7"/>
      <c r="H80" s="7"/>
      <c r="I80" s="7"/>
      <c r="J80" s="7"/>
      <c r="K80" s="7"/>
      <c r="L80" s="7"/>
      <c r="M80" s="7"/>
      <c r="N80" s="7"/>
      <c r="O80" s="7"/>
      <c r="P80" s="7"/>
      <c r="Q80" s="7"/>
      <c r="R80" s="7"/>
      <c r="S80" s="7"/>
      <c r="T80" s="7"/>
      <c r="U80" s="7"/>
      <c r="V80" s="7"/>
      <c r="W80" s="7"/>
      <c r="X80" s="7"/>
      <c r="Y80" s="7"/>
      <c r="Z80" s="7"/>
      <c r="AA80" s="7"/>
      <c r="AB80" s="7"/>
      <c r="AC80" s="7"/>
      <c r="AD80" s="7"/>
      <c r="AE80" s="38"/>
      <c r="AF80" s="100"/>
      <c r="AG80" s="62"/>
      <c r="AH80" s="62"/>
      <c r="AI80" s="62"/>
      <c r="AJ80" s="62"/>
    </row>
    <row r="81" spans="1:36" ht="36" customHeight="1">
      <c r="A81" s="24" t="s">
        <v>14</v>
      </c>
      <c r="B81" s="7">
        <f t="shared" si="1"/>
        <v>0</v>
      </c>
      <c r="C81" s="7">
        <f>H81+J81+L81+N81+P81</f>
        <v>0</v>
      </c>
      <c r="D81" s="7">
        <f>E81</f>
        <v>0</v>
      </c>
      <c r="E81" s="7">
        <f>I81+K81+M81+O81+Q81+S81+U81+W81+Y81+AA81+AC81+AE81</f>
        <v>0</v>
      </c>
      <c r="F81" s="7"/>
      <c r="G81" s="7"/>
      <c r="H81" s="7"/>
      <c r="I81" s="7"/>
      <c r="J81" s="7"/>
      <c r="K81" s="7"/>
      <c r="L81" s="7"/>
      <c r="M81" s="7"/>
      <c r="N81" s="7"/>
      <c r="O81" s="7"/>
      <c r="P81" s="7"/>
      <c r="Q81" s="7"/>
      <c r="R81" s="7"/>
      <c r="S81" s="7"/>
      <c r="T81" s="7"/>
      <c r="U81" s="7"/>
      <c r="V81" s="7"/>
      <c r="W81" s="7"/>
      <c r="X81" s="7"/>
      <c r="Y81" s="7"/>
      <c r="Z81" s="7"/>
      <c r="AA81" s="7"/>
      <c r="AB81" s="7"/>
      <c r="AC81" s="7"/>
      <c r="AD81" s="7"/>
      <c r="AE81" s="38"/>
      <c r="AF81" s="101"/>
      <c r="AG81" s="62"/>
      <c r="AH81" s="62"/>
      <c r="AI81" s="62"/>
      <c r="AJ81" s="62"/>
    </row>
    <row r="82" spans="1:36" ht="107.25" customHeight="1">
      <c r="A82" s="25" t="s">
        <v>46</v>
      </c>
      <c r="B82" s="7">
        <f t="shared" si="1"/>
        <v>23640.3</v>
      </c>
      <c r="C82" s="7">
        <f>C83</f>
        <v>12636.673039999998</v>
      </c>
      <c r="D82" s="7">
        <f>D83</f>
        <v>11299.000000000002</v>
      </c>
      <c r="E82" s="7">
        <f>E83</f>
        <v>11299.000000000002</v>
      </c>
      <c r="F82" s="7">
        <f>E82/B82%</f>
        <v>47.79550174913179</v>
      </c>
      <c r="G82" s="7">
        <f>E82/C82%</f>
        <v>89.41435743596642</v>
      </c>
      <c r="H82" s="7">
        <f>H83</f>
        <v>4599.50678</v>
      </c>
      <c r="I82" s="7">
        <f aca="true" t="shared" si="32" ref="I82:AE82">I83</f>
        <v>4784.06</v>
      </c>
      <c r="J82" s="7">
        <f t="shared" si="32"/>
        <v>2191.14393</v>
      </c>
      <c r="K82" s="7">
        <f t="shared" si="32"/>
        <v>2288.07</v>
      </c>
      <c r="L82" s="7">
        <f t="shared" si="32"/>
        <v>983.74234</v>
      </c>
      <c r="M82" s="7">
        <f t="shared" si="32"/>
        <v>1667.7</v>
      </c>
      <c r="N82" s="7">
        <f t="shared" si="32"/>
        <v>2617.55329</v>
      </c>
      <c r="O82" s="7">
        <f t="shared" si="32"/>
        <v>736.09</v>
      </c>
      <c r="P82" s="7">
        <f t="shared" si="32"/>
        <v>2244.7267</v>
      </c>
      <c r="Q82" s="7">
        <f t="shared" si="32"/>
        <v>1823.08</v>
      </c>
      <c r="R82" s="7">
        <f t="shared" si="32"/>
        <v>1885.63029</v>
      </c>
      <c r="S82" s="7">
        <f t="shared" si="32"/>
        <v>0</v>
      </c>
      <c r="T82" s="7">
        <f t="shared" si="32"/>
        <v>3319.14629</v>
      </c>
      <c r="U82" s="7">
        <f t="shared" si="32"/>
        <v>0</v>
      </c>
      <c r="V82" s="7">
        <f t="shared" si="32"/>
        <v>1320.76742</v>
      </c>
      <c r="W82" s="7">
        <f t="shared" si="32"/>
        <v>0</v>
      </c>
      <c r="X82" s="7">
        <f t="shared" si="32"/>
        <v>862.97673</v>
      </c>
      <c r="Y82" s="7">
        <f t="shared" si="32"/>
        <v>0</v>
      </c>
      <c r="Z82" s="7">
        <f t="shared" si="32"/>
        <v>1882.57973</v>
      </c>
      <c r="AA82" s="7">
        <f t="shared" si="32"/>
        <v>0</v>
      </c>
      <c r="AB82" s="7">
        <f t="shared" si="32"/>
        <v>940.27033</v>
      </c>
      <c r="AC82" s="7">
        <f t="shared" si="32"/>
        <v>0</v>
      </c>
      <c r="AD82" s="7">
        <f t="shared" si="32"/>
        <v>792.25617</v>
      </c>
      <c r="AE82" s="7">
        <f t="shared" si="32"/>
        <v>0</v>
      </c>
      <c r="AF82" s="90" t="s">
        <v>95</v>
      </c>
      <c r="AG82" s="62"/>
      <c r="AH82" s="62"/>
      <c r="AI82" s="62"/>
      <c r="AJ82" s="62"/>
    </row>
    <row r="83" spans="1:36" s="22" customFormat="1" ht="39.75" customHeight="1">
      <c r="A83" s="21" t="s">
        <v>23</v>
      </c>
      <c r="B83" s="13">
        <f t="shared" si="1"/>
        <v>23640.3</v>
      </c>
      <c r="C83" s="13">
        <f>C84+C85+C86+C87</f>
        <v>12636.673039999998</v>
      </c>
      <c r="D83" s="13">
        <f>D84+D85+D86+D87</f>
        <v>11299.000000000002</v>
      </c>
      <c r="E83" s="13">
        <f>E84+E85+E86+E87</f>
        <v>11299.000000000002</v>
      </c>
      <c r="F83" s="13">
        <f>E83/B83%</f>
        <v>47.79550174913179</v>
      </c>
      <c r="G83" s="13">
        <f>E83/C83%</f>
        <v>89.41435743596642</v>
      </c>
      <c r="H83" s="13">
        <f>H84+H85+H86+H87</f>
        <v>4599.50678</v>
      </c>
      <c r="I83" s="13">
        <f aca="true" t="shared" si="33" ref="I83:AE83">I84+I85+I86+I87</f>
        <v>4784.06</v>
      </c>
      <c r="J83" s="13">
        <f t="shared" si="33"/>
        <v>2191.14393</v>
      </c>
      <c r="K83" s="13">
        <f t="shared" si="33"/>
        <v>2288.07</v>
      </c>
      <c r="L83" s="13">
        <f t="shared" si="33"/>
        <v>983.74234</v>
      </c>
      <c r="M83" s="13">
        <f t="shared" si="33"/>
        <v>1667.7</v>
      </c>
      <c r="N83" s="13">
        <f t="shared" si="33"/>
        <v>2617.55329</v>
      </c>
      <c r="O83" s="13">
        <f t="shared" si="33"/>
        <v>736.09</v>
      </c>
      <c r="P83" s="13">
        <f t="shared" si="33"/>
        <v>2244.7267</v>
      </c>
      <c r="Q83" s="13">
        <f t="shared" si="33"/>
        <v>1823.08</v>
      </c>
      <c r="R83" s="13">
        <f t="shared" si="33"/>
        <v>1885.63029</v>
      </c>
      <c r="S83" s="13">
        <f t="shared" si="33"/>
        <v>0</v>
      </c>
      <c r="T83" s="13">
        <f t="shared" si="33"/>
        <v>3319.14629</v>
      </c>
      <c r="U83" s="13">
        <f t="shared" si="33"/>
        <v>0</v>
      </c>
      <c r="V83" s="13">
        <f>V84+V85+V86+V87</f>
        <v>1320.76742</v>
      </c>
      <c r="W83" s="13">
        <f t="shared" si="33"/>
        <v>0</v>
      </c>
      <c r="X83" s="13">
        <f t="shared" si="33"/>
        <v>862.97673</v>
      </c>
      <c r="Y83" s="13">
        <f t="shared" si="33"/>
        <v>0</v>
      </c>
      <c r="Z83" s="13">
        <f t="shared" si="33"/>
        <v>1882.57973</v>
      </c>
      <c r="AA83" s="13">
        <f t="shared" si="33"/>
        <v>0</v>
      </c>
      <c r="AB83" s="13">
        <f t="shared" si="33"/>
        <v>940.27033</v>
      </c>
      <c r="AC83" s="13">
        <f t="shared" si="33"/>
        <v>0</v>
      </c>
      <c r="AD83" s="13">
        <f t="shared" si="33"/>
        <v>792.25617</v>
      </c>
      <c r="AE83" s="13">
        <f t="shared" si="33"/>
        <v>0</v>
      </c>
      <c r="AF83" s="91"/>
      <c r="AG83" s="62"/>
      <c r="AH83" s="62"/>
      <c r="AI83" s="62"/>
      <c r="AJ83" s="62"/>
    </row>
    <row r="84" spans="1:36" ht="39.75" customHeight="1">
      <c r="A84" s="24" t="s">
        <v>12</v>
      </c>
      <c r="B84" s="7">
        <f t="shared" si="1"/>
        <v>0</v>
      </c>
      <c r="C84" s="7">
        <f>H84+J84+L84+N84+P84</f>
        <v>0</v>
      </c>
      <c r="D84" s="7">
        <f>E84</f>
        <v>0</v>
      </c>
      <c r="E84" s="7">
        <f>I84+K84+M84+O84+Q84+S84+U84+W84+Y84+AA84+AC84+AE84</f>
        <v>0</v>
      </c>
      <c r="F84" s="7"/>
      <c r="G84" s="7"/>
      <c r="H84" s="7"/>
      <c r="I84" s="7"/>
      <c r="J84" s="7"/>
      <c r="K84" s="7"/>
      <c r="L84" s="7"/>
      <c r="M84" s="7"/>
      <c r="N84" s="7"/>
      <c r="O84" s="7"/>
      <c r="P84" s="7"/>
      <c r="Q84" s="7"/>
      <c r="R84" s="7"/>
      <c r="S84" s="7"/>
      <c r="T84" s="7"/>
      <c r="U84" s="7"/>
      <c r="V84" s="7"/>
      <c r="W84" s="7"/>
      <c r="X84" s="7"/>
      <c r="Y84" s="7"/>
      <c r="Z84" s="7"/>
      <c r="AA84" s="7"/>
      <c r="AB84" s="7"/>
      <c r="AC84" s="7"/>
      <c r="AD84" s="7"/>
      <c r="AE84" s="38"/>
      <c r="AF84" s="91"/>
      <c r="AG84" s="62"/>
      <c r="AH84" s="62"/>
      <c r="AI84" s="62"/>
      <c r="AJ84" s="62"/>
    </row>
    <row r="85" spans="1:36" ht="43.5" customHeight="1">
      <c r="A85" s="24" t="s">
        <v>13</v>
      </c>
      <c r="B85" s="7">
        <f>H85+J85+L85+N85+P85+R85+T85+V85+X85+Z85+AB85+AD85</f>
        <v>23640.3</v>
      </c>
      <c r="C85" s="7">
        <f>H85+J85+L85+N85+P85</f>
        <v>12636.673039999998</v>
      </c>
      <c r="D85" s="7">
        <f>E85</f>
        <v>11299.000000000002</v>
      </c>
      <c r="E85" s="7">
        <f>I85+K85+M85+O85+Q85+S85+U85+W85+Y85+AA85+AC85+AE85</f>
        <v>11299.000000000002</v>
      </c>
      <c r="F85" s="7">
        <f>E85/B85%</f>
        <v>47.79550174913179</v>
      </c>
      <c r="G85" s="7">
        <f>E85/C85%</f>
        <v>89.41435743596642</v>
      </c>
      <c r="H85" s="7">
        <v>4599.50678</v>
      </c>
      <c r="I85" s="7">
        <v>4784.06</v>
      </c>
      <c r="J85" s="7">
        <v>2191.14393</v>
      </c>
      <c r="K85" s="7">
        <v>2288.07</v>
      </c>
      <c r="L85" s="7">
        <v>983.74234</v>
      </c>
      <c r="M85" s="7">
        <v>1667.7</v>
      </c>
      <c r="N85" s="7">
        <v>2617.55329</v>
      </c>
      <c r="O85" s="7">
        <v>736.09</v>
      </c>
      <c r="P85" s="7">
        <v>2244.7267</v>
      </c>
      <c r="Q85" s="7">
        <v>1823.08</v>
      </c>
      <c r="R85" s="7">
        <v>1885.63029</v>
      </c>
      <c r="S85" s="7"/>
      <c r="T85" s="7">
        <v>3319.14629</v>
      </c>
      <c r="U85" s="7"/>
      <c r="V85" s="7">
        <v>1320.76742</v>
      </c>
      <c r="W85" s="7"/>
      <c r="X85" s="7">
        <v>862.97673</v>
      </c>
      <c r="Y85" s="7"/>
      <c r="Z85" s="7">
        <v>1882.57973</v>
      </c>
      <c r="AA85" s="7"/>
      <c r="AB85" s="7">
        <v>940.27033</v>
      </c>
      <c r="AC85" s="7"/>
      <c r="AD85" s="7">
        <v>792.25617</v>
      </c>
      <c r="AE85" s="38"/>
      <c r="AF85" s="91"/>
      <c r="AG85" s="62"/>
      <c r="AH85" s="62"/>
      <c r="AI85" s="62"/>
      <c r="AJ85" s="62"/>
    </row>
    <row r="86" spans="1:36" ht="21.75" customHeight="1">
      <c r="A86" s="24" t="s">
        <v>52</v>
      </c>
      <c r="B86" s="7">
        <f t="shared" si="1"/>
        <v>0</v>
      </c>
      <c r="C86" s="7">
        <f>H86+J86+L86+N86+P86</f>
        <v>0</v>
      </c>
      <c r="D86" s="7">
        <f>E86</f>
        <v>0</v>
      </c>
      <c r="E86" s="7">
        <f>I86+K86+M86+O86+Q86+S86+U86+W86+Y86+AA86+AC86+AE86</f>
        <v>0</v>
      </c>
      <c r="F86" s="7"/>
      <c r="G86" s="7"/>
      <c r="H86" s="7"/>
      <c r="I86" s="7"/>
      <c r="J86" s="7"/>
      <c r="K86" s="7"/>
      <c r="L86" s="7"/>
      <c r="M86" s="7"/>
      <c r="N86" s="7"/>
      <c r="O86" s="7"/>
      <c r="P86" s="7"/>
      <c r="Q86" s="7"/>
      <c r="R86" s="7"/>
      <c r="S86" s="7"/>
      <c r="T86" s="7"/>
      <c r="U86" s="7"/>
      <c r="V86" s="7"/>
      <c r="W86" s="7"/>
      <c r="X86" s="7"/>
      <c r="Y86" s="7"/>
      <c r="Z86" s="7"/>
      <c r="AA86" s="7"/>
      <c r="AB86" s="7"/>
      <c r="AC86" s="7"/>
      <c r="AD86" s="7"/>
      <c r="AE86" s="38"/>
      <c r="AF86" s="91"/>
      <c r="AG86" s="62"/>
      <c r="AH86" s="62"/>
      <c r="AI86" s="62"/>
      <c r="AJ86" s="62"/>
    </row>
    <row r="87" spans="1:36" ht="36" customHeight="1">
      <c r="A87" s="24" t="s">
        <v>14</v>
      </c>
      <c r="B87" s="7">
        <f t="shared" si="1"/>
        <v>0</v>
      </c>
      <c r="C87" s="7">
        <f>H87+J87+L87+N87+P87</f>
        <v>0</v>
      </c>
      <c r="D87" s="7">
        <f>E87</f>
        <v>0</v>
      </c>
      <c r="E87" s="7">
        <f>I87+K87+M87+O87+Q87+S87+U87+W87+Y87+AA87+AC87+AE87</f>
        <v>0</v>
      </c>
      <c r="F87" s="7"/>
      <c r="G87" s="7"/>
      <c r="H87" s="7"/>
      <c r="I87" s="7"/>
      <c r="J87" s="7"/>
      <c r="K87" s="7"/>
      <c r="L87" s="7"/>
      <c r="M87" s="7"/>
      <c r="N87" s="7"/>
      <c r="O87" s="7"/>
      <c r="P87" s="7"/>
      <c r="Q87" s="7"/>
      <c r="R87" s="7"/>
      <c r="S87" s="7"/>
      <c r="T87" s="7"/>
      <c r="U87" s="7"/>
      <c r="V87" s="7"/>
      <c r="W87" s="7"/>
      <c r="X87" s="7"/>
      <c r="Y87" s="7"/>
      <c r="Z87" s="7"/>
      <c r="AA87" s="7"/>
      <c r="AB87" s="7"/>
      <c r="AC87" s="7"/>
      <c r="AD87" s="7"/>
      <c r="AE87" s="38"/>
      <c r="AF87" s="92"/>
      <c r="AG87" s="62"/>
      <c r="AH87" s="62"/>
      <c r="AI87" s="62"/>
      <c r="AJ87" s="62"/>
    </row>
    <row r="88" spans="1:36" ht="124.5" customHeight="1">
      <c r="A88" s="25" t="s">
        <v>47</v>
      </c>
      <c r="B88" s="7">
        <f t="shared" si="1"/>
        <v>16308.2</v>
      </c>
      <c r="C88" s="7">
        <f>C89</f>
        <v>3310.9547700000003</v>
      </c>
      <c r="D88" s="7">
        <f>D89</f>
        <v>3210.95</v>
      </c>
      <c r="E88" s="7">
        <f>E89</f>
        <v>3210.95</v>
      </c>
      <c r="F88" s="7">
        <f>E88/B88%</f>
        <v>19.689174770974113</v>
      </c>
      <c r="G88" s="7">
        <f>_xlfn.IFERROR(E88/C88*100,0)</f>
        <v>96.97957909585094</v>
      </c>
      <c r="H88" s="7">
        <f>H89</f>
        <v>0</v>
      </c>
      <c r="I88" s="7">
        <f aca="true" t="shared" si="34" ref="I88:AE88">I89</f>
        <v>0</v>
      </c>
      <c r="J88" s="7">
        <f t="shared" si="34"/>
        <v>0</v>
      </c>
      <c r="K88" s="7">
        <f t="shared" si="34"/>
        <v>0</v>
      </c>
      <c r="L88" s="7">
        <f t="shared" si="34"/>
        <v>0</v>
      </c>
      <c r="M88" s="7">
        <f t="shared" si="34"/>
        <v>0</v>
      </c>
      <c r="N88" s="7">
        <f t="shared" si="34"/>
        <v>850</v>
      </c>
      <c r="O88" s="7">
        <f t="shared" si="34"/>
        <v>0</v>
      </c>
      <c r="P88" s="7">
        <f t="shared" si="34"/>
        <v>2460.9547700000003</v>
      </c>
      <c r="Q88" s="7">
        <f t="shared" si="34"/>
        <v>3310.91</v>
      </c>
      <c r="R88" s="7">
        <f t="shared" si="34"/>
        <v>0</v>
      </c>
      <c r="S88" s="7">
        <f t="shared" si="34"/>
        <v>0</v>
      </c>
      <c r="T88" s="7">
        <f t="shared" si="34"/>
        <v>2921.1</v>
      </c>
      <c r="U88" s="7">
        <f t="shared" si="34"/>
        <v>0</v>
      </c>
      <c r="V88" s="7">
        <f t="shared" si="34"/>
        <v>31</v>
      </c>
      <c r="W88" s="7">
        <f t="shared" si="34"/>
        <v>0</v>
      </c>
      <c r="X88" s="7">
        <f t="shared" si="34"/>
        <v>2712.64523</v>
      </c>
      <c r="Y88" s="7">
        <f t="shared" si="34"/>
        <v>0</v>
      </c>
      <c r="Z88" s="7">
        <f t="shared" si="34"/>
        <v>3</v>
      </c>
      <c r="AA88" s="7">
        <f t="shared" si="34"/>
        <v>0</v>
      </c>
      <c r="AB88" s="7">
        <f t="shared" si="34"/>
        <v>7329.5</v>
      </c>
      <c r="AC88" s="7">
        <f t="shared" si="34"/>
        <v>0</v>
      </c>
      <c r="AD88" s="7">
        <f t="shared" si="34"/>
        <v>0</v>
      </c>
      <c r="AE88" s="7">
        <f t="shared" si="34"/>
        <v>0</v>
      </c>
      <c r="AF88" s="38"/>
      <c r="AG88" s="62">
        <f aca="true" t="shared" si="35" ref="AG88:AG111">C88-E88</f>
        <v>100.00477000000046</v>
      </c>
      <c r="AH88" s="62"/>
      <c r="AI88" s="62"/>
      <c r="AJ88" s="62"/>
    </row>
    <row r="89" spans="1:36" s="22" customFormat="1" ht="25.5" customHeight="1">
      <c r="A89" s="21" t="s">
        <v>23</v>
      </c>
      <c r="B89" s="13">
        <f t="shared" si="1"/>
        <v>16308.2</v>
      </c>
      <c r="C89" s="13">
        <f>C90+C91+C92+C93</f>
        <v>3310.9547700000003</v>
      </c>
      <c r="D89" s="13">
        <f>D90+D91+D92+D93</f>
        <v>3210.95</v>
      </c>
      <c r="E89" s="13">
        <f>E90+E91+E92+E93</f>
        <v>3210.95</v>
      </c>
      <c r="F89" s="13">
        <f>E89/B89%</f>
        <v>19.689174770974113</v>
      </c>
      <c r="G89" s="13">
        <f>_xlfn.IFERROR(E89/C89*100,0)</f>
        <v>96.97957909585094</v>
      </c>
      <c r="H89" s="13">
        <f>H90+H91+H92+H93</f>
        <v>0</v>
      </c>
      <c r="I89" s="13">
        <f aca="true" t="shared" si="36" ref="I89:AD89">I90+I91+I92+I93</f>
        <v>0</v>
      </c>
      <c r="J89" s="13">
        <f t="shared" si="36"/>
        <v>0</v>
      </c>
      <c r="K89" s="13">
        <f t="shared" si="36"/>
        <v>0</v>
      </c>
      <c r="L89" s="13">
        <f t="shared" si="36"/>
        <v>0</v>
      </c>
      <c r="M89" s="13">
        <f t="shared" si="36"/>
        <v>0</v>
      </c>
      <c r="N89" s="13">
        <f t="shared" si="36"/>
        <v>850</v>
      </c>
      <c r="O89" s="13">
        <f t="shared" si="36"/>
        <v>0</v>
      </c>
      <c r="P89" s="13">
        <f t="shared" si="36"/>
        <v>2460.9547700000003</v>
      </c>
      <c r="Q89" s="13">
        <f t="shared" si="36"/>
        <v>3310.91</v>
      </c>
      <c r="R89" s="13">
        <f t="shared" si="36"/>
        <v>0</v>
      </c>
      <c r="S89" s="13">
        <f t="shared" si="36"/>
        <v>0</v>
      </c>
      <c r="T89" s="13">
        <f t="shared" si="36"/>
        <v>2921.1</v>
      </c>
      <c r="U89" s="13">
        <f t="shared" si="36"/>
        <v>0</v>
      </c>
      <c r="V89" s="13">
        <f>V90+V91+V92+V93</f>
        <v>31</v>
      </c>
      <c r="W89" s="13">
        <f t="shared" si="36"/>
        <v>0</v>
      </c>
      <c r="X89" s="13">
        <f t="shared" si="36"/>
        <v>2712.64523</v>
      </c>
      <c r="Y89" s="13">
        <f t="shared" si="36"/>
        <v>0</v>
      </c>
      <c r="Z89" s="13">
        <f t="shared" si="36"/>
        <v>3</v>
      </c>
      <c r="AA89" s="13">
        <f t="shared" si="36"/>
        <v>0</v>
      </c>
      <c r="AB89" s="13">
        <f t="shared" si="36"/>
        <v>7329.5</v>
      </c>
      <c r="AC89" s="13">
        <f t="shared" si="36"/>
        <v>0</v>
      </c>
      <c r="AD89" s="13">
        <f t="shared" si="36"/>
        <v>0</v>
      </c>
      <c r="AE89" s="13">
        <f>AE90+AE91+AE92+AE93</f>
        <v>0</v>
      </c>
      <c r="AF89" s="48"/>
      <c r="AG89" s="62">
        <f t="shared" si="35"/>
        <v>100.00477000000046</v>
      </c>
      <c r="AH89" s="62"/>
      <c r="AI89" s="62"/>
      <c r="AJ89" s="62"/>
    </row>
    <row r="90" spans="1:36" ht="16.5" customHeight="1">
      <c r="A90" s="24" t="s">
        <v>12</v>
      </c>
      <c r="B90" s="7">
        <f>H90+J90+L90+N90+P90+R90+T90+V90+X90+Z90+AB90+AD90</f>
        <v>995.1</v>
      </c>
      <c r="C90" s="7">
        <f>C96+C102+C108+C114+C120+C126</f>
        <v>0</v>
      </c>
      <c r="D90" s="7">
        <f aca="true" t="shared" si="37" ref="C90:E93">D96+D102+D108+D114+D120+D126</f>
        <v>0</v>
      </c>
      <c r="E90" s="7">
        <f t="shared" si="37"/>
        <v>0</v>
      </c>
      <c r="F90" s="7">
        <f aca="true" t="shared" si="38" ref="F90:F95">E90/B90%</f>
        <v>0</v>
      </c>
      <c r="G90" s="7">
        <f>_xlfn.IFERROR(E90/C90*100,0)</f>
        <v>0</v>
      </c>
      <c r="H90" s="7">
        <f>H96+H102+H108+H114+H120+H126+H132+H138+H144</f>
        <v>0</v>
      </c>
      <c r="I90" s="7">
        <f aca="true" t="shared" si="39" ref="I90:AD93">I96+I102+I108+I114+I120+I126+I132+I138+I144</f>
        <v>0</v>
      </c>
      <c r="J90" s="7">
        <f t="shared" si="39"/>
        <v>0</v>
      </c>
      <c r="K90" s="7">
        <f t="shared" si="39"/>
        <v>0</v>
      </c>
      <c r="L90" s="7">
        <f t="shared" si="39"/>
        <v>0</v>
      </c>
      <c r="M90" s="7">
        <f t="shared" si="39"/>
        <v>0</v>
      </c>
      <c r="N90" s="7">
        <f t="shared" si="39"/>
        <v>0</v>
      </c>
      <c r="O90" s="7">
        <f t="shared" si="39"/>
        <v>0</v>
      </c>
      <c r="P90" s="7">
        <f t="shared" si="39"/>
        <v>0</v>
      </c>
      <c r="Q90" s="7">
        <f t="shared" si="39"/>
        <v>0</v>
      </c>
      <c r="R90" s="7">
        <f t="shared" si="39"/>
        <v>0</v>
      </c>
      <c r="S90" s="7">
        <f t="shared" si="39"/>
        <v>0</v>
      </c>
      <c r="T90" s="7">
        <f t="shared" si="39"/>
        <v>0</v>
      </c>
      <c r="U90" s="7">
        <f t="shared" si="39"/>
        <v>0</v>
      </c>
      <c r="V90" s="7">
        <f t="shared" si="39"/>
        <v>0</v>
      </c>
      <c r="W90" s="7">
        <f t="shared" si="39"/>
        <v>0</v>
      </c>
      <c r="X90" s="7">
        <f t="shared" si="39"/>
        <v>995.1</v>
      </c>
      <c r="Y90" s="7">
        <f t="shared" si="39"/>
        <v>0</v>
      </c>
      <c r="Z90" s="7">
        <f t="shared" si="39"/>
        <v>0</v>
      </c>
      <c r="AA90" s="7">
        <f t="shared" si="39"/>
        <v>0</v>
      </c>
      <c r="AB90" s="7">
        <f t="shared" si="39"/>
        <v>0</v>
      </c>
      <c r="AC90" s="7">
        <f t="shared" si="39"/>
        <v>0</v>
      </c>
      <c r="AD90" s="7">
        <f t="shared" si="39"/>
        <v>0</v>
      </c>
      <c r="AE90" s="7">
        <f>AE96+AE102+AE108+AE114+AE120+AE126+AE132</f>
        <v>0</v>
      </c>
      <c r="AF90" s="46"/>
      <c r="AG90" s="62">
        <f t="shared" si="35"/>
        <v>0</v>
      </c>
      <c r="AH90" s="62"/>
      <c r="AI90" s="62"/>
      <c r="AJ90" s="62"/>
    </row>
    <row r="91" spans="1:36" ht="16.5" customHeight="1">
      <c r="A91" s="24" t="s">
        <v>13</v>
      </c>
      <c r="B91" s="7">
        <f>H91+J91+L91+N91+P91+R91+T91+V91+X91+Z91+AB91+AD91</f>
        <v>12618.390479999998</v>
      </c>
      <c r="C91" s="7">
        <f>C97+C103+C109+C115+C121+C127+C145</f>
        <v>810.95477</v>
      </c>
      <c r="D91" s="7">
        <f>D97+D103+D109+D115+D121+D127</f>
        <v>710.95</v>
      </c>
      <c r="E91" s="7">
        <f>E97+E103+E109+E115+E121+E127</f>
        <v>710.95</v>
      </c>
      <c r="F91" s="7">
        <f t="shared" si="38"/>
        <v>5.634236800064537</v>
      </c>
      <c r="G91" s="7">
        <f>_xlfn.IFERROR(E91/C91*100,0)</f>
        <v>87.66826786159726</v>
      </c>
      <c r="H91" s="7">
        <f>H97+H103+H109+H115+H121+H127+H133+H139+H145</f>
        <v>0</v>
      </c>
      <c r="I91" s="7">
        <f t="shared" si="39"/>
        <v>0</v>
      </c>
      <c r="J91" s="7">
        <f t="shared" si="39"/>
        <v>0</v>
      </c>
      <c r="K91" s="7">
        <f t="shared" si="39"/>
        <v>0</v>
      </c>
      <c r="L91" s="7">
        <f t="shared" si="39"/>
        <v>0</v>
      </c>
      <c r="M91" s="7">
        <f t="shared" si="39"/>
        <v>0</v>
      </c>
      <c r="N91" s="7">
        <f t="shared" si="39"/>
        <v>100</v>
      </c>
      <c r="O91" s="7">
        <f t="shared" si="39"/>
        <v>0</v>
      </c>
      <c r="P91" s="7">
        <f t="shared" si="39"/>
        <v>710.95477</v>
      </c>
      <c r="Q91" s="7">
        <f t="shared" si="39"/>
        <v>810.9100000000001</v>
      </c>
      <c r="R91" s="7">
        <f t="shared" si="39"/>
        <v>0</v>
      </c>
      <c r="S91" s="7">
        <f t="shared" si="39"/>
        <v>0</v>
      </c>
      <c r="T91" s="7">
        <f t="shared" si="39"/>
        <v>2921.1</v>
      </c>
      <c r="U91" s="7">
        <f t="shared" si="39"/>
        <v>0</v>
      </c>
      <c r="V91" s="7">
        <f t="shared" si="39"/>
        <v>31</v>
      </c>
      <c r="W91" s="7">
        <f t="shared" si="39"/>
        <v>0</v>
      </c>
      <c r="X91" s="7">
        <f t="shared" si="39"/>
        <v>1717.54523</v>
      </c>
      <c r="Y91" s="7">
        <f t="shared" si="39"/>
        <v>0</v>
      </c>
      <c r="Z91" s="7">
        <f t="shared" si="39"/>
        <v>3</v>
      </c>
      <c r="AA91" s="7">
        <f t="shared" si="39"/>
        <v>0</v>
      </c>
      <c r="AB91" s="7">
        <f t="shared" si="39"/>
        <v>7134.79048</v>
      </c>
      <c r="AC91" s="7">
        <f t="shared" si="39"/>
        <v>0</v>
      </c>
      <c r="AD91" s="7">
        <f t="shared" si="39"/>
        <v>0</v>
      </c>
      <c r="AE91" s="7">
        <f>AE97+AE103+AE109+AE115+AE121+AE127+AE133</f>
        <v>0</v>
      </c>
      <c r="AF91" s="46"/>
      <c r="AG91" s="62">
        <f t="shared" si="35"/>
        <v>100.00477000000001</v>
      </c>
      <c r="AH91" s="62"/>
      <c r="AI91" s="62"/>
      <c r="AJ91" s="62"/>
    </row>
    <row r="92" spans="1:36" ht="16.5" customHeight="1">
      <c r="A92" s="24" t="s">
        <v>52</v>
      </c>
      <c r="B92" s="7">
        <f aca="true" t="shared" si="40" ref="B92:B149">H92+J92+L92+N92+P92+R92+T92+V92+X92+Z92+AB92+AD92</f>
        <v>0</v>
      </c>
      <c r="C92" s="7">
        <f t="shared" si="37"/>
        <v>0</v>
      </c>
      <c r="D92" s="7">
        <f t="shared" si="37"/>
        <v>0</v>
      </c>
      <c r="E92" s="7">
        <f t="shared" si="37"/>
        <v>0</v>
      </c>
      <c r="F92" s="7"/>
      <c r="G92" s="7"/>
      <c r="H92" s="7">
        <f>H98+H104+H110+H116+H122+H128+H134+H140+H146</f>
        <v>0</v>
      </c>
      <c r="I92" s="7">
        <f t="shared" si="39"/>
        <v>0</v>
      </c>
      <c r="J92" s="7">
        <f t="shared" si="39"/>
        <v>0</v>
      </c>
      <c r="K92" s="7">
        <f t="shared" si="39"/>
        <v>0</v>
      </c>
      <c r="L92" s="7">
        <f t="shared" si="39"/>
        <v>0</v>
      </c>
      <c r="M92" s="7">
        <f t="shared" si="39"/>
        <v>0</v>
      </c>
      <c r="N92" s="7">
        <f t="shared" si="39"/>
        <v>0</v>
      </c>
      <c r="O92" s="7">
        <f t="shared" si="39"/>
        <v>0</v>
      </c>
      <c r="P92" s="7">
        <f t="shared" si="39"/>
        <v>0</v>
      </c>
      <c r="Q92" s="7">
        <f t="shared" si="39"/>
        <v>0</v>
      </c>
      <c r="R92" s="7">
        <f t="shared" si="39"/>
        <v>0</v>
      </c>
      <c r="S92" s="7">
        <f t="shared" si="39"/>
        <v>0</v>
      </c>
      <c r="T92" s="7">
        <f t="shared" si="39"/>
        <v>0</v>
      </c>
      <c r="U92" s="7">
        <f t="shared" si="39"/>
        <v>0</v>
      </c>
      <c r="V92" s="7">
        <f t="shared" si="39"/>
        <v>0</v>
      </c>
      <c r="W92" s="7">
        <f t="shared" si="39"/>
        <v>0</v>
      </c>
      <c r="X92" s="7">
        <f t="shared" si="39"/>
        <v>0</v>
      </c>
      <c r="Y92" s="7">
        <f t="shared" si="39"/>
        <v>0</v>
      </c>
      <c r="Z92" s="7">
        <f t="shared" si="39"/>
        <v>0</v>
      </c>
      <c r="AA92" s="7">
        <f t="shared" si="39"/>
        <v>0</v>
      </c>
      <c r="AB92" s="7">
        <f t="shared" si="39"/>
        <v>0</v>
      </c>
      <c r="AC92" s="7">
        <f t="shared" si="39"/>
        <v>0</v>
      </c>
      <c r="AD92" s="7">
        <f t="shared" si="39"/>
        <v>0</v>
      </c>
      <c r="AE92" s="7">
        <f>AE98+AE104+AE110+AE116+AE122+AE128+AE134</f>
        <v>0</v>
      </c>
      <c r="AF92" s="46"/>
      <c r="AG92" s="62">
        <f t="shared" si="35"/>
        <v>0</v>
      </c>
      <c r="AH92" s="62"/>
      <c r="AI92" s="62"/>
      <c r="AJ92" s="62"/>
    </row>
    <row r="93" spans="1:36" ht="16.5" customHeight="1">
      <c r="A93" s="24" t="s">
        <v>14</v>
      </c>
      <c r="B93" s="7">
        <f t="shared" si="40"/>
        <v>2694.70952</v>
      </c>
      <c r="C93" s="7">
        <f>C99+C105+C111+C117+C147</f>
        <v>2500</v>
      </c>
      <c r="D93" s="7">
        <f t="shared" si="37"/>
        <v>2500</v>
      </c>
      <c r="E93" s="7">
        <f t="shared" si="37"/>
        <v>2500</v>
      </c>
      <c r="F93" s="7"/>
      <c r="G93" s="7"/>
      <c r="H93" s="7">
        <f>H99+H105+H111+H117+H123+H129+H135+H141+H147</f>
        <v>0</v>
      </c>
      <c r="I93" s="7">
        <f t="shared" si="39"/>
        <v>0</v>
      </c>
      <c r="J93" s="7">
        <f t="shared" si="39"/>
        <v>0</v>
      </c>
      <c r="K93" s="7">
        <f t="shared" si="39"/>
        <v>0</v>
      </c>
      <c r="L93" s="7">
        <f t="shared" si="39"/>
        <v>0</v>
      </c>
      <c r="M93" s="7">
        <f t="shared" si="39"/>
        <v>0</v>
      </c>
      <c r="N93" s="7">
        <f t="shared" si="39"/>
        <v>750</v>
      </c>
      <c r="O93" s="7">
        <f t="shared" si="39"/>
        <v>0</v>
      </c>
      <c r="P93" s="7">
        <f t="shared" si="39"/>
        <v>1750</v>
      </c>
      <c r="Q93" s="7">
        <f t="shared" si="39"/>
        <v>2500</v>
      </c>
      <c r="R93" s="7">
        <f t="shared" si="39"/>
        <v>0</v>
      </c>
      <c r="S93" s="7">
        <f t="shared" si="39"/>
        <v>0</v>
      </c>
      <c r="T93" s="7">
        <f t="shared" si="39"/>
        <v>0</v>
      </c>
      <c r="U93" s="7">
        <f t="shared" si="39"/>
        <v>0</v>
      </c>
      <c r="V93" s="7">
        <f t="shared" si="39"/>
        <v>0</v>
      </c>
      <c r="W93" s="7">
        <f t="shared" si="39"/>
        <v>0</v>
      </c>
      <c r="X93" s="7">
        <f t="shared" si="39"/>
        <v>0</v>
      </c>
      <c r="Y93" s="7">
        <f t="shared" si="39"/>
        <v>0</v>
      </c>
      <c r="Z93" s="7">
        <f t="shared" si="39"/>
        <v>0</v>
      </c>
      <c r="AA93" s="7">
        <f t="shared" si="39"/>
        <v>0</v>
      </c>
      <c r="AB93" s="7">
        <f t="shared" si="39"/>
        <v>194.70952</v>
      </c>
      <c r="AC93" s="7">
        <f t="shared" si="39"/>
        <v>0</v>
      </c>
      <c r="AD93" s="7">
        <f t="shared" si="39"/>
        <v>0</v>
      </c>
      <c r="AE93" s="7">
        <f>AE99+AE105+AE111+AE117+AE123+AE129+AE135</f>
        <v>0</v>
      </c>
      <c r="AF93" s="46"/>
      <c r="AG93" s="62">
        <f t="shared" si="35"/>
        <v>0</v>
      </c>
      <c r="AH93" s="62"/>
      <c r="AI93" s="62"/>
      <c r="AJ93" s="62"/>
    </row>
    <row r="94" spans="1:36" ht="143.25" customHeight="1">
      <c r="A94" s="25" t="s">
        <v>48</v>
      </c>
      <c r="B94" s="7">
        <f t="shared" si="40"/>
        <v>995.1</v>
      </c>
      <c r="C94" s="7">
        <f>C95</f>
        <v>0</v>
      </c>
      <c r="D94" s="7">
        <f>D95</f>
        <v>0</v>
      </c>
      <c r="E94" s="7">
        <f>I94+K94+M94+O94+Q94+S94+U94+W94</f>
        <v>0</v>
      </c>
      <c r="F94" s="7">
        <f t="shared" si="38"/>
        <v>0</v>
      </c>
      <c r="G94" s="7">
        <f>_xlfn.IFERROR(E94/C94*100,0)</f>
        <v>0</v>
      </c>
      <c r="H94" s="7">
        <f>H95</f>
        <v>0</v>
      </c>
      <c r="I94" s="7">
        <f aca="true" t="shared" si="41" ref="I94:AE94">I95</f>
        <v>0</v>
      </c>
      <c r="J94" s="7">
        <f t="shared" si="41"/>
        <v>0</v>
      </c>
      <c r="K94" s="7">
        <f t="shared" si="41"/>
        <v>0</v>
      </c>
      <c r="L94" s="7">
        <f t="shared" si="41"/>
        <v>0</v>
      </c>
      <c r="M94" s="7">
        <f t="shared" si="41"/>
        <v>0</v>
      </c>
      <c r="N94" s="7">
        <f t="shared" si="41"/>
        <v>0</v>
      </c>
      <c r="O94" s="7">
        <f t="shared" si="41"/>
        <v>0</v>
      </c>
      <c r="P94" s="7">
        <f t="shared" si="41"/>
        <v>0</v>
      </c>
      <c r="Q94" s="7">
        <f t="shared" si="41"/>
        <v>0</v>
      </c>
      <c r="R94" s="7">
        <f t="shared" si="41"/>
        <v>0</v>
      </c>
      <c r="S94" s="7">
        <f t="shared" si="41"/>
        <v>0</v>
      </c>
      <c r="T94" s="7">
        <f t="shared" si="41"/>
        <v>0</v>
      </c>
      <c r="U94" s="7">
        <f t="shared" si="41"/>
        <v>0</v>
      </c>
      <c r="V94" s="7">
        <f t="shared" si="41"/>
        <v>0</v>
      </c>
      <c r="W94" s="7">
        <f t="shared" si="41"/>
        <v>0</v>
      </c>
      <c r="X94" s="7">
        <f t="shared" si="41"/>
        <v>995.1</v>
      </c>
      <c r="Y94" s="7">
        <f t="shared" si="41"/>
        <v>0</v>
      </c>
      <c r="Z94" s="7">
        <f t="shared" si="41"/>
        <v>0</v>
      </c>
      <c r="AA94" s="7">
        <f t="shared" si="41"/>
        <v>0</v>
      </c>
      <c r="AB94" s="7">
        <f t="shared" si="41"/>
        <v>0</v>
      </c>
      <c r="AC94" s="7">
        <f t="shared" si="41"/>
        <v>0</v>
      </c>
      <c r="AD94" s="7">
        <f t="shared" si="41"/>
        <v>0</v>
      </c>
      <c r="AE94" s="7">
        <f t="shared" si="41"/>
        <v>0</v>
      </c>
      <c r="AF94" s="99" t="s">
        <v>96</v>
      </c>
      <c r="AG94" s="62"/>
      <c r="AH94" s="62"/>
      <c r="AI94" s="62"/>
      <c r="AJ94" s="62"/>
    </row>
    <row r="95" spans="1:36" s="22" customFormat="1" ht="15.75" customHeight="1">
      <c r="A95" s="21" t="s">
        <v>23</v>
      </c>
      <c r="B95" s="13">
        <f t="shared" si="40"/>
        <v>995.1</v>
      </c>
      <c r="C95" s="13">
        <f>C96+C97+C98+C99</f>
        <v>0</v>
      </c>
      <c r="D95" s="13">
        <f>D96+D97+D98+D99</f>
        <v>0</v>
      </c>
      <c r="E95" s="13">
        <f>E96+E97+E98+E99</f>
        <v>0</v>
      </c>
      <c r="F95" s="13">
        <f t="shared" si="38"/>
        <v>0</v>
      </c>
      <c r="G95" s="13">
        <f>_xlfn.IFERROR(E95/C95*100,0)</f>
        <v>0</v>
      </c>
      <c r="H95" s="13">
        <f>H96+H97+H98+H99</f>
        <v>0</v>
      </c>
      <c r="I95" s="13">
        <f aca="true" t="shared" si="42" ref="I95:AD95">I96+I97+I98+I99</f>
        <v>0</v>
      </c>
      <c r="J95" s="13">
        <f t="shared" si="42"/>
        <v>0</v>
      </c>
      <c r="K95" s="13">
        <f t="shared" si="42"/>
        <v>0</v>
      </c>
      <c r="L95" s="13">
        <f t="shared" si="42"/>
        <v>0</v>
      </c>
      <c r="M95" s="13">
        <f t="shared" si="42"/>
        <v>0</v>
      </c>
      <c r="N95" s="13">
        <f t="shared" si="42"/>
        <v>0</v>
      </c>
      <c r="O95" s="13">
        <f t="shared" si="42"/>
        <v>0</v>
      </c>
      <c r="P95" s="13">
        <f t="shared" si="42"/>
        <v>0</v>
      </c>
      <c r="Q95" s="13">
        <f t="shared" si="42"/>
        <v>0</v>
      </c>
      <c r="R95" s="13">
        <f t="shared" si="42"/>
        <v>0</v>
      </c>
      <c r="S95" s="13">
        <f t="shared" si="42"/>
        <v>0</v>
      </c>
      <c r="T95" s="13">
        <f t="shared" si="42"/>
        <v>0</v>
      </c>
      <c r="U95" s="13">
        <f t="shared" si="42"/>
        <v>0</v>
      </c>
      <c r="V95" s="13">
        <f>V96+V97+V98+V99</f>
        <v>0</v>
      </c>
      <c r="W95" s="13">
        <f t="shared" si="42"/>
        <v>0</v>
      </c>
      <c r="X95" s="13">
        <f t="shared" si="42"/>
        <v>995.1</v>
      </c>
      <c r="Y95" s="13">
        <f t="shared" si="42"/>
        <v>0</v>
      </c>
      <c r="Z95" s="13">
        <f t="shared" si="42"/>
        <v>0</v>
      </c>
      <c r="AA95" s="13">
        <f t="shared" si="42"/>
        <v>0</v>
      </c>
      <c r="AB95" s="13">
        <f t="shared" si="42"/>
        <v>0</v>
      </c>
      <c r="AC95" s="13">
        <f t="shared" si="42"/>
        <v>0</v>
      </c>
      <c r="AD95" s="13">
        <f t="shared" si="42"/>
        <v>0</v>
      </c>
      <c r="AE95" s="13">
        <f>AE96+AE97+AE98+AE99</f>
        <v>0</v>
      </c>
      <c r="AF95" s="100"/>
      <c r="AG95" s="62"/>
      <c r="AH95" s="62"/>
      <c r="AI95" s="62"/>
      <c r="AJ95" s="62"/>
    </row>
    <row r="96" spans="1:36" ht="19.5" customHeight="1">
      <c r="A96" s="24" t="s">
        <v>12</v>
      </c>
      <c r="B96" s="7">
        <f t="shared" si="40"/>
        <v>995.1</v>
      </c>
      <c r="C96" s="7">
        <f>H96+J96+L96+N96+P96</f>
        <v>0</v>
      </c>
      <c r="D96" s="7">
        <f>E96</f>
        <v>0</v>
      </c>
      <c r="E96" s="7">
        <f>I96+K96+M96+O96+Q96+S96+U96+W96+Y96+AA96+AC96+AE96</f>
        <v>0</v>
      </c>
      <c r="F96" s="7"/>
      <c r="G96" s="7"/>
      <c r="H96" s="7"/>
      <c r="I96" s="7"/>
      <c r="J96" s="7"/>
      <c r="K96" s="7"/>
      <c r="L96" s="7"/>
      <c r="M96" s="7"/>
      <c r="N96" s="7"/>
      <c r="O96" s="7"/>
      <c r="P96" s="7"/>
      <c r="Q96" s="7"/>
      <c r="R96" s="7"/>
      <c r="S96" s="7"/>
      <c r="T96" s="7"/>
      <c r="U96" s="7"/>
      <c r="V96" s="7"/>
      <c r="W96" s="7"/>
      <c r="X96" s="7">
        <v>995.1</v>
      </c>
      <c r="Y96" s="7"/>
      <c r="Z96" s="7"/>
      <c r="AA96" s="7"/>
      <c r="AB96" s="7"/>
      <c r="AC96" s="7"/>
      <c r="AD96" s="7"/>
      <c r="AE96" s="38"/>
      <c r="AF96" s="100"/>
      <c r="AG96" s="62"/>
      <c r="AH96" s="62"/>
      <c r="AI96" s="62"/>
      <c r="AJ96" s="62"/>
    </row>
    <row r="97" spans="1:36" ht="19.5" customHeight="1">
      <c r="A97" s="24" t="s">
        <v>13</v>
      </c>
      <c r="B97" s="7">
        <f t="shared" si="40"/>
        <v>0</v>
      </c>
      <c r="C97" s="7">
        <f>H97+J97+L97+N97+P97</f>
        <v>0</v>
      </c>
      <c r="D97" s="7">
        <f>E97</f>
        <v>0</v>
      </c>
      <c r="E97" s="7">
        <f>I97+K97+M97+O97+Q97+S97+U97+W97+Y97+AA97+AC97+AE97</f>
        <v>0</v>
      </c>
      <c r="F97" s="7" t="e">
        <f>E97/B97%</f>
        <v>#DIV/0!</v>
      </c>
      <c r="G97" s="7">
        <f>_xlfn.IFERROR(E97/C97*100,0)</f>
        <v>0</v>
      </c>
      <c r="H97" s="7"/>
      <c r="I97" s="7"/>
      <c r="J97" s="7"/>
      <c r="K97" s="7"/>
      <c r="L97" s="7"/>
      <c r="M97" s="7"/>
      <c r="N97" s="7"/>
      <c r="O97" s="7"/>
      <c r="P97" s="7"/>
      <c r="Q97" s="7"/>
      <c r="R97" s="7"/>
      <c r="S97" s="7"/>
      <c r="T97" s="7"/>
      <c r="U97" s="7"/>
      <c r="V97" s="7"/>
      <c r="W97" s="7"/>
      <c r="X97" s="7"/>
      <c r="Y97" s="7"/>
      <c r="Z97" s="7"/>
      <c r="AA97" s="7"/>
      <c r="AB97" s="7"/>
      <c r="AC97" s="7"/>
      <c r="AD97" s="7"/>
      <c r="AE97" s="38"/>
      <c r="AF97" s="100"/>
      <c r="AG97" s="62"/>
      <c r="AH97" s="62"/>
      <c r="AI97" s="62"/>
      <c r="AJ97" s="62"/>
    </row>
    <row r="98" spans="1:36" ht="20.25" customHeight="1">
      <c r="A98" s="24" t="s">
        <v>52</v>
      </c>
      <c r="B98" s="7">
        <f t="shared" si="40"/>
        <v>0</v>
      </c>
      <c r="C98" s="7">
        <f>H98+J98+L98+N98+P98</f>
        <v>0</v>
      </c>
      <c r="D98" s="7">
        <f>E98</f>
        <v>0</v>
      </c>
      <c r="E98" s="7">
        <f>I98+K98+M98+O98+Q98+S98+U98+W98+Y98+AA98+AC98+AE98</f>
        <v>0</v>
      </c>
      <c r="F98" s="7"/>
      <c r="G98" s="7"/>
      <c r="H98" s="7"/>
      <c r="I98" s="7"/>
      <c r="J98" s="7"/>
      <c r="K98" s="7"/>
      <c r="L98" s="7"/>
      <c r="M98" s="7"/>
      <c r="N98" s="7"/>
      <c r="O98" s="7"/>
      <c r="P98" s="7"/>
      <c r="Q98" s="7"/>
      <c r="R98" s="7"/>
      <c r="S98" s="7"/>
      <c r="T98" s="7"/>
      <c r="U98" s="7"/>
      <c r="V98" s="7"/>
      <c r="W98" s="7"/>
      <c r="X98" s="7"/>
      <c r="Y98" s="7"/>
      <c r="Z98" s="7"/>
      <c r="AA98" s="7"/>
      <c r="AB98" s="7"/>
      <c r="AC98" s="7"/>
      <c r="AD98" s="7"/>
      <c r="AE98" s="38"/>
      <c r="AF98" s="100"/>
      <c r="AG98" s="62"/>
      <c r="AH98" s="62"/>
      <c r="AI98" s="62"/>
      <c r="AJ98" s="62"/>
    </row>
    <row r="99" spans="1:36" ht="22.5" customHeight="1">
      <c r="A99" s="24" t="s">
        <v>14</v>
      </c>
      <c r="B99" s="7">
        <f t="shared" si="40"/>
        <v>0</v>
      </c>
      <c r="C99" s="7">
        <f>H99+J99+L99+N99+P99</f>
        <v>0</v>
      </c>
      <c r="D99" s="7">
        <f>E99</f>
        <v>0</v>
      </c>
      <c r="E99" s="7">
        <f>I99+K99+M99+O99+Q99+S99+U99+W99+Y99+AA99+AC99+AE99</f>
        <v>0</v>
      </c>
      <c r="F99" s="7"/>
      <c r="G99" s="7"/>
      <c r="H99" s="7"/>
      <c r="I99" s="7"/>
      <c r="J99" s="7"/>
      <c r="K99" s="7"/>
      <c r="L99" s="7"/>
      <c r="M99" s="7"/>
      <c r="N99" s="7"/>
      <c r="O99" s="7"/>
      <c r="P99" s="7"/>
      <c r="Q99" s="7"/>
      <c r="R99" s="7"/>
      <c r="S99" s="7"/>
      <c r="T99" s="7"/>
      <c r="U99" s="7"/>
      <c r="V99" s="7"/>
      <c r="W99" s="7"/>
      <c r="X99" s="7"/>
      <c r="Y99" s="7"/>
      <c r="Z99" s="7"/>
      <c r="AA99" s="7"/>
      <c r="AB99" s="7"/>
      <c r="AC99" s="7"/>
      <c r="AD99" s="7"/>
      <c r="AE99" s="38"/>
      <c r="AF99" s="101"/>
      <c r="AG99" s="62"/>
      <c r="AH99" s="62"/>
      <c r="AI99" s="62"/>
      <c r="AJ99" s="62"/>
    </row>
    <row r="100" spans="1:36" ht="91.5" customHeight="1">
      <c r="A100" s="25" t="s">
        <v>49</v>
      </c>
      <c r="B100" s="7">
        <f t="shared" si="40"/>
        <v>100</v>
      </c>
      <c r="C100" s="7">
        <f>C101</f>
        <v>0</v>
      </c>
      <c r="D100" s="7">
        <f>D101</f>
        <v>0</v>
      </c>
      <c r="E100" s="7">
        <f>I100+K100+M100+O100+Q100+S100+U100+W100</f>
        <v>0</v>
      </c>
      <c r="F100" s="7">
        <f>E100/B100%</f>
        <v>0</v>
      </c>
      <c r="G100" s="7">
        <f>_xlfn.IFERROR(E100/C100*100,0)</f>
        <v>0</v>
      </c>
      <c r="H100" s="7">
        <f>H101</f>
        <v>0</v>
      </c>
      <c r="I100" s="7">
        <f aca="true" t="shared" si="43" ref="I100:AE100">I101</f>
        <v>0</v>
      </c>
      <c r="J100" s="7">
        <f t="shared" si="43"/>
        <v>0</v>
      </c>
      <c r="K100" s="7">
        <f t="shared" si="43"/>
        <v>0</v>
      </c>
      <c r="L100" s="7">
        <f t="shared" si="43"/>
        <v>0</v>
      </c>
      <c r="M100" s="7">
        <f t="shared" si="43"/>
        <v>0</v>
      </c>
      <c r="N100" s="7">
        <f t="shared" si="43"/>
        <v>0</v>
      </c>
      <c r="O100" s="7">
        <f t="shared" si="43"/>
        <v>0</v>
      </c>
      <c r="P100" s="7">
        <f t="shared" si="43"/>
        <v>0</v>
      </c>
      <c r="Q100" s="7">
        <f t="shared" si="43"/>
        <v>0</v>
      </c>
      <c r="R100" s="7">
        <f t="shared" si="43"/>
        <v>0</v>
      </c>
      <c r="S100" s="7">
        <f t="shared" si="43"/>
        <v>0</v>
      </c>
      <c r="T100" s="7">
        <f t="shared" si="43"/>
        <v>35</v>
      </c>
      <c r="U100" s="7"/>
      <c r="V100" s="7">
        <f t="shared" si="43"/>
        <v>31</v>
      </c>
      <c r="W100" s="7"/>
      <c r="X100" s="7">
        <f t="shared" si="43"/>
        <v>31</v>
      </c>
      <c r="Y100" s="7"/>
      <c r="Z100" s="7">
        <f t="shared" si="43"/>
        <v>3</v>
      </c>
      <c r="AA100" s="7">
        <f t="shared" si="43"/>
        <v>0</v>
      </c>
      <c r="AB100" s="7">
        <f t="shared" si="43"/>
        <v>0</v>
      </c>
      <c r="AC100" s="7">
        <f t="shared" si="43"/>
        <v>0</v>
      </c>
      <c r="AD100" s="7">
        <f t="shared" si="43"/>
        <v>0</v>
      </c>
      <c r="AE100" s="7">
        <f t="shared" si="43"/>
        <v>0</v>
      </c>
      <c r="AF100" s="38"/>
      <c r="AG100" s="62"/>
      <c r="AH100" s="62"/>
      <c r="AI100" s="62"/>
      <c r="AJ100" s="62"/>
    </row>
    <row r="101" spans="1:36" s="22" customFormat="1" ht="18" customHeight="1">
      <c r="A101" s="21" t="s">
        <v>23</v>
      </c>
      <c r="B101" s="13">
        <f t="shared" si="40"/>
        <v>100</v>
      </c>
      <c r="C101" s="13">
        <f>C102+C103+C104+C105</f>
        <v>0</v>
      </c>
      <c r="D101" s="13">
        <f>D102+D103+D104+D105</f>
        <v>0</v>
      </c>
      <c r="E101" s="13">
        <f>E102+E103+E104+E105</f>
        <v>0</v>
      </c>
      <c r="F101" s="13">
        <f>E101/B101%</f>
        <v>0</v>
      </c>
      <c r="G101" s="13">
        <f>_xlfn.IFERROR(E101/C101*100,0)</f>
        <v>0</v>
      </c>
      <c r="H101" s="13">
        <f>H102+H103+H104+H105</f>
        <v>0</v>
      </c>
      <c r="I101" s="13">
        <f aca="true" t="shared" si="44" ref="I101:AD101">I102+I103+I104+I105</f>
        <v>0</v>
      </c>
      <c r="J101" s="13">
        <f t="shared" si="44"/>
        <v>0</v>
      </c>
      <c r="K101" s="13">
        <f t="shared" si="44"/>
        <v>0</v>
      </c>
      <c r="L101" s="13">
        <f t="shared" si="44"/>
        <v>0</v>
      </c>
      <c r="M101" s="13">
        <f t="shared" si="44"/>
        <v>0</v>
      </c>
      <c r="N101" s="13">
        <f t="shared" si="44"/>
        <v>0</v>
      </c>
      <c r="O101" s="13">
        <f t="shared" si="44"/>
        <v>0</v>
      </c>
      <c r="P101" s="13">
        <f t="shared" si="44"/>
        <v>0</v>
      </c>
      <c r="Q101" s="13">
        <f t="shared" si="44"/>
        <v>0</v>
      </c>
      <c r="R101" s="13">
        <f t="shared" si="44"/>
        <v>0</v>
      </c>
      <c r="S101" s="13">
        <f t="shared" si="44"/>
        <v>0</v>
      </c>
      <c r="T101" s="13">
        <f t="shared" si="44"/>
        <v>35</v>
      </c>
      <c r="U101" s="13">
        <f t="shared" si="44"/>
        <v>0</v>
      </c>
      <c r="V101" s="13">
        <f>V102+V103+V104+V105</f>
        <v>31</v>
      </c>
      <c r="W101" s="13">
        <f t="shared" si="44"/>
        <v>0</v>
      </c>
      <c r="X101" s="13">
        <f t="shared" si="44"/>
        <v>31</v>
      </c>
      <c r="Y101" s="13">
        <f t="shared" si="44"/>
        <v>0</v>
      </c>
      <c r="Z101" s="13">
        <f t="shared" si="44"/>
        <v>3</v>
      </c>
      <c r="AA101" s="13">
        <f t="shared" si="44"/>
        <v>0</v>
      </c>
      <c r="AB101" s="13">
        <f t="shared" si="44"/>
        <v>0</v>
      </c>
      <c r="AC101" s="13">
        <f t="shared" si="44"/>
        <v>0</v>
      </c>
      <c r="AD101" s="13">
        <f t="shared" si="44"/>
        <v>0</v>
      </c>
      <c r="AE101" s="13">
        <f>AE102+AE103+AE104+AE105</f>
        <v>0</v>
      </c>
      <c r="AF101" s="48"/>
      <c r="AG101" s="62"/>
      <c r="AH101" s="62"/>
      <c r="AI101" s="62"/>
      <c r="AJ101" s="62"/>
    </row>
    <row r="102" spans="1:36" ht="17.25" customHeight="1">
      <c r="A102" s="24" t="s">
        <v>12</v>
      </c>
      <c r="B102" s="7">
        <f t="shared" si="40"/>
        <v>0</v>
      </c>
      <c r="C102" s="7">
        <f>H102+J102+L102+N102+P102</f>
        <v>0</v>
      </c>
      <c r="D102" s="7">
        <f>E102</f>
        <v>0</v>
      </c>
      <c r="E102" s="7">
        <f>I102+K102+M102+O102+Q102+S102+U102+W102+Y102+AA102+AC102+AE102</f>
        <v>0</v>
      </c>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38"/>
      <c r="AF102" s="38"/>
      <c r="AG102" s="62"/>
      <c r="AH102" s="62"/>
      <c r="AI102" s="62"/>
      <c r="AJ102" s="62"/>
    </row>
    <row r="103" spans="1:36" ht="17.25" customHeight="1">
      <c r="A103" s="24" t="s">
        <v>13</v>
      </c>
      <c r="B103" s="7">
        <f t="shared" si="40"/>
        <v>100</v>
      </c>
      <c r="C103" s="7">
        <f>H103+J103+L103+N103+P103</f>
        <v>0</v>
      </c>
      <c r="D103" s="7">
        <f>E103</f>
        <v>0</v>
      </c>
      <c r="E103" s="7">
        <f>I103+K103+M103+O103+Q103+S103+U103+W103+Y103+AA103+AC103+AE103</f>
        <v>0</v>
      </c>
      <c r="F103" s="7">
        <f>E103/B103%</f>
        <v>0</v>
      </c>
      <c r="G103" s="7">
        <f>_xlfn.IFERROR(E103/C103*100,0)</f>
        <v>0</v>
      </c>
      <c r="H103" s="7"/>
      <c r="I103" s="7"/>
      <c r="J103" s="7"/>
      <c r="K103" s="7"/>
      <c r="L103" s="7"/>
      <c r="M103" s="7"/>
      <c r="N103" s="7"/>
      <c r="O103" s="7"/>
      <c r="P103" s="7"/>
      <c r="Q103" s="7"/>
      <c r="R103" s="7"/>
      <c r="S103" s="7"/>
      <c r="T103" s="7">
        <v>35</v>
      </c>
      <c r="U103" s="7"/>
      <c r="V103" s="7">
        <v>31</v>
      </c>
      <c r="W103" s="7"/>
      <c r="X103" s="7">
        <v>31</v>
      </c>
      <c r="Y103" s="7"/>
      <c r="Z103" s="7">
        <v>3</v>
      </c>
      <c r="AA103" s="7"/>
      <c r="AB103" s="7"/>
      <c r="AC103" s="7"/>
      <c r="AD103" s="7"/>
      <c r="AE103" s="38"/>
      <c r="AF103" s="38"/>
      <c r="AG103" s="62"/>
      <c r="AH103" s="62"/>
      <c r="AI103" s="62"/>
      <c r="AJ103" s="62"/>
    </row>
    <row r="104" spans="1:36" ht="17.25" customHeight="1">
      <c r="A104" s="24" t="s">
        <v>52</v>
      </c>
      <c r="B104" s="7">
        <f t="shared" si="40"/>
        <v>0</v>
      </c>
      <c r="C104" s="7">
        <f>H104+J104+L104+N104+P104</f>
        <v>0</v>
      </c>
      <c r="D104" s="7">
        <f>E104</f>
        <v>0</v>
      </c>
      <c r="E104" s="7">
        <f>I104+K104+M104+O104+Q104+S104+U104+W104+Y104+AA104+AC104+AE104</f>
        <v>0</v>
      </c>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38"/>
      <c r="AF104" s="38"/>
      <c r="AG104" s="62"/>
      <c r="AH104" s="62"/>
      <c r="AI104" s="62"/>
      <c r="AJ104" s="62"/>
    </row>
    <row r="105" spans="1:36" ht="17.25" customHeight="1">
      <c r="A105" s="24" t="s">
        <v>14</v>
      </c>
      <c r="B105" s="7">
        <f t="shared" si="40"/>
        <v>0</v>
      </c>
      <c r="C105" s="7">
        <f>H105+J105+L105+N105+P105</f>
        <v>0</v>
      </c>
      <c r="D105" s="7">
        <f>E105</f>
        <v>0</v>
      </c>
      <c r="E105" s="7">
        <f>I105+K105+M105+O105+Q105+S105+U105+W105+Y105+AA105+AC105+AE105</f>
        <v>0</v>
      </c>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38"/>
      <c r="AF105" s="38"/>
      <c r="AG105" s="62"/>
      <c r="AH105" s="62"/>
      <c r="AI105" s="62"/>
      <c r="AJ105" s="62"/>
    </row>
    <row r="106" spans="1:36" ht="134.25" customHeight="1">
      <c r="A106" s="25" t="s">
        <v>50</v>
      </c>
      <c r="B106" s="7">
        <f t="shared" si="40"/>
        <v>12815.5</v>
      </c>
      <c r="C106" s="7">
        <f>C107</f>
        <v>2500</v>
      </c>
      <c r="D106" s="7">
        <f>D107</f>
        <v>2500</v>
      </c>
      <c r="E106" s="7">
        <f>I106+K106+M106+O106+Q106+S106+U106+W106</f>
        <v>2500</v>
      </c>
      <c r="F106" s="7">
        <f>E106/B106%</f>
        <v>19.507627482345598</v>
      </c>
      <c r="G106" s="7">
        <f>_xlfn.IFERROR(E106/C106*100,0)</f>
        <v>100</v>
      </c>
      <c r="H106" s="7">
        <f>H107</f>
        <v>0</v>
      </c>
      <c r="I106" s="7">
        <f aca="true" t="shared" si="45" ref="I106:AE106">I107</f>
        <v>0</v>
      </c>
      <c r="J106" s="7">
        <f t="shared" si="45"/>
        <v>0</v>
      </c>
      <c r="K106" s="7">
        <f t="shared" si="45"/>
        <v>0</v>
      </c>
      <c r="L106" s="7">
        <f t="shared" si="45"/>
        <v>0</v>
      </c>
      <c r="M106" s="7">
        <f t="shared" si="45"/>
        <v>0</v>
      </c>
      <c r="N106" s="7">
        <f t="shared" si="45"/>
        <v>750</v>
      </c>
      <c r="O106" s="7">
        <f t="shared" si="45"/>
        <v>0</v>
      </c>
      <c r="P106" s="7">
        <f t="shared" si="45"/>
        <v>1750</v>
      </c>
      <c r="Q106" s="7">
        <f t="shared" si="45"/>
        <v>2500</v>
      </c>
      <c r="R106" s="7">
        <f t="shared" si="45"/>
        <v>0</v>
      </c>
      <c r="S106" s="7">
        <f t="shared" si="45"/>
        <v>0</v>
      </c>
      <c r="T106" s="7">
        <f t="shared" si="45"/>
        <v>2886.1</v>
      </c>
      <c r="U106" s="7">
        <f t="shared" si="45"/>
        <v>0</v>
      </c>
      <c r="V106" s="7">
        <f t="shared" si="45"/>
        <v>0</v>
      </c>
      <c r="W106" s="7">
        <f t="shared" si="45"/>
        <v>0</v>
      </c>
      <c r="X106" s="7">
        <f t="shared" si="45"/>
        <v>99.9</v>
      </c>
      <c r="Y106" s="7">
        <f t="shared" si="45"/>
        <v>0</v>
      </c>
      <c r="Z106" s="7">
        <f t="shared" si="45"/>
        <v>0</v>
      </c>
      <c r="AA106" s="7">
        <f t="shared" si="45"/>
        <v>0</v>
      </c>
      <c r="AB106" s="7">
        <f t="shared" si="45"/>
        <v>7329.5</v>
      </c>
      <c r="AC106" s="7">
        <f t="shared" si="45"/>
        <v>0</v>
      </c>
      <c r="AD106" s="7">
        <f t="shared" si="45"/>
        <v>0</v>
      </c>
      <c r="AE106" s="7">
        <f t="shared" si="45"/>
        <v>0</v>
      </c>
      <c r="AF106" s="108" t="s">
        <v>97</v>
      </c>
      <c r="AG106" s="62">
        <f t="shared" si="35"/>
        <v>0</v>
      </c>
      <c r="AH106" s="62"/>
      <c r="AI106" s="62"/>
      <c r="AJ106" s="62"/>
    </row>
    <row r="107" spans="1:36" s="22" customFormat="1" ht="16.5" customHeight="1">
      <c r="A107" s="21" t="s">
        <v>23</v>
      </c>
      <c r="B107" s="13">
        <f t="shared" si="40"/>
        <v>12815.5</v>
      </c>
      <c r="C107" s="13">
        <f>C108+C109+C110+C111</f>
        <v>2500</v>
      </c>
      <c r="D107" s="13">
        <f>D108+D109+D110+D111</f>
        <v>2500</v>
      </c>
      <c r="E107" s="13">
        <f>E108+E109+E110+E111</f>
        <v>2500</v>
      </c>
      <c r="F107" s="7">
        <f>E107/B107%</f>
        <v>19.507627482345598</v>
      </c>
      <c r="G107" s="13">
        <f>_xlfn.IFERROR(E107/C107*100,0)</f>
        <v>100</v>
      </c>
      <c r="H107" s="13">
        <f>H108+H109+H110+H111</f>
        <v>0</v>
      </c>
      <c r="I107" s="13">
        <f aca="true" t="shared" si="46" ref="I107:AD107">I108+I109+I110+I111</f>
        <v>0</v>
      </c>
      <c r="J107" s="13">
        <f t="shared" si="46"/>
        <v>0</v>
      </c>
      <c r="K107" s="13">
        <f t="shared" si="46"/>
        <v>0</v>
      </c>
      <c r="L107" s="13">
        <f t="shared" si="46"/>
        <v>0</v>
      </c>
      <c r="M107" s="13">
        <f t="shared" si="46"/>
        <v>0</v>
      </c>
      <c r="N107" s="13">
        <f t="shared" si="46"/>
        <v>750</v>
      </c>
      <c r="O107" s="13">
        <f t="shared" si="46"/>
        <v>0</v>
      </c>
      <c r="P107" s="13">
        <f t="shared" si="46"/>
        <v>1750</v>
      </c>
      <c r="Q107" s="13">
        <f t="shared" si="46"/>
        <v>2500</v>
      </c>
      <c r="R107" s="13">
        <f t="shared" si="46"/>
        <v>0</v>
      </c>
      <c r="S107" s="13">
        <f t="shared" si="46"/>
        <v>0</v>
      </c>
      <c r="T107" s="13">
        <f t="shared" si="46"/>
        <v>2886.1</v>
      </c>
      <c r="U107" s="13">
        <f t="shared" si="46"/>
        <v>0</v>
      </c>
      <c r="V107" s="13">
        <f>V108+V109+V110+V111</f>
        <v>0</v>
      </c>
      <c r="W107" s="13">
        <f t="shared" si="46"/>
        <v>0</v>
      </c>
      <c r="X107" s="13">
        <f t="shared" si="46"/>
        <v>99.9</v>
      </c>
      <c r="Y107" s="13">
        <f t="shared" si="46"/>
        <v>0</v>
      </c>
      <c r="Z107" s="13">
        <f t="shared" si="46"/>
        <v>0</v>
      </c>
      <c r="AA107" s="13">
        <f t="shared" si="46"/>
        <v>0</v>
      </c>
      <c r="AB107" s="13">
        <f t="shared" si="46"/>
        <v>7329.5</v>
      </c>
      <c r="AC107" s="13">
        <f t="shared" si="46"/>
        <v>0</v>
      </c>
      <c r="AD107" s="13">
        <f t="shared" si="46"/>
        <v>0</v>
      </c>
      <c r="AE107" s="13">
        <f>AE108+AE109+AE110+AE111</f>
        <v>0</v>
      </c>
      <c r="AF107" s="100"/>
      <c r="AG107" s="62">
        <f t="shared" si="35"/>
        <v>0</v>
      </c>
      <c r="AH107" s="62"/>
      <c r="AI107" s="62"/>
      <c r="AJ107" s="62"/>
    </row>
    <row r="108" spans="1:36" ht="16.5" customHeight="1">
      <c r="A108" s="24" t="s">
        <v>12</v>
      </c>
      <c r="B108" s="7">
        <f>H108+J108+L108+N108+P108+R108+T108+V108+X108+Z108+AB108+AD108</f>
        <v>0</v>
      </c>
      <c r="C108" s="7">
        <f>H108+J108+L108+N108+P108</f>
        <v>0</v>
      </c>
      <c r="D108" s="7">
        <f>E108</f>
        <v>0</v>
      </c>
      <c r="E108" s="7">
        <f>I108+K108+M108+O108+Q108+S108+U108+W108+Y108+AA108+AC108+AE108</f>
        <v>0</v>
      </c>
      <c r="F108" s="7" t="e">
        <f>E108/B108%</f>
        <v>#DIV/0!</v>
      </c>
      <c r="G108" s="7">
        <f>_xlfn.IFERROR(E108/C108*100,0)</f>
        <v>0</v>
      </c>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100"/>
      <c r="AG108" s="62">
        <f t="shared" si="35"/>
        <v>0</v>
      </c>
      <c r="AH108" s="62"/>
      <c r="AI108" s="62"/>
      <c r="AJ108" s="62"/>
    </row>
    <row r="109" spans="1:36" ht="16.5" customHeight="1">
      <c r="A109" s="24" t="s">
        <v>13</v>
      </c>
      <c r="B109" s="7">
        <f>H109+J109+L109+N109+P109+R109+T109+V109+X109+Z109+AB109+AD109</f>
        <v>10120.79048</v>
      </c>
      <c r="C109" s="7">
        <f>H109+J109+L109+N109+P109</f>
        <v>0</v>
      </c>
      <c r="D109" s="7">
        <f>E109</f>
        <v>0</v>
      </c>
      <c r="E109" s="7">
        <f>I109+K109+M109+O109+Q109+S109+U109+W109+Y109+AA109+AC109+AE109</f>
        <v>0</v>
      </c>
      <c r="F109" s="7">
        <f>E109/B109%</f>
        <v>0</v>
      </c>
      <c r="G109" s="7">
        <f>_xlfn.IFERROR(E109/C109*100,0)</f>
        <v>0</v>
      </c>
      <c r="H109" s="7"/>
      <c r="I109" s="7"/>
      <c r="J109" s="7"/>
      <c r="K109" s="7"/>
      <c r="L109" s="7"/>
      <c r="M109" s="7"/>
      <c r="N109" s="7"/>
      <c r="O109" s="7"/>
      <c r="P109" s="7"/>
      <c r="Q109" s="7"/>
      <c r="R109" s="7"/>
      <c r="S109" s="7"/>
      <c r="T109" s="7">
        <v>2886.1</v>
      </c>
      <c r="U109" s="7"/>
      <c r="V109" s="7"/>
      <c r="W109" s="7"/>
      <c r="X109" s="7">
        <v>99.9</v>
      </c>
      <c r="Y109" s="7"/>
      <c r="Z109" s="7"/>
      <c r="AA109" s="7"/>
      <c r="AB109" s="7">
        <v>7134.79048</v>
      </c>
      <c r="AC109" s="7"/>
      <c r="AD109" s="7"/>
      <c r="AE109" s="7"/>
      <c r="AF109" s="100"/>
      <c r="AG109" s="62">
        <f t="shared" si="35"/>
        <v>0</v>
      </c>
      <c r="AH109" s="62"/>
      <c r="AI109" s="62"/>
      <c r="AJ109" s="62"/>
    </row>
    <row r="110" spans="1:36" ht="16.5" customHeight="1">
      <c r="A110" s="24" t="s">
        <v>52</v>
      </c>
      <c r="B110" s="7">
        <f t="shared" si="40"/>
        <v>0</v>
      </c>
      <c r="C110" s="7">
        <f>H110+J110+L110+N110+P110</f>
        <v>0</v>
      </c>
      <c r="D110" s="7">
        <f>E110</f>
        <v>0</v>
      </c>
      <c r="E110" s="7">
        <f>I110+K110+M110+O110+Q110+S110+U110+W110+Y110+AA110+AC110+AE110</f>
        <v>0</v>
      </c>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100"/>
      <c r="AG110" s="62">
        <f t="shared" si="35"/>
        <v>0</v>
      </c>
      <c r="AH110" s="62"/>
      <c r="AI110" s="62"/>
      <c r="AJ110" s="62"/>
    </row>
    <row r="111" spans="1:36" ht="16.5" customHeight="1">
      <c r="A111" s="24" t="s">
        <v>14</v>
      </c>
      <c r="B111" s="7">
        <f t="shared" si="40"/>
        <v>2694.70952</v>
      </c>
      <c r="C111" s="7">
        <f>H111+J111+L111+N111+P111</f>
        <v>2500</v>
      </c>
      <c r="D111" s="7">
        <f>E111</f>
        <v>2500</v>
      </c>
      <c r="E111" s="7">
        <f>I111+K111+M111+O111+Q111+S111+U111+W111+Y111+AA111+AC111+AE111</f>
        <v>2500</v>
      </c>
      <c r="F111" s="7"/>
      <c r="G111" s="7"/>
      <c r="H111" s="7"/>
      <c r="I111" s="7"/>
      <c r="J111" s="7"/>
      <c r="K111" s="7"/>
      <c r="L111" s="7"/>
      <c r="M111" s="7"/>
      <c r="N111" s="7">
        <v>750</v>
      </c>
      <c r="O111" s="7"/>
      <c r="P111" s="7">
        <v>1750</v>
      </c>
      <c r="Q111" s="7">
        <v>2500</v>
      </c>
      <c r="R111" s="7"/>
      <c r="S111" s="7"/>
      <c r="T111" s="7"/>
      <c r="U111" s="7"/>
      <c r="V111" s="7"/>
      <c r="W111" s="7"/>
      <c r="X111" s="7"/>
      <c r="Y111" s="7"/>
      <c r="Z111" s="7"/>
      <c r="AA111" s="7"/>
      <c r="AB111" s="7">
        <f>194.656+0.05352</f>
        <v>194.70952</v>
      </c>
      <c r="AC111" s="7"/>
      <c r="AD111" s="7"/>
      <c r="AE111" s="7"/>
      <c r="AF111" s="101"/>
      <c r="AG111" s="62">
        <f t="shared" si="35"/>
        <v>0</v>
      </c>
      <c r="AH111" s="62"/>
      <c r="AI111" s="62"/>
      <c r="AJ111" s="62"/>
    </row>
    <row r="112" spans="1:36" ht="45" customHeight="1">
      <c r="A112" s="25" t="s">
        <v>51</v>
      </c>
      <c r="B112" s="7">
        <f t="shared" si="40"/>
        <v>717.6</v>
      </c>
      <c r="C112" s="7">
        <f>C113</f>
        <v>710.95477</v>
      </c>
      <c r="D112" s="7">
        <f>D113</f>
        <v>710.95</v>
      </c>
      <c r="E112" s="7">
        <f>E113</f>
        <v>710.95</v>
      </c>
      <c r="F112" s="7">
        <f>E112/B112%</f>
        <v>99.07329988851728</v>
      </c>
      <c r="G112" s="7">
        <f>_xlfn.IFERROR(E112/C112*100,0)</f>
        <v>99.99932907124317</v>
      </c>
      <c r="H112" s="7">
        <f>H113</f>
        <v>0</v>
      </c>
      <c r="I112" s="7">
        <f aca="true" t="shared" si="47" ref="I112:AE112">I113</f>
        <v>0</v>
      </c>
      <c r="J112" s="7">
        <f t="shared" si="47"/>
        <v>0</v>
      </c>
      <c r="K112" s="7">
        <f t="shared" si="47"/>
        <v>0</v>
      </c>
      <c r="L112" s="7">
        <f t="shared" si="47"/>
        <v>0</v>
      </c>
      <c r="M112" s="7">
        <f t="shared" si="47"/>
        <v>0</v>
      </c>
      <c r="N112" s="7">
        <f t="shared" si="47"/>
        <v>0</v>
      </c>
      <c r="O112" s="7">
        <f t="shared" si="47"/>
        <v>0</v>
      </c>
      <c r="P112" s="7">
        <f t="shared" si="47"/>
        <v>710.95477</v>
      </c>
      <c r="Q112" s="7">
        <f t="shared" si="47"/>
        <v>710.95</v>
      </c>
      <c r="R112" s="7">
        <f t="shared" si="47"/>
        <v>0</v>
      </c>
      <c r="S112" s="7">
        <f t="shared" si="47"/>
        <v>0</v>
      </c>
      <c r="T112" s="7">
        <f t="shared" si="47"/>
        <v>0</v>
      </c>
      <c r="U112" s="7">
        <f t="shared" si="47"/>
        <v>0</v>
      </c>
      <c r="V112" s="7">
        <f t="shared" si="47"/>
        <v>0</v>
      </c>
      <c r="W112" s="7">
        <f t="shared" si="47"/>
        <v>0</v>
      </c>
      <c r="X112" s="7">
        <f t="shared" si="47"/>
        <v>6.64523</v>
      </c>
      <c r="Y112" s="7">
        <f t="shared" si="47"/>
        <v>0</v>
      </c>
      <c r="Z112" s="7">
        <f t="shared" si="47"/>
        <v>0</v>
      </c>
      <c r="AA112" s="7">
        <f t="shared" si="47"/>
        <v>0</v>
      </c>
      <c r="AB112" s="7">
        <f t="shared" si="47"/>
        <v>0</v>
      </c>
      <c r="AC112" s="7">
        <f t="shared" si="47"/>
        <v>0</v>
      </c>
      <c r="AD112" s="7">
        <f t="shared" si="47"/>
        <v>0</v>
      </c>
      <c r="AE112" s="7">
        <f t="shared" si="47"/>
        <v>0</v>
      </c>
      <c r="AF112" s="108" t="s">
        <v>98</v>
      </c>
      <c r="AG112" s="62"/>
      <c r="AH112" s="62"/>
      <c r="AI112" s="62"/>
      <c r="AJ112" s="62"/>
    </row>
    <row r="113" spans="1:36" s="22" customFormat="1" ht="16.5" customHeight="1">
      <c r="A113" s="21" t="s">
        <v>23</v>
      </c>
      <c r="B113" s="13">
        <f t="shared" si="40"/>
        <v>717.6</v>
      </c>
      <c r="C113" s="13">
        <f>C114+C115+C116+C117</f>
        <v>710.95477</v>
      </c>
      <c r="D113" s="13">
        <f>D114+D115+D116+D117</f>
        <v>710.95</v>
      </c>
      <c r="E113" s="13">
        <f>E114+E115+E116+E117</f>
        <v>710.95</v>
      </c>
      <c r="F113" s="13">
        <f>E113/B113%</f>
        <v>99.07329988851728</v>
      </c>
      <c r="G113" s="13">
        <f>_xlfn.IFERROR(E113/C113*100,0)</f>
        <v>99.99932907124317</v>
      </c>
      <c r="H113" s="13">
        <f>H114+H115+H116+H117</f>
        <v>0</v>
      </c>
      <c r="I113" s="13">
        <f aca="true" t="shared" si="48" ref="I113:AD113">I114+I115+I116+I117</f>
        <v>0</v>
      </c>
      <c r="J113" s="13">
        <f t="shared" si="48"/>
        <v>0</v>
      </c>
      <c r="K113" s="13">
        <f t="shared" si="48"/>
        <v>0</v>
      </c>
      <c r="L113" s="13">
        <f t="shared" si="48"/>
        <v>0</v>
      </c>
      <c r="M113" s="13">
        <f t="shared" si="48"/>
        <v>0</v>
      </c>
      <c r="N113" s="13">
        <f t="shared" si="48"/>
        <v>0</v>
      </c>
      <c r="O113" s="13">
        <f t="shared" si="48"/>
        <v>0</v>
      </c>
      <c r="P113" s="13">
        <f t="shared" si="48"/>
        <v>710.95477</v>
      </c>
      <c r="Q113" s="13">
        <f t="shared" si="48"/>
        <v>710.95</v>
      </c>
      <c r="R113" s="13">
        <f t="shared" si="48"/>
        <v>0</v>
      </c>
      <c r="S113" s="13">
        <f t="shared" si="48"/>
        <v>0</v>
      </c>
      <c r="T113" s="13">
        <f t="shared" si="48"/>
        <v>0</v>
      </c>
      <c r="U113" s="13">
        <f t="shared" si="48"/>
        <v>0</v>
      </c>
      <c r="V113" s="13">
        <f>V114+V115+V116+V117</f>
        <v>0</v>
      </c>
      <c r="W113" s="13">
        <f t="shared" si="48"/>
        <v>0</v>
      </c>
      <c r="X113" s="13">
        <f t="shared" si="48"/>
        <v>6.64523</v>
      </c>
      <c r="Y113" s="13">
        <f t="shared" si="48"/>
        <v>0</v>
      </c>
      <c r="Z113" s="13">
        <f t="shared" si="48"/>
        <v>0</v>
      </c>
      <c r="AA113" s="13">
        <f t="shared" si="48"/>
        <v>0</v>
      </c>
      <c r="AB113" s="13">
        <f t="shared" si="48"/>
        <v>0</v>
      </c>
      <c r="AC113" s="13">
        <f t="shared" si="48"/>
        <v>0</v>
      </c>
      <c r="AD113" s="13">
        <f t="shared" si="48"/>
        <v>0</v>
      </c>
      <c r="AE113" s="13">
        <f>AE114+AE115+AE116+AE117</f>
        <v>0</v>
      </c>
      <c r="AF113" s="100"/>
      <c r="AG113" s="62"/>
      <c r="AH113" s="62"/>
      <c r="AI113" s="62"/>
      <c r="AJ113" s="62"/>
    </row>
    <row r="114" spans="1:36" ht="16.5" customHeight="1">
      <c r="A114" s="24" t="s">
        <v>12</v>
      </c>
      <c r="B114" s="7">
        <f t="shared" si="40"/>
        <v>0</v>
      </c>
      <c r="C114" s="7">
        <f>H114+J114+L114+N114+P114</f>
        <v>0</v>
      </c>
      <c r="D114" s="7">
        <f>E114</f>
        <v>0</v>
      </c>
      <c r="E114" s="7">
        <f>I114+K114+M114+O114+Q114+S114+U114+W114+Y114+AA114+AC114+AE114</f>
        <v>0</v>
      </c>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38"/>
      <c r="AF114" s="100"/>
      <c r="AG114" s="62"/>
      <c r="AH114" s="62"/>
      <c r="AI114" s="62"/>
      <c r="AJ114" s="62"/>
    </row>
    <row r="115" spans="1:36" ht="21" customHeight="1">
      <c r="A115" s="24" t="s">
        <v>13</v>
      </c>
      <c r="B115" s="7">
        <f>H115+J115+L115+N115+P115+R115+T115+V115+X115+Z115+AB115+AD115</f>
        <v>717.6</v>
      </c>
      <c r="C115" s="7">
        <f>H115+J115+L115+N115+P115</f>
        <v>710.95477</v>
      </c>
      <c r="D115" s="7">
        <f>E115</f>
        <v>710.95</v>
      </c>
      <c r="E115" s="7">
        <f>I115+K115+M115+O115+Q115+S115+U115+W115+Y115+AA115+AC115+AE115</f>
        <v>710.95</v>
      </c>
      <c r="F115" s="7">
        <f>E115/B115%</f>
        <v>99.07329988851728</v>
      </c>
      <c r="G115" s="7">
        <f>_xlfn.IFERROR(E115/C115*100,0)</f>
        <v>99.99932907124317</v>
      </c>
      <c r="H115" s="7"/>
      <c r="I115" s="7"/>
      <c r="J115" s="7"/>
      <c r="K115" s="7"/>
      <c r="L115" s="7"/>
      <c r="M115" s="7"/>
      <c r="N115" s="7"/>
      <c r="O115" s="7"/>
      <c r="P115" s="7">
        <v>710.95477</v>
      </c>
      <c r="Q115" s="7">
        <v>710.95</v>
      </c>
      <c r="R115" s="7"/>
      <c r="S115" s="7"/>
      <c r="T115" s="7"/>
      <c r="U115" s="7"/>
      <c r="V115" s="7"/>
      <c r="W115" s="7"/>
      <c r="X115" s="7">
        <v>6.64523</v>
      </c>
      <c r="Y115" s="7"/>
      <c r="Z115" s="7"/>
      <c r="AA115" s="7"/>
      <c r="AB115" s="7"/>
      <c r="AC115" s="7"/>
      <c r="AD115" s="7"/>
      <c r="AE115" s="38"/>
      <c r="AF115" s="100"/>
      <c r="AG115" s="62"/>
      <c r="AH115" s="62"/>
      <c r="AI115" s="62"/>
      <c r="AJ115" s="62"/>
    </row>
    <row r="116" spans="1:36" ht="16.5" customHeight="1">
      <c r="A116" s="24" t="s">
        <v>52</v>
      </c>
      <c r="B116" s="7">
        <f t="shared" si="40"/>
        <v>0</v>
      </c>
      <c r="C116" s="7">
        <f>H116+J116+L116+N116+P116</f>
        <v>0</v>
      </c>
      <c r="D116" s="7">
        <f>E116</f>
        <v>0</v>
      </c>
      <c r="E116" s="7">
        <f>I116+K116+M116+O116+Q116+S116+U116+W116+Y116+AA116+AC116+AE116</f>
        <v>0</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38"/>
      <c r="AF116" s="100"/>
      <c r="AG116" s="62"/>
      <c r="AH116" s="62"/>
      <c r="AI116" s="62"/>
      <c r="AJ116" s="62"/>
    </row>
    <row r="117" spans="1:36" ht="51" customHeight="1">
      <c r="A117" s="24" t="s">
        <v>14</v>
      </c>
      <c r="B117" s="7">
        <f t="shared" si="40"/>
        <v>0</v>
      </c>
      <c r="C117" s="7">
        <f>H117+J117+L117+N117+P117</f>
        <v>0</v>
      </c>
      <c r="D117" s="7">
        <f>E117</f>
        <v>0</v>
      </c>
      <c r="E117" s="7">
        <f>I117+K117+M117+O117+Q117+S117+U117+W117+Y117+AA117+AC117+AE117</f>
        <v>0</v>
      </c>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38"/>
      <c r="AF117" s="101"/>
      <c r="AG117" s="62"/>
      <c r="AH117" s="62"/>
      <c r="AI117" s="62"/>
      <c r="AJ117" s="62"/>
    </row>
    <row r="118" spans="1:36" ht="81.75" customHeight="1">
      <c r="A118" s="25" t="s">
        <v>57</v>
      </c>
      <c r="B118" s="7">
        <f t="shared" si="40"/>
        <v>0</v>
      </c>
      <c r="C118" s="7">
        <f>C119</f>
        <v>0</v>
      </c>
      <c r="D118" s="7">
        <f>D119</f>
        <v>0</v>
      </c>
      <c r="E118" s="7">
        <f>E119</f>
        <v>0</v>
      </c>
      <c r="F118" s="7" t="e">
        <f>E118/B118%</f>
        <v>#DIV/0!</v>
      </c>
      <c r="G118" s="7">
        <f>_xlfn.IFERROR(E118/C118*100,0)</f>
        <v>0</v>
      </c>
      <c r="H118" s="7">
        <f>H119</f>
        <v>0</v>
      </c>
      <c r="I118" s="7">
        <f aca="true" t="shared" si="49" ref="I118:AE118">I119</f>
        <v>0</v>
      </c>
      <c r="J118" s="7">
        <f t="shared" si="49"/>
        <v>0</v>
      </c>
      <c r="K118" s="7">
        <f t="shared" si="49"/>
        <v>0</v>
      </c>
      <c r="L118" s="7">
        <f t="shared" si="49"/>
        <v>0</v>
      </c>
      <c r="M118" s="7">
        <f t="shared" si="49"/>
        <v>0</v>
      </c>
      <c r="N118" s="7">
        <f t="shared" si="49"/>
        <v>0</v>
      </c>
      <c r="O118" s="7">
        <f t="shared" si="49"/>
        <v>0</v>
      </c>
      <c r="P118" s="7">
        <f t="shared" si="49"/>
        <v>0</v>
      </c>
      <c r="Q118" s="7">
        <f t="shared" si="49"/>
        <v>0</v>
      </c>
      <c r="R118" s="7">
        <f t="shared" si="49"/>
        <v>0</v>
      </c>
      <c r="S118" s="7">
        <f t="shared" si="49"/>
        <v>0</v>
      </c>
      <c r="T118" s="7">
        <f t="shared" si="49"/>
        <v>0</v>
      </c>
      <c r="U118" s="7">
        <f t="shared" si="49"/>
        <v>0</v>
      </c>
      <c r="V118" s="7">
        <f t="shared" si="49"/>
        <v>0</v>
      </c>
      <c r="W118" s="7">
        <f t="shared" si="49"/>
        <v>0</v>
      </c>
      <c r="X118" s="7">
        <f t="shared" si="49"/>
        <v>0</v>
      </c>
      <c r="Y118" s="7">
        <f t="shared" si="49"/>
        <v>0</v>
      </c>
      <c r="Z118" s="7">
        <f t="shared" si="49"/>
        <v>0</v>
      </c>
      <c r="AA118" s="7">
        <f t="shared" si="49"/>
        <v>0</v>
      </c>
      <c r="AB118" s="7">
        <f t="shared" si="49"/>
        <v>0</v>
      </c>
      <c r="AC118" s="7">
        <f t="shared" si="49"/>
        <v>0</v>
      </c>
      <c r="AD118" s="7">
        <f t="shared" si="49"/>
        <v>0</v>
      </c>
      <c r="AE118" s="7">
        <f t="shared" si="49"/>
        <v>0</v>
      </c>
      <c r="AF118" s="38"/>
      <c r="AG118" s="62"/>
      <c r="AH118" s="62"/>
      <c r="AI118" s="62"/>
      <c r="AJ118" s="62"/>
    </row>
    <row r="119" spans="1:36" s="22" customFormat="1" ht="16.5" customHeight="1">
      <c r="A119" s="21" t="s">
        <v>23</v>
      </c>
      <c r="B119" s="13">
        <f t="shared" si="40"/>
        <v>0</v>
      </c>
      <c r="C119" s="13">
        <f>C120+C121+C122+C123</f>
        <v>0</v>
      </c>
      <c r="D119" s="13">
        <f>D120+D121+D122+D123</f>
        <v>0</v>
      </c>
      <c r="E119" s="13">
        <f>E120+E121+E122+E123</f>
        <v>0</v>
      </c>
      <c r="F119" s="13" t="e">
        <f>E119/B119%</f>
        <v>#DIV/0!</v>
      </c>
      <c r="G119" s="13">
        <f>_xlfn.IFERROR(E119/C119*100,0)</f>
        <v>0</v>
      </c>
      <c r="H119" s="13">
        <f>H120+H121+H122+H123</f>
        <v>0</v>
      </c>
      <c r="I119" s="13">
        <f aca="true" t="shared" si="50" ref="I119:AD119">I120+I121+I122+I123</f>
        <v>0</v>
      </c>
      <c r="J119" s="13">
        <f t="shared" si="50"/>
        <v>0</v>
      </c>
      <c r="K119" s="13">
        <f t="shared" si="50"/>
        <v>0</v>
      </c>
      <c r="L119" s="13">
        <f t="shared" si="50"/>
        <v>0</v>
      </c>
      <c r="M119" s="13">
        <f t="shared" si="50"/>
        <v>0</v>
      </c>
      <c r="N119" s="13">
        <f t="shared" si="50"/>
        <v>0</v>
      </c>
      <c r="O119" s="13">
        <f t="shared" si="50"/>
        <v>0</v>
      </c>
      <c r="P119" s="13">
        <f t="shared" si="50"/>
        <v>0</v>
      </c>
      <c r="Q119" s="13">
        <f t="shared" si="50"/>
        <v>0</v>
      </c>
      <c r="R119" s="13">
        <f t="shared" si="50"/>
        <v>0</v>
      </c>
      <c r="S119" s="13">
        <f t="shared" si="50"/>
        <v>0</v>
      </c>
      <c r="T119" s="13">
        <f t="shared" si="50"/>
        <v>0</v>
      </c>
      <c r="U119" s="13">
        <f t="shared" si="50"/>
        <v>0</v>
      </c>
      <c r="V119" s="13">
        <f>V120+V121+V122+V123</f>
        <v>0</v>
      </c>
      <c r="W119" s="13">
        <f t="shared" si="50"/>
        <v>0</v>
      </c>
      <c r="X119" s="13">
        <f t="shared" si="50"/>
        <v>0</v>
      </c>
      <c r="Y119" s="13">
        <f t="shared" si="50"/>
        <v>0</v>
      </c>
      <c r="Z119" s="13">
        <f t="shared" si="50"/>
        <v>0</v>
      </c>
      <c r="AA119" s="13">
        <f t="shared" si="50"/>
        <v>0</v>
      </c>
      <c r="AB119" s="13">
        <f t="shared" si="50"/>
        <v>0</v>
      </c>
      <c r="AC119" s="13">
        <f t="shared" si="50"/>
        <v>0</v>
      </c>
      <c r="AD119" s="13">
        <f t="shared" si="50"/>
        <v>0</v>
      </c>
      <c r="AE119" s="13">
        <f>AE120+AE121+AE122+AE123</f>
        <v>0</v>
      </c>
      <c r="AF119" s="48"/>
      <c r="AG119" s="62"/>
      <c r="AH119" s="62"/>
      <c r="AI119" s="62"/>
      <c r="AJ119" s="62"/>
    </row>
    <row r="120" spans="1:36" ht="16.5" customHeight="1" hidden="1">
      <c r="A120" s="24" t="s">
        <v>12</v>
      </c>
      <c r="B120" s="7">
        <f t="shared" si="40"/>
        <v>0</v>
      </c>
      <c r="C120" s="7">
        <f>H120</f>
        <v>0</v>
      </c>
      <c r="D120" s="7">
        <f>E120</f>
        <v>0</v>
      </c>
      <c r="E120" s="7">
        <f>I120+K120+M120+O120+Q120+S120+U120+W120+Y120+AA120+AC120+AE120</f>
        <v>0</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38"/>
      <c r="AF120" s="38"/>
      <c r="AG120" s="62"/>
      <c r="AH120" s="62"/>
      <c r="AI120" s="62"/>
      <c r="AJ120" s="62"/>
    </row>
    <row r="121" spans="1:36" ht="16.5" customHeight="1" hidden="1">
      <c r="A121" s="24" t="s">
        <v>13</v>
      </c>
      <c r="B121" s="7">
        <f t="shared" si="40"/>
        <v>0</v>
      </c>
      <c r="C121" s="7">
        <f>H121</f>
        <v>0</v>
      </c>
      <c r="D121" s="7">
        <f>E121</f>
        <v>0</v>
      </c>
      <c r="E121" s="7">
        <f>I121+K121+M121+O121+Q121+S121+U121+W121+Y121+AA121+AC121+AE121</f>
        <v>0</v>
      </c>
      <c r="F121" s="7"/>
      <c r="G121" s="7">
        <f>_xlfn.IFERROR(E121/C121*100,0)</f>
        <v>0</v>
      </c>
      <c r="H121" s="7"/>
      <c r="I121" s="7"/>
      <c r="J121" s="7"/>
      <c r="K121" s="7"/>
      <c r="L121" s="7"/>
      <c r="M121" s="7"/>
      <c r="N121" s="7"/>
      <c r="O121" s="7"/>
      <c r="P121" s="7"/>
      <c r="Q121" s="7"/>
      <c r="R121" s="7"/>
      <c r="S121" s="7"/>
      <c r="T121" s="7"/>
      <c r="U121" s="7"/>
      <c r="V121" s="7"/>
      <c r="W121" s="7"/>
      <c r="X121" s="7"/>
      <c r="Y121" s="7"/>
      <c r="Z121" s="7"/>
      <c r="AA121" s="7"/>
      <c r="AB121" s="7"/>
      <c r="AC121" s="7"/>
      <c r="AD121" s="7"/>
      <c r="AE121" s="38"/>
      <c r="AF121" s="38"/>
      <c r="AG121" s="62"/>
      <c r="AH121" s="62"/>
      <c r="AI121" s="62"/>
      <c r="AJ121" s="62"/>
    </row>
    <row r="122" spans="1:36" ht="16.5" customHeight="1" hidden="1">
      <c r="A122" s="24" t="s">
        <v>52</v>
      </c>
      <c r="B122" s="7">
        <f t="shared" si="40"/>
        <v>0</v>
      </c>
      <c r="C122" s="7">
        <f>H122</f>
        <v>0</v>
      </c>
      <c r="D122" s="7">
        <f>E122</f>
        <v>0</v>
      </c>
      <c r="E122" s="7">
        <f>I122+K122+M122+O122+Q122+S122+U122+W122+Y122+AA122+AC122+AE122</f>
        <v>0</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38"/>
      <c r="AF122" s="38"/>
      <c r="AG122" s="62"/>
      <c r="AH122" s="62"/>
      <c r="AI122" s="62"/>
      <c r="AJ122" s="62"/>
    </row>
    <row r="123" spans="1:36" ht="16.5" customHeight="1" hidden="1">
      <c r="A123" s="24" t="s">
        <v>14</v>
      </c>
      <c r="B123" s="7">
        <f>H123+J123+L123+N123+P123+R123+T123+V123+X123+Z123+AB123+AD123</f>
        <v>0</v>
      </c>
      <c r="C123" s="7">
        <f>H123</f>
        <v>0</v>
      </c>
      <c r="D123" s="7">
        <f>E123</f>
        <v>0</v>
      </c>
      <c r="E123" s="7">
        <f>I123+K123+M123+O123+Q123+S123+U123+W123+Y123+AA123+AC123+AE123</f>
        <v>0</v>
      </c>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38"/>
      <c r="AF123" s="38"/>
      <c r="AG123" s="62"/>
      <c r="AH123" s="62"/>
      <c r="AI123" s="62"/>
      <c r="AJ123" s="62"/>
    </row>
    <row r="124" spans="1:36" ht="75" customHeight="1">
      <c r="A124" s="47" t="s">
        <v>60</v>
      </c>
      <c r="B124" s="7">
        <f t="shared" si="40"/>
        <v>0</v>
      </c>
      <c r="C124" s="7">
        <f>C125</f>
        <v>0</v>
      </c>
      <c r="D124" s="7">
        <f>D125</f>
        <v>0</v>
      </c>
      <c r="E124" s="7">
        <f>E125</f>
        <v>0</v>
      </c>
      <c r="F124" s="7" t="e">
        <f>E124/B124%</f>
        <v>#DIV/0!</v>
      </c>
      <c r="G124" s="7">
        <f>_xlfn.IFERROR(E124/C124*100,0)</f>
        <v>0</v>
      </c>
      <c r="H124" s="7">
        <f>H125</f>
        <v>0</v>
      </c>
      <c r="I124" s="7">
        <f aca="true" t="shared" si="51" ref="I124:AE124">I125</f>
        <v>0</v>
      </c>
      <c r="J124" s="7">
        <f t="shared" si="51"/>
        <v>0</v>
      </c>
      <c r="K124" s="7">
        <f t="shared" si="51"/>
        <v>0</v>
      </c>
      <c r="L124" s="7">
        <f t="shared" si="51"/>
        <v>0</v>
      </c>
      <c r="M124" s="7">
        <f t="shared" si="51"/>
        <v>0</v>
      </c>
      <c r="N124" s="7">
        <f t="shared" si="51"/>
        <v>0</v>
      </c>
      <c r="O124" s="7">
        <f t="shared" si="51"/>
        <v>0</v>
      </c>
      <c r="P124" s="7">
        <f t="shared" si="51"/>
        <v>0</v>
      </c>
      <c r="Q124" s="7">
        <f t="shared" si="51"/>
        <v>0</v>
      </c>
      <c r="R124" s="7">
        <f t="shared" si="51"/>
        <v>0</v>
      </c>
      <c r="S124" s="7">
        <f t="shared" si="51"/>
        <v>0</v>
      </c>
      <c r="T124" s="7">
        <f t="shared" si="51"/>
        <v>0</v>
      </c>
      <c r="U124" s="7">
        <f t="shared" si="51"/>
        <v>0</v>
      </c>
      <c r="V124" s="7">
        <f t="shared" si="51"/>
        <v>0</v>
      </c>
      <c r="W124" s="7">
        <f t="shared" si="51"/>
        <v>0</v>
      </c>
      <c r="X124" s="7">
        <f t="shared" si="51"/>
        <v>0</v>
      </c>
      <c r="Y124" s="7">
        <f t="shared" si="51"/>
        <v>0</v>
      </c>
      <c r="Z124" s="7">
        <f t="shared" si="51"/>
        <v>0</v>
      </c>
      <c r="AA124" s="7">
        <f t="shared" si="51"/>
        <v>0</v>
      </c>
      <c r="AB124" s="7">
        <f t="shared" si="51"/>
        <v>0</v>
      </c>
      <c r="AC124" s="7">
        <f t="shared" si="51"/>
        <v>0</v>
      </c>
      <c r="AD124" s="7">
        <f t="shared" si="51"/>
        <v>0</v>
      </c>
      <c r="AE124" s="7">
        <f t="shared" si="51"/>
        <v>0</v>
      </c>
      <c r="AF124" s="38"/>
      <c r="AG124" s="62"/>
      <c r="AH124" s="62"/>
      <c r="AI124" s="62"/>
      <c r="AJ124" s="62"/>
    </row>
    <row r="125" spans="1:36" s="22" customFormat="1" ht="15.75" customHeight="1">
      <c r="A125" s="21" t="s">
        <v>23</v>
      </c>
      <c r="B125" s="13">
        <f t="shared" si="40"/>
        <v>0</v>
      </c>
      <c r="C125" s="13">
        <f>C126+C127+C128+C129</f>
        <v>0</v>
      </c>
      <c r="D125" s="13">
        <f>D126+D127+D128+D129</f>
        <v>0</v>
      </c>
      <c r="E125" s="13">
        <f>E126+E127+E128+E129</f>
        <v>0</v>
      </c>
      <c r="F125" s="13" t="e">
        <f>E125/B125%</f>
        <v>#DIV/0!</v>
      </c>
      <c r="G125" s="13">
        <f>_xlfn.IFERROR(E125/C125*100,0)</f>
        <v>0</v>
      </c>
      <c r="H125" s="13">
        <f>H126+H127+H128+H129</f>
        <v>0</v>
      </c>
      <c r="I125" s="13">
        <f aca="true" t="shared" si="52" ref="I125:AD125">I126+I127+I128+I129</f>
        <v>0</v>
      </c>
      <c r="J125" s="13">
        <f t="shared" si="52"/>
        <v>0</v>
      </c>
      <c r="K125" s="13">
        <f t="shared" si="52"/>
        <v>0</v>
      </c>
      <c r="L125" s="13">
        <f t="shared" si="52"/>
        <v>0</v>
      </c>
      <c r="M125" s="13">
        <f t="shared" si="52"/>
        <v>0</v>
      </c>
      <c r="N125" s="13">
        <f t="shared" si="52"/>
        <v>0</v>
      </c>
      <c r="O125" s="13">
        <f t="shared" si="52"/>
        <v>0</v>
      </c>
      <c r="P125" s="13">
        <f t="shared" si="52"/>
        <v>0</v>
      </c>
      <c r="Q125" s="13">
        <f t="shared" si="52"/>
        <v>0</v>
      </c>
      <c r="R125" s="13">
        <f t="shared" si="52"/>
        <v>0</v>
      </c>
      <c r="S125" s="13">
        <f t="shared" si="52"/>
        <v>0</v>
      </c>
      <c r="T125" s="13">
        <f t="shared" si="52"/>
        <v>0</v>
      </c>
      <c r="U125" s="13">
        <f t="shared" si="52"/>
        <v>0</v>
      </c>
      <c r="V125" s="13">
        <f>V126+V127+V128+V129</f>
        <v>0</v>
      </c>
      <c r="W125" s="13">
        <f t="shared" si="52"/>
        <v>0</v>
      </c>
      <c r="X125" s="13">
        <f t="shared" si="52"/>
        <v>0</v>
      </c>
      <c r="Y125" s="13">
        <f t="shared" si="52"/>
        <v>0</v>
      </c>
      <c r="Z125" s="13">
        <f t="shared" si="52"/>
        <v>0</v>
      </c>
      <c r="AA125" s="13">
        <f t="shared" si="52"/>
        <v>0</v>
      </c>
      <c r="AB125" s="13">
        <f t="shared" si="52"/>
        <v>0</v>
      </c>
      <c r="AC125" s="13">
        <f t="shared" si="52"/>
        <v>0</v>
      </c>
      <c r="AD125" s="13">
        <f t="shared" si="52"/>
        <v>0</v>
      </c>
      <c r="AE125" s="13">
        <f>AE126+AE127+AE128+AE129</f>
        <v>0</v>
      </c>
      <c r="AF125" s="48"/>
      <c r="AG125" s="62"/>
      <c r="AH125" s="62"/>
      <c r="AI125" s="62"/>
      <c r="AJ125" s="62"/>
    </row>
    <row r="126" spans="1:36" ht="15.75" customHeight="1" hidden="1">
      <c r="A126" s="24" t="s">
        <v>12</v>
      </c>
      <c r="B126" s="7">
        <f t="shared" si="40"/>
        <v>0</v>
      </c>
      <c r="C126" s="7">
        <f>H126</f>
        <v>0</v>
      </c>
      <c r="D126" s="7">
        <f>E126</f>
        <v>0</v>
      </c>
      <c r="E126" s="7">
        <f>I126+K126+M126+O126+Q126+S126+U126+W126+Y126+AA126+AC126+AE126</f>
        <v>0</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38"/>
      <c r="AF126" s="38"/>
      <c r="AG126" s="62"/>
      <c r="AH126" s="62"/>
      <c r="AI126" s="62"/>
      <c r="AJ126" s="62"/>
    </row>
    <row r="127" spans="1:36" ht="15.75" customHeight="1" hidden="1">
      <c r="A127" s="24" t="s">
        <v>13</v>
      </c>
      <c r="B127" s="7">
        <f>H127+J127+L127+N127+P127+R127+T127+V127+X127+Z127+AB127+AD127</f>
        <v>0</v>
      </c>
      <c r="C127" s="7">
        <f>H127</f>
        <v>0</v>
      </c>
      <c r="D127" s="7">
        <f>E127</f>
        <v>0</v>
      </c>
      <c r="E127" s="7">
        <f>I127+K127+M127+O127+Q127+S127+U127+W127+Y127+AA127+AC127+AE127</f>
        <v>0</v>
      </c>
      <c r="F127" s="7"/>
      <c r="G127" s="7">
        <f>_xlfn.IFERROR(E127/C127*100,0)</f>
        <v>0</v>
      </c>
      <c r="H127" s="7"/>
      <c r="I127" s="7"/>
      <c r="J127" s="7"/>
      <c r="K127" s="7"/>
      <c r="L127" s="7"/>
      <c r="M127" s="7"/>
      <c r="N127" s="7"/>
      <c r="O127" s="7"/>
      <c r="P127" s="7"/>
      <c r="Q127" s="7"/>
      <c r="R127" s="7"/>
      <c r="S127" s="7"/>
      <c r="T127" s="7"/>
      <c r="U127" s="7"/>
      <c r="V127" s="7"/>
      <c r="W127" s="7"/>
      <c r="X127" s="7"/>
      <c r="Y127" s="7"/>
      <c r="Z127" s="7"/>
      <c r="AA127" s="7"/>
      <c r="AB127" s="7"/>
      <c r="AC127" s="7"/>
      <c r="AD127" s="7"/>
      <c r="AE127" s="38"/>
      <c r="AF127" s="38"/>
      <c r="AG127" s="62"/>
      <c r="AH127" s="62"/>
      <c r="AI127" s="62"/>
      <c r="AJ127" s="62"/>
    </row>
    <row r="128" spans="1:36" ht="15.75" customHeight="1" hidden="1">
      <c r="A128" s="24" t="s">
        <v>52</v>
      </c>
      <c r="B128" s="7">
        <f t="shared" si="40"/>
        <v>0</v>
      </c>
      <c r="C128" s="7">
        <f>H128</f>
        <v>0</v>
      </c>
      <c r="D128" s="7">
        <f>E128</f>
        <v>0</v>
      </c>
      <c r="E128" s="7">
        <f>I128+K128+M128+O128+Q128+S128+U128+W128+Y128+AA128+AC128+AE128</f>
        <v>0</v>
      </c>
      <c r="F128" s="7"/>
      <c r="G128" s="7">
        <f>_xlfn.IFERROR(E128/C128*100,0)</f>
        <v>0</v>
      </c>
      <c r="H128" s="7"/>
      <c r="I128" s="7"/>
      <c r="J128" s="7"/>
      <c r="K128" s="7"/>
      <c r="L128" s="7"/>
      <c r="M128" s="7"/>
      <c r="N128" s="7"/>
      <c r="O128" s="7"/>
      <c r="P128" s="7"/>
      <c r="Q128" s="7"/>
      <c r="R128" s="7"/>
      <c r="S128" s="7"/>
      <c r="T128" s="7"/>
      <c r="U128" s="7"/>
      <c r="V128" s="7"/>
      <c r="W128" s="7"/>
      <c r="X128" s="7"/>
      <c r="Y128" s="7"/>
      <c r="Z128" s="7"/>
      <c r="AA128" s="7"/>
      <c r="AB128" s="7"/>
      <c r="AC128" s="7"/>
      <c r="AD128" s="7"/>
      <c r="AE128" s="38"/>
      <c r="AF128" s="38"/>
      <c r="AG128" s="62"/>
      <c r="AH128" s="62"/>
      <c r="AI128" s="62"/>
      <c r="AJ128" s="62"/>
    </row>
    <row r="129" spans="1:36" ht="15.75" customHeight="1" hidden="1">
      <c r="A129" s="24" t="s">
        <v>14</v>
      </c>
      <c r="B129" s="7">
        <f t="shared" si="40"/>
        <v>0</v>
      </c>
      <c r="C129" s="7">
        <f>H129</f>
        <v>0</v>
      </c>
      <c r="D129" s="7">
        <f>E129</f>
        <v>0</v>
      </c>
      <c r="E129" s="7">
        <f>I129+K129+M129+O129+Q129+S129+U129+W129+Y129+AA129+AC129+AE129</f>
        <v>0</v>
      </c>
      <c r="F129" s="7"/>
      <c r="G129" s="7">
        <f>_xlfn.IFERROR(E129/C129*100,0)</f>
        <v>0</v>
      </c>
      <c r="H129" s="7"/>
      <c r="I129" s="7"/>
      <c r="J129" s="7"/>
      <c r="K129" s="7"/>
      <c r="L129" s="7"/>
      <c r="M129" s="7"/>
      <c r="N129" s="7"/>
      <c r="O129" s="7"/>
      <c r="P129" s="7"/>
      <c r="Q129" s="7"/>
      <c r="R129" s="7"/>
      <c r="S129" s="7"/>
      <c r="T129" s="7"/>
      <c r="U129" s="7"/>
      <c r="V129" s="7"/>
      <c r="W129" s="7"/>
      <c r="X129" s="7"/>
      <c r="Y129" s="7"/>
      <c r="Z129" s="7"/>
      <c r="AA129" s="7"/>
      <c r="AB129" s="7"/>
      <c r="AC129" s="7"/>
      <c r="AD129" s="7"/>
      <c r="AE129" s="38"/>
      <c r="AF129" s="38"/>
      <c r="AG129" s="62"/>
      <c r="AH129" s="62"/>
      <c r="AI129" s="62"/>
      <c r="AJ129" s="62"/>
    </row>
    <row r="130" spans="1:36" ht="54.75" customHeight="1">
      <c r="A130" s="47" t="s">
        <v>68</v>
      </c>
      <c r="B130" s="7">
        <f t="shared" si="40"/>
        <v>0</v>
      </c>
      <c r="C130" s="7">
        <f>C131</f>
        <v>0</v>
      </c>
      <c r="D130" s="7">
        <f>D131</f>
        <v>0</v>
      </c>
      <c r="E130" s="7">
        <f>E131</f>
        <v>0</v>
      </c>
      <c r="F130" s="7" t="e">
        <f>E130/B130%</f>
        <v>#DIV/0!</v>
      </c>
      <c r="G130" s="7">
        <f>_xlfn.IFERROR(E130/C130*100,0)</f>
        <v>0</v>
      </c>
      <c r="H130" s="7">
        <f>H131</f>
        <v>0</v>
      </c>
      <c r="I130" s="7">
        <f aca="true" t="shared" si="53" ref="I130:AE130">I131</f>
        <v>0</v>
      </c>
      <c r="J130" s="7">
        <f t="shared" si="53"/>
        <v>0</v>
      </c>
      <c r="K130" s="7">
        <f t="shared" si="53"/>
        <v>0</v>
      </c>
      <c r="L130" s="7">
        <f t="shared" si="53"/>
        <v>0</v>
      </c>
      <c r="M130" s="7">
        <f t="shared" si="53"/>
        <v>0</v>
      </c>
      <c r="N130" s="7">
        <f t="shared" si="53"/>
        <v>0</v>
      </c>
      <c r="O130" s="7">
        <f t="shared" si="53"/>
        <v>0</v>
      </c>
      <c r="P130" s="7">
        <f t="shared" si="53"/>
        <v>0</v>
      </c>
      <c r="Q130" s="7">
        <f t="shared" si="53"/>
        <v>0</v>
      </c>
      <c r="R130" s="7">
        <f t="shared" si="53"/>
        <v>0</v>
      </c>
      <c r="S130" s="7">
        <f t="shared" si="53"/>
        <v>0</v>
      </c>
      <c r="T130" s="7">
        <f t="shared" si="53"/>
        <v>0</v>
      </c>
      <c r="U130" s="7">
        <f t="shared" si="53"/>
        <v>0</v>
      </c>
      <c r="V130" s="7">
        <f t="shared" si="53"/>
        <v>0</v>
      </c>
      <c r="W130" s="7">
        <f t="shared" si="53"/>
        <v>0</v>
      </c>
      <c r="X130" s="7">
        <f t="shared" si="53"/>
        <v>0</v>
      </c>
      <c r="Y130" s="7">
        <f t="shared" si="53"/>
        <v>0</v>
      </c>
      <c r="Z130" s="7">
        <f t="shared" si="53"/>
        <v>0</v>
      </c>
      <c r="AA130" s="7">
        <f t="shared" si="53"/>
        <v>0</v>
      </c>
      <c r="AB130" s="7">
        <f t="shared" si="53"/>
        <v>0</v>
      </c>
      <c r="AC130" s="7">
        <f t="shared" si="53"/>
        <v>0</v>
      </c>
      <c r="AD130" s="7">
        <f t="shared" si="53"/>
        <v>0</v>
      </c>
      <c r="AE130" s="7">
        <f t="shared" si="53"/>
        <v>0</v>
      </c>
      <c r="AF130" s="38"/>
      <c r="AG130" s="62"/>
      <c r="AH130" s="62"/>
      <c r="AI130" s="62"/>
      <c r="AJ130" s="62"/>
    </row>
    <row r="131" spans="1:36" s="22" customFormat="1" ht="15.75" customHeight="1">
      <c r="A131" s="21" t="s">
        <v>23</v>
      </c>
      <c r="B131" s="13">
        <f t="shared" si="40"/>
        <v>0</v>
      </c>
      <c r="C131" s="13">
        <f>C132+C133+C134+C135</f>
        <v>0</v>
      </c>
      <c r="D131" s="13">
        <f>D132+D133+D134+D135</f>
        <v>0</v>
      </c>
      <c r="E131" s="13">
        <f>E132+E133+E134+E135</f>
        <v>0</v>
      </c>
      <c r="F131" s="13" t="e">
        <f>E131/B131%</f>
        <v>#DIV/0!</v>
      </c>
      <c r="G131" s="13">
        <f>_xlfn.IFERROR(E131/C131*100,0)</f>
        <v>0</v>
      </c>
      <c r="H131" s="13">
        <f>H132+H133+H134+H135</f>
        <v>0</v>
      </c>
      <c r="I131" s="13">
        <f aca="true" t="shared" si="54" ref="I131:AE131">I132+I133+I134+I135</f>
        <v>0</v>
      </c>
      <c r="J131" s="13">
        <f t="shared" si="54"/>
        <v>0</v>
      </c>
      <c r="K131" s="13">
        <f t="shared" si="54"/>
        <v>0</v>
      </c>
      <c r="L131" s="13">
        <f t="shared" si="54"/>
        <v>0</v>
      </c>
      <c r="M131" s="13">
        <f t="shared" si="54"/>
        <v>0</v>
      </c>
      <c r="N131" s="13">
        <f t="shared" si="54"/>
        <v>0</v>
      </c>
      <c r="O131" s="13">
        <f t="shared" si="54"/>
        <v>0</v>
      </c>
      <c r="P131" s="13">
        <f t="shared" si="54"/>
        <v>0</v>
      </c>
      <c r="Q131" s="13">
        <f t="shared" si="54"/>
        <v>0</v>
      </c>
      <c r="R131" s="13">
        <f t="shared" si="54"/>
        <v>0</v>
      </c>
      <c r="S131" s="13">
        <f t="shared" si="54"/>
        <v>0</v>
      </c>
      <c r="T131" s="13">
        <f t="shared" si="54"/>
        <v>0</v>
      </c>
      <c r="U131" s="13">
        <f t="shared" si="54"/>
        <v>0</v>
      </c>
      <c r="V131" s="13">
        <f t="shared" si="54"/>
        <v>0</v>
      </c>
      <c r="W131" s="13">
        <f t="shared" si="54"/>
        <v>0</v>
      </c>
      <c r="X131" s="13">
        <f t="shared" si="54"/>
        <v>0</v>
      </c>
      <c r="Y131" s="13">
        <f t="shared" si="54"/>
        <v>0</v>
      </c>
      <c r="Z131" s="13">
        <f t="shared" si="54"/>
        <v>0</v>
      </c>
      <c r="AA131" s="13">
        <f t="shared" si="54"/>
        <v>0</v>
      </c>
      <c r="AB131" s="13">
        <f t="shared" si="54"/>
        <v>0</v>
      </c>
      <c r="AC131" s="13">
        <f t="shared" si="54"/>
        <v>0</v>
      </c>
      <c r="AD131" s="13">
        <f t="shared" si="54"/>
        <v>0</v>
      </c>
      <c r="AE131" s="13">
        <f t="shared" si="54"/>
        <v>0</v>
      </c>
      <c r="AF131" s="48"/>
      <c r="AG131" s="62"/>
      <c r="AH131" s="62"/>
      <c r="AI131" s="62"/>
      <c r="AJ131" s="62"/>
    </row>
    <row r="132" spans="1:36" ht="15.75" customHeight="1" hidden="1">
      <c r="A132" s="24" t="s">
        <v>12</v>
      </c>
      <c r="B132" s="7">
        <f t="shared" si="40"/>
        <v>0</v>
      </c>
      <c r="C132" s="7">
        <f>H132</f>
        <v>0</v>
      </c>
      <c r="D132" s="7">
        <f>E132</f>
        <v>0</v>
      </c>
      <c r="E132" s="7">
        <f>I132+K132+M132+O132+Q132+S132+U132+W132+Y132+AA132+AC132+AE132</f>
        <v>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38"/>
      <c r="AF132" s="38"/>
      <c r="AG132" s="62"/>
      <c r="AH132" s="62"/>
      <c r="AI132" s="62"/>
      <c r="AJ132" s="62"/>
    </row>
    <row r="133" spans="1:36" ht="15.75" customHeight="1" hidden="1">
      <c r="A133" s="24" t="s">
        <v>13</v>
      </c>
      <c r="B133" s="7">
        <f>H133+J133+L133+N133+P133+R133+T133+V133+X133+Z133+AB133+AD133</f>
        <v>0</v>
      </c>
      <c r="C133" s="7">
        <f>H133</f>
        <v>0</v>
      </c>
      <c r="D133" s="7">
        <f>E133</f>
        <v>0</v>
      </c>
      <c r="E133" s="7">
        <f>I133+K133+M133+O133+Q133+S133+U133+W133+Y133+AA133+AC133+AE133</f>
        <v>0</v>
      </c>
      <c r="F133" s="7"/>
      <c r="G133" s="7">
        <f>_xlfn.IFERROR(E133/C133*100,0)</f>
        <v>0</v>
      </c>
      <c r="H133" s="7"/>
      <c r="I133" s="7"/>
      <c r="J133" s="7"/>
      <c r="K133" s="7"/>
      <c r="L133" s="7"/>
      <c r="M133" s="7"/>
      <c r="N133" s="7"/>
      <c r="O133" s="7"/>
      <c r="P133" s="7"/>
      <c r="Q133" s="7"/>
      <c r="R133" s="7"/>
      <c r="S133" s="7"/>
      <c r="T133" s="7"/>
      <c r="U133" s="7"/>
      <c r="V133" s="7"/>
      <c r="W133" s="7"/>
      <c r="X133" s="7"/>
      <c r="Y133" s="7"/>
      <c r="Z133" s="7"/>
      <c r="AA133" s="7"/>
      <c r="AB133" s="7"/>
      <c r="AC133" s="7"/>
      <c r="AD133" s="7"/>
      <c r="AE133" s="38"/>
      <c r="AF133" s="38"/>
      <c r="AG133" s="62"/>
      <c r="AH133" s="62"/>
      <c r="AI133" s="62"/>
      <c r="AJ133" s="62"/>
    </row>
    <row r="134" spans="1:36" ht="15.75" customHeight="1" hidden="1">
      <c r="A134" s="24" t="s">
        <v>52</v>
      </c>
      <c r="B134" s="7">
        <f t="shared" si="40"/>
        <v>0</v>
      </c>
      <c r="C134" s="7">
        <f>H134</f>
        <v>0</v>
      </c>
      <c r="D134" s="7">
        <f>E134</f>
        <v>0</v>
      </c>
      <c r="E134" s="7">
        <f>I134+K134+M134+O134+Q134+S134+U134+W134+Y134+AA134+AC134+AE134</f>
        <v>0</v>
      </c>
      <c r="F134" s="7"/>
      <c r="G134" s="7">
        <f>_xlfn.IFERROR(E134/C134*100,0)</f>
        <v>0</v>
      </c>
      <c r="H134" s="7"/>
      <c r="I134" s="7"/>
      <c r="J134" s="7"/>
      <c r="K134" s="7"/>
      <c r="L134" s="7"/>
      <c r="M134" s="7"/>
      <c r="N134" s="7"/>
      <c r="O134" s="7"/>
      <c r="P134" s="7"/>
      <c r="Q134" s="7"/>
      <c r="R134" s="7"/>
      <c r="S134" s="7"/>
      <c r="T134" s="7"/>
      <c r="U134" s="7"/>
      <c r="V134" s="7"/>
      <c r="W134" s="7"/>
      <c r="X134" s="7"/>
      <c r="Y134" s="7"/>
      <c r="Z134" s="7"/>
      <c r="AA134" s="7"/>
      <c r="AB134" s="7"/>
      <c r="AC134" s="7"/>
      <c r="AD134" s="7"/>
      <c r="AE134" s="38"/>
      <c r="AF134" s="38"/>
      <c r="AG134" s="62"/>
      <c r="AH134" s="62"/>
      <c r="AI134" s="62"/>
      <c r="AJ134" s="62"/>
    </row>
    <row r="135" spans="1:36" ht="15.75" customHeight="1" hidden="1">
      <c r="A135" s="24" t="s">
        <v>14</v>
      </c>
      <c r="B135" s="7">
        <f t="shared" si="40"/>
        <v>0</v>
      </c>
      <c r="C135" s="7">
        <f>H135</f>
        <v>0</v>
      </c>
      <c r="D135" s="7">
        <f>E135</f>
        <v>0</v>
      </c>
      <c r="E135" s="7">
        <f>I135+K135+M135+O135+Q135+S135+U135+W135+Y135+AA135+AC135+AE135</f>
        <v>0</v>
      </c>
      <c r="F135" s="7"/>
      <c r="G135" s="7">
        <f>_xlfn.IFERROR(E135/C135*100,0)</f>
        <v>0</v>
      </c>
      <c r="H135" s="7"/>
      <c r="I135" s="7"/>
      <c r="J135" s="7"/>
      <c r="K135" s="7"/>
      <c r="L135" s="7"/>
      <c r="M135" s="7"/>
      <c r="N135" s="7"/>
      <c r="O135" s="7"/>
      <c r="P135" s="7"/>
      <c r="Q135" s="7"/>
      <c r="R135" s="7"/>
      <c r="S135" s="7"/>
      <c r="T135" s="7"/>
      <c r="U135" s="7"/>
      <c r="V135" s="7"/>
      <c r="W135" s="7"/>
      <c r="X135" s="7"/>
      <c r="Y135" s="7"/>
      <c r="Z135" s="7"/>
      <c r="AA135" s="7"/>
      <c r="AB135" s="7"/>
      <c r="AC135" s="7"/>
      <c r="AD135" s="7"/>
      <c r="AE135" s="38"/>
      <c r="AF135" s="38"/>
      <c r="AG135" s="62"/>
      <c r="AH135" s="62"/>
      <c r="AI135" s="62"/>
      <c r="AJ135" s="62"/>
    </row>
    <row r="136" spans="1:36" ht="42" customHeight="1">
      <c r="A136" s="47" t="s">
        <v>77</v>
      </c>
      <c r="B136" s="7">
        <f t="shared" si="40"/>
        <v>1580</v>
      </c>
      <c r="C136" s="7">
        <f>C137</f>
        <v>0</v>
      </c>
      <c r="D136" s="7">
        <f>D137</f>
        <v>0</v>
      </c>
      <c r="E136" s="7">
        <f>E137</f>
        <v>0</v>
      </c>
      <c r="F136" s="7">
        <f>E136/B136%</f>
        <v>0</v>
      </c>
      <c r="G136" s="7">
        <f>_xlfn.IFERROR(E136/C136*100,0)</f>
        <v>0</v>
      </c>
      <c r="H136" s="7">
        <f>H137</f>
        <v>0</v>
      </c>
      <c r="I136" s="7">
        <f aca="true" t="shared" si="55" ref="I136:AE136">I137</f>
        <v>0</v>
      </c>
      <c r="J136" s="7">
        <f t="shared" si="55"/>
        <v>0</v>
      </c>
      <c r="K136" s="7">
        <f t="shared" si="55"/>
        <v>0</v>
      </c>
      <c r="L136" s="7">
        <f t="shared" si="55"/>
        <v>0</v>
      </c>
      <c r="M136" s="7">
        <f t="shared" si="55"/>
        <v>0</v>
      </c>
      <c r="N136" s="7">
        <f t="shared" si="55"/>
        <v>0</v>
      </c>
      <c r="O136" s="7">
        <f t="shared" si="55"/>
        <v>0</v>
      </c>
      <c r="P136" s="7">
        <f t="shared" si="55"/>
        <v>0</v>
      </c>
      <c r="Q136" s="7">
        <f t="shared" si="55"/>
        <v>0</v>
      </c>
      <c r="R136" s="7">
        <f t="shared" si="55"/>
        <v>0</v>
      </c>
      <c r="S136" s="7">
        <f t="shared" si="55"/>
        <v>0</v>
      </c>
      <c r="T136" s="7">
        <f t="shared" si="55"/>
        <v>0</v>
      </c>
      <c r="U136" s="7">
        <f t="shared" si="55"/>
        <v>0</v>
      </c>
      <c r="V136" s="7">
        <f t="shared" si="55"/>
        <v>0</v>
      </c>
      <c r="W136" s="7">
        <f t="shared" si="55"/>
        <v>0</v>
      </c>
      <c r="X136" s="7">
        <f t="shared" si="55"/>
        <v>1580</v>
      </c>
      <c r="Y136" s="7">
        <f t="shared" si="55"/>
        <v>0</v>
      </c>
      <c r="Z136" s="7">
        <f t="shared" si="55"/>
        <v>0</v>
      </c>
      <c r="AA136" s="7">
        <f t="shared" si="55"/>
        <v>0</v>
      </c>
      <c r="AB136" s="7">
        <f t="shared" si="55"/>
        <v>0</v>
      </c>
      <c r="AC136" s="7">
        <f t="shared" si="55"/>
        <v>0</v>
      </c>
      <c r="AD136" s="7">
        <f t="shared" si="55"/>
        <v>0</v>
      </c>
      <c r="AE136" s="7">
        <f t="shared" si="55"/>
        <v>0</v>
      </c>
      <c r="AF136" s="99" t="s">
        <v>87</v>
      </c>
      <c r="AG136" s="62"/>
      <c r="AH136" s="62"/>
      <c r="AI136" s="62"/>
      <c r="AJ136" s="62"/>
    </row>
    <row r="137" spans="1:36" s="22" customFormat="1" ht="15.75" customHeight="1">
      <c r="A137" s="21" t="s">
        <v>23</v>
      </c>
      <c r="B137" s="13">
        <f t="shared" si="40"/>
        <v>1580</v>
      </c>
      <c r="C137" s="13">
        <f>C138+C139+C140+C141</f>
        <v>0</v>
      </c>
      <c r="D137" s="13">
        <f>D138+D139+D140+D141</f>
        <v>0</v>
      </c>
      <c r="E137" s="13">
        <f>E138+E139+E140+E141</f>
        <v>0</v>
      </c>
      <c r="F137" s="13">
        <f>E137/B137%</f>
        <v>0</v>
      </c>
      <c r="G137" s="13">
        <f>_xlfn.IFERROR(E137/C137*100,0)</f>
        <v>0</v>
      </c>
      <c r="H137" s="13">
        <f>H138+H139+H140+H141</f>
        <v>0</v>
      </c>
      <c r="I137" s="13">
        <f aca="true" t="shared" si="56" ref="I137:AE137">I138+I139+I140+I141</f>
        <v>0</v>
      </c>
      <c r="J137" s="13">
        <f t="shared" si="56"/>
        <v>0</v>
      </c>
      <c r="K137" s="13">
        <f t="shared" si="56"/>
        <v>0</v>
      </c>
      <c r="L137" s="13">
        <f t="shared" si="56"/>
        <v>0</v>
      </c>
      <c r="M137" s="13">
        <f t="shared" si="56"/>
        <v>0</v>
      </c>
      <c r="N137" s="13">
        <f t="shared" si="56"/>
        <v>0</v>
      </c>
      <c r="O137" s="13">
        <f t="shared" si="56"/>
        <v>0</v>
      </c>
      <c r="P137" s="13">
        <f t="shared" si="56"/>
        <v>0</v>
      </c>
      <c r="Q137" s="13">
        <f t="shared" si="56"/>
        <v>0</v>
      </c>
      <c r="R137" s="13">
        <f t="shared" si="56"/>
        <v>0</v>
      </c>
      <c r="S137" s="13">
        <f t="shared" si="56"/>
        <v>0</v>
      </c>
      <c r="T137" s="13">
        <f t="shared" si="56"/>
        <v>0</v>
      </c>
      <c r="U137" s="13">
        <f t="shared" si="56"/>
        <v>0</v>
      </c>
      <c r="V137" s="13">
        <f t="shared" si="56"/>
        <v>0</v>
      </c>
      <c r="W137" s="13">
        <f t="shared" si="56"/>
        <v>0</v>
      </c>
      <c r="X137" s="13">
        <f t="shared" si="56"/>
        <v>1580</v>
      </c>
      <c r="Y137" s="13">
        <f t="shared" si="56"/>
        <v>0</v>
      </c>
      <c r="Z137" s="13">
        <f t="shared" si="56"/>
        <v>0</v>
      </c>
      <c r="AA137" s="13">
        <f t="shared" si="56"/>
        <v>0</v>
      </c>
      <c r="AB137" s="13">
        <f t="shared" si="56"/>
        <v>0</v>
      </c>
      <c r="AC137" s="13">
        <f t="shared" si="56"/>
        <v>0</v>
      </c>
      <c r="AD137" s="13">
        <f t="shared" si="56"/>
        <v>0</v>
      </c>
      <c r="AE137" s="13">
        <f t="shared" si="56"/>
        <v>0</v>
      </c>
      <c r="AF137" s="100"/>
      <c r="AG137" s="62"/>
      <c r="AH137" s="62"/>
      <c r="AI137" s="62"/>
      <c r="AJ137" s="62"/>
    </row>
    <row r="138" spans="1:36" ht="15.75" customHeight="1">
      <c r="A138" s="24" t="s">
        <v>12</v>
      </c>
      <c r="B138" s="7">
        <f t="shared" si="40"/>
        <v>0</v>
      </c>
      <c r="C138" s="7">
        <f>H138+J138+L138+N138+P138</f>
        <v>0</v>
      </c>
      <c r="D138" s="7">
        <f>E138</f>
        <v>0</v>
      </c>
      <c r="E138" s="7">
        <f>I138+K138+M138+O138+Q138+S138+U138+W138+Y138+AA138+AC138+AE138</f>
        <v>0</v>
      </c>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38"/>
      <c r="AF138" s="100"/>
      <c r="AG138" s="62"/>
      <c r="AH138" s="62"/>
      <c r="AI138" s="62"/>
      <c r="AJ138" s="62"/>
    </row>
    <row r="139" spans="1:36" ht="15.75" customHeight="1">
      <c r="A139" s="24" t="s">
        <v>13</v>
      </c>
      <c r="B139" s="7">
        <f t="shared" si="40"/>
        <v>1580</v>
      </c>
      <c r="C139" s="7">
        <f>H139+J139+L139+N139+P139</f>
        <v>0</v>
      </c>
      <c r="D139" s="7">
        <f>E139</f>
        <v>0</v>
      </c>
      <c r="E139" s="7">
        <f>I139+K139+M139+O139+Q139+S139+U139+W139+Y139+AA139+AC139+AE139</f>
        <v>0</v>
      </c>
      <c r="F139" s="7"/>
      <c r="G139" s="7">
        <f>_xlfn.IFERROR(E139/C139*100,0)</f>
        <v>0</v>
      </c>
      <c r="H139" s="7"/>
      <c r="I139" s="7"/>
      <c r="J139" s="7"/>
      <c r="K139" s="7"/>
      <c r="L139" s="7"/>
      <c r="M139" s="7"/>
      <c r="N139" s="7"/>
      <c r="O139" s="7"/>
      <c r="P139" s="7"/>
      <c r="Q139" s="7"/>
      <c r="R139" s="7"/>
      <c r="S139" s="7"/>
      <c r="T139" s="7"/>
      <c r="U139" s="7"/>
      <c r="V139" s="7"/>
      <c r="W139" s="7"/>
      <c r="X139" s="7">
        <v>1580</v>
      </c>
      <c r="Y139" s="7"/>
      <c r="Z139" s="7"/>
      <c r="AA139" s="7"/>
      <c r="AB139" s="7"/>
      <c r="AC139" s="7"/>
      <c r="AD139" s="7"/>
      <c r="AE139" s="38"/>
      <c r="AF139" s="100"/>
      <c r="AG139" s="62"/>
      <c r="AH139" s="62"/>
      <c r="AI139" s="62"/>
      <c r="AJ139" s="62"/>
    </row>
    <row r="140" spans="1:36" ht="15.75" customHeight="1">
      <c r="A140" s="24" t="s">
        <v>52</v>
      </c>
      <c r="B140" s="7">
        <f t="shared" si="40"/>
        <v>0</v>
      </c>
      <c r="C140" s="7">
        <f>H140+J140+L140+N140+P140</f>
        <v>0</v>
      </c>
      <c r="D140" s="7">
        <f>E140</f>
        <v>0</v>
      </c>
      <c r="E140" s="7">
        <f>I140+K140+M140+O140+Q140+S140+U140+W140+Y140+AA140+AC140+AE140</f>
        <v>0</v>
      </c>
      <c r="F140" s="7"/>
      <c r="G140" s="7">
        <f>_xlfn.IFERROR(E140/C140*100,0)</f>
        <v>0</v>
      </c>
      <c r="H140" s="7"/>
      <c r="I140" s="7"/>
      <c r="J140" s="7"/>
      <c r="K140" s="7"/>
      <c r="L140" s="7"/>
      <c r="M140" s="7"/>
      <c r="N140" s="7"/>
      <c r="O140" s="7"/>
      <c r="P140" s="7"/>
      <c r="Q140" s="7"/>
      <c r="R140" s="7"/>
      <c r="S140" s="7"/>
      <c r="T140" s="7"/>
      <c r="U140" s="7"/>
      <c r="V140" s="7"/>
      <c r="W140" s="7"/>
      <c r="X140" s="7"/>
      <c r="Y140" s="7"/>
      <c r="Z140" s="7"/>
      <c r="AA140" s="7"/>
      <c r="AB140" s="7"/>
      <c r="AC140" s="7"/>
      <c r="AD140" s="7"/>
      <c r="AE140" s="38"/>
      <c r="AF140" s="100"/>
      <c r="AG140" s="62"/>
      <c r="AH140" s="62"/>
      <c r="AI140" s="62"/>
      <c r="AJ140" s="62"/>
    </row>
    <row r="141" spans="1:36" ht="15.75" customHeight="1">
      <c r="A141" s="24" t="s">
        <v>14</v>
      </c>
      <c r="B141" s="7">
        <f t="shared" si="40"/>
        <v>0</v>
      </c>
      <c r="C141" s="7">
        <f>H141+J141+L141+N141+P141</f>
        <v>0</v>
      </c>
      <c r="D141" s="7">
        <f>E141</f>
        <v>0</v>
      </c>
      <c r="E141" s="7">
        <f>I141+K141+M141+O141+Q141+S141+U141+W141+Y141+AA141+AC141+AE141</f>
        <v>0</v>
      </c>
      <c r="F141" s="7"/>
      <c r="G141" s="7">
        <f>_xlfn.IFERROR(E141/C141*100,0)</f>
        <v>0</v>
      </c>
      <c r="H141" s="7"/>
      <c r="I141" s="7"/>
      <c r="J141" s="7"/>
      <c r="K141" s="7"/>
      <c r="L141" s="7"/>
      <c r="M141" s="7"/>
      <c r="N141" s="7"/>
      <c r="O141" s="7"/>
      <c r="P141" s="7"/>
      <c r="Q141" s="7"/>
      <c r="R141" s="7"/>
      <c r="S141" s="7"/>
      <c r="T141" s="7"/>
      <c r="U141" s="7"/>
      <c r="V141" s="7"/>
      <c r="W141" s="7"/>
      <c r="X141" s="7"/>
      <c r="Y141" s="7"/>
      <c r="Z141" s="7"/>
      <c r="AA141" s="7"/>
      <c r="AB141" s="7"/>
      <c r="AC141" s="7"/>
      <c r="AD141" s="7"/>
      <c r="AE141" s="38"/>
      <c r="AF141" s="101"/>
      <c r="AG141" s="62"/>
      <c r="AH141" s="62"/>
      <c r="AI141" s="62"/>
      <c r="AJ141" s="62"/>
    </row>
    <row r="142" spans="1:36" ht="75" customHeight="1">
      <c r="A142" s="47" t="s">
        <v>78</v>
      </c>
      <c r="B142" s="7">
        <f t="shared" si="40"/>
        <v>100</v>
      </c>
      <c r="C142" s="7">
        <f>C143</f>
        <v>100</v>
      </c>
      <c r="D142" s="7">
        <f>D143</f>
        <v>99.96</v>
      </c>
      <c r="E142" s="7">
        <f>E143</f>
        <v>99.96</v>
      </c>
      <c r="F142" s="7">
        <f>E142/B142%</f>
        <v>99.96</v>
      </c>
      <c r="G142" s="7">
        <f>_xlfn.IFERROR(E142/C142*100,0)</f>
        <v>99.96</v>
      </c>
      <c r="H142" s="7">
        <f>H143</f>
        <v>0</v>
      </c>
      <c r="I142" s="7">
        <f aca="true" t="shared" si="57" ref="I142:AE142">I143</f>
        <v>0</v>
      </c>
      <c r="J142" s="7">
        <f t="shared" si="57"/>
        <v>0</v>
      </c>
      <c r="K142" s="7">
        <f t="shared" si="57"/>
        <v>0</v>
      </c>
      <c r="L142" s="7">
        <f t="shared" si="57"/>
        <v>0</v>
      </c>
      <c r="M142" s="7">
        <f t="shared" si="57"/>
        <v>0</v>
      </c>
      <c r="N142" s="7">
        <f t="shared" si="57"/>
        <v>100</v>
      </c>
      <c r="O142" s="7">
        <f t="shared" si="57"/>
        <v>0</v>
      </c>
      <c r="P142" s="7">
        <f t="shared" si="57"/>
        <v>0</v>
      </c>
      <c r="Q142" s="7">
        <f t="shared" si="57"/>
        <v>99.96</v>
      </c>
      <c r="R142" s="7">
        <f t="shared" si="57"/>
        <v>0</v>
      </c>
      <c r="S142" s="7">
        <f t="shared" si="57"/>
        <v>0</v>
      </c>
      <c r="T142" s="7">
        <f t="shared" si="57"/>
        <v>0</v>
      </c>
      <c r="U142" s="7">
        <f t="shared" si="57"/>
        <v>0</v>
      </c>
      <c r="V142" s="7">
        <f t="shared" si="57"/>
        <v>0</v>
      </c>
      <c r="W142" s="7">
        <f t="shared" si="57"/>
        <v>0</v>
      </c>
      <c r="X142" s="7">
        <f t="shared" si="57"/>
        <v>0</v>
      </c>
      <c r="Y142" s="7">
        <f t="shared" si="57"/>
        <v>0</v>
      </c>
      <c r="Z142" s="7">
        <f t="shared" si="57"/>
        <v>0</v>
      </c>
      <c r="AA142" s="7">
        <f t="shared" si="57"/>
        <v>0</v>
      </c>
      <c r="AB142" s="7">
        <f t="shared" si="57"/>
        <v>0</v>
      </c>
      <c r="AC142" s="7">
        <f t="shared" si="57"/>
        <v>0</v>
      </c>
      <c r="AD142" s="7">
        <f t="shared" si="57"/>
        <v>0</v>
      </c>
      <c r="AE142" s="7">
        <f t="shared" si="57"/>
        <v>0</v>
      </c>
      <c r="AF142" s="99" t="s">
        <v>99</v>
      </c>
      <c r="AG142" s="62"/>
      <c r="AH142" s="62"/>
      <c r="AI142" s="62"/>
      <c r="AJ142" s="62"/>
    </row>
    <row r="143" spans="1:36" s="22" customFormat="1" ht="15.75" customHeight="1">
      <c r="A143" s="21" t="s">
        <v>23</v>
      </c>
      <c r="B143" s="13">
        <f t="shared" si="40"/>
        <v>100</v>
      </c>
      <c r="C143" s="13">
        <f>C144+C145+C146+C147</f>
        <v>100</v>
      </c>
      <c r="D143" s="13">
        <f>D144+D145+D146+D147</f>
        <v>99.96</v>
      </c>
      <c r="E143" s="13">
        <f>E144+E145+E146+E147</f>
        <v>99.96</v>
      </c>
      <c r="F143" s="13">
        <f>E143/B143%</f>
        <v>99.96</v>
      </c>
      <c r="G143" s="13">
        <f>_xlfn.IFERROR(E143/C143*100,0)</f>
        <v>99.96</v>
      </c>
      <c r="H143" s="13">
        <f>H144+H145+H146+H147</f>
        <v>0</v>
      </c>
      <c r="I143" s="13">
        <f aca="true" t="shared" si="58" ref="I143:AE143">I144+I145+I146+I147</f>
        <v>0</v>
      </c>
      <c r="J143" s="13">
        <f t="shared" si="58"/>
        <v>0</v>
      </c>
      <c r="K143" s="13">
        <f t="shared" si="58"/>
        <v>0</v>
      </c>
      <c r="L143" s="13">
        <f t="shared" si="58"/>
        <v>0</v>
      </c>
      <c r="M143" s="13">
        <f t="shared" si="58"/>
        <v>0</v>
      </c>
      <c r="N143" s="13">
        <f t="shared" si="58"/>
        <v>100</v>
      </c>
      <c r="O143" s="13">
        <f t="shared" si="58"/>
        <v>0</v>
      </c>
      <c r="P143" s="13">
        <f t="shared" si="58"/>
        <v>0</v>
      </c>
      <c r="Q143" s="13">
        <f t="shared" si="58"/>
        <v>99.96</v>
      </c>
      <c r="R143" s="13">
        <f t="shared" si="58"/>
        <v>0</v>
      </c>
      <c r="S143" s="13">
        <f t="shared" si="58"/>
        <v>0</v>
      </c>
      <c r="T143" s="13">
        <f t="shared" si="58"/>
        <v>0</v>
      </c>
      <c r="U143" s="13">
        <f t="shared" si="58"/>
        <v>0</v>
      </c>
      <c r="V143" s="13">
        <f t="shared" si="58"/>
        <v>0</v>
      </c>
      <c r="W143" s="13">
        <f t="shared" si="58"/>
        <v>0</v>
      </c>
      <c r="X143" s="13">
        <f t="shared" si="58"/>
        <v>0</v>
      </c>
      <c r="Y143" s="13">
        <f t="shared" si="58"/>
        <v>0</v>
      </c>
      <c r="Z143" s="13">
        <f t="shared" si="58"/>
        <v>0</v>
      </c>
      <c r="AA143" s="13">
        <f t="shared" si="58"/>
        <v>0</v>
      </c>
      <c r="AB143" s="13">
        <f t="shared" si="58"/>
        <v>0</v>
      </c>
      <c r="AC143" s="13">
        <f t="shared" si="58"/>
        <v>0</v>
      </c>
      <c r="AD143" s="13">
        <f t="shared" si="58"/>
        <v>0</v>
      </c>
      <c r="AE143" s="13">
        <f t="shared" si="58"/>
        <v>0</v>
      </c>
      <c r="AF143" s="100"/>
      <c r="AG143" s="62"/>
      <c r="AH143" s="62"/>
      <c r="AI143" s="62"/>
      <c r="AJ143" s="62"/>
    </row>
    <row r="144" spans="1:36" ht="15.75" customHeight="1">
      <c r="A144" s="24" t="s">
        <v>12</v>
      </c>
      <c r="B144" s="7">
        <f t="shared" si="40"/>
        <v>0</v>
      </c>
      <c r="C144" s="7">
        <f>H144+J144+L144+N144+P144</f>
        <v>0</v>
      </c>
      <c r="D144" s="7">
        <f>E144</f>
        <v>0</v>
      </c>
      <c r="E144" s="7">
        <f>I144+K144+M144+O144+Q144+S144+U144+W144+Y144+AA144+AC144+AE144</f>
        <v>0</v>
      </c>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38"/>
      <c r="AF144" s="100"/>
      <c r="AG144" s="62"/>
      <c r="AH144" s="62"/>
      <c r="AI144" s="62"/>
      <c r="AJ144" s="62"/>
    </row>
    <row r="145" spans="1:36" ht="15.75" customHeight="1">
      <c r="A145" s="24" t="s">
        <v>13</v>
      </c>
      <c r="B145" s="7">
        <f t="shared" si="40"/>
        <v>100</v>
      </c>
      <c r="C145" s="7">
        <f>H145+J145+L145+N145+P145</f>
        <v>100</v>
      </c>
      <c r="D145" s="7">
        <f>E145</f>
        <v>99.96</v>
      </c>
      <c r="E145" s="7">
        <f>I145+K145+M145+O145+Q145+S145+U145+W145+Y145+AA145+AC145+AE145</f>
        <v>99.96</v>
      </c>
      <c r="F145" s="7">
        <f>E145/B145%</f>
        <v>99.96</v>
      </c>
      <c r="G145" s="7">
        <f>_xlfn.IFERROR(E145/C145*100,0)</f>
        <v>99.96</v>
      </c>
      <c r="H145" s="7"/>
      <c r="I145" s="7"/>
      <c r="J145" s="7"/>
      <c r="K145" s="7"/>
      <c r="L145" s="7"/>
      <c r="M145" s="7"/>
      <c r="N145" s="7">
        <v>100</v>
      </c>
      <c r="O145" s="7"/>
      <c r="P145" s="7"/>
      <c r="Q145" s="7">
        <v>99.96</v>
      </c>
      <c r="R145" s="7"/>
      <c r="S145" s="7"/>
      <c r="T145" s="7"/>
      <c r="U145" s="7"/>
      <c r="V145" s="7"/>
      <c r="W145" s="7"/>
      <c r="X145" s="7"/>
      <c r="Y145" s="7"/>
      <c r="Z145" s="7"/>
      <c r="AA145" s="7"/>
      <c r="AB145" s="7"/>
      <c r="AC145" s="7"/>
      <c r="AD145" s="7"/>
      <c r="AE145" s="38"/>
      <c r="AF145" s="100"/>
      <c r="AG145" s="62"/>
      <c r="AH145" s="62"/>
      <c r="AI145" s="62"/>
      <c r="AJ145" s="62"/>
    </row>
    <row r="146" spans="1:36" ht="15.75" customHeight="1">
      <c r="A146" s="24" t="s">
        <v>52</v>
      </c>
      <c r="B146" s="7">
        <f t="shared" si="40"/>
        <v>0</v>
      </c>
      <c r="C146" s="7">
        <f>H146+J146+L146+N146+P146</f>
        <v>0</v>
      </c>
      <c r="D146" s="7">
        <f>E146</f>
        <v>0</v>
      </c>
      <c r="E146" s="7">
        <f>I146+K146+M146+O146+Q146+S146+U146+W146+Y146+AA146+AC146+AE146</f>
        <v>0</v>
      </c>
      <c r="F146" s="7"/>
      <c r="G146" s="7">
        <f>_xlfn.IFERROR(E146/C146*100,0)</f>
        <v>0</v>
      </c>
      <c r="H146" s="7"/>
      <c r="I146" s="7"/>
      <c r="J146" s="7"/>
      <c r="K146" s="7"/>
      <c r="L146" s="7"/>
      <c r="M146" s="7"/>
      <c r="N146" s="7"/>
      <c r="O146" s="7"/>
      <c r="P146" s="7"/>
      <c r="Q146" s="7"/>
      <c r="R146" s="7"/>
      <c r="S146" s="7"/>
      <c r="T146" s="7"/>
      <c r="U146" s="7"/>
      <c r="V146" s="7"/>
      <c r="W146" s="7"/>
      <c r="X146" s="7"/>
      <c r="Y146" s="7"/>
      <c r="Z146" s="7"/>
      <c r="AA146" s="7"/>
      <c r="AB146" s="7"/>
      <c r="AC146" s="7"/>
      <c r="AD146" s="7"/>
      <c r="AE146" s="38"/>
      <c r="AF146" s="100"/>
      <c r="AG146" s="62"/>
      <c r="AH146" s="62"/>
      <c r="AI146" s="62"/>
      <c r="AJ146" s="62"/>
    </row>
    <row r="147" spans="1:36" ht="15.75" customHeight="1">
      <c r="A147" s="24" t="s">
        <v>14</v>
      </c>
      <c r="B147" s="7">
        <f t="shared" si="40"/>
        <v>0</v>
      </c>
      <c r="C147" s="7">
        <f>H147+J147+L147+N147+P147</f>
        <v>0</v>
      </c>
      <c r="D147" s="7">
        <f>E147</f>
        <v>0</v>
      </c>
      <c r="E147" s="7">
        <f>I147+K147+M147+O147+Q147+S147+U147+W147+Y147+AA147+AC147+AE147</f>
        <v>0</v>
      </c>
      <c r="F147" s="7"/>
      <c r="G147" s="7">
        <f>_xlfn.IFERROR(E147/C147*100,0)</f>
        <v>0</v>
      </c>
      <c r="H147" s="7"/>
      <c r="I147" s="7"/>
      <c r="J147" s="7"/>
      <c r="K147" s="7"/>
      <c r="L147" s="7"/>
      <c r="M147" s="7"/>
      <c r="N147" s="7"/>
      <c r="O147" s="7"/>
      <c r="P147" s="7"/>
      <c r="Q147" s="7"/>
      <c r="R147" s="7"/>
      <c r="S147" s="7"/>
      <c r="T147" s="7"/>
      <c r="U147" s="7"/>
      <c r="V147" s="7"/>
      <c r="W147" s="7"/>
      <c r="X147" s="7"/>
      <c r="Y147" s="7"/>
      <c r="Z147" s="7"/>
      <c r="AA147" s="7"/>
      <c r="AB147" s="7"/>
      <c r="AC147" s="7"/>
      <c r="AD147" s="7"/>
      <c r="AE147" s="38"/>
      <c r="AF147" s="101"/>
      <c r="AG147" s="62"/>
      <c r="AH147" s="62"/>
      <c r="AI147" s="62"/>
      <c r="AJ147" s="62"/>
    </row>
    <row r="148" spans="1:36" ht="74.25" customHeight="1">
      <c r="A148" s="25" t="s">
        <v>58</v>
      </c>
      <c r="B148" s="7">
        <f t="shared" si="40"/>
        <v>19121.8</v>
      </c>
      <c r="C148" s="7">
        <f>C149</f>
        <v>3300</v>
      </c>
      <c r="D148" s="7">
        <f>D149</f>
        <v>3000</v>
      </c>
      <c r="E148" s="7">
        <f>E149</f>
        <v>3000</v>
      </c>
      <c r="F148" s="7">
        <f aca="true" t="shared" si="59" ref="F148:F155">E148/B148%</f>
        <v>15.688899580583419</v>
      </c>
      <c r="G148" s="7">
        <f aca="true" t="shared" si="60" ref="G148:G177">_xlfn.IFERROR(E148/C148*100,0)</f>
        <v>90.9090909090909</v>
      </c>
      <c r="H148" s="7">
        <f>H149</f>
        <v>0</v>
      </c>
      <c r="I148" s="7">
        <f aca="true" t="shared" si="61" ref="I148:AE148">I149</f>
        <v>0</v>
      </c>
      <c r="J148" s="7">
        <f t="shared" si="61"/>
        <v>0</v>
      </c>
      <c r="K148" s="7">
        <f t="shared" si="61"/>
        <v>0</v>
      </c>
      <c r="L148" s="7">
        <f t="shared" si="61"/>
        <v>0</v>
      </c>
      <c r="M148" s="7">
        <f t="shared" si="61"/>
        <v>0</v>
      </c>
      <c r="N148" s="7">
        <f t="shared" si="61"/>
        <v>3300</v>
      </c>
      <c r="O148" s="7">
        <f t="shared" si="61"/>
        <v>0</v>
      </c>
      <c r="P148" s="7">
        <f t="shared" si="61"/>
        <v>0</v>
      </c>
      <c r="Q148" s="7">
        <f t="shared" si="61"/>
        <v>3000</v>
      </c>
      <c r="R148" s="7">
        <f t="shared" si="61"/>
        <v>0</v>
      </c>
      <c r="S148" s="7">
        <f t="shared" si="61"/>
        <v>0</v>
      </c>
      <c r="T148" s="7">
        <f t="shared" si="61"/>
        <v>0</v>
      </c>
      <c r="U148" s="7">
        <f t="shared" si="61"/>
        <v>0</v>
      </c>
      <c r="V148" s="7">
        <f t="shared" si="61"/>
        <v>7000</v>
      </c>
      <c r="W148" s="7">
        <f t="shared" si="61"/>
        <v>0</v>
      </c>
      <c r="X148" s="7">
        <f t="shared" si="61"/>
        <v>6769</v>
      </c>
      <c r="Y148" s="7">
        <f t="shared" si="61"/>
        <v>0</v>
      </c>
      <c r="Z148" s="7">
        <f t="shared" si="61"/>
        <v>2052.75753</v>
      </c>
      <c r="AA148" s="7">
        <f t="shared" si="61"/>
        <v>0</v>
      </c>
      <c r="AB148" s="7">
        <f t="shared" si="61"/>
        <v>0</v>
      </c>
      <c r="AC148" s="7">
        <f t="shared" si="61"/>
        <v>0</v>
      </c>
      <c r="AD148" s="7">
        <f t="shared" si="61"/>
        <v>0.04247</v>
      </c>
      <c r="AE148" s="7">
        <f t="shared" si="61"/>
        <v>0</v>
      </c>
      <c r="AF148" s="64"/>
      <c r="AG148" s="62"/>
      <c r="AH148" s="62"/>
      <c r="AI148" s="62"/>
      <c r="AJ148" s="62"/>
    </row>
    <row r="149" spans="1:36" s="22" customFormat="1" ht="18" customHeight="1">
      <c r="A149" s="21" t="s">
        <v>23</v>
      </c>
      <c r="B149" s="7">
        <f t="shared" si="40"/>
        <v>19121.8</v>
      </c>
      <c r="C149" s="13">
        <f>C150+C151+C152+C153</f>
        <v>3300</v>
      </c>
      <c r="D149" s="13">
        <f>D150+D151+D152+D153</f>
        <v>3000</v>
      </c>
      <c r="E149" s="13">
        <f>E150+E151+E152+E153</f>
        <v>3000</v>
      </c>
      <c r="F149" s="13">
        <f t="shared" si="59"/>
        <v>15.688899580583419</v>
      </c>
      <c r="G149" s="13">
        <f t="shared" si="60"/>
        <v>90.9090909090909</v>
      </c>
      <c r="H149" s="13">
        <f>H150+H151+H152+H153</f>
        <v>0</v>
      </c>
      <c r="I149" s="13">
        <f aca="true" t="shared" si="62" ref="I149:AE149">I150+I151+I152+I153</f>
        <v>0</v>
      </c>
      <c r="J149" s="13">
        <f t="shared" si="62"/>
        <v>0</v>
      </c>
      <c r="K149" s="13">
        <f t="shared" si="62"/>
        <v>0</v>
      </c>
      <c r="L149" s="13">
        <f t="shared" si="62"/>
        <v>0</v>
      </c>
      <c r="M149" s="13">
        <f t="shared" si="62"/>
        <v>0</v>
      </c>
      <c r="N149" s="13">
        <f t="shared" si="62"/>
        <v>3300</v>
      </c>
      <c r="O149" s="13">
        <f t="shared" si="62"/>
        <v>0</v>
      </c>
      <c r="P149" s="13">
        <f t="shared" si="62"/>
        <v>0</v>
      </c>
      <c r="Q149" s="13">
        <f t="shared" si="62"/>
        <v>3000</v>
      </c>
      <c r="R149" s="13">
        <f t="shared" si="62"/>
        <v>0</v>
      </c>
      <c r="S149" s="13">
        <f t="shared" si="62"/>
        <v>0</v>
      </c>
      <c r="T149" s="13">
        <f t="shared" si="62"/>
        <v>0</v>
      </c>
      <c r="U149" s="13">
        <f t="shared" si="62"/>
        <v>0</v>
      </c>
      <c r="V149" s="13">
        <f>V150+V151+V152+V153</f>
        <v>7000</v>
      </c>
      <c r="W149" s="13">
        <f t="shared" si="62"/>
        <v>0</v>
      </c>
      <c r="X149" s="13">
        <f t="shared" si="62"/>
        <v>6769</v>
      </c>
      <c r="Y149" s="13">
        <f t="shared" si="62"/>
        <v>0</v>
      </c>
      <c r="Z149" s="13">
        <f t="shared" si="62"/>
        <v>2052.75753</v>
      </c>
      <c r="AA149" s="13">
        <f t="shared" si="62"/>
        <v>0</v>
      </c>
      <c r="AB149" s="13">
        <f t="shared" si="62"/>
        <v>0</v>
      </c>
      <c r="AC149" s="13">
        <f t="shared" si="62"/>
        <v>0</v>
      </c>
      <c r="AD149" s="13">
        <f t="shared" si="62"/>
        <v>0.04247</v>
      </c>
      <c r="AE149" s="13">
        <f t="shared" si="62"/>
        <v>0</v>
      </c>
      <c r="AF149" s="48"/>
      <c r="AG149" s="62"/>
      <c r="AH149" s="62"/>
      <c r="AI149" s="62"/>
      <c r="AJ149" s="62"/>
    </row>
    <row r="150" spans="1:36" ht="18" customHeight="1">
      <c r="A150" s="24" t="s">
        <v>12</v>
      </c>
      <c r="B150" s="7">
        <f aca="true" t="shared" si="63" ref="B150:E153">B156+B162+B174+B180+B186+B192+B198</f>
        <v>0</v>
      </c>
      <c r="C150" s="7">
        <f t="shared" si="63"/>
        <v>0</v>
      </c>
      <c r="D150" s="7">
        <f t="shared" si="63"/>
        <v>0</v>
      </c>
      <c r="E150" s="7">
        <f t="shared" si="63"/>
        <v>0</v>
      </c>
      <c r="F150" s="7"/>
      <c r="G150" s="7">
        <f t="shared" si="60"/>
        <v>0</v>
      </c>
      <c r="H150" s="7">
        <f aca="true" t="shared" si="64" ref="H150:AE150">H156+H162+H174+H180+H186+H192+H198</f>
        <v>0</v>
      </c>
      <c r="I150" s="7">
        <f t="shared" si="64"/>
        <v>0</v>
      </c>
      <c r="J150" s="7">
        <f t="shared" si="64"/>
        <v>0</v>
      </c>
      <c r="K150" s="7">
        <f t="shared" si="64"/>
        <v>0</v>
      </c>
      <c r="L150" s="7">
        <f t="shared" si="64"/>
        <v>0</v>
      </c>
      <c r="M150" s="7">
        <f t="shared" si="64"/>
        <v>0</v>
      </c>
      <c r="N150" s="7">
        <f t="shared" si="64"/>
        <v>0</v>
      </c>
      <c r="O150" s="7">
        <f t="shared" si="64"/>
        <v>0</v>
      </c>
      <c r="P150" s="7">
        <f t="shared" si="64"/>
        <v>0</v>
      </c>
      <c r="Q150" s="7">
        <f t="shared" si="64"/>
        <v>0</v>
      </c>
      <c r="R150" s="7">
        <f t="shared" si="64"/>
        <v>0</v>
      </c>
      <c r="S150" s="7">
        <f t="shared" si="64"/>
        <v>0</v>
      </c>
      <c r="T150" s="7">
        <f t="shared" si="64"/>
        <v>0</v>
      </c>
      <c r="U150" s="7">
        <f t="shared" si="64"/>
        <v>0</v>
      </c>
      <c r="V150" s="7">
        <f t="shared" si="64"/>
        <v>0</v>
      </c>
      <c r="W150" s="7">
        <f t="shared" si="64"/>
        <v>0</v>
      </c>
      <c r="X150" s="7">
        <f t="shared" si="64"/>
        <v>0</v>
      </c>
      <c r="Y150" s="7">
        <f t="shared" si="64"/>
        <v>0</v>
      </c>
      <c r="Z150" s="7">
        <f t="shared" si="64"/>
        <v>0</v>
      </c>
      <c r="AA150" s="7">
        <f t="shared" si="64"/>
        <v>0</v>
      </c>
      <c r="AB150" s="7">
        <f t="shared" si="64"/>
        <v>0</v>
      </c>
      <c r="AC150" s="7">
        <f t="shared" si="64"/>
        <v>0</v>
      </c>
      <c r="AD150" s="7">
        <f t="shared" si="64"/>
        <v>0</v>
      </c>
      <c r="AE150" s="7">
        <f t="shared" si="64"/>
        <v>0</v>
      </c>
      <c r="AF150" s="38"/>
      <c r="AG150" s="62"/>
      <c r="AH150" s="62"/>
      <c r="AI150" s="62"/>
      <c r="AJ150" s="62"/>
    </row>
    <row r="151" spans="1:36" ht="18" customHeight="1">
      <c r="A151" s="24" t="s">
        <v>13</v>
      </c>
      <c r="B151" s="7">
        <f t="shared" si="63"/>
        <v>8121.799999999999</v>
      </c>
      <c r="C151" s="7">
        <f t="shared" si="63"/>
        <v>0</v>
      </c>
      <c r="D151" s="7">
        <f t="shared" si="63"/>
        <v>0</v>
      </c>
      <c r="E151" s="7">
        <f t="shared" si="63"/>
        <v>0</v>
      </c>
      <c r="F151" s="7"/>
      <c r="G151" s="7">
        <f t="shared" si="60"/>
        <v>0</v>
      </c>
      <c r="H151" s="7">
        <f aca="true" t="shared" si="65" ref="H151:AE151">H157+H163+H175+H181+H187+H193+H199</f>
        <v>0</v>
      </c>
      <c r="I151" s="7">
        <f t="shared" si="65"/>
        <v>0</v>
      </c>
      <c r="J151" s="7">
        <f t="shared" si="65"/>
        <v>0</v>
      </c>
      <c r="K151" s="7">
        <f t="shared" si="65"/>
        <v>0</v>
      </c>
      <c r="L151" s="7">
        <f t="shared" si="65"/>
        <v>0</v>
      </c>
      <c r="M151" s="7">
        <f t="shared" si="65"/>
        <v>0</v>
      </c>
      <c r="N151" s="7">
        <f t="shared" si="65"/>
        <v>0</v>
      </c>
      <c r="O151" s="7">
        <f t="shared" si="65"/>
        <v>0</v>
      </c>
      <c r="P151" s="7">
        <f t="shared" si="65"/>
        <v>0</v>
      </c>
      <c r="Q151" s="7">
        <f t="shared" si="65"/>
        <v>0</v>
      </c>
      <c r="R151" s="7">
        <f t="shared" si="65"/>
        <v>0</v>
      </c>
      <c r="S151" s="7">
        <f t="shared" si="65"/>
        <v>0</v>
      </c>
      <c r="T151" s="7">
        <f t="shared" si="65"/>
        <v>0</v>
      </c>
      <c r="U151" s="7">
        <f t="shared" si="65"/>
        <v>0</v>
      </c>
      <c r="V151" s="7">
        <f t="shared" si="65"/>
        <v>0</v>
      </c>
      <c r="W151" s="7">
        <f t="shared" si="65"/>
        <v>0</v>
      </c>
      <c r="X151" s="7">
        <f t="shared" si="65"/>
        <v>6069</v>
      </c>
      <c r="Y151" s="7">
        <f t="shared" si="65"/>
        <v>0</v>
      </c>
      <c r="Z151" s="7">
        <f t="shared" si="65"/>
        <v>2052.75753</v>
      </c>
      <c r="AA151" s="7">
        <f t="shared" si="65"/>
        <v>0</v>
      </c>
      <c r="AB151" s="7">
        <f t="shared" si="65"/>
        <v>0</v>
      </c>
      <c r="AC151" s="7">
        <f t="shared" si="65"/>
        <v>0</v>
      </c>
      <c r="AD151" s="7">
        <f t="shared" si="65"/>
        <v>0.04247</v>
      </c>
      <c r="AE151" s="7">
        <f t="shared" si="65"/>
        <v>0</v>
      </c>
      <c r="AF151" s="38"/>
      <c r="AG151" s="62"/>
      <c r="AH151" s="62"/>
      <c r="AI151" s="62"/>
      <c r="AJ151" s="62"/>
    </row>
    <row r="152" spans="1:36" ht="18" customHeight="1">
      <c r="A152" s="24" t="s">
        <v>52</v>
      </c>
      <c r="B152" s="7">
        <f t="shared" si="63"/>
        <v>0</v>
      </c>
      <c r="C152" s="7">
        <f t="shared" si="63"/>
        <v>0</v>
      </c>
      <c r="D152" s="7">
        <f t="shared" si="63"/>
        <v>0</v>
      </c>
      <c r="E152" s="7">
        <f t="shared" si="63"/>
        <v>0</v>
      </c>
      <c r="F152" s="7"/>
      <c r="G152" s="7">
        <f t="shared" si="60"/>
        <v>0</v>
      </c>
      <c r="H152" s="7">
        <f aca="true" t="shared" si="66" ref="H152:AE152">H158+H164+H176+H182+H188+H194+H200</f>
        <v>0</v>
      </c>
      <c r="I152" s="7">
        <f t="shared" si="66"/>
        <v>0</v>
      </c>
      <c r="J152" s="7">
        <f t="shared" si="66"/>
        <v>0</v>
      </c>
      <c r="K152" s="7">
        <f t="shared" si="66"/>
        <v>0</v>
      </c>
      <c r="L152" s="7">
        <f t="shared" si="66"/>
        <v>0</v>
      </c>
      <c r="M152" s="7">
        <f t="shared" si="66"/>
        <v>0</v>
      </c>
      <c r="N152" s="7">
        <f t="shared" si="66"/>
        <v>0</v>
      </c>
      <c r="O152" s="7">
        <f t="shared" si="66"/>
        <v>0</v>
      </c>
      <c r="P152" s="7">
        <f t="shared" si="66"/>
        <v>0</v>
      </c>
      <c r="Q152" s="7">
        <f t="shared" si="66"/>
        <v>0</v>
      </c>
      <c r="R152" s="7">
        <f t="shared" si="66"/>
        <v>0</v>
      </c>
      <c r="S152" s="7">
        <f t="shared" si="66"/>
        <v>0</v>
      </c>
      <c r="T152" s="7">
        <f t="shared" si="66"/>
        <v>0</v>
      </c>
      <c r="U152" s="7">
        <f t="shared" si="66"/>
        <v>0</v>
      </c>
      <c r="V152" s="7">
        <f t="shared" si="66"/>
        <v>0</v>
      </c>
      <c r="W152" s="7">
        <f t="shared" si="66"/>
        <v>0</v>
      </c>
      <c r="X152" s="7">
        <f t="shared" si="66"/>
        <v>0</v>
      </c>
      <c r="Y152" s="7">
        <f t="shared" si="66"/>
        <v>0</v>
      </c>
      <c r="Z152" s="7">
        <f t="shared" si="66"/>
        <v>0</v>
      </c>
      <c r="AA152" s="7">
        <f t="shared" si="66"/>
        <v>0</v>
      </c>
      <c r="AB152" s="7">
        <f t="shared" si="66"/>
        <v>0</v>
      </c>
      <c r="AC152" s="7">
        <f t="shared" si="66"/>
        <v>0</v>
      </c>
      <c r="AD152" s="7">
        <f t="shared" si="66"/>
        <v>0</v>
      </c>
      <c r="AE152" s="7">
        <f t="shared" si="66"/>
        <v>0</v>
      </c>
      <c r="AF152" s="38"/>
      <c r="AG152" s="62"/>
      <c r="AH152" s="62"/>
      <c r="AI152" s="62"/>
      <c r="AJ152" s="62"/>
    </row>
    <row r="153" spans="1:36" ht="18" customHeight="1">
      <c r="A153" s="24" t="s">
        <v>14</v>
      </c>
      <c r="B153" s="7">
        <f t="shared" si="63"/>
        <v>11000</v>
      </c>
      <c r="C153" s="7">
        <f t="shared" si="63"/>
        <v>3300</v>
      </c>
      <c r="D153" s="7">
        <f t="shared" si="63"/>
        <v>3000</v>
      </c>
      <c r="E153" s="7">
        <f t="shared" si="63"/>
        <v>3000</v>
      </c>
      <c r="F153" s="7">
        <f t="shared" si="59"/>
        <v>27.272727272727273</v>
      </c>
      <c r="G153" s="7">
        <f t="shared" si="60"/>
        <v>90.9090909090909</v>
      </c>
      <c r="H153" s="7">
        <f aca="true" t="shared" si="67" ref="H153:AE153">H159+H165+H177+H183+H189+H195+H201</f>
        <v>0</v>
      </c>
      <c r="I153" s="7">
        <f t="shared" si="67"/>
        <v>0</v>
      </c>
      <c r="J153" s="7">
        <f t="shared" si="67"/>
        <v>0</v>
      </c>
      <c r="K153" s="7">
        <f t="shared" si="67"/>
        <v>0</v>
      </c>
      <c r="L153" s="7">
        <f t="shared" si="67"/>
        <v>0</v>
      </c>
      <c r="M153" s="7">
        <f t="shared" si="67"/>
        <v>0</v>
      </c>
      <c r="N153" s="7">
        <f t="shared" si="67"/>
        <v>3300</v>
      </c>
      <c r="O153" s="7">
        <f t="shared" si="67"/>
        <v>0</v>
      </c>
      <c r="P153" s="7">
        <f t="shared" si="67"/>
        <v>0</v>
      </c>
      <c r="Q153" s="7">
        <f t="shared" si="67"/>
        <v>3000</v>
      </c>
      <c r="R153" s="7">
        <f t="shared" si="67"/>
        <v>0</v>
      </c>
      <c r="S153" s="7">
        <f t="shared" si="67"/>
        <v>0</v>
      </c>
      <c r="T153" s="7">
        <f t="shared" si="67"/>
        <v>0</v>
      </c>
      <c r="U153" s="7">
        <f t="shared" si="67"/>
        <v>0</v>
      </c>
      <c r="V153" s="7">
        <f t="shared" si="67"/>
        <v>7000</v>
      </c>
      <c r="W153" s="7">
        <f t="shared" si="67"/>
        <v>0</v>
      </c>
      <c r="X153" s="7">
        <f t="shared" si="67"/>
        <v>700</v>
      </c>
      <c r="Y153" s="7">
        <f t="shared" si="67"/>
        <v>0</v>
      </c>
      <c r="Z153" s="7">
        <f t="shared" si="67"/>
        <v>0</v>
      </c>
      <c r="AA153" s="7">
        <f t="shared" si="67"/>
        <v>0</v>
      </c>
      <c r="AB153" s="7">
        <f t="shared" si="67"/>
        <v>0</v>
      </c>
      <c r="AC153" s="7">
        <f t="shared" si="67"/>
        <v>0</v>
      </c>
      <c r="AD153" s="7">
        <f t="shared" si="67"/>
        <v>0</v>
      </c>
      <c r="AE153" s="7">
        <f t="shared" si="67"/>
        <v>0</v>
      </c>
      <c r="AF153" s="38"/>
      <c r="AG153" s="62"/>
      <c r="AH153" s="62"/>
      <c r="AI153" s="62"/>
      <c r="AJ153" s="62"/>
    </row>
    <row r="154" spans="1:36" ht="74.25" customHeight="1">
      <c r="A154" s="25" t="s">
        <v>61</v>
      </c>
      <c r="B154" s="7">
        <f aca="true" t="shared" si="68" ref="B154:B220">H154+J154+L154+N154+P154+R154+T154+V154+X154+Z154+AB154+AD154</f>
        <v>0</v>
      </c>
      <c r="C154" s="7">
        <f>C155</f>
        <v>0</v>
      </c>
      <c r="D154" s="7">
        <f>D155</f>
        <v>0</v>
      </c>
      <c r="E154" s="7">
        <f>E155</f>
        <v>0</v>
      </c>
      <c r="F154" s="7" t="e">
        <f t="shared" si="59"/>
        <v>#DIV/0!</v>
      </c>
      <c r="G154" s="7">
        <f t="shared" si="60"/>
        <v>0</v>
      </c>
      <c r="H154" s="7">
        <f>H155</f>
        <v>0</v>
      </c>
      <c r="I154" s="7">
        <f aca="true" t="shared" si="69" ref="I154:AE154">I155</f>
        <v>0</v>
      </c>
      <c r="J154" s="7">
        <f t="shared" si="69"/>
        <v>0</v>
      </c>
      <c r="K154" s="7">
        <f t="shared" si="69"/>
        <v>0</v>
      </c>
      <c r="L154" s="7">
        <f t="shared" si="69"/>
        <v>0</v>
      </c>
      <c r="M154" s="7">
        <f t="shared" si="69"/>
        <v>0</v>
      </c>
      <c r="N154" s="7">
        <f t="shared" si="69"/>
        <v>0</v>
      </c>
      <c r="O154" s="7">
        <f t="shared" si="69"/>
        <v>0</v>
      </c>
      <c r="P154" s="7">
        <f t="shared" si="69"/>
        <v>0</v>
      </c>
      <c r="Q154" s="7">
        <f t="shared" si="69"/>
        <v>0</v>
      </c>
      <c r="R154" s="7">
        <f t="shared" si="69"/>
        <v>0</v>
      </c>
      <c r="S154" s="7">
        <f t="shared" si="69"/>
        <v>0</v>
      </c>
      <c r="T154" s="7">
        <f t="shared" si="69"/>
        <v>0</v>
      </c>
      <c r="U154" s="7">
        <f t="shared" si="69"/>
        <v>0</v>
      </c>
      <c r="V154" s="7">
        <f t="shared" si="69"/>
        <v>0</v>
      </c>
      <c r="W154" s="7">
        <f t="shared" si="69"/>
        <v>0</v>
      </c>
      <c r="X154" s="7">
        <f t="shared" si="69"/>
        <v>0</v>
      </c>
      <c r="Y154" s="7">
        <f t="shared" si="69"/>
        <v>0</v>
      </c>
      <c r="Z154" s="7">
        <f t="shared" si="69"/>
        <v>0</v>
      </c>
      <c r="AA154" s="7">
        <f t="shared" si="69"/>
        <v>0</v>
      </c>
      <c r="AB154" s="7">
        <f t="shared" si="69"/>
        <v>0</v>
      </c>
      <c r="AC154" s="7">
        <f t="shared" si="69"/>
        <v>0</v>
      </c>
      <c r="AD154" s="7">
        <f t="shared" si="69"/>
        <v>0</v>
      </c>
      <c r="AE154" s="7">
        <f t="shared" si="69"/>
        <v>0</v>
      </c>
      <c r="AF154" s="38"/>
      <c r="AG154" s="62"/>
      <c r="AH154" s="62"/>
      <c r="AI154" s="62"/>
      <c r="AJ154" s="62"/>
    </row>
    <row r="155" spans="1:36" s="22" customFormat="1" ht="21" customHeight="1">
      <c r="A155" s="21" t="s">
        <v>23</v>
      </c>
      <c r="B155" s="13">
        <f t="shared" si="68"/>
        <v>0</v>
      </c>
      <c r="C155" s="13">
        <f>C156+C157+C158+C159</f>
        <v>0</v>
      </c>
      <c r="D155" s="13">
        <f>D156+D157+D158+D159</f>
        <v>0</v>
      </c>
      <c r="E155" s="13">
        <f>E156+E157+E158+E159</f>
        <v>0</v>
      </c>
      <c r="F155" s="13" t="e">
        <f t="shared" si="59"/>
        <v>#DIV/0!</v>
      </c>
      <c r="G155" s="13">
        <f t="shared" si="60"/>
        <v>0</v>
      </c>
      <c r="H155" s="13">
        <f>H156+H157+H158+H159</f>
        <v>0</v>
      </c>
      <c r="I155" s="13">
        <f aca="true" t="shared" si="70" ref="I155:AD155">I156+I157+I158+I159</f>
        <v>0</v>
      </c>
      <c r="J155" s="13">
        <f t="shared" si="70"/>
        <v>0</v>
      </c>
      <c r="K155" s="13">
        <f t="shared" si="70"/>
        <v>0</v>
      </c>
      <c r="L155" s="13">
        <f t="shared" si="70"/>
        <v>0</v>
      </c>
      <c r="M155" s="13">
        <f t="shared" si="70"/>
        <v>0</v>
      </c>
      <c r="N155" s="13">
        <f t="shared" si="70"/>
        <v>0</v>
      </c>
      <c r="O155" s="13">
        <f t="shared" si="70"/>
        <v>0</v>
      </c>
      <c r="P155" s="13">
        <f t="shared" si="70"/>
        <v>0</v>
      </c>
      <c r="Q155" s="13">
        <f t="shared" si="70"/>
        <v>0</v>
      </c>
      <c r="R155" s="13">
        <f t="shared" si="70"/>
        <v>0</v>
      </c>
      <c r="S155" s="13">
        <f t="shared" si="70"/>
        <v>0</v>
      </c>
      <c r="T155" s="13">
        <f t="shared" si="70"/>
        <v>0</v>
      </c>
      <c r="U155" s="13">
        <f t="shared" si="70"/>
        <v>0</v>
      </c>
      <c r="V155" s="13">
        <f t="shared" si="70"/>
        <v>0</v>
      </c>
      <c r="W155" s="13">
        <f t="shared" si="70"/>
        <v>0</v>
      </c>
      <c r="X155" s="13">
        <f t="shared" si="70"/>
        <v>0</v>
      </c>
      <c r="Y155" s="13">
        <f t="shared" si="70"/>
        <v>0</v>
      </c>
      <c r="Z155" s="13">
        <f t="shared" si="70"/>
        <v>0</v>
      </c>
      <c r="AA155" s="13">
        <f t="shared" si="70"/>
        <v>0</v>
      </c>
      <c r="AB155" s="13">
        <f t="shared" si="70"/>
        <v>0</v>
      </c>
      <c r="AC155" s="13">
        <f t="shared" si="70"/>
        <v>0</v>
      </c>
      <c r="AD155" s="13">
        <f t="shared" si="70"/>
        <v>0</v>
      </c>
      <c r="AE155" s="13">
        <f>AE156+AE157+AE158+AE159</f>
        <v>0</v>
      </c>
      <c r="AF155" s="48"/>
      <c r="AG155" s="62"/>
      <c r="AH155" s="62"/>
      <c r="AI155" s="62"/>
      <c r="AJ155" s="62"/>
    </row>
    <row r="156" spans="1:36" ht="16.5" customHeight="1" hidden="1">
      <c r="A156" s="24" t="s">
        <v>12</v>
      </c>
      <c r="B156" s="7">
        <f t="shared" si="68"/>
        <v>0</v>
      </c>
      <c r="C156" s="7">
        <f>H156</f>
        <v>0</v>
      </c>
      <c r="D156" s="7">
        <f>E156</f>
        <v>0</v>
      </c>
      <c r="E156" s="7">
        <f>I156+K156+M156+O156+Q156+S156+U156+W156+Y156+AA156+AC156+AE156</f>
        <v>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38"/>
      <c r="AF156" s="38"/>
      <c r="AG156" s="62"/>
      <c r="AH156" s="62"/>
      <c r="AI156" s="62"/>
      <c r="AJ156" s="62"/>
    </row>
    <row r="157" spans="1:36" ht="16.5" customHeight="1" hidden="1">
      <c r="A157" s="24" t="s">
        <v>13</v>
      </c>
      <c r="B157" s="7">
        <f t="shared" si="68"/>
        <v>0</v>
      </c>
      <c r="C157" s="7">
        <f>H157</f>
        <v>0</v>
      </c>
      <c r="D157" s="7">
        <f>E157</f>
        <v>0</v>
      </c>
      <c r="E157" s="7">
        <f>I157+K157+M157+O157+Q157+S157+U157+W157+Y157+AA157+AC157+AE157</f>
        <v>0</v>
      </c>
      <c r="F157" s="7"/>
      <c r="G157" s="7">
        <f t="shared" si="60"/>
        <v>0</v>
      </c>
      <c r="H157" s="7"/>
      <c r="I157" s="7"/>
      <c r="J157" s="7"/>
      <c r="K157" s="7"/>
      <c r="L157" s="7"/>
      <c r="M157" s="7"/>
      <c r="N157" s="7"/>
      <c r="O157" s="7"/>
      <c r="P157" s="7"/>
      <c r="Q157" s="7"/>
      <c r="R157" s="7"/>
      <c r="S157" s="7"/>
      <c r="T157" s="7"/>
      <c r="U157" s="7"/>
      <c r="V157" s="7"/>
      <c r="W157" s="7"/>
      <c r="X157" s="7"/>
      <c r="Y157" s="7"/>
      <c r="Z157" s="7"/>
      <c r="AA157" s="7"/>
      <c r="AB157" s="7"/>
      <c r="AC157" s="7"/>
      <c r="AD157" s="7"/>
      <c r="AE157" s="38"/>
      <c r="AF157" s="38"/>
      <c r="AG157" s="62"/>
      <c r="AH157" s="62"/>
      <c r="AI157" s="62"/>
      <c r="AJ157" s="62"/>
    </row>
    <row r="158" spans="1:36" ht="16.5" customHeight="1" hidden="1">
      <c r="A158" s="24" t="s">
        <v>52</v>
      </c>
      <c r="B158" s="7">
        <f t="shared" si="68"/>
        <v>0</v>
      </c>
      <c r="C158" s="7">
        <f>H158</f>
        <v>0</v>
      </c>
      <c r="D158" s="7">
        <f>E158</f>
        <v>0</v>
      </c>
      <c r="E158" s="7">
        <f>I158+K158+M158+O158+Q158+S158+U158+W158+Y158+AA158+AC158+AE158</f>
        <v>0</v>
      </c>
      <c r="F158" s="7"/>
      <c r="G158" s="7">
        <f>_xlfn.IFERROR(E158/C158*100,0)</f>
        <v>0</v>
      </c>
      <c r="H158" s="7"/>
      <c r="I158" s="7"/>
      <c r="J158" s="7"/>
      <c r="K158" s="7"/>
      <c r="L158" s="7"/>
      <c r="M158" s="7"/>
      <c r="N158" s="7"/>
      <c r="O158" s="7"/>
      <c r="P158" s="7"/>
      <c r="Q158" s="7"/>
      <c r="R158" s="7"/>
      <c r="S158" s="7"/>
      <c r="T158" s="7"/>
      <c r="U158" s="7"/>
      <c r="V158" s="7"/>
      <c r="W158" s="7"/>
      <c r="X158" s="7"/>
      <c r="Y158" s="7"/>
      <c r="Z158" s="7"/>
      <c r="AA158" s="7"/>
      <c r="AB158" s="7"/>
      <c r="AC158" s="7"/>
      <c r="AD158" s="7"/>
      <c r="AE158" s="38"/>
      <c r="AF158" s="38"/>
      <c r="AG158" s="62"/>
      <c r="AH158" s="62"/>
      <c r="AI158" s="62"/>
      <c r="AJ158" s="62"/>
    </row>
    <row r="159" spans="1:36" ht="20.25" customHeight="1" hidden="1">
      <c r="A159" s="24" t="s">
        <v>14</v>
      </c>
      <c r="B159" s="7">
        <f t="shared" si="68"/>
        <v>0</v>
      </c>
      <c r="C159" s="7">
        <f>H159</f>
        <v>0</v>
      </c>
      <c r="D159" s="7">
        <f>E159</f>
        <v>0</v>
      </c>
      <c r="E159" s="7">
        <f>I159+K159+M159+O159+Q159+S159+U159+W159+Y159+AA159+AC159+AE159</f>
        <v>0</v>
      </c>
      <c r="F159" s="7" t="e">
        <f>E159/B159%</f>
        <v>#DIV/0!</v>
      </c>
      <c r="G159" s="7">
        <f t="shared" si="60"/>
        <v>0</v>
      </c>
      <c r="H159" s="7"/>
      <c r="I159" s="7"/>
      <c r="J159" s="7"/>
      <c r="K159" s="7"/>
      <c r="L159" s="7"/>
      <c r="M159" s="7"/>
      <c r="N159" s="7"/>
      <c r="O159" s="7"/>
      <c r="P159" s="7"/>
      <c r="Q159" s="7"/>
      <c r="R159" s="7"/>
      <c r="S159" s="7"/>
      <c r="T159" s="7"/>
      <c r="U159" s="7"/>
      <c r="V159" s="7"/>
      <c r="W159" s="7"/>
      <c r="X159" s="7"/>
      <c r="Y159" s="7"/>
      <c r="Z159" s="7"/>
      <c r="AA159" s="7"/>
      <c r="AB159" s="7"/>
      <c r="AC159" s="7"/>
      <c r="AD159" s="7"/>
      <c r="AE159" s="38"/>
      <c r="AF159" s="38"/>
      <c r="AG159" s="62"/>
      <c r="AH159" s="62"/>
      <c r="AI159" s="62"/>
      <c r="AJ159" s="62"/>
    </row>
    <row r="160" spans="1:36" ht="46.5" customHeight="1">
      <c r="A160" s="47" t="s">
        <v>59</v>
      </c>
      <c r="B160" s="7">
        <f t="shared" si="68"/>
        <v>0</v>
      </c>
      <c r="C160" s="7">
        <f>C161</f>
        <v>0</v>
      </c>
      <c r="D160" s="7">
        <f>D161</f>
        <v>0</v>
      </c>
      <c r="E160" s="7">
        <f>E161</f>
        <v>0</v>
      </c>
      <c r="F160" s="7" t="e">
        <f>E160/B160%</f>
        <v>#DIV/0!</v>
      </c>
      <c r="G160" s="7">
        <f>_xlfn.IFERROR(E160/C160*100,0)</f>
        <v>0</v>
      </c>
      <c r="H160" s="7">
        <f>H161</f>
        <v>0</v>
      </c>
      <c r="I160" s="7">
        <f aca="true" t="shared" si="71" ref="I160:AE160">I161</f>
        <v>0</v>
      </c>
      <c r="J160" s="7">
        <f t="shared" si="71"/>
        <v>0</v>
      </c>
      <c r="K160" s="7">
        <f t="shared" si="71"/>
        <v>0</v>
      </c>
      <c r="L160" s="7">
        <f t="shared" si="71"/>
        <v>0</v>
      </c>
      <c r="M160" s="7">
        <f t="shared" si="71"/>
        <v>0</v>
      </c>
      <c r="N160" s="7">
        <f t="shared" si="71"/>
        <v>0</v>
      </c>
      <c r="O160" s="7">
        <f t="shared" si="71"/>
        <v>0</v>
      </c>
      <c r="P160" s="7">
        <f t="shared" si="71"/>
        <v>0</v>
      </c>
      <c r="Q160" s="7">
        <f t="shared" si="71"/>
        <v>0</v>
      </c>
      <c r="R160" s="7">
        <f t="shared" si="71"/>
        <v>0</v>
      </c>
      <c r="S160" s="7">
        <f t="shared" si="71"/>
        <v>0</v>
      </c>
      <c r="T160" s="7">
        <f t="shared" si="71"/>
        <v>0</v>
      </c>
      <c r="U160" s="7">
        <f t="shared" si="71"/>
        <v>0</v>
      </c>
      <c r="V160" s="7">
        <f t="shared" si="71"/>
        <v>0</v>
      </c>
      <c r="W160" s="7">
        <f t="shared" si="71"/>
        <v>0</v>
      </c>
      <c r="X160" s="7">
        <f t="shared" si="71"/>
        <v>0</v>
      </c>
      <c r="Y160" s="7">
        <f t="shared" si="71"/>
        <v>0</v>
      </c>
      <c r="Z160" s="7">
        <f t="shared" si="71"/>
        <v>0</v>
      </c>
      <c r="AA160" s="7">
        <f t="shared" si="71"/>
        <v>0</v>
      </c>
      <c r="AB160" s="7">
        <f t="shared" si="71"/>
        <v>0</v>
      </c>
      <c r="AC160" s="7">
        <f t="shared" si="71"/>
        <v>0</v>
      </c>
      <c r="AD160" s="7">
        <f t="shared" si="71"/>
        <v>0</v>
      </c>
      <c r="AE160" s="7">
        <f t="shared" si="71"/>
        <v>0</v>
      </c>
      <c r="AF160" s="38"/>
      <c r="AG160" s="62"/>
      <c r="AH160" s="62"/>
      <c r="AI160" s="62"/>
      <c r="AJ160" s="62"/>
    </row>
    <row r="161" spans="1:36" s="22" customFormat="1" ht="24" customHeight="1">
      <c r="A161" s="21" t="s">
        <v>23</v>
      </c>
      <c r="B161" s="13">
        <f t="shared" si="68"/>
        <v>0</v>
      </c>
      <c r="C161" s="13">
        <f>C162+C163+C164+C165</f>
        <v>0</v>
      </c>
      <c r="D161" s="13">
        <f>D162+D163+D164+D165</f>
        <v>0</v>
      </c>
      <c r="E161" s="13">
        <f>E162+E163+E164+E165</f>
        <v>0</v>
      </c>
      <c r="F161" s="13" t="e">
        <f>E161/B161%</f>
        <v>#DIV/0!</v>
      </c>
      <c r="G161" s="13">
        <f t="shared" si="60"/>
        <v>0</v>
      </c>
      <c r="H161" s="13">
        <f>H162+H163+H164+H165</f>
        <v>0</v>
      </c>
      <c r="I161" s="13">
        <f aca="true" t="shared" si="72" ref="I161:AD161">I162+I163+I164+I165</f>
        <v>0</v>
      </c>
      <c r="J161" s="13">
        <f t="shared" si="72"/>
        <v>0</v>
      </c>
      <c r="K161" s="13">
        <f t="shared" si="72"/>
        <v>0</v>
      </c>
      <c r="L161" s="13">
        <f t="shared" si="72"/>
        <v>0</v>
      </c>
      <c r="M161" s="13">
        <f t="shared" si="72"/>
        <v>0</v>
      </c>
      <c r="N161" s="13">
        <f t="shared" si="72"/>
        <v>0</v>
      </c>
      <c r="O161" s="13">
        <f t="shared" si="72"/>
        <v>0</v>
      </c>
      <c r="P161" s="13">
        <f t="shared" si="72"/>
        <v>0</v>
      </c>
      <c r="Q161" s="13">
        <f t="shared" si="72"/>
        <v>0</v>
      </c>
      <c r="R161" s="13">
        <f t="shared" si="72"/>
        <v>0</v>
      </c>
      <c r="S161" s="13">
        <f t="shared" si="72"/>
        <v>0</v>
      </c>
      <c r="T161" s="13">
        <f t="shared" si="72"/>
        <v>0</v>
      </c>
      <c r="U161" s="13">
        <f t="shared" si="72"/>
        <v>0</v>
      </c>
      <c r="V161" s="13">
        <f t="shared" si="72"/>
        <v>0</v>
      </c>
      <c r="W161" s="13">
        <f t="shared" si="72"/>
        <v>0</v>
      </c>
      <c r="X161" s="13">
        <f t="shared" si="72"/>
        <v>0</v>
      </c>
      <c r="Y161" s="13">
        <f t="shared" si="72"/>
        <v>0</v>
      </c>
      <c r="Z161" s="13">
        <f t="shared" si="72"/>
        <v>0</v>
      </c>
      <c r="AA161" s="13">
        <f t="shared" si="72"/>
        <v>0</v>
      </c>
      <c r="AB161" s="13">
        <f t="shared" si="72"/>
        <v>0</v>
      </c>
      <c r="AC161" s="13">
        <f t="shared" si="72"/>
        <v>0</v>
      </c>
      <c r="AD161" s="13">
        <f t="shared" si="72"/>
        <v>0</v>
      </c>
      <c r="AE161" s="13">
        <f>AE162+AE163+AE164+AE165</f>
        <v>0</v>
      </c>
      <c r="AF161" s="48"/>
      <c r="AG161" s="62"/>
      <c r="AH161" s="62"/>
      <c r="AI161" s="62"/>
      <c r="AJ161" s="62"/>
    </row>
    <row r="162" spans="1:36" ht="33" customHeight="1" hidden="1">
      <c r="A162" s="24" t="s">
        <v>12</v>
      </c>
      <c r="B162" s="7">
        <f>H162+J162+L162+N162+P162+R162+T162+V162+X162+Z162+AB162+AD162</f>
        <v>0</v>
      </c>
      <c r="C162" s="7">
        <f>H162</f>
        <v>0</v>
      </c>
      <c r="D162" s="7">
        <f>E162</f>
        <v>0</v>
      </c>
      <c r="E162" s="7">
        <f>I162+K162+M162+O162+Q162+S162+U162+W162+Y162+AA162+AC162+AE162</f>
        <v>0</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38"/>
      <c r="AF162" s="38"/>
      <c r="AG162" s="62"/>
      <c r="AH162" s="62"/>
      <c r="AI162" s="62"/>
      <c r="AJ162" s="62"/>
    </row>
    <row r="163" spans="1:36" ht="27.75" customHeight="1" hidden="1">
      <c r="A163" s="24" t="s">
        <v>13</v>
      </c>
      <c r="B163" s="7">
        <f t="shared" si="68"/>
        <v>0</v>
      </c>
      <c r="C163" s="7">
        <f>H163</f>
        <v>0</v>
      </c>
      <c r="D163" s="7">
        <f>E163</f>
        <v>0</v>
      </c>
      <c r="E163" s="7">
        <f>I163+K163+M163+O163+Q163+S163+U163+W163+Y163+AA163+AC163+AE163</f>
        <v>0</v>
      </c>
      <c r="F163" s="7"/>
      <c r="G163" s="7">
        <f t="shared" si="60"/>
        <v>0</v>
      </c>
      <c r="H163" s="7"/>
      <c r="I163" s="7"/>
      <c r="J163" s="7"/>
      <c r="K163" s="7"/>
      <c r="L163" s="7"/>
      <c r="M163" s="7"/>
      <c r="N163" s="7"/>
      <c r="O163" s="7"/>
      <c r="P163" s="7"/>
      <c r="Q163" s="7"/>
      <c r="R163" s="7"/>
      <c r="S163" s="7"/>
      <c r="T163" s="7"/>
      <c r="U163" s="7"/>
      <c r="V163" s="7"/>
      <c r="W163" s="7"/>
      <c r="X163" s="7"/>
      <c r="Y163" s="7"/>
      <c r="Z163" s="7"/>
      <c r="AA163" s="7"/>
      <c r="AB163" s="7"/>
      <c r="AC163" s="7"/>
      <c r="AD163" s="7"/>
      <c r="AE163" s="38"/>
      <c r="AF163" s="38"/>
      <c r="AG163" s="62"/>
      <c r="AH163" s="62"/>
      <c r="AI163" s="62"/>
      <c r="AJ163" s="62"/>
    </row>
    <row r="164" spans="1:36" ht="25.5" customHeight="1" hidden="1">
      <c r="A164" s="24" t="s">
        <v>52</v>
      </c>
      <c r="B164" s="7">
        <f t="shared" si="68"/>
        <v>0</v>
      </c>
      <c r="C164" s="7">
        <f>H164</f>
        <v>0</v>
      </c>
      <c r="D164" s="7">
        <f>E164</f>
        <v>0</v>
      </c>
      <c r="E164" s="7">
        <f>I164+K164+M164+O164+Q164+S164+U164+W164+Y164+AA164+AC164+AE164</f>
        <v>0</v>
      </c>
      <c r="F164" s="7"/>
      <c r="G164" s="7">
        <v>3932.3</v>
      </c>
      <c r="H164" s="7"/>
      <c r="I164" s="7"/>
      <c r="J164" s="7"/>
      <c r="K164" s="7"/>
      <c r="L164" s="7"/>
      <c r="M164" s="7"/>
      <c r="N164" s="7"/>
      <c r="O164" s="7"/>
      <c r="P164" s="7"/>
      <c r="Q164" s="7"/>
      <c r="R164" s="7"/>
      <c r="S164" s="7"/>
      <c r="T164" s="7"/>
      <c r="U164" s="7"/>
      <c r="V164" s="7"/>
      <c r="W164" s="7"/>
      <c r="X164" s="7"/>
      <c r="Y164" s="7"/>
      <c r="Z164" s="7"/>
      <c r="AA164" s="7"/>
      <c r="AB164" s="7"/>
      <c r="AC164" s="7"/>
      <c r="AD164" s="7"/>
      <c r="AE164" s="38"/>
      <c r="AF164" s="38"/>
      <c r="AG164" s="62"/>
      <c r="AH164" s="62"/>
      <c r="AI164" s="62"/>
      <c r="AJ164" s="62"/>
    </row>
    <row r="165" spans="1:36" ht="31.5" customHeight="1" hidden="1">
      <c r="A165" s="24" t="s">
        <v>14</v>
      </c>
      <c r="B165" s="7">
        <f>H165+J165+L165+N165+P165+R165+T165+V165+X165+Z165+AB165+AD165</f>
        <v>0</v>
      </c>
      <c r="C165" s="7">
        <f>H165</f>
        <v>0</v>
      </c>
      <c r="D165" s="7">
        <f>E165</f>
        <v>0</v>
      </c>
      <c r="E165" s="7">
        <f>I165+K165+M165+O165+Q165+S165+U165+W165+Y165+AA165+AC165+AE165</f>
        <v>0</v>
      </c>
      <c r="F165" s="7" t="e">
        <f>E165/B165%</f>
        <v>#DIV/0!</v>
      </c>
      <c r="G165" s="13">
        <f t="shared" si="60"/>
        <v>0</v>
      </c>
      <c r="H165" s="7"/>
      <c r="I165" s="7"/>
      <c r="J165" s="7"/>
      <c r="K165" s="7"/>
      <c r="L165" s="7"/>
      <c r="M165" s="7"/>
      <c r="N165" s="7"/>
      <c r="O165" s="7"/>
      <c r="P165" s="7"/>
      <c r="Q165" s="7"/>
      <c r="R165" s="7"/>
      <c r="S165" s="7"/>
      <c r="T165" s="7"/>
      <c r="U165" s="7"/>
      <c r="V165" s="7"/>
      <c r="W165" s="7"/>
      <c r="X165" s="7"/>
      <c r="Y165" s="7"/>
      <c r="Z165" s="7"/>
      <c r="AA165" s="7"/>
      <c r="AB165" s="7"/>
      <c r="AC165" s="7"/>
      <c r="AD165" s="7"/>
      <c r="AE165" s="38"/>
      <c r="AF165" s="38"/>
      <c r="AG165" s="62"/>
      <c r="AH165" s="62"/>
      <c r="AI165" s="62"/>
      <c r="AJ165" s="62"/>
    </row>
    <row r="166" spans="1:36" ht="49.5" customHeight="1">
      <c r="A166" s="47" t="s">
        <v>62</v>
      </c>
      <c r="B166" s="13">
        <f t="shared" si="68"/>
        <v>0</v>
      </c>
      <c r="C166" s="13">
        <f>C167</f>
        <v>0</v>
      </c>
      <c r="D166" s="13">
        <f>D167</f>
        <v>0</v>
      </c>
      <c r="E166" s="13">
        <f>E167</f>
        <v>0</v>
      </c>
      <c r="F166" s="13" t="e">
        <f>E166/B166%</f>
        <v>#DIV/0!</v>
      </c>
      <c r="G166" s="13">
        <f>_xlfn.IFERROR(E166/C166*100,0)</f>
        <v>0</v>
      </c>
      <c r="H166" s="13">
        <f>H167</f>
        <v>0</v>
      </c>
      <c r="I166" s="13">
        <f aca="true" t="shared" si="73" ref="I166:AE166">I167</f>
        <v>0</v>
      </c>
      <c r="J166" s="13">
        <f t="shared" si="73"/>
        <v>0</v>
      </c>
      <c r="K166" s="13">
        <f t="shared" si="73"/>
        <v>0</v>
      </c>
      <c r="L166" s="13">
        <f t="shared" si="73"/>
        <v>0</v>
      </c>
      <c r="M166" s="13">
        <f t="shared" si="73"/>
        <v>0</v>
      </c>
      <c r="N166" s="13">
        <f t="shared" si="73"/>
        <v>0</v>
      </c>
      <c r="O166" s="13">
        <f t="shared" si="73"/>
        <v>0</v>
      </c>
      <c r="P166" s="13">
        <f t="shared" si="73"/>
        <v>0</v>
      </c>
      <c r="Q166" s="13">
        <f t="shared" si="73"/>
        <v>0</v>
      </c>
      <c r="R166" s="13">
        <f t="shared" si="73"/>
        <v>0</v>
      </c>
      <c r="S166" s="13">
        <f t="shared" si="73"/>
        <v>0</v>
      </c>
      <c r="T166" s="13">
        <f t="shared" si="73"/>
        <v>0</v>
      </c>
      <c r="U166" s="13">
        <f t="shared" si="73"/>
        <v>0</v>
      </c>
      <c r="V166" s="13">
        <f t="shared" si="73"/>
        <v>0</v>
      </c>
      <c r="W166" s="13">
        <f t="shared" si="73"/>
        <v>0</v>
      </c>
      <c r="X166" s="13">
        <f t="shared" si="73"/>
        <v>0</v>
      </c>
      <c r="Y166" s="13">
        <f t="shared" si="73"/>
        <v>0</v>
      </c>
      <c r="Z166" s="13">
        <f t="shared" si="73"/>
        <v>0</v>
      </c>
      <c r="AA166" s="13">
        <f t="shared" si="73"/>
        <v>0</v>
      </c>
      <c r="AB166" s="13">
        <f t="shared" si="73"/>
        <v>0</v>
      </c>
      <c r="AC166" s="13">
        <f t="shared" si="73"/>
        <v>0</v>
      </c>
      <c r="AD166" s="13">
        <f t="shared" si="73"/>
        <v>0</v>
      </c>
      <c r="AE166" s="48">
        <f t="shared" si="73"/>
        <v>0</v>
      </c>
      <c r="AF166" s="38"/>
      <c r="AG166" s="62"/>
      <c r="AH166" s="62"/>
      <c r="AI166" s="62"/>
      <c r="AJ166" s="62"/>
    </row>
    <row r="167" spans="1:36" ht="23.25" customHeight="1">
      <c r="A167" s="21" t="s">
        <v>23</v>
      </c>
      <c r="B167" s="7">
        <f t="shared" si="68"/>
        <v>0</v>
      </c>
      <c r="C167" s="7">
        <f>H167+J167+L167+N167+P167+R167+T167+V167+X167+Z167+AB167</f>
        <v>0</v>
      </c>
      <c r="D167" s="7">
        <f>D168+D169+D170+D171</f>
        <v>0</v>
      </c>
      <c r="E167" s="7">
        <f>E168+E169+E170+E171</f>
        <v>0</v>
      </c>
      <c r="F167" s="7" t="e">
        <f>E167/B167%</f>
        <v>#DIV/0!</v>
      </c>
      <c r="G167" s="13">
        <f>_xlfn.IFERROR(E167/C167*100,0)</f>
        <v>0</v>
      </c>
      <c r="H167" s="7">
        <f>H168+H169+H170+H171</f>
        <v>0</v>
      </c>
      <c r="I167" s="7">
        <f aca="true" t="shared" si="74" ref="I167:AD167">I168+I169+I170+I171</f>
        <v>0</v>
      </c>
      <c r="J167" s="7">
        <f t="shared" si="74"/>
        <v>0</v>
      </c>
      <c r="K167" s="7">
        <f t="shared" si="74"/>
        <v>0</v>
      </c>
      <c r="L167" s="7">
        <f t="shared" si="74"/>
        <v>0</v>
      </c>
      <c r="M167" s="7">
        <f t="shared" si="74"/>
        <v>0</v>
      </c>
      <c r="N167" s="7">
        <f t="shared" si="74"/>
        <v>0</v>
      </c>
      <c r="O167" s="7">
        <f t="shared" si="74"/>
        <v>0</v>
      </c>
      <c r="P167" s="7">
        <f t="shared" si="74"/>
        <v>0</v>
      </c>
      <c r="Q167" s="7">
        <f t="shared" si="74"/>
        <v>0</v>
      </c>
      <c r="R167" s="7">
        <f t="shared" si="74"/>
        <v>0</v>
      </c>
      <c r="S167" s="7">
        <f t="shared" si="74"/>
        <v>0</v>
      </c>
      <c r="T167" s="7">
        <f t="shared" si="74"/>
        <v>0</v>
      </c>
      <c r="U167" s="7">
        <f t="shared" si="74"/>
        <v>0</v>
      </c>
      <c r="V167" s="7">
        <f>V168+V169+V170+V171</f>
        <v>0</v>
      </c>
      <c r="W167" s="7">
        <f t="shared" si="74"/>
        <v>0</v>
      </c>
      <c r="X167" s="7">
        <f t="shared" si="74"/>
        <v>0</v>
      </c>
      <c r="Y167" s="7">
        <f t="shared" si="74"/>
        <v>0</v>
      </c>
      <c r="Z167" s="7">
        <f t="shared" si="74"/>
        <v>0</v>
      </c>
      <c r="AA167" s="7">
        <f t="shared" si="74"/>
        <v>0</v>
      </c>
      <c r="AB167" s="7">
        <f t="shared" si="74"/>
        <v>0</v>
      </c>
      <c r="AC167" s="7">
        <f t="shared" si="74"/>
        <v>0</v>
      </c>
      <c r="AD167" s="7">
        <f t="shared" si="74"/>
        <v>0</v>
      </c>
      <c r="AE167" s="38">
        <f>AE168+AE169+AE170+AE171</f>
        <v>0</v>
      </c>
      <c r="AF167" s="38"/>
      <c r="AG167" s="62"/>
      <c r="AH167" s="62"/>
      <c r="AI167" s="62"/>
      <c r="AJ167" s="62"/>
    </row>
    <row r="168" spans="1:36" ht="29.25" customHeight="1" hidden="1">
      <c r="A168" s="24" t="s">
        <v>12</v>
      </c>
      <c r="B168" s="7">
        <f t="shared" si="68"/>
        <v>0</v>
      </c>
      <c r="C168" s="7">
        <f>H168</f>
        <v>0</v>
      </c>
      <c r="D168" s="7">
        <f>E168</f>
        <v>0</v>
      </c>
      <c r="E168" s="7">
        <f>I168+K168+M168+O168+Q168+S168+U168+W168+Y168+AA168+AC168+AE168</f>
        <v>0</v>
      </c>
      <c r="F168" s="7"/>
      <c r="G168" s="13"/>
      <c r="H168" s="7"/>
      <c r="I168" s="7"/>
      <c r="J168" s="7"/>
      <c r="K168" s="7"/>
      <c r="L168" s="7"/>
      <c r="M168" s="7"/>
      <c r="N168" s="7"/>
      <c r="O168" s="7"/>
      <c r="P168" s="7"/>
      <c r="Q168" s="7"/>
      <c r="R168" s="7"/>
      <c r="S168" s="7"/>
      <c r="T168" s="7"/>
      <c r="U168" s="7"/>
      <c r="V168" s="7"/>
      <c r="W168" s="7"/>
      <c r="X168" s="7"/>
      <c r="Y168" s="7"/>
      <c r="Z168" s="7"/>
      <c r="AA168" s="7"/>
      <c r="AB168" s="7"/>
      <c r="AC168" s="7"/>
      <c r="AD168" s="7"/>
      <c r="AE168" s="38"/>
      <c r="AF168" s="38"/>
      <c r="AG168" s="62">
        <f>C168-E168</f>
        <v>0</v>
      </c>
      <c r="AH168" s="62"/>
      <c r="AI168" s="62"/>
      <c r="AJ168" s="62"/>
    </row>
    <row r="169" spans="1:36" ht="25.5" customHeight="1" hidden="1">
      <c r="A169" s="24" t="s">
        <v>13</v>
      </c>
      <c r="B169" s="7">
        <f t="shared" si="68"/>
        <v>0</v>
      </c>
      <c r="C169" s="7">
        <f>H169</f>
        <v>0</v>
      </c>
      <c r="D169" s="7">
        <f>E169</f>
        <v>0</v>
      </c>
      <c r="E169" s="7">
        <f>I169+K169+M169+O169+Q169+S169+U169+W169+Y169+AA169+AC169+AE169</f>
        <v>0</v>
      </c>
      <c r="F169" s="7"/>
      <c r="G169" s="13">
        <f>_xlfn.IFERROR(E169/C169*100,0)</f>
        <v>0</v>
      </c>
      <c r="H169" s="7"/>
      <c r="I169" s="7"/>
      <c r="J169" s="7"/>
      <c r="K169" s="7"/>
      <c r="L169" s="7"/>
      <c r="M169" s="7"/>
      <c r="N169" s="7"/>
      <c r="O169" s="7"/>
      <c r="P169" s="7"/>
      <c r="Q169" s="7"/>
      <c r="R169" s="7"/>
      <c r="S169" s="7"/>
      <c r="T169" s="7"/>
      <c r="U169" s="7"/>
      <c r="V169" s="7"/>
      <c r="W169" s="7"/>
      <c r="X169" s="7"/>
      <c r="Y169" s="7"/>
      <c r="Z169" s="7"/>
      <c r="AA169" s="7"/>
      <c r="AB169" s="7"/>
      <c r="AC169" s="7"/>
      <c r="AD169" s="7"/>
      <c r="AE169" s="38"/>
      <c r="AF169" s="38"/>
      <c r="AG169" s="62">
        <f>C169-E169</f>
        <v>0</v>
      </c>
      <c r="AH169" s="62"/>
      <c r="AI169" s="62"/>
      <c r="AJ169" s="62"/>
    </row>
    <row r="170" spans="1:36" ht="26.25" customHeight="1" hidden="1">
      <c r="A170" s="24" t="s">
        <v>52</v>
      </c>
      <c r="B170" s="7">
        <f t="shared" si="68"/>
        <v>0</v>
      </c>
      <c r="C170" s="7">
        <f>H170</f>
        <v>0</v>
      </c>
      <c r="D170" s="7">
        <f>E170</f>
        <v>0</v>
      </c>
      <c r="E170" s="7">
        <f>I170+K170+M170+O170+Q170+S170+U170+W170+Y170+AA170+AC170+AE170</f>
        <v>0</v>
      </c>
      <c r="F170" s="7"/>
      <c r="G170" s="13">
        <v>3932.3</v>
      </c>
      <c r="H170" s="7"/>
      <c r="I170" s="7"/>
      <c r="J170" s="7"/>
      <c r="K170" s="7"/>
      <c r="L170" s="7"/>
      <c r="M170" s="7"/>
      <c r="N170" s="7"/>
      <c r="O170" s="7"/>
      <c r="P170" s="7"/>
      <c r="Q170" s="7"/>
      <c r="R170" s="7"/>
      <c r="S170" s="7"/>
      <c r="T170" s="7"/>
      <c r="U170" s="7"/>
      <c r="V170" s="7"/>
      <c r="W170" s="7"/>
      <c r="X170" s="7"/>
      <c r="Y170" s="7"/>
      <c r="Z170" s="7"/>
      <c r="AA170" s="7"/>
      <c r="AB170" s="7"/>
      <c r="AC170" s="7"/>
      <c r="AD170" s="7"/>
      <c r="AE170" s="38"/>
      <c r="AF170" s="38"/>
      <c r="AG170" s="62">
        <f>C170-E170</f>
        <v>0</v>
      </c>
      <c r="AH170" s="62"/>
      <c r="AI170" s="62"/>
      <c r="AJ170" s="62"/>
    </row>
    <row r="171" spans="1:36" ht="28.5" customHeight="1" hidden="1">
      <c r="A171" s="24" t="s">
        <v>14</v>
      </c>
      <c r="B171" s="7">
        <f>H171+J171+L171+N171+P171+R171+T171+V171+X171+Z171+AB171+AD171</f>
        <v>0</v>
      </c>
      <c r="C171" s="7">
        <f>H171</f>
        <v>0</v>
      </c>
      <c r="D171" s="7">
        <f>E171</f>
        <v>0</v>
      </c>
      <c r="E171" s="7">
        <f>I171+K171+M171+O171+Q171+S171+U171+W171+Y171+AA171+AC171+AE171</f>
        <v>0</v>
      </c>
      <c r="F171" s="7" t="e">
        <f>E171/B171%</f>
        <v>#DIV/0!</v>
      </c>
      <c r="G171" s="13">
        <f>_xlfn.IFERROR(E171/C171*100,0)</f>
        <v>0</v>
      </c>
      <c r="H171" s="7"/>
      <c r="I171" s="7"/>
      <c r="J171" s="7"/>
      <c r="K171" s="7"/>
      <c r="L171" s="7"/>
      <c r="M171" s="7"/>
      <c r="N171" s="7"/>
      <c r="O171" s="7"/>
      <c r="P171" s="7"/>
      <c r="Q171" s="7"/>
      <c r="R171" s="7"/>
      <c r="S171" s="7"/>
      <c r="T171" s="7"/>
      <c r="U171" s="7"/>
      <c r="V171" s="7"/>
      <c r="W171" s="7"/>
      <c r="X171" s="7"/>
      <c r="Y171" s="7"/>
      <c r="Z171" s="7"/>
      <c r="AA171" s="7"/>
      <c r="AB171" s="7"/>
      <c r="AC171" s="7"/>
      <c r="AD171" s="7"/>
      <c r="AE171" s="38"/>
      <c r="AF171" s="38"/>
      <c r="AG171" s="62">
        <f>C171-E171</f>
        <v>0</v>
      </c>
      <c r="AH171" s="62"/>
      <c r="AI171" s="62"/>
      <c r="AJ171" s="62"/>
    </row>
    <row r="172" spans="1:36" ht="39.75" customHeight="1">
      <c r="A172" s="47" t="s">
        <v>63</v>
      </c>
      <c r="B172" s="7">
        <f t="shared" si="68"/>
        <v>10000</v>
      </c>
      <c r="C172" s="7">
        <f>C173</f>
        <v>3000</v>
      </c>
      <c r="D172" s="7">
        <f>D173</f>
        <v>3000</v>
      </c>
      <c r="E172" s="7">
        <f>E173</f>
        <v>3000</v>
      </c>
      <c r="F172" s="7">
        <f>E172/B172%</f>
        <v>30</v>
      </c>
      <c r="G172" s="7">
        <f>_xlfn.IFERROR(E172/C172*100,0)</f>
        <v>100</v>
      </c>
      <c r="H172" s="7">
        <f>H173</f>
        <v>0</v>
      </c>
      <c r="I172" s="7">
        <f aca="true" t="shared" si="75" ref="I172:AE172">I173</f>
        <v>0</v>
      </c>
      <c r="J172" s="7">
        <f t="shared" si="75"/>
        <v>0</v>
      </c>
      <c r="K172" s="7">
        <f t="shared" si="75"/>
        <v>0</v>
      </c>
      <c r="L172" s="7">
        <f t="shared" si="75"/>
        <v>0</v>
      </c>
      <c r="M172" s="7">
        <f t="shared" si="75"/>
        <v>0</v>
      </c>
      <c r="N172" s="7">
        <f t="shared" si="75"/>
        <v>3000</v>
      </c>
      <c r="O172" s="7">
        <f t="shared" si="75"/>
        <v>0</v>
      </c>
      <c r="P172" s="7">
        <f t="shared" si="75"/>
        <v>0</v>
      </c>
      <c r="Q172" s="7">
        <f t="shared" si="75"/>
        <v>3000</v>
      </c>
      <c r="R172" s="7">
        <f t="shared" si="75"/>
        <v>0</v>
      </c>
      <c r="S172" s="7">
        <f t="shared" si="75"/>
        <v>0</v>
      </c>
      <c r="T172" s="7">
        <f t="shared" si="75"/>
        <v>0</v>
      </c>
      <c r="U172" s="7">
        <f t="shared" si="75"/>
        <v>0</v>
      </c>
      <c r="V172" s="7">
        <f t="shared" si="75"/>
        <v>7000</v>
      </c>
      <c r="W172" s="7">
        <f t="shared" si="75"/>
        <v>0</v>
      </c>
      <c r="X172" s="7">
        <f t="shared" si="75"/>
        <v>0</v>
      </c>
      <c r="Y172" s="7">
        <f t="shared" si="75"/>
        <v>0</v>
      </c>
      <c r="Z172" s="7">
        <f t="shared" si="75"/>
        <v>0</v>
      </c>
      <c r="AA172" s="7">
        <f t="shared" si="75"/>
        <v>0</v>
      </c>
      <c r="AB172" s="7">
        <f t="shared" si="75"/>
        <v>0</v>
      </c>
      <c r="AC172" s="7">
        <f t="shared" si="75"/>
        <v>0</v>
      </c>
      <c r="AD172" s="7">
        <f t="shared" si="75"/>
        <v>0</v>
      </c>
      <c r="AE172" s="7">
        <f t="shared" si="75"/>
        <v>0</v>
      </c>
      <c r="AF172" s="99" t="s">
        <v>100</v>
      </c>
      <c r="AG172" s="62"/>
      <c r="AH172" s="62"/>
      <c r="AI172" s="62"/>
      <c r="AJ172" s="62"/>
    </row>
    <row r="173" spans="1:36" s="22" customFormat="1" ht="21" customHeight="1">
      <c r="A173" s="21" t="s">
        <v>23</v>
      </c>
      <c r="B173" s="13">
        <f t="shared" si="68"/>
        <v>10000</v>
      </c>
      <c r="C173" s="13">
        <f>C174+C175+C176+C177</f>
        <v>3000</v>
      </c>
      <c r="D173" s="13">
        <f>D174+D175+D176+D177</f>
        <v>3000</v>
      </c>
      <c r="E173" s="13">
        <f>E174+E175+E176+E177</f>
        <v>3000</v>
      </c>
      <c r="F173" s="13">
        <f>E173/B173%</f>
        <v>30</v>
      </c>
      <c r="G173" s="13">
        <f t="shared" si="60"/>
        <v>100</v>
      </c>
      <c r="H173" s="13">
        <f>H174+H175+H176+H177</f>
        <v>0</v>
      </c>
      <c r="I173" s="13">
        <f aca="true" t="shared" si="76" ref="I173:AD173">I174+I175+I176+I177</f>
        <v>0</v>
      </c>
      <c r="J173" s="13">
        <f t="shared" si="76"/>
        <v>0</v>
      </c>
      <c r="K173" s="13">
        <f t="shared" si="76"/>
        <v>0</v>
      </c>
      <c r="L173" s="13">
        <f t="shared" si="76"/>
        <v>0</v>
      </c>
      <c r="M173" s="13">
        <f t="shared" si="76"/>
        <v>0</v>
      </c>
      <c r="N173" s="13">
        <f t="shared" si="76"/>
        <v>3000</v>
      </c>
      <c r="O173" s="13">
        <f t="shared" si="76"/>
        <v>0</v>
      </c>
      <c r="P173" s="13">
        <f t="shared" si="76"/>
        <v>0</v>
      </c>
      <c r="Q173" s="13">
        <f t="shared" si="76"/>
        <v>3000</v>
      </c>
      <c r="R173" s="13">
        <f t="shared" si="76"/>
        <v>0</v>
      </c>
      <c r="S173" s="13">
        <f t="shared" si="76"/>
        <v>0</v>
      </c>
      <c r="T173" s="13">
        <f t="shared" si="76"/>
        <v>0</v>
      </c>
      <c r="U173" s="13">
        <f t="shared" si="76"/>
        <v>0</v>
      </c>
      <c r="V173" s="13">
        <f t="shared" si="76"/>
        <v>7000</v>
      </c>
      <c r="W173" s="13">
        <f t="shared" si="76"/>
        <v>0</v>
      </c>
      <c r="X173" s="13">
        <f t="shared" si="76"/>
        <v>0</v>
      </c>
      <c r="Y173" s="13">
        <f t="shared" si="76"/>
        <v>0</v>
      </c>
      <c r="Z173" s="13">
        <f t="shared" si="76"/>
        <v>0</v>
      </c>
      <c r="AA173" s="13">
        <f t="shared" si="76"/>
        <v>0</v>
      </c>
      <c r="AB173" s="13">
        <f t="shared" si="76"/>
        <v>0</v>
      </c>
      <c r="AC173" s="13">
        <f t="shared" si="76"/>
        <v>0</v>
      </c>
      <c r="AD173" s="13">
        <f t="shared" si="76"/>
        <v>0</v>
      </c>
      <c r="AE173" s="13">
        <f>AE174+AE175+AE176+AE177</f>
        <v>0</v>
      </c>
      <c r="AF173" s="100"/>
      <c r="AG173" s="62"/>
      <c r="AH173" s="62"/>
      <c r="AI173" s="62"/>
      <c r="AJ173" s="62"/>
    </row>
    <row r="174" spans="1:36" ht="25.5" customHeight="1">
      <c r="A174" s="24" t="s">
        <v>12</v>
      </c>
      <c r="B174" s="7">
        <f t="shared" si="68"/>
        <v>0</v>
      </c>
      <c r="C174" s="7">
        <f>H174+J174+L174+N174+P174</f>
        <v>0</v>
      </c>
      <c r="D174" s="7">
        <f>E174</f>
        <v>0</v>
      </c>
      <c r="E174" s="7">
        <f>I174+K174+M174+O174+Q174+S174+U174+W174+Y174+AA174+AC174+AE174</f>
        <v>0</v>
      </c>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38"/>
      <c r="AF174" s="100"/>
      <c r="AG174" s="62"/>
      <c r="AH174" s="62"/>
      <c r="AI174" s="62"/>
      <c r="AJ174" s="62"/>
    </row>
    <row r="175" spans="1:36" ht="21.75" customHeight="1">
      <c r="A175" s="24" t="s">
        <v>13</v>
      </c>
      <c r="B175" s="7">
        <f t="shared" si="68"/>
        <v>0</v>
      </c>
      <c r="C175" s="7">
        <f>H175+J175+L175+N175+P175</f>
        <v>0</v>
      </c>
      <c r="D175" s="7">
        <f>E175</f>
        <v>0</v>
      </c>
      <c r="E175" s="7">
        <f>I175+K175+M175+O175+Q175+S175+U175+W175+Y175+AA175+AC175+AE175</f>
        <v>0</v>
      </c>
      <c r="F175" s="7"/>
      <c r="G175" s="7">
        <f t="shared" si="60"/>
        <v>0</v>
      </c>
      <c r="H175" s="7"/>
      <c r="I175" s="7"/>
      <c r="J175" s="7"/>
      <c r="K175" s="7"/>
      <c r="L175" s="7"/>
      <c r="M175" s="7"/>
      <c r="N175" s="7"/>
      <c r="O175" s="7"/>
      <c r="P175" s="7"/>
      <c r="Q175" s="7"/>
      <c r="R175" s="7"/>
      <c r="S175" s="7"/>
      <c r="T175" s="7"/>
      <c r="U175" s="7"/>
      <c r="V175" s="7"/>
      <c r="W175" s="7"/>
      <c r="X175" s="7"/>
      <c r="Y175" s="7"/>
      <c r="Z175" s="7"/>
      <c r="AA175" s="7"/>
      <c r="AB175" s="7"/>
      <c r="AC175" s="7"/>
      <c r="AD175" s="7"/>
      <c r="AE175" s="38"/>
      <c r="AF175" s="100"/>
      <c r="AG175" s="62"/>
      <c r="AH175" s="62"/>
      <c r="AI175" s="62"/>
      <c r="AJ175" s="62"/>
    </row>
    <row r="176" spans="1:36" ht="21" customHeight="1">
      <c r="A176" s="24" t="s">
        <v>52</v>
      </c>
      <c r="B176" s="7">
        <f t="shared" si="68"/>
        <v>0</v>
      </c>
      <c r="C176" s="7">
        <f>H176+J176+L176+N176+P176</f>
        <v>0</v>
      </c>
      <c r="D176" s="7">
        <f>E176</f>
        <v>0</v>
      </c>
      <c r="E176" s="7">
        <f>I176+K176+M176+O176+Q176+S176+U176+W176+Y176+AA176+AC176+AE176</f>
        <v>0</v>
      </c>
      <c r="F176" s="7"/>
      <c r="G176" s="7">
        <f>_xlfn.IFERROR(E176/C176*100,0)</f>
        <v>0</v>
      </c>
      <c r="H176" s="7"/>
      <c r="I176" s="7"/>
      <c r="J176" s="7"/>
      <c r="K176" s="7"/>
      <c r="L176" s="7"/>
      <c r="M176" s="7"/>
      <c r="N176" s="7"/>
      <c r="O176" s="7"/>
      <c r="P176" s="7"/>
      <c r="Q176" s="7"/>
      <c r="R176" s="7"/>
      <c r="S176" s="7"/>
      <c r="T176" s="7"/>
      <c r="U176" s="7"/>
      <c r="V176" s="7"/>
      <c r="W176" s="7"/>
      <c r="X176" s="7"/>
      <c r="Y176" s="7"/>
      <c r="Z176" s="7"/>
      <c r="AA176" s="7"/>
      <c r="AB176" s="7"/>
      <c r="AC176" s="7"/>
      <c r="AD176" s="7"/>
      <c r="AE176" s="38"/>
      <c r="AF176" s="100"/>
      <c r="AG176" s="62"/>
      <c r="AH176" s="62"/>
      <c r="AI176" s="62"/>
      <c r="AJ176" s="62"/>
    </row>
    <row r="177" spans="1:36" ht="26.25" customHeight="1">
      <c r="A177" s="24" t="s">
        <v>14</v>
      </c>
      <c r="B177" s="7">
        <f t="shared" si="68"/>
        <v>10000</v>
      </c>
      <c r="C177" s="7">
        <f>H177+J177+L177+N177+P177</f>
        <v>3000</v>
      </c>
      <c r="D177" s="7">
        <f>E177</f>
        <v>3000</v>
      </c>
      <c r="E177" s="7">
        <f>I177+K177+M177+O177+Q177+S177+U177+W177+Y177+AA177+AC177+AE177</f>
        <v>3000</v>
      </c>
      <c r="F177" s="7">
        <f>E177/B177%</f>
        <v>30</v>
      </c>
      <c r="G177" s="7">
        <f t="shared" si="60"/>
        <v>100</v>
      </c>
      <c r="H177" s="7"/>
      <c r="I177" s="7"/>
      <c r="J177" s="7"/>
      <c r="K177" s="7"/>
      <c r="L177" s="7"/>
      <c r="M177" s="7"/>
      <c r="N177" s="7">
        <v>3000</v>
      </c>
      <c r="O177" s="7"/>
      <c r="P177" s="7"/>
      <c r="Q177" s="7">
        <v>3000</v>
      </c>
      <c r="R177" s="7"/>
      <c r="S177" s="7"/>
      <c r="T177" s="7"/>
      <c r="U177" s="7"/>
      <c r="V177" s="7">
        <v>7000</v>
      </c>
      <c r="W177" s="7"/>
      <c r="X177" s="7"/>
      <c r="Y177" s="7"/>
      <c r="Z177" s="7"/>
      <c r="AA177" s="7"/>
      <c r="AB177" s="7"/>
      <c r="AC177" s="7"/>
      <c r="AD177" s="7"/>
      <c r="AE177" s="38"/>
      <c r="AF177" s="101"/>
      <c r="AG177" s="62"/>
      <c r="AH177" s="62"/>
      <c r="AI177" s="62"/>
      <c r="AJ177" s="62"/>
    </row>
    <row r="178" spans="1:36" ht="39.75" customHeight="1">
      <c r="A178" s="47" t="s">
        <v>79</v>
      </c>
      <c r="B178" s="7">
        <f t="shared" si="68"/>
        <v>2246.3</v>
      </c>
      <c r="C178" s="7">
        <f>C179</f>
        <v>300</v>
      </c>
      <c r="D178" s="7">
        <f>D179</f>
        <v>0</v>
      </c>
      <c r="E178" s="7">
        <f>E179</f>
        <v>0</v>
      </c>
      <c r="F178" s="7">
        <f>E178/B178%</f>
        <v>0</v>
      </c>
      <c r="G178" s="7">
        <f>_xlfn.IFERROR(E178/C178*100,0)</f>
        <v>0</v>
      </c>
      <c r="H178" s="7">
        <f>H179</f>
        <v>0</v>
      </c>
      <c r="I178" s="7">
        <f aca="true" t="shared" si="77" ref="I178:AE178">I179</f>
        <v>0</v>
      </c>
      <c r="J178" s="7">
        <f t="shared" si="77"/>
        <v>0</v>
      </c>
      <c r="K178" s="7">
        <f t="shared" si="77"/>
        <v>0</v>
      </c>
      <c r="L178" s="7">
        <f t="shared" si="77"/>
        <v>0</v>
      </c>
      <c r="M178" s="7">
        <f t="shared" si="77"/>
        <v>0</v>
      </c>
      <c r="N178" s="7">
        <f t="shared" si="77"/>
        <v>300</v>
      </c>
      <c r="O178" s="7">
        <f t="shared" si="77"/>
        <v>0</v>
      </c>
      <c r="P178" s="7">
        <f t="shared" si="77"/>
        <v>0</v>
      </c>
      <c r="Q178" s="7">
        <f t="shared" si="77"/>
        <v>0</v>
      </c>
      <c r="R178" s="7">
        <f t="shared" si="77"/>
        <v>0</v>
      </c>
      <c r="S178" s="7">
        <f t="shared" si="77"/>
        <v>0</v>
      </c>
      <c r="T178" s="7">
        <f t="shared" si="77"/>
        <v>0</v>
      </c>
      <c r="U178" s="7">
        <f t="shared" si="77"/>
        <v>0</v>
      </c>
      <c r="V178" s="7">
        <f t="shared" si="77"/>
        <v>0</v>
      </c>
      <c r="W178" s="7">
        <f t="shared" si="77"/>
        <v>0</v>
      </c>
      <c r="X178" s="7">
        <f t="shared" si="77"/>
        <v>1946.3</v>
      </c>
      <c r="Y178" s="7">
        <f t="shared" si="77"/>
        <v>0</v>
      </c>
      <c r="Z178" s="7">
        <f t="shared" si="77"/>
        <v>0</v>
      </c>
      <c r="AA178" s="7">
        <f t="shared" si="77"/>
        <v>0</v>
      </c>
      <c r="AB178" s="7">
        <f t="shared" si="77"/>
        <v>0</v>
      </c>
      <c r="AC178" s="7">
        <f t="shared" si="77"/>
        <v>0</v>
      </c>
      <c r="AD178" s="7">
        <f t="shared" si="77"/>
        <v>0</v>
      </c>
      <c r="AE178" s="7">
        <f t="shared" si="77"/>
        <v>0</v>
      </c>
      <c r="AF178" s="99" t="s">
        <v>101</v>
      </c>
      <c r="AG178" s="62"/>
      <c r="AH178" s="62"/>
      <c r="AI178" s="62"/>
      <c r="AJ178" s="62"/>
    </row>
    <row r="179" spans="1:36" s="22" customFormat="1" ht="21" customHeight="1">
      <c r="A179" s="21" t="s">
        <v>23</v>
      </c>
      <c r="B179" s="13">
        <f t="shared" si="68"/>
        <v>2246.3</v>
      </c>
      <c r="C179" s="13">
        <f>C180+C181+C182+C183</f>
        <v>300</v>
      </c>
      <c r="D179" s="13">
        <f>D180+D181+D182+D183</f>
        <v>0</v>
      </c>
      <c r="E179" s="13">
        <f>E180+E181+E182+E183</f>
        <v>0</v>
      </c>
      <c r="F179" s="13">
        <f>E179/B179%</f>
        <v>0</v>
      </c>
      <c r="G179" s="13">
        <f>_xlfn.IFERROR(E179/C179*100,0)</f>
        <v>0</v>
      </c>
      <c r="H179" s="13">
        <f>H180+H181+H182+H183</f>
        <v>0</v>
      </c>
      <c r="I179" s="13">
        <f aca="true" t="shared" si="78" ref="I179:AD179">I180+I181+I182+I183</f>
        <v>0</v>
      </c>
      <c r="J179" s="13">
        <f t="shared" si="78"/>
        <v>0</v>
      </c>
      <c r="K179" s="13">
        <f t="shared" si="78"/>
        <v>0</v>
      </c>
      <c r="L179" s="13">
        <f t="shared" si="78"/>
        <v>0</v>
      </c>
      <c r="M179" s="13">
        <f t="shared" si="78"/>
        <v>0</v>
      </c>
      <c r="N179" s="13">
        <f t="shared" si="78"/>
        <v>300</v>
      </c>
      <c r="O179" s="13">
        <f t="shared" si="78"/>
        <v>0</v>
      </c>
      <c r="P179" s="13">
        <f t="shared" si="78"/>
        <v>0</v>
      </c>
      <c r="Q179" s="13">
        <f t="shared" si="78"/>
        <v>0</v>
      </c>
      <c r="R179" s="13">
        <f t="shared" si="78"/>
        <v>0</v>
      </c>
      <c r="S179" s="13">
        <f t="shared" si="78"/>
        <v>0</v>
      </c>
      <c r="T179" s="13">
        <f t="shared" si="78"/>
        <v>0</v>
      </c>
      <c r="U179" s="13">
        <f t="shared" si="78"/>
        <v>0</v>
      </c>
      <c r="V179" s="13">
        <f t="shared" si="78"/>
        <v>0</v>
      </c>
      <c r="W179" s="13">
        <f t="shared" si="78"/>
        <v>0</v>
      </c>
      <c r="X179" s="13">
        <f t="shared" si="78"/>
        <v>1946.3</v>
      </c>
      <c r="Y179" s="13">
        <f t="shared" si="78"/>
        <v>0</v>
      </c>
      <c r="Z179" s="13">
        <f t="shared" si="78"/>
        <v>0</v>
      </c>
      <c r="AA179" s="13">
        <f t="shared" si="78"/>
        <v>0</v>
      </c>
      <c r="AB179" s="13">
        <f t="shared" si="78"/>
        <v>0</v>
      </c>
      <c r="AC179" s="13">
        <f t="shared" si="78"/>
        <v>0</v>
      </c>
      <c r="AD179" s="13">
        <f t="shared" si="78"/>
        <v>0</v>
      </c>
      <c r="AE179" s="13">
        <f>AE180+AE181+AE182+AE183</f>
        <v>0</v>
      </c>
      <c r="AF179" s="100"/>
      <c r="AG179" s="62"/>
      <c r="AH179" s="62"/>
      <c r="AI179" s="62"/>
      <c r="AJ179" s="62"/>
    </row>
    <row r="180" spans="1:36" ht="25.5" customHeight="1">
      <c r="A180" s="24" t="s">
        <v>12</v>
      </c>
      <c r="B180" s="7">
        <f t="shared" si="68"/>
        <v>0</v>
      </c>
      <c r="C180" s="7">
        <f>H180+J180+L180+N180+P180</f>
        <v>0</v>
      </c>
      <c r="D180" s="7">
        <f>E180</f>
        <v>0</v>
      </c>
      <c r="E180" s="7">
        <f>I180+K180+M180+O180+Q180+S180+U180+W180+Y180+AA180+AC180+AE180</f>
        <v>0</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38"/>
      <c r="AF180" s="100"/>
      <c r="AG180" s="62"/>
      <c r="AH180" s="62"/>
      <c r="AI180" s="62"/>
      <c r="AJ180" s="62"/>
    </row>
    <row r="181" spans="1:36" ht="21.75" customHeight="1">
      <c r="A181" s="24" t="s">
        <v>13</v>
      </c>
      <c r="B181" s="7">
        <f t="shared" si="68"/>
        <v>1246.3</v>
      </c>
      <c r="C181" s="7">
        <f>H181+J181+L181+N181+P181</f>
        <v>0</v>
      </c>
      <c r="D181" s="7">
        <f>E181</f>
        <v>0</v>
      </c>
      <c r="E181" s="7">
        <f>I181+K181+M181+O181+Q181+S181+U181+W181+Y181+AA181+AC181+AE181</f>
        <v>0</v>
      </c>
      <c r="F181" s="7"/>
      <c r="G181" s="7">
        <f>_xlfn.IFERROR(E181/C181*100,0)</f>
        <v>0</v>
      </c>
      <c r="H181" s="7"/>
      <c r="I181" s="7"/>
      <c r="J181" s="7"/>
      <c r="K181" s="7"/>
      <c r="L181" s="7"/>
      <c r="M181" s="7"/>
      <c r="N181" s="7"/>
      <c r="O181" s="7"/>
      <c r="P181" s="7"/>
      <c r="Q181" s="7"/>
      <c r="R181" s="7"/>
      <c r="S181" s="7"/>
      <c r="T181" s="7"/>
      <c r="U181" s="7"/>
      <c r="V181" s="7"/>
      <c r="W181" s="7"/>
      <c r="X181" s="7">
        <v>1246.3</v>
      </c>
      <c r="Y181" s="7"/>
      <c r="Z181" s="7"/>
      <c r="AA181" s="7"/>
      <c r="AB181" s="7"/>
      <c r="AC181" s="7"/>
      <c r="AD181" s="7"/>
      <c r="AE181" s="38"/>
      <c r="AF181" s="100"/>
      <c r="AG181" s="62"/>
      <c r="AH181" s="62"/>
      <c r="AI181" s="62"/>
      <c r="AJ181" s="62"/>
    </row>
    <row r="182" spans="1:36" ht="21" customHeight="1">
      <c r="A182" s="24" t="s">
        <v>52</v>
      </c>
      <c r="B182" s="7">
        <f t="shared" si="68"/>
        <v>0</v>
      </c>
      <c r="C182" s="7">
        <f>H182+J182+L182+N182+P182</f>
        <v>0</v>
      </c>
      <c r="D182" s="7">
        <f>E182</f>
        <v>0</v>
      </c>
      <c r="E182" s="7">
        <f>I182+K182+M182+O182+Q182+S182+U182+W182+Y182+AA182+AC182+AE182</f>
        <v>0</v>
      </c>
      <c r="F182" s="7"/>
      <c r="G182" s="7">
        <f>_xlfn.IFERROR(E182/C182*100,0)</f>
        <v>0</v>
      </c>
      <c r="H182" s="7"/>
      <c r="I182" s="7"/>
      <c r="J182" s="7"/>
      <c r="K182" s="7"/>
      <c r="L182" s="7"/>
      <c r="M182" s="7"/>
      <c r="N182" s="7"/>
      <c r="O182" s="7"/>
      <c r="P182" s="7"/>
      <c r="Q182" s="7"/>
      <c r="R182" s="7"/>
      <c r="S182" s="7"/>
      <c r="T182" s="7"/>
      <c r="U182" s="7"/>
      <c r="V182" s="7"/>
      <c r="W182" s="7"/>
      <c r="X182" s="7"/>
      <c r="Y182" s="7"/>
      <c r="Z182" s="7"/>
      <c r="AA182" s="7"/>
      <c r="AB182" s="7"/>
      <c r="AC182" s="7"/>
      <c r="AD182" s="7"/>
      <c r="AE182" s="38"/>
      <c r="AF182" s="100"/>
      <c r="AG182" s="62"/>
      <c r="AH182" s="62"/>
      <c r="AI182" s="62"/>
      <c r="AJ182" s="62"/>
    </row>
    <row r="183" spans="1:36" ht="26.25" customHeight="1">
      <c r="A183" s="24" t="s">
        <v>14</v>
      </c>
      <c r="B183" s="7">
        <f t="shared" si="68"/>
        <v>1000</v>
      </c>
      <c r="C183" s="7">
        <f>H183+J183+L183+N183+P183</f>
        <v>300</v>
      </c>
      <c r="D183" s="7">
        <f>E183</f>
        <v>0</v>
      </c>
      <c r="E183" s="7">
        <f>I183+K183+M183+O183+Q183+S183+U183+W183+Y183+AA183+AC183+AE183</f>
        <v>0</v>
      </c>
      <c r="F183" s="7">
        <f>E183/B183%</f>
        <v>0</v>
      </c>
      <c r="G183" s="7">
        <f>_xlfn.IFERROR(E183/C183*100,0)</f>
        <v>0</v>
      </c>
      <c r="H183" s="7"/>
      <c r="I183" s="7"/>
      <c r="J183" s="7"/>
      <c r="K183" s="7"/>
      <c r="L183" s="7"/>
      <c r="M183" s="7"/>
      <c r="N183" s="7">
        <v>300</v>
      </c>
      <c r="O183" s="7"/>
      <c r="P183" s="7"/>
      <c r="Q183" s="7"/>
      <c r="R183" s="7"/>
      <c r="S183" s="7"/>
      <c r="T183" s="7"/>
      <c r="U183" s="7"/>
      <c r="V183" s="7"/>
      <c r="W183" s="7"/>
      <c r="X183" s="7">
        <v>700</v>
      </c>
      <c r="Y183" s="7"/>
      <c r="Z183" s="7"/>
      <c r="AA183" s="7"/>
      <c r="AB183" s="7"/>
      <c r="AC183" s="7"/>
      <c r="AD183" s="7"/>
      <c r="AE183" s="38"/>
      <c r="AF183" s="101"/>
      <c r="AG183" s="62"/>
      <c r="AH183" s="62"/>
      <c r="AI183" s="62"/>
      <c r="AJ183" s="62"/>
    </row>
    <row r="184" spans="1:36" ht="39.75" customHeight="1">
      <c r="A184" s="47" t="s">
        <v>80</v>
      </c>
      <c r="B184" s="7">
        <f t="shared" si="68"/>
        <v>3622.7</v>
      </c>
      <c r="C184" s="7">
        <f>C185</f>
        <v>0</v>
      </c>
      <c r="D184" s="7">
        <f>D185</f>
        <v>0</v>
      </c>
      <c r="E184" s="7">
        <f>E185</f>
        <v>0</v>
      </c>
      <c r="F184" s="7">
        <f>E184/B184%</f>
        <v>0</v>
      </c>
      <c r="G184" s="7">
        <f>_xlfn.IFERROR(E184/C184*100,0)</f>
        <v>0</v>
      </c>
      <c r="H184" s="7">
        <f>H185</f>
        <v>0</v>
      </c>
      <c r="I184" s="7">
        <f aca="true" t="shared" si="79" ref="I184:AE184">I185</f>
        <v>0</v>
      </c>
      <c r="J184" s="7">
        <f t="shared" si="79"/>
        <v>0</v>
      </c>
      <c r="K184" s="7">
        <f t="shared" si="79"/>
        <v>0</v>
      </c>
      <c r="L184" s="7">
        <f t="shared" si="79"/>
        <v>0</v>
      </c>
      <c r="M184" s="7">
        <f t="shared" si="79"/>
        <v>0</v>
      </c>
      <c r="N184" s="7">
        <f t="shared" si="79"/>
        <v>0</v>
      </c>
      <c r="O184" s="7">
        <f t="shared" si="79"/>
        <v>0</v>
      </c>
      <c r="P184" s="7">
        <f t="shared" si="79"/>
        <v>0</v>
      </c>
      <c r="Q184" s="7">
        <f t="shared" si="79"/>
        <v>0</v>
      </c>
      <c r="R184" s="7">
        <f t="shared" si="79"/>
        <v>0</v>
      </c>
      <c r="S184" s="7">
        <f t="shared" si="79"/>
        <v>0</v>
      </c>
      <c r="T184" s="7">
        <f t="shared" si="79"/>
        <v>0</v>
      </c>
      <c r="U184" s="7">
        <f t="shared" si="79"/>
        <v>0</v>
      </c>
      <c r="V184" s="7">
        <f t="shared" si="79"/>
        <v>0</v>
      </c>
      <c r="W184" s="7">
        <f t="shared" si="79"/>
        <v>0</v>
      </c>
      <c r="X184" s="7">
        <f t="shared" si="79"/>
        <v>3622.7</v>
      </c>
      <c r="Y184" s="7">
        <f t="shared" si="79"/>
        <v>0</v>
      </c>
      <c r="Z184" s="7">
        <f t="shared" si="79"/>
        <v>0</v>
      </c>
      <c r="AA184" s="7">
        <f t="shared" si="79"/>
        <v>0</v>
      </c>
      <c r="AB184" s="7">
        <f t="shared" si="79"/>
        <v>0</v>
      </c>
      <c r="AC184" s="7">
        <f t="shared" si="79"/>
        <v>0</v>
      </c>
      <c r="AD184" s="7">
        <f t="shared" si="79"/>
        <v>0</v>
      </c>
      <c r="AE184" s="7">
        <f t="shared" si="79"/>
        <v>0</v>
      </c>
      <c r="AF184" s="99" t="s">
        <v>104</v>
      </c>
      <c r="AG184" s="62"/>
      <c r="AH184" s="62"/>
      <c r="AI184" s="62"/>
      <c r="AJ184" s="62"/>
    </row>
    <row r="185" spans="1:36" s="22" customFormat="1" ht="21" customHeight="1">
      <c r="A185" s="21" t="s">
        <v>23</v>
      </c>
      <c r="B185" s="13">
        <f t="shared" si="68"/>
        <v>3622.7</v>
      </c>
      <c r="C185" s="13">
        <f>C186+C187+C188+C189</f>
        <v>0</v>
      </c>
      <c r="D185" s="13">
        <f>D186+D187+D188+D189</f>
        <v>0</v>
      </c>
      <c r="E185" s="13">
        <f>E186+E187+E188+E189</f>
        <v>0</v>
      </c>
      <c r="F185" s="13">
        <f>E185/B185%</f>
        <v>0</v>
      </c>
      <c r="G185" s="13">
        <f>_xlfn.IFERROR(E185/C185*100,0)</f>
        <v>0</v>
      </c>
      <c r="H185" s="13">
        <f aca="true" t="shared" si="80" ref="H185:AE185">H186+H187+H188+H189</f>
        <v>0</v>
      </c>
      <c r="I185" s="13">
        <f t="shared" si="80"/>
        <v>0</v>
      </c>
      <c r="J185" s="13">
        <f t="shared" si="80"/>
        <v>0</v>
      </c>
      <c r="K185" s="13">
        <f t="shared" si="80"/>
        <v>0</v>
      </c>
      <c r="L185" s="13">
        <f t="shared" si="80"/>
        <v>0</v>
      </c>
      <c r="M185" s="13">
        <f t="shared" si="80"/>
        <v>0</v>
      </c>
      <c r="N185" s="13">
        <f t="shared" si="80"/>
        <v>0</v>
      </c>
      <c r="O185" s="13">
        <f t="shared" si="80"/>
        <v>0</v>
      </c>
      <c r="P185" s="13">
        <f t="shared" si="80"/>
        <v>0</v>
      </c>
      <c r="Q185" s="13">
        <f t="shared" si="80"/>
        <v>0</v>
      </c>
      <c r="R185" s="13">
        <f t="shared" si="80"/>
        <v>0</v>
      </c>
      <c r="S185" s="13">
        <f t="shared" si="80"/>
        <v>0</v>
      </c>
      <c r="T185" s="13">
        <f t="shared" si="80"/>
        <v>0</v>
      </c>
      <c r="U185" s="13">
        <f t="shared" si="80"/>
        <v>0</v>
      </c>
      <c r="V185" s="13">
        <f t="shared" si="80"/>
        <v>0</v>
      </c>
      <c r="W185" s="13">
        <f t="shared" si="80"/>
        <v>0</v>
      </c>
      <c r="X185" s="13">
        <f t="shared" si="80"/>
        <v>3622.7</v>
      </c>
      <c r="Y185" s="13">
        <f t="shared" si="80"/>
        <v>0</v>
      </c>
      <c r="Z185" s="13">
        <f t="shared" si="80"/>
        <v>0</v>
      </c>
      <c r="AA185" s="13">
        <f t="shared" si="80"/>
        <v>0</v>
      </c>
      <c r="AB185" s="13">
        <f t="shared" si="80"/>
        <v>0</v>
      </c>
      <c r="AC185" s="13">
        <f t="shared" si="80"/>
        <v>0</v>
      </c>
      <c r="AD185" s="13">
        <f t="shared" si="80"/>
        <v>0</v>
      </c>
      <c r="AE185" s="13">
        <f t="shared" si="80"/>
        <v>0</v>
      </c>
      <c r="AF185" s="100"/>
      <c r="AG185" s="62"/>
      <c r="AH185" s="62"/>
      <c r="AI185" s="62"/>
      <c r="AJ185" s="62"/>
    </row>
    <row r="186" spans="1:36" ht="25.5" customHeight="1">
      <c r="A186" s="24" t="s">
        <v>12</v>
      </c>
      <c r="B186" s="7">
        <f t="shared" si="68"/>
        <v>0</v>
      </c>
      <c r="C186" s="7">
        <f>H186+J186+L186+N186+P186</f>
        <v>0</v>
      </c>
      <c r="D186" s="7">
        <f>E186</f>
        <v>0</v>
      </c>
      <c r="E186" s="7">
        <f>I186+K186+M186+O186+Q186+S186+U186+W186+Y186+AA186+AC186+AE186</f>
        <v>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38"/>
      <c r="AF186" s="100"/>
      <c r="AG186" s="62"/>
      <c r="AH186" s="62"/>
      <c r="AI186" s="62"/>
      <c r="AJ186" s="62"/>
    </row>
    <row r="187" spans="1:36" ht="21.75" customHeight="1">
      <c r="A187" s="24" t="s">
        <v>13</v>
      </c>
      <c r="B187" s="7">
        <f t="shared" si="68"/>
        <v>3622.7</v>
      </c>
      <c r="C187" s="7">
        <f>H187+J187+L187+N187+P187</f>
        <v>0</v>
      </c>
      <c r="D187" s="7">
        <f>E187</f>
        <v>0</v>
      </c>
      <c r="E187" s="7">
        <f>I187+K187+M187+O187+Q187+S187+U187+W187+Y187+AA187+AC187+AE187</f>
        <v>0</v>
      </c>
      <c r="F187" s="7"/>
      <c r="G187" s="7">
        <f>_xlfn.IFERROR(E187/C187*100,0)</f>
        <v>0</v>
      </c>
      <c r="H187" s="7"/>
      <c r="I187" s="7"/>
      <c r="J187" s="7"/>
      <c r="K187" s="7"/>
      <c r="L187" s="7"/>
      <c r="M187" s="7"/>
      <c r="N187" s="7"/>
      <c r="O187" s="7"/>
      <c r="P187" s="7"/>
      <c r="Q187" s="7"/>
      <c r="R187" s="7"/>
      <c r="S187" s="7"/>
      <c r="T187" s="7"/>
      <c r="U187" s="7"/>
      <c r="V187" s="7"/>
      <c r="W187" s="7"/>
      <c r="X187" s="7">
        <v>3622.7</v>
      </c>
      <c r="Y187" s="7"/>
      <c r="Z187" s="7"/>
      <c r="AA187" s="7"/>
      <c r="AB187" s="7"/>
      <c r="AC187" s="7"/>
      <c r="AD187" s="7"/>
      <c r="AE187" s="38"/>
      <c r="AF187" s="100"/>
      <c r="AG187" s="62"/>
      <c r="AH187" s="62"/>
      <c r="AI187" s="62"/>
      <c r="AJ187" s="62"/>
    </row>
    <row r="188" spans="1:36" ht="21" customHeight="1">
      <c r="A188" s="24" t="s">
        <v>52</v>
      </c>
      <c r="B188" s="7">
        <f t="shared" si="68"/>
        <v>0</v>
      </c>
      <c r="C188" s="7">
        <f>H188+J188+L188+N188+P188</f>
        <v>0</v>
      </c>
      <c r="D188" s="7">
        <f>E188</f>
        <v>0</v>
      </c>
      <c r="E188" s="7">
        <f>I188+K188+M188+O188+Q188+S188+U188+W188+Y188+AA188+AC188+AE188</f>
        <v>0</v>
      </c>
      <c r="F188" s="7"/>
      <c r="G188" s="7">
        <f>_xlfn.IFERROR(E188/C188*100,0)</f>
        <v>0</v>
      </c>
      <c r="H188" s="7"/>
      <c r="I188" s="7"/>
      <c r="J188" s="7"/>
      <c r="K188" s="7"/>
      <c r="L188" s="7"/>
      <c r="M188" s="7"/>
      <c r="N188" s="7"/>
      <c r="O188" s="7"/>
      <c r="P188" s="7"/>
      <c r="Q188" s="7"/>
      <c r="R188" s="7"/>
      <c r="S188" s="7"/>
      <c r="T188" s="7"/>
      <c r="U188" s="7"/>
      <c r="V188" s="7"/>
      <c r="W188" s="7"/>
      <c r="X188" s="7"/>
      <c r="Y188" s="7"/>
      <c r="Z188" s="7"/>
      <c r="AA188" s="7"/>
      <c r="AB188" s="7"/>
      <c r="AC188" s="7"/>
      <c r="AD188" s="7"/>
      <c r="AE188" s="38"/>
      <c r="AF188" s="100"/>
      <c r="AG188" s="62"/>
      <c r="AH188" s="62"/>
      <c r="AI188" s="62"/>
      <c r="AJ188" s="62"/>
    </row>
    <row r="189" spans="1:36" ht="26.25" customHeight="1">
      <c r="A189" s="24" t="s">
        <v>14</v>
      </c>
      <c r="B189" s="7">
        <f>H189+J189+L189+N189+P189+R189+T189+V189+X189+Z189+AB189+AD189</f>
        <v>0</v>
      </c>
      <c r="C189" s="7">
        <f>H189+J189+L189+N189+P189</f>
        <v>0</v>
      </c>
      <c r="D189" s="7">
        <f>E189</f>
        <v>0</v>
      </c>
      <c r="E189" s="7">
        <f>I189+K189+M189+O189+Q189+S189+U189+W189+Y189+AA189+AC189+AE189</f>
        <v>0</v>
      </c>
      <c r="F189" s="7" t="e">
        <f>E189/B189%</f>
        <v>#DIV/0!</v>
      </c>
      <c r="G189" s="7">
        <f>_xlfn.IFERROR(E189/C189*100,0)</f>
        <v>0</v>
      </c>
      <c r="H189" s="7"/>
      <c r="I189" s="7"/>
      <c r="J189" s="7"/>
      <c r="K189" s="7"/>
      <c r="L189" s="7"/>
      <c r="M189" s="7"/>
      <c r="N189" s="7"/>
      <c r="O189" s="7"/>
      <c r="P189" s="7"/>
      <c r="Q189" s="7"/>
      <c r="R189" s="7"/>
      <c r="S189" s="7"/>
      <c r="T189" s="7"/>
      <c r="U189" s="7"/>
      <c r="V189" s="7"/>
      <c r="W189" s="7"/>
      <c r="X189" s="7"/>
      <c r="Y189" s="7"/>
      <c r="Z189" s="7"/>
      <c r="AA189" s="7"/>
      <c r="AB189" s="7"/>
      <c r="AC189" s="7"/>
      <c r="AD189" s="7"/>
      <c r="AE189" s="38"/>
      <c r="AF189" s="101"/>
      <c r="AG189" s="62"/>
      <c r="AH189" s="62"/>
      <c r="AI189" s="62"/>
      <c r="AJ189" s="62"/>
    </row>
    <row r="190" spans="1:36" ht="39.75" customHeight="1">
      <c r="A190" s="47" t="s">
        <v>82</v>
      </c>
      <c r="B190" s="7">
        <f aca="true" t="shared" si="81" ref="B190:B203">H190+J190+L190+N190+P190+R190+T190+V190+X190+Z190+AB190+AD190</f>
        <v>1200</v>
      </c>
      <c r="C190" s="7">
        <f>C191</f>
        <v>0</v>
      </c>
      <c r="D190" s="7">
        <f>D191</f>
        <v>0</v>
      </c>
      <c r="E190" s="7">
        <f>E191</f>
        <v>0</v>
      </c>
      <c r="F190" s="7">
        <f>E190/B190%</f>
        <v>0</v>
      </c>
      <c r="G190" s="7">
        <f>_xlfn.IFERROR(E190/C190*100,0)</f>
        <v>0</v>
      </c>
      <c r="H190" s="7">
        <f>H191</f>
        <v>0</v>
      </c>
      <c r="I190" s="7">
        <f aca="true" t="shared" si="82" ref="I190:AE190">I191</f>
        <v>0</v>
      </c>
      <c r="J190" s="7">
        <f t="shared" si="82"/>
        <v>0</v>
      </c>
      <c r="K190" s="7">
        <f t="shared" si="82"/>
        <v>0</v>
      </c>
      <c r="L190" s="7">
        <f t="shared" si="82"/>
        <v>0</v>
      </c>
      <c r="M190" s="7">
        <f t="shared" si="82"/>
        <v>0</v>
      </c>
      <c r="N190" s="7">
        <f t="shared" si="82"/>
        <v>0</v>
      </c>
      <c r="O190" s="7">
        <f t="shared" si="82"/>
        <v>0</v>
      </c>
      <c r="P190" s="7">
        <f t="shared" si="82"/>
        <v>0</v>
      </c>
      <c r="Q190" s="7">
        <f t="shared" si="82"/>
        <v>0</v>
      </c>
      <c r="R190" s="7">
        <f t="shared" si="82"/>
        <v>0</v>
      </c>
      <c r="S190" s="7">
        <f t="shared" si="82"/>
        <v>0</v>
      </c>
      <c r="T190" s="7">
        <f t="shared" si="82"/>
        <v>0</v>
      </c>
      <c r="U190" s="7">
        <f t="shared" si="82"/>
        <v>0</v>
      </c>
      <c r="V190" s="7">
        <f t="shared" si="82"/>
        <v>0</v>
      </c>
      <c r="W190" s="7">
        <f t="shared" si="82"/>
        <v>0</v>
      </c>
      <c r="X190" s="7">
        <f t="shared" si="82"/>
        <v>1200</v>
      </c>
      <c r="Y190" s="7">
        <f t="shared" si="82"/>
        <v>0</v>
      </c>
      <c r="Z190" s="7">
        <f t="shared" si="82"/>
        <v>0</v>
      </c>
      <c r="AA190" s="7">
        <f t="shared" si="82"/>
        <v>0</v>
      </c>
      <c r="AB190" s="7">
        <f t="shared" si="82"/>
        <v>0</v>
      </c>
      <c r="AC190" s="7">
        <f t="shared" si="82"/>
        <v>0</v>
      </c>
      <c r="AD190" s="7">
        <f t="shared" si="82"/>
        <v>0</v>
      </c>
      <c r="AE190" s="7">
        <f t="shared" si="82"/>
        <v>0</v>
      </c>
      <c r="AF190" s="99" t="s">
        <v>88</v>
      </c>
      <c r="AG190" s="62"/>
      <c r="AH190" s="62"/>
      <c r="AI190" s="62"/>
      <c r="AJ190" s="62"/>
    </row>
    <row r="191" spans="1:36" s="22" customFormat="1" ht="21" customHeight="1">
      <c r="A191" s="21" t="s">
        <v>23</v>
      </c>
      <c r="B191" s="13">
        <f t="shared" si="81"/>
        <v>1200</v>
      </c>
      <c r="C191" s="13">
        <f>C192+C193+C194+C195</f>
        <v>0</v>
      </c>
      <c r="D191" s="13">
        <f>D192+D193+D194+D195</f>
        <v>0</v>
      </c>
      <c r="E191" s="13">
        <f>E192+E193+E194+E195</f>
        <v>0</v>
      </c>
      <c r="F191" s="13">
        <f>E191/B191%</f>
        <v>0</v>
      </c>
      <c r="G191" s="13">
        <f>_xlfn.IFERROR(E191/C191*100,0)</f>
        <v>0</v>
      </c>
      <c r="H191" s="13">
        <f aca="true" t="shared" si="83" ref="H191:AE191">H192+H193+H194+H195</f>
        <v>0</v>
      </c>
      <c r="I191" s="13">
        <f t="shared" si="83"/>
        <v>0</v>
      </c>
      <c r="J191" s="13">
        <f t="shared" si="83"/>
        <v>0</v>
      </c>
      <c r="K191" s="13">
        <f t="shared" si="83"/>
        <v>0</v>
      </c>
      <c r="L191" s="13">
        <f t="shared" si="83"/>
        <v>0</v>
      </c>
      <c r="M191" s="13">
        <f t="shared" si="83"/>
        <v>0</v>
      </c>
      <c r="N191" s="13">
        <f t="shared" si="83"/>
        <v>0</v>
      </c>
      <c r="O191" s="13">
        <f t="shared" si="83"/>
        <v>0</v>
      </c>
      <c r="P191" s="13">
        <f t="shared" si="83"/>
        <v>0</v>
      </c>
      <c r="Q191" s="13">
        <f t="shared" si="83"/>
        <v>0</v>
      </c>
      <c r="R191" s="13">
        <f t="shared" si="83"/>
        <v>0</v>
      </c>
      <c r="S191" s="13">
        <f t="shared" si="83"/>
        <v>0</v>
      </c>
      <c r="T191" s="13">
        <f t="shared" si="83"/>
        <v>0</v>
      </c>
      <c r="U191" s="13">
        <f t="shared" si="83"/>
        <v>0</v>
      </c>
      <c r="V191" s="13">
        <f t="shared" si="83"/>
        <v>0</v>
      </c>
      <c r="W191" s="13">
        <f t="shared" si="83"/>
        <v>0</v>
      </c>
      <c r="X191" s="13">
        <f t="shared" si="83"/>
        <v>1200</v>
      </c>
      <c r="Y191" s="13">
        <f t="shared" si="83"/>
        <v>0</v>
      </c>
      <c r="Z191" s="13">
        <f t="shared" si="83"/>
        <v>0</v>
      </c>
      <c r="AA191" s="13">
        <f t="shared" si="83"/>
        <v>0</v>
      </c>
      <c r="AB191" s="13">
        <f t="shared" si="83"/>
        <v>0</v>
      </c>
      <c r="AC191" s="13">
        <f t="shared" si="83"/>
        <v>0</v>
      </c>
      <c r="AD191" s="13">
        <f t="shared" si="83"/>
        <v>0</v>
      </c>
      <c r="AE191" s="13">
        <f t="shared" si="83"/>
        <v>0</v>
      </c>
      <c r="AF191" s="100"/>
      <c r="AG191" s="62"/>
      <c r="AH191" s="62"/>
      <c r="AI191" s="62"/>
      <c r="AJ191" s="62"/>
    </row>
    <row r="192" spans="1:36" ht="25.5" customHeight="1">
      <c r="A192" s="24" t="s">
        <v>12</v>
      </c>
      <c r="B192" s="7">
        <f t="shared" si="81"/>
        <v>0</v>
      </c>
      <c r="C192" s="7">
        <f>H192+J192+L192+N192+P192</f>
        <v>0</v>
      </c>
      <c r="D192" s="7">
        <f>E192</f>
        <v>0</v>
      </c>
      <c r="E192" s="7">
        <f>I192+K192+M192+O192+Q192+S192+U192+W192+Y192+AA192+AC192+AE192</f>
        <v>0</v>
      </c>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38"/>
      <c r="AF192" s="100"/>
      <c r="AG192" s="62"/>
      <c r="AH192" s="62"/>
      <c r="AI192" s="62"/>
      <c r="AJ192" s="62"/>
    </row>
    <row r="193" spans="1:36" ht="21.75" customHeight="1">
      <c r="A193" s="24" t="s">
        <v>13</v>
      </c>
      <c r="B193" s="7">
        <f t="shared" si="81"/>
        <v>1200</v>
      </c>
      <c r="C193" s="7">
        <f>H193+J193+L193+N193+P193</f>
        <v>0</v>
      </c>
      <c r="D193" s="7">
        <f>E193</f>
        <v>0</v>
      </c>
      <c r="E193" s="7">
        <f>I193+K193+M193+O193+Q193+S193+U193+W193+Y193+AA193+AC193+AE193</f>
        <v>0</v>
      </c>
      <c r="F193" s="7"/>
      <c r="G193" s="7">
        <f>_xlfn.IFERROR(E193/C193*100,0)</f>
        <v>0</v>
      </c>
      <c r="H193" s="7"/>
      <c r="I193" s="7"/>
      <c r="J193" s="7"/>
      <c r="K193" s="7"/>
      <c r="L193" s="7"/>
      <c r="M193" s="7"/>
      <c r="N193" s="7"/>
      <c r="O193" s="7"/>
      <c r="P193" s="7"/>
      <c r="Q193" s="7"/>
      <c r="R193" s="7"/>
      <c r="S193" s="7"/>
      <c r="T193" s="7"/>
      <c r="U193" s="7"/>
      <c r="V193" s="7"/>
      <c r="W193" s="7"/>
      <c r="X193" s="7">
        <v>1200</v>
      </c>
      <c r="Y193" s="7"/>
      <c r="Z193" s="7"/>
      <c r="AA193" s="7"/>
      <c r="AB193" s="7"/>
      <c r="AC193" s="7"/>
      <c r="AD193" s="7"/>
      <c r="AE193" s="38"/>
      <c r="AF193" s="100"/>
      <c r="AG193" s="62"/>
      <c r="AH193" s="62"/>
      <c r="AI193" s="62"/>
      <c r="AJ193" s="62"/>
    </row>
    <row r="194" spans="1:36" ht="21" customHeight="1">
      <c r="A194" s="24" t="s">
        <v>52</v>
      </c>
      <c r="B194" s="7">
        <f t="shared" si="81"/>
        <v>0</v>
      </c>
      <c r="C194" s="7">
        <f>H194+J194+L194+N194+P194</f>
        <v>0</v>
      </c>
      <c r="D194" s="7">
        <f>E194</f>
        <v>0</v>
      </c>
      <c r="E194" s="7">
        <f>I194+K194+M194+O194+Q194+S194+U194+W194+Y194+AA194+AC194+AE194</f>
        <v>0</v>
      </c>
      <c r="F194" s="7"/>
      <c r="G194" s="7">
        <f>_xlfn.IFERROR(E194/C194*100,0)</f>
        <v>0</v>
      </c>
      <c r="H194" s="7"/>
      <c r="I194" s="7"/>
      <c r="J194" s="7"/>
      <c r="K194" s="7"/>
      <c r="L194" s="7"/>
      <c r="M194" s="7"/>
      <c r="N194" s="7"/>
      <c r="O194" s="7"/>
      <c r="P194" s="7"/>
      <c r="Q194" s="7"/>
      <c r="R194" s="7"/>
      <c r="S194" s="7"/>
      <c r="T194" s="7"/>
      <c r="U194" s="7"/>
      <c r="V194" s="7"/>
      <c r="W194" s="7"/>
      <c r="X194" s="7"/>
      <c r="Y194" s="7"/>
      <c r="Z194" s="7"/>
      <c r="AA194" s="7"/>
      <c r="AB194" s="7"/>
      <c r="AC194" s="7"/>
      <c r="AD194" s="7"/>
      <c r="AE194" s="38"/>
      <c r="AF194" s="100"/>
      <c r="AG194" s="62"/>
      <c r="AH194" s="62"/>
      <c r="AI194" s="62"/>
      <c r="AJ194" s="62"/>
    </row>
    <row r="195" spans="1:36" ht="26.25" customHeight="1">
      <c r="A195" s="24" t="s">
        <v>14</v>
      </c>
      <c r="B195" s="7">
        <f t="shared" si="81"/>
        <v>0</v>
      </c>
      <c r="C195" s="7">
        <f>H195+J195+L195+N195+P195</f>
        <v>0</v>
      </c>
      <c r="D195" s="7">
        <f>E195</f>
        <v>0</v>
      </c>
      <c r="E195" s="7">
        <f>I195+K195+M195+O195+Q195+S195+U195+W195+Y195+AA195+AC195+AE195</f>
        <v>0</v>
      </c>
      <c r="F195" s="7" t="e">
        <f>E195/B195%</f>
        <v>#DIV/0!</v>
      </c>
      <c r="G195" s="7">
        <f>_xlfn.IFERROR(E195/C195*100,0)</f>
        <v>0</v>
      </c>
      <c r="H195" s="7"/>
      <c r="I195" s="7"/>
      <c r="J195" s="7"/>
      <c r="K195" s="7"/>
      <c r="L195" s="7"/>
      <c r="M195" s="7"/>
      <c r="N195" s="7"/>
      <c r="O195" s="7"/>
      <c r="P195" s="7"/>
      <c r="Q195" s="7"/>
      <c r="R195" s="7"/>
      <c r="S195" s="7"/>
      <c r="T195" s="7"/>
      <c r="U195" s="7"/>
      <c r="V195" s="7"/>
      <c r="W195" s="7"/>
      <c r="X195" s="7"/>
      <c r="Y195" s="7"/>
      <c r="Z195" s="7"/>
      <c r="AA195" s="7"/>
      <c r="AB195" s="7"/>
      <c r="AC195" s="7"/>
      <c r="AD195" s="7"/>
      <c r="AE195" s="38"/>
      <c r="AF195" s="101"/>
      <c r="AG195" s="62"/>
      <c r="AH195" s="62"/>
      <c r="AI195" s="62"/>
      <c r="AJ195" s="62"/>
    </row>
    <row r="196" spans="1:36" ht="39.75" customHeight="1">
      <c r="A196" s="47" t="s">
        <v>83</v>
      </c>
      <c r="B196" s="7">
        <f t="shared" si="81"/>
        <v>2052.7999999999997</v>
      </c>
      <c r="C196" s="7">
        <f>C197</f>
        <v>0</v>
      </c>
      <c r="D196" s="7">
        <f>D197</f>
        <v>0</v>
      </c>
      <c r="E196" s="7">
        <f>E197</f>
        <v>0</v>
      </c>
      <c r="F196" s="7">
        <f>E196/B196%</f>
        <v>0</v>
      </c>
      <c r="G196" s="7">
        <f>_xlfn.IFERROR(E196/C196*100,0)</f>
        <v>0</v>
      </c>
      <c r="H196" s="7">
        <f>H197</f>
        <v>0</v>
      </c>
      <c r="I196" s="7">
        <f aca="true" t="shared" si="84" ref="I196:AE196">I197</f>
        <v>0</v>
      </c>
      <c r="J196" s="7">
        <f t="shared" si="84"/>
        <v>0</v>
      </c>
      <c r="K196" s="7">
        <f t="shared" si="84"/>
        <v>0</v>
      </c>
      <c r="L196" s="7">
        <f t="shared" si="84"/>
        <v>0</v>
      </c>
      <c r="M196" s="7">
        <f t="shared" si="84"/>
        <v>0</v>
      </c>
      <c r="N196" s="7">
        <f t="shared" si="84"/>
        <v>0</v>
      </c>
      <c r="O196" s="7">
        <f t="shared" si="84"/>
        <v>0</v>
      </c>
      <c r="P196" s="7">
        <f t="shared" si="84"/>
        <v>0</v>
      </c>
      <c r="Q196" s="7">
        <f t="shared" si="84"/>
        <v>0</v>
      </c>
      <c r="R196" s="7">
        <f t="shared" si="84"/>
        <v>0</v>
      </c>
      <c r="S196" s="7">
        <f t="shared" si="84"/>
        <v>0</v>
      </c>
      <c r="T196" s="7">
        <f t="shared" si="84"/>
        <v>0</v>
      </c>
      <c r="U196" s="7">
        <f t="shared" si="84"/>
        <v>0</v>
      </c>
      <c r="V196" s="7">
        <f t="shared" si="84"/>
        <v>0</v>
      </c>
      <c r="W196" s="7">
        <f t="shared" si="84"/>
        <v>0</v>
      </c>
      <c r="X196" s="7">
        <f t="shared" si="84"/>
        <v>0</v>
      </c>
      <c r="Y196" s="7">
        <f t="shared" si="84"/>
        <v>0</v>
      </c>
      <c r="Z196" s="7">
        <f t="shared" si="84"/>
        <v>2052.75753</v>
      </c>
      <c r="AA196" s="7">
        <f t="shared" si="84"/>
        <v>0</v>
      </c>
      <c r="AB196" s="7">
        <f t="shared" si="84"/>
        <v>0</v>
      </c>
      <c r="AC196" s="7">
        <f t="shared" si="84"/>
        <v>0</v>
      </c>
      <c r="AD196" s="7">
        <f t="shared" si="84"/>
        <v>0.04247</v>
      </c>
      <c r="AE196" s="7">
        <f t="shared" si="84"/>
        <v>0</v>
      </c>
      <c r="AF196" s="87" t="s">
        <v>92</v>
      </c>
      <c r="AG196" s="62"/>
      <c r="AH196" s="62"/>
      <c r="AI196" s="62"/>
      <c r="AJ196" s="62"/>
    </row>
    <row r="197" spans="1:36" s="22" customFormat="1" ht="21" customHeight="1">
      <c r="A197" s="21" t="s">
        <v>23</v>
      </c>
      <c r="B197" s="13">
        <f t="shared" si="81"/>
        <v>2052.7999999999997</v>
      </c>
      <c r="C197" s="13">
        <f>C198+C199+C200+C201</f>
        <v>0</v>
      </c>
      <c r="D197" s="13">
        <f>D198+D199+D200+D201</f>
        <v>0</v>
      </c>
      <c r="E197" s="13">
        <f>E198+E199+E200+E201</f>
        <v>0</v>
      </c>
      <c r="F197" s="13">
        <f>E197/B197%</f>
        <v>0</v>
      </c>
      <c r="G197" s="13">
        <f>_xlfn.IFERROR(E197/C197*100,0)</f>
        <v>0</v>
      </c>
      <c r="H197" s="13">
        <f aca="true" t="shared" si="85" ref="H197:AE197">H198+H199+H200+H201</f>
        <v>0</v>
      </c>
      <c r="I197" s="13">
        <f t="shared" si="85"/>
        <v>0</v>
      </c>
      <c r="J197" s="13">
        <f t="shared" si="85"/>
        <v>0</v>
      </c>
      <c r="K197" s="13">
        <f t="shared" si="85"/>
        <v>0</v>
      </c>
      <c r="L197" s="13">
        <f t="shared" si="85"/>
        <v>0</v>
      </c>
      <c r="M197" s="13">
        <f t="shared" si="85"/>
        <v>0</v>
      </c>
      <c r="N197" s="13">
        <f t="shared" si="85"/>
        <v>0</v>
      </c>
      <c r="O197" s="13">
        <f t="shared" si="85"/>
        <v>0</v>
      </c>
      <c r="P197" s="13">
        <f t="shared" si="85"/>
        <v>0</v>
      </c>
      <c r="Q197" s="13">
        <f t="shared" si="85"/>
        <v>0</v>
      </c>
      <c r="R197" s="13">
        <f t="shared" si="85"/>
        <v>0</v>
      </c>
      <c r="S197" s="13">
        <f t="shared" si="85"/>
        <v>0</v>
      </c>
      <c r="T197" s="13">
        <f t="shared" si="85"/>
        <v>0</v>
      </c>
      <c r="U197" s="13">
        <f t="shared" si="85"/>
        <v>0</v>
      </c>
      <c r="V197" s="13">
        <f t="shared" si="85"/>
        <v>0</v>
      </c>
      <c r="W197" s="13">
        <f t="shared" si="85"/>
        <v>0</v>
      </c>
      <c r="X197" s="13">
        <f t="shared" si="85"/>
        <v>0</v>
      </c>
      <c r="Y197" s="13">
        <f t="shared" si="85"/>
        <v>0</v>
      </c>
      <c r="Z197" s="13">
        <f t="shared" si="85"/>
        <v>2052.75753</v>
      </c>
      <c r="AA197" s="13">
        <f t="shared" si="85"/>
        <v>0</v>
      </c>
      <c r="AB197" s="13">
        <f t="shared" si="85"/>
        <v>0</v>
      </c>
      <c r="AC197" s="13">
        <f t="shared" si="85"/>
        <v>0</v>
      </c>
      <c r="AD197" s="13">
        <f t="shared" si="85"/>
        <v>0.04247</v>
      </c>
      <c r="AE197" s="13">
        <f t="shared" si="85"/>
        <v>0</v>
      </c>
      <c r="AF197" s="88"/>
      <c r="AG197" s="62"/>
      <c r="AH197" s="62"/>
      <c r="AI197" s="62"/>
      <c r="AJ197" s="62"/>
    </row>
    <row r="198" spans="1:36" ht="25.5" customHeight="1">
      <c r="A198" s="24" t="s">
        <v>12</v>
      </c>
      <c r="B198" s="7">
        <f t="shared" si="81"/>
        <v>0</v>
      </c>
      <c r="C198" s="7">
        <f>H198+J198+L198+N198+P198</f>
        <v>0</v>
      </c>
      <c r="D198" s="7">
        <f>E198</f>
        <v>0</v>
      </c>
      <c r="E198" s="7">
        <f>I198+K198+M198+O198+Q198+S198+U198+W198+Y198+AA198+AC198+AE198</f>
        <v>0</v>
      </c>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38"/>
      <c r="AF198" s="88"/>
      <c r="AG198" s="62"/>
      <c r="AH198" s="62"/>
      <c r="AI198" s="62"/>
      <c r="AJ198" s="62"/>
    </row>
    <row r="199" spans="1:36" ht="21.75" customHeight="1">
      <c r="A199" s="24" t="s">
        <v>13</v>
      </c>
      <c r="B199" s="7">
        <f t="shared" si="81"/>
        <v>2052.7999999999997</v>
      </c>
      <c r="C199" s="7">
        <f>H199+J199+L199+N199+P199</f>
        <v>0</v>
      </c>
      <c r="D199" s="7">
        <f>E199</f>
        <v>0</v>
      </c>
      <c r="E199" s="7">
        <f>I199+K199+M199+O199+Q199+S199+U199+W199+Y199+AA199+AC199+AE199</f>
        <v>0</v>
      </c>
      <c r="F199" s="7"/>
      <c r="G199" s="7">
        <f>_xlfn.IFERROR(E199/C199*100,0)</f>
        <v>0</v>
      </c>
      <c r="H199" s="7"/>
      <c r="I199" s="7"/>
      <c r="J199" s="7"/>
      <c r="K199" s="7"/>
      <c r="L199" s="7"/>
      <c r="M199" s="7"/>
      <c r="N199" s="7"/>
      <c r="O199" s="7"/>
      <c r="P199" s="7"/>
      <c r="Q199" s="7"/>
      <c r="R199" s="7"/>
      <c r="S199" s="7"/>
      <c r="T199" s="7"/>
      <c r="U199" s="7"/>
      <c r="V199" s="7"/>
      <c r="W199" s="7"/>
      <c r="X199" s="7"/>
      <c r="Y199" s="7"/>
      <c r="Z199" s="7">
        <v>2052.75753</v>
      </c>
      <c r="AA199" s="7"/>
      <c r="AB199" s="7"/>
      <c r="AC199" s="7"/>
      <c r="AD199" s="7">
        <v>0.04247</v>
      </c>
      <c r="AE199" s="38"/>
      <c r="AF199" s="88"/>
      <c r="AG199" s="62"/>
      <c r="AH199" s="62"/>
      <c r="AI199" s="62"/>
      <c r="AJ199" s="62"/>
    </row>
    <row r="200" spans="1:36" ht="21" customHeight="1">
      <c r="A200" s="24" t="s">
        <v>52</v>
      </c>
      <c r="B200" s="7">
        <f t="shared" si="81"/>
        <v>0</v>
      </c>
      <c r="C200" s="7">
        <f>H200+J200+L200+N200+P200</f>
        <v>0</v>
      </c>
      <c r="D200" s="7">
        <f>E200</f>
        <v>0</v>
      </c>
      <c r="E200" s="7">
        <f>I200+K200+M200+O200+Q200+S200+U200+W200+Y200+AA200+AC200+AE200</f>
        <v>0</v>
      </c>
      <c r="F200" s="7"/>
      <c r="G200" s="7">
        <f>_xlfn.IFERROR(E200/C200*100,0)</f>
        <v>0</v>
      </c>
      <c r="H200" s="7"/>
      <c r="I200" s="7"/>
      <c r="J200" s="7"/>
      <c r="K200" s="7"/>
      <c r="L200" s="7"/>
      <c r="M200" s="7"/>
      <c r="N200" s="7"/>
      <c r="O200" s="7"/>
      <c r="P200" s="7"/>
      <c r="Q200" s="7"/>
      <c r="R200" s="7"/>
      <c r="S200" s="7"/>
      <c r="T200" s="7"/>
      <c r="U200" s="7"/>
      <c r="V200" s="7"/>
      <c r="W200" s="7"/>
      <c r="X200" s="7"/>
      <c r="Y200" s="7"/>
      <c r="Z200" s="7"/>
      <c r="AA200" s="7"/>
      <c r="AB200" s="7"/>
      <c r="AC200" s="7"/>
      <c r="AD200" s="7"/>
      <c r="AE200" s="38"/>
      <c r="AF200" s="88"/>
      <c r="AG200" s="62"/>
      <c r="AH200" s="62"/>
      <c r="AI200" s="62"/>
      <c r="AJ200" s="62"/>
    </row>
    <row r="201" spans="1:36" ht="26.25" customHeight="1">
      <c r="A201" s="24" t="s">
        <v>14</v>
      </c>
      <c r="B201" s="7">
        <f t="shared" si="81"/>
        <v>0</v>
      </c>
      <c r="C201" s="7">
        <f>H201+J201+L201+N201+P201</f>
        <v>0</v>
      </c>
      <c r="D201" s="7">
        <f>E201</f>
        <v>0</v>
      </c>
      <c r="E201" s="7">
        <f>I201+K201+M201+O201+Q201+S201+U201+W201+Y201+AA201+AC201+AE201</f>
        <v>0</v>
      </c>
      <c r="F201" s="7" t="e">
        <f>E201/B201%</f>
        <v>#DIV/0!</v>
      </c>
      <c r="G201" s="7">
        <f>_xlfn.IFERROR(E201/C201*100,0)</f>
        <v>0</v>
      </c>
      <c r="H201" s="7"/>
      <c r="I201" s="7"/>
      <c r="J201" s="7"/>
      <c r="K201" s="7"/>
      <c r="L201" s="7"/>
      <c r="M201" s="7"/>
      <c r="N201" s="7"/>
      <c r="O201" s="7"/>
      <c r="P201" s="7"/>
      <c r="Q201" s="7"/>
      <c r="R201" s="7"/>
      <c r="S201" s="7"/>
      <c r="T201" s="7"/>
      <c r="U201" s="7"/>
      <c r="V201" s="7"/>
      <c r="W201" s="7"/>
      <c r="X201" s="7"/>
      <c r="Y201" s="7"/>
      <c r="Z201" s="7"/>
      <c r="AA201" s="7"/>
      <c r="AB201" s="7"/>
      <c r="AC201" s="7"/>
      <c r="AD201" s="7"/>
      <c r="AE201" s="38"/>
      <c r="AF201" s="89"/>
      <c r="AG201" s="62"/>
      <c r="AH201" s="62"/>
      <c r="AI201" s="62"/>
      <c r="AJ201" s="62"/>
    </row>
    <row r="202" spans="1:36" ht="53.25" customHeight="1">
      <c r="A202" s="25" t="s">
        <v>89</v>
      </c>
      <c r="B202" s="7">
        <f t="shared" si="81"/>
        <v>24574.28357</v>
      </c>
      <c r="C202" s="7">
        <f>C203</f>
        <v>0</v>
      </c>
      <c r="D202" s="7">
        <f>D203</f>
        <v>0</v>
      </c>
      <c r="E202" s="7">
        <f>E203</f>
        <v>0</v>
      </c>
      <c r="F202" s="7">
        <f>E202/B202%</f>
        <v>0</v>
      </c>
      <c r="G202" s="7">
        <f aca="true" t="shared" si="86" ref="G202:G207">_xlfn.IFERROR(E202/C202*100,0)</f>
        <v>0</v>
      </c>
      <c r="H202" s="7">
        <f>H203</f>
        <v>0</v>
      </c>
      <c r="I202" s="7">
        <f aca="true" t="shared" si="87" ref="I202:AE202">I203</f>
        <v>0</v>
      </c>
      <c r="J202" s="7">
        <f t="shared" si="87"/>
        <v>0</v>
      </c>
      <c r="K202" s="7">
        <f t="shared" si="87"/>
        <v>0</v>
      </c>
      <c r="L202" s="7">
        <f t="shared" si="87"/>
        <v>0</v>
      </c>
      <c r="M202" s="7">
        <f t="shared" si="87"/>
        <v>0</v>
      </c>
      <c r="N202" s="7">
        <f t="shared" si="87"/>
        <v>0</v>
      </c>
      <c r="O202" s="7">
        <f t="shared" si="87"/>
        <v>0</v>
      </c>
      <c r="P202" s="7">
        <f t="shared" si="87"/>
        <v>0</v>
      </c>
      <c r="Q202" s="7">
        <f t="shared" si="87"/>
        <v>0</v>
      </c>
      <c r="R202" s="7">
        <f t="shared" si="87"/>
        <v>0</v>
      </c>
      <c r="S202" s="7">
        <f t="shared" si="87"/>
        <v>0</v>
      </c>
      <c r="T202" s="7">
        <f t="shared" si="87"/>
        <v>824.27596</v>
      </c>
      <c r="U202" s="7">
        <f t="shared" si="87"/>
        <v>0</v>
      </c>
      <c r="V202" s="7">
        <f t="shared" si="87"/>
        <v>0</v>
      </c>
      <c r="W202" s="7">
        <f t="shared" si="87"/>
        <v>0</v>
      </c>
      <c r="X202" s="7">
        <f t="shared" si="87"/>
        <v>0</v>
      </c>
      <c r="Y202" s="7">
        <f t="shared" si="87"/>
        <v>0</v>
      </c>
      <c r="Z202" s="7">
        <f t="shared" si="87"/>
        <v>11164.5</v>
      </c>
      <c r="AA202" s="7">
        <f t="shared" si="87"/>
        <v>0</v>
      </c>
      <c r="AB202" s="7">
        <f t="shared" si="87"/>
        <v>12585.4</v>
      </c>
      <c r="AC202" s="7">
        <f t="shared" si="87"/>
        <v>0</v>
      </c>
      <c r="AD202" s="7">
        <f t="shared" si="87"/>
        <v>0.10761000000000001</v>
      </c>
      <c r="AE202" s="7">
        <f t="shared" si="87"/>
        <v>0</v>
      </c>
      <c r="AF202" s="64"/>
      <c r="AG202" s="62"/>
      <c r="AH202" s="62"/>
      <c r="AI202" s="62"/>
      <c r="AJ202" s="62"/>
    </row>
    <row r="203" spans="1:36" s="22" customFormat="1" ht="18" customHeight="1">
      <c r="A203" s="21" t="s">
        <v>23</v>
      </c>
      <c r="B203" s="7">
        <f t="shared" si="81"/>
        <v>24574.28357</v>
      </c>
      <c r="C203" s="13">
        <f>C204+C205+C206+C207</f>
        <v>0</v>
      </c>
      <c r="D203" s="13">
        <f>D204+D205+D206+D207</f>
        <v>0</v>
      </c>
      <c r="E203" s="13">
        <f>E204+E205+E206+E207</f>
        <v>0</v>
      </c>
      <c r="F203" s="13">
        <f>E203/B203%</f>
        <v>0</v>
      </c>
      <c r="G203" s="13">
        <f t="shared" si="86"/>
        <v>0</v>
      </c>
      <c r="H203" s="13">
        <f>H204+H205+H206+H207</f>
        <v>0</v>
      </c>
      <c r="I203" s="13">
        <f aca="true" t="shared" si="88" ref="I203:U203">I204+I205+I206+I207</f>
        <v>0</v>
      </c>
      <c r="J203" s="13">
        <f t="shared" si="88"/>
        <v>0</v>
      </c>
      <c r="K203" s="13">
        <f t="shared" si="88"/>
        <v>0</v>
      </c>
      <c r="L203" s="13">
        <f t="shared" si="88"/>
        <v>0</v>
      </c>
      <c r="M203" s="13">
        <f t="shared" si="88"/>
        <v>0</v>
      </c>
      <c r="N203" s="13">
        <f t="shared" si="88"/>
        <v>0</v>
      </c>
      <c r="O203" s="13">
        <f t="shared" si="88"/>
        <v>0</v>
      </c>
      <c r="P203" s="13">
        <f t="shared" si="88"/>
        <v>0</v>
      </c>
      <c r="Q203" s="13">
        <f t="shared" si="88"/>
        <v>0</v>
      </c>
      <c r="R203" s="13">
        <f t="shared" si="88"/>
        <v>0</v>
      </c>
      <c r="S203" s="13">
        <f t="shared" si="88"/>
        <v>0</v>
      </c>
      <c r="T203" s="13">
        <f t="shared" si="88"/>
        <v>824.27596</v>
      </c>
      <c r="U203" s="13">
        <f t="shared" si="88"/>
        <v>0</v>
      </c>
      <c r="V203" s="13">
        <f>V204+V205+V206+V207</f>
        <v>0</v>
      </c>
      <c r="W203" s="13">
        <f aca="true" t="shared" si="89" ref="W203:AE203">W204+W205+W206+W207</f>
        <v>0</v>
      </c>
      <c r="X203" s="13">
        <f t="shared" si="89"/>
        <v>0</v>
      </c>
      <c r="Y203" s="13">
        <f t="shared" si="89"/>
        <v>0</v>
      </c>
      <c r="Z203" s="13">
        <f t="shared" si="89"/>
        <v>11164.5</v>
      </c>
      <c r="AA203" s="13">
        <f t="shared" si="89"/>
        <v>0</v>
      </c>
      <c r="AB203" s="13">
        <f t="shared" si="89"/>
        <v>12585.4</v>
      </c>
      <c r="AC203" s="13">
        <f t="shared" si="89"/>
        <v>0</v>
      </c>
      <c r="AD203" s="13">
        <f t="shared" si="89"/>
        <v>0.10761000000000001</v>
      </c>
      <c r="AE203" s="13">
        <f t="shared" si="89"/>
        <v>0</v>
      </c>
      <c r="AF203" s="48"/>
      <c r="AG203" s="62"/>
      <c r="AH203" s="62"/>
      <c r="AI203" s="62"/>
      <c r="AJ203" s="62"/>
    </row>
    <row r="204" spans="1:36" ht="18" customHeight="1">
      <c r="A204" s="24" t="s">
        <v>12</v>
      </c>
      <c r="B204" s="7">
        <f aca="true" t="shared" si="90" ref="B204:E207">B210+B216</f>
        <v>15100.3</v>
      </c>
      <c r="C204" s="7">
        <f t="shared" si="90"/>
        <v>0</v>
      </c>
      <c r="D204" s="7">
        <f t="shared" si="90"/>
        <v>0</v>
      </c>
      <c r="E204" s="7">
        <f t="shared" si="90"/>
        <v>0</v>
      </c>
      <c r="F204" s="7"/>
      <c r="G204" s="7">
        <f t="shared" si="86"/>
        <v>0</v>
      </c>
      <c r="H204" s="7">
        <f aca="true" t="shared" si="91" ref="H204:AE204">H210+H216</f>
        <v>0</v>
      </c>
      <c r="I204" s="7">
        <f t="shared" si="91"/>
        <v>0</v>
      </c>
      <c r="J204" s="7">
        <f t="shared" si="91"/>
        <v>0</v>
      </c>
      <c r="K204" s="7">
        <f t="shared" si="91"/>
        <v>0</v>
      </c>
      <c r="L204" s="7">
        <f t="shared" si="91"/>
        <v>0</v>
      </c>
      <c r="M204" s="7">
        <f t="shared" si="91"/>
        <v>0</v>
      </c>
      <c r="N204" s="7">
        <f t="shared" si="91"/>
        <v>0</v>
      </c>
      <c r="O204" s="7">
        <f t="shared" si="91"/>
        <v>0</v>
      </c>
      <c r="P204" s="7">
        <f t="shared" si="91"/>
        <v>0</v>
      </c>
      <c r="Q204" s="7">
        <f t="shared" si="91"/>
        <v>0</v>
      </c>
      <c r="R204" s="7">
        <f t="shared" si="91"/>
        <v>0</v>
      </c>
      <c r="S204" s="7">
        <f t="shared" si="91"/>
        <v>0</v>
      </c>
      <c r="T204" s="7">
        <f t="shared" si="91"/>
        <v>0</v>
      </c>
      <c r="U204" s="7">
        <f t="shared" si="91"/>
        <v>0</v>
      </c>
      <c r="V204" s="7">
        <f t="shared" si="91"/>
        <v>0</v>
      </c>
      <c r="W204" s="7">
        <f t="shared" si="91"/>
        <v>0</v>
      </c>
      <c r="X204" s="7">
        <f t="shared" si="91"/>
        <v>0</v>
      </c>
      <c r="Y204" s="7">
        <f t="shared" si="91"/>
        <v>0</v>
      </c>
      <c r="Z204" s="7">
        <f t="shared" si="91"/>
        <v>5033.5</v>
      </c>
      <c r="AA204" s="7">
        <f t="shared" si="91"/>
        <v>0</v>
      </c>
      <c r="AB204" s="7">
        <f t="shared" si="91"/>
        <v>10066.8</v>
      </c>
      <c r="AC204" s="7">
        <f t="shared" si="91"/>
        <v>0</v>
      </c>
      <c r="AD204" s="7">
        <f t="shared" si="91"/>
        <v>0</v>
      </c>
      <c r="AE204" s="7">
        <f t="shared" si="91"/>
        <v>0</v>
      </c>
      <c r="AF204" s="38"/>
      <c r="AG204" s="62"/>
      <c r="AH204" s="62"/>
      <c r="AI204" s="62"/>
      <c r="AJ204" s="62"/>
    </row>
    <row r="205" spans="1:36" ht="18" customHeight="1">
      <c r="A205" s="24" t="s">
        <v>13</v>
      </c>
      <c r="B205" s="7">
        <f t="shared" si="90"/>
        <v>9473.98357</v>
      </c>
      <c r="C205" s="7">
        <f t="shared" si="90"/>
        <v>0</v>
      </c>
      <c r="D205" s="7">
        <f t="shared" si="90"/>
        <v>0</v>
      </c>
      <c r="E205" s="7">
        <f t="shared" si="90"/>
        <v>0</v>
      </c>
      <c r="F205" s="7"/>
      <c r="G205" s="7">
        <f t="shared" si="86"/>
        <v>0</v>
      </c>
      <c r="H205" s="7">
        <f aca="true" t="shared" si="92" ref="H205:AE205">H211+H217</f>
        <v>0</v>
      </c>
      <c r="I205" s="7">
        <f t="shared" si="92"/>
        <v>0</v>
      </c>
      <c r="J205" s="7">
        <f t="shared" si="92"/>
        <v>0</v>
      </c>
      <c r="K205" s="7">
        <f t="shared" si="92"/>
        <v>0</v>
      </c>
      <c r="L205" s="7">
        <f t="shared" si="92"/>
        <v>0</v>
      </c>
      <c r="M205" s="7">
        <f t="shared" si="92"/>
        <v>0</v>
      </c>
      <c r="N205" s="7">
        <f t="shared" si="92"/>
        <v>0</v>
      </c>
      <c r="O205" s="7">
        <f t="shared" si="92"/>
        <v>0</v>
      </c>
      <c r="P205" s="7">
        <f t="shared" si="92"/>
        <v>0</v>
      </c>
      <c r="Q205" s="7">
        <f t="shared" si="92"/>
        <v>0</v>
      </c>
      <c r="R205" s="7">
        <f t="shared" si="92"/>
        <v>0</v>
      </c>
      <c r="S205" s="7">
        <f t="shared" si="92"/>
        <v>0</v>
      </c>
      <c r="T205" s="7">
        <f t="shared" si="92"/>
        <v>824.27596</v>
      </c>
      <c r="U205" s="7">
        <f t="shared" si="92"/>
        <v>0</v>
      </c>
      <c r="V205" s="7">
        <f t="shared" si="92"/>
        <v>0</v>
      </c>
      <c r="W205" s="7">
        <f t="shared" si="92"/>
        <v>0</v>
      </c>
      <c r="X205" s="7">
        <f t="shared" si="92"/>
        <v>0</v>
      </c>
      <c r="Y205" s="7">
        <f t="shared" si="92"/>
        <v>0</v>
      </c>
      <c r="Z205" s="7">
        <f t="shared" si="92"/>
        <v>6131</v>
      </c>
      <c r="AA205" s="7">
        <f t="shared" si="92"/>
        <v>0</v>
      </c>
      <c r="AB205" s="7">
        <f t="shared" si="92"/>
        <v>2518.6</v>
      </c>
      <c r="AC205" s="7">
        <f t="shared" si="92"/>
        <v>0</v>
      </c>
      <c r="AD205" s="7">
        <f t="shared" si="92"/>
        <v>0.10761000000000001</v>
      </c>
      <c r="AE205" s="7">
        <f t="shared" si="92"/>
        <v>0</v>
      </c>
      <c r="AF205" s="38"/>
      <c r="AG205" s="62"/>
      <c r="AH205" s="62"/>
      <c r="AI205" s="62"/>
      <c r="AJ205" s="62"/>
    </row>
    <row r="206" spans="1:36" ht="18" customHeight="1">
      <c r="A206" s="24" t="s">
        <v>52</v>
      </c>
      <c r="B206" s="7">
        <f t="shared" si="90"/>
        <v>0</v>
      </c>
      <c r="C206" s="7">
        <f t="shared" si="90"/>
        <v>0</v>
      </c>
      <c r="D206" s="7">
        <f t="shared" si="90"/>
        <v>0</v>
      </c>
      <c r="E206" s="7">
        <f t="shared" si="90"/>
        <v>0</v>
      </c>
      <c r="F206" s="7"/>
      <c r="G206" s="7">
        <f t="shared" si="86"/>
        <v>0</v>
      </c>
      <c r="H206" s="7">
        <f aca="true" t="shared" si="93" ref="H206:AE206">H212+H218</f>
        <v>0</v>
      </c>
      <c r="I206" s="7">
        <f t="shared" si="93"/>
        <v>0</v>
      </c>
      <c r="J206" s="7">
        <f t="shared" si="93"/>
        <v>0</v>
      </c>
      <c r="K206" s="7">
        <f t="shared" si="93"/>
        <v>0</v>
      </c>
      <c r="L206" s="7">
        <f t="shared" si="93"/>
        <v>0</v>
      </c>
      <c r="M206" s="7">
        <f t="shared" si="93"/>
        <v>0</v>
      </c>
      <c r="N206" s="7">
        <f t="shared" si="93"/>
        <v>0</v>
      </c>
      <c r="O206" s="7">
        <f t="shared" si="93"/>
        <v>0</v>
      </c>
      <c r="P206" s="7">
        <f t="shared" si="93"/>
        <v>0</v>
      </c>
      <c r="Q206" s="7">
        <f t="shared" si="93"/>
        <v>0</v>
      </c>
      <c r="R206" s="7">
        <f t="shared" si="93"/>
        <v>0</v>
      </c>
      <c r="S206" s="7">
        <f t="shared" si="93"/>
        <v>0</v>
      </c>
      <c r="T206" s="7">
        <f t="shared" si="93"/>
        <v>0</v>
      </c>
      <c r="U206" s="7">
        <f t="shared" si="93"/>
        <v>0</v>
      </c>
      <c r="V206" s="7">
        <f t="shared" si="93"/>
        <v>0</v>
      </c>
      <c r="W206" s="7">
        <f t="shared" si="93"/>
        <v>0</v>
      </c>
      <c r="X206" s="7">
        <f t="shared" si="93"/>
        <v>0</v>
      </c>
      <c r="Y206" s="7">
        <f t="shared" si="93"/>
        <v>0</v>
      </c>
      <c r="Z206" s="7">
        <f t="shared" si="93"/>
        <v>0</v>
      </c>
      <c r="AA206" s="7">
        <f t="shared" si="93"/>
        <v>0</v>
      </c>
      <c r="AB206" s="7">
        <f t="shared" si="93"/>
        <v>0</v>
      </c>
      <c r="AC206" s="7">
        <f t="shared" si="93"/>
        <v>0</v>
      </c>
      <c r="AD206" s="7">
        <f t="shared" si="93"/>
        <v>0</v>
      </c>
      <c r="AE206" s="7">
        <f t="shared" si="93"/>
        <v>0</v>
      </c>
      <c r="AF206" s="38"/>
      <c r="AG206" s="62"/>
      <c r="AH206" s="62"/>
      <c r="AI206" s="62"/>
      <c r="AJ206" s="62"/>
    </row>
    <row r="207" spans="1:36" ht="18" customHeight="1">
      <c r="A207" s="24" t="s">
        <v>14</v>
      </c>
      <c r="B207" s="7">
        <f t="shared" si="90"/>
        <v>0</v>
      </c>
      <c r="C207" s="7">
        <f t="shared" si="90"/>
        <v>0</v>
      </c>
      <c r="D207" s="7">
        <f t="shared" si="90"/>
        <v>0</v>
      </c>
      <c r="E207" s="7">
        <f t="shared" si="90"/>
        <v>0</v>
      </c>
      <c r="F207" s="7" t="e">
        <f>E207/B207%</f>
        <v>#DIV/0!</v>
      </c>
      <c r="G207" s="7">
        <f t="shared" si="86"/>
        <v>0</v>
      </c>
      <c r="H207" s="7">
        <f aca="true" t="shared" si="94" ref="H207:AE207">H213+H219</f>
        <v>0</v>
      </c>
      <c r="I207" s="7">
        <f t="shared" si="94"/>
        <v>0</v>
      </c>
      <c r="J207" s="7">
        <f t="shared" si="94"/>
        <v>0</v>
      </c>
      <c r="K207" s="7">
        <f t="shared" si="94"/>
        <v>0</v>
      </c>
      <c r="L207" s="7">
        <f t="shared" si="94"/>
        <v>0</v>
      </c>
      <c r="M207" s="7">
        <f t="shared" si="94"/>
        <v>0</v>
      </c>
      <c r="N207" s="7">
        <f t="shared" si="94"/>
        <v>0</v>
      </c>
      <c r="O207" s="7">
        <f t="shared" si="94"/>
        <v>0</v>
      </c>
      <c r="P207" s="7">
        <f t="shared" si="94"/>
        <v>0</v>
      </c>
      <c r="Q207" s="7">
        <f t="shared" si="94"/>
        <v>0</v>
      </c>
      <c r="R207" s="7">
        <f t="shared" si="94"/>
        <v>0</v>
      </c>
      <c r="S207" s="7">
        <f t="shared" si="94"/>
        <v>0</v>
      </c>
      <c r="T207" s="7">
        <f t="shared" si="94"/>
        <v>0</v>
      </c>
      <c r="U207" s="7">
        <f t="shared" si="94"/>
        <v>0</v>
      </c>
      <c r="V207" s="7">
        <f t="shared" si="94"/>
        <v>0</v>
      </c>
      <c r="W207" s="7">
        <f t="shared" si="94"/>
        <v>0</v>
      </c>
      <c r="X207" s="7">
        <f t="shared" si="94"/>
        <v>0</v>
      </c>
      <c r="Y207" s="7">
        <f t="shared" si="94"/>
        <v>0</v>
      </c>
      <c r="Z207" s="7">
        <f t="shared" si="94"/>
        <v>0</v>
      </c>
      <c r="AA207" s="7">
        <f t="shared" si="94"/>
        <v>0</v>
      </c>
      <c r="AB207" s="7">
        <f t="shared" si="94"/>
        <v>0</v>
      </c>
      <c r="AC207" s="7">
        <f t="shared" si="94"/>
        <v>0</v>
      </c>
      <c r="AD207" s="7">
        <f t="shared" si="94"/>
        <v>0</v>
      </c>
      <c r="AE207" s="7">
        <f t="shared" si="94"/>
        <v>0</v>
      </c>
      <c r="AF207" s="38"/>
      <c r="AG207" s="62"/>
      <c r="AH207" s="62"/>
      <c r="AI207" s="62"/>
      <c r="AJ207" s="62"/>
    </row>
    <row r="208" spans="1:36" ht="87.75" customHeight="1">
      <c r="A208" s="47" t="s">
        <v>91</v>
      </c>
      <c r="B208" s="7">
        <f aca="true" t="shared" si="95" ref="B208:B218">H208+J208+L208+N208+P208+R208+T208+V208+X208+Z208+AB208+AD208</f>
        <v>11164.58361</v>
      </c>
      <c r="C208" s="7">
        <f>C209</f>
        <v>0</v>
      </c>
      <c r="D208" s="7">
        <f>D209</f>
        <v>0</v>
      </c>
      <c r="E208" s="7">
        <f>E209</f>
        <v>0</v>
      </c>
      <c r="F208" s="7">
        <f>E208/B208%</f>
        <v>0</v>
      </c>
      <c r="G208" s="7">
        <f>_xlfn.IFERROR(E208/C208*100,0)</f>
        <v>0</v>
      </c>
      <c r="H208" s="7">
        <f>H209</f>
        <v>0</v>
      </c>
      <c r="I208" s="7">
        <f aca="true" t="shared" si="96" ref="I208:AE208">I209</f>
        <v>0</v>
      </c>
      <c r="J208" s="7">
        <f t="shared" si="96"/>
        <v>0</v>
      </c>
      <c r="K208" s="7">
        <f t="shared" si="96"/>
        <v>0</v>
      </c>
      <c r="L208" s="7">
        <f t="shared" si="96"/>
        <v>0</v>
      </c>
      <c r="M208" s="7">
        <f t="shared" si="96"/>
        <v>0</v>
      </c>
      <c r="N208" s="7">
        <f t="shared" si="96"/>
        <v>0</v>
      </c>
      <c r="O208" s="7">
        <f t="shared" si="96"/>
        <v>0</v>
      </c>
      <c r="P208" s="7">
        <f t="shared" si="96"/>
        <v>0</v>
      </c>
      <c r="Q208" s="7">
        <f t="shared" si="96"/>
        <v>0</v>
      </c>
      <c r="R208" s="7">
        <f t="shared" si="96"/>
        <v>0</v>
      </c>
      <c r="S208" s="7">
        <f t="shared" si="96"/>
        <v>0</v>
      </c>
      <c r="T208" s="7">
        <f t="shared" si="96"/>
        <v>0</v>
      </c>
      <c r="U208" s="7">
        <f t="shared" si="96"/>
        <v>0</v>
      </c>
      <c r="V208" s="7">
        <f t="shared" si="96"/>
        <v>0</v>
      </c>
      <c r="W208" s="7">
        <f t="shared" si="96"/>
        <v>0</v>
      </c>
      <c r="X208" s="7">
        <f t="shared" si="96"/>
        <v>0</v>
      </c>
      <c r="Y208" s="7">
        <f t="shared" si="96"/>
        <v>0</v>
      </c>
      <c r="Z208" s="7">
        <f t="shared" si="96"/>
        <v>11164.5</v>
      </c>
      <c r="AA208" s="7">
        <f t="shared" si="96"/>
        <v>0</v>
      </c>
      <c r="AB208" s="7">
        <f t="shared" si="96"/>
        <v>0</v>
      </c>
      <c r="AC208" s="7">
        <f t="shared" si="96"/>
        <v>0</v>
      </c>
      <c r="AD208" s="7">
        <f t="shared" si="96"/>
        <v>0.08361</v>
      </c>
      <c r="AE208" s="7">
        <f t="shared" si="96"/>
        <v>0</v>
      </c>
      <c r="AF208" s="87" t="s">
        <v>102</v>
      </c>
      <c r="AG208" s="62"/>
      <c r="AH208" s="62"/>
      <c r="AI208" s="62"/>
      <c r="AJ208" s="62"/>
    </row>
    <row r="209" spans="1:36" s="22" customFormat="1" ht="21" customHeight="1">
      <c r="A209" s="21" t="s">
        <v>23</v>
      </c>
      <c r="B209" s="13">
        <f t="shared" si="95"/>
        <v>11164.58361</v>
      </c>
      <c r="C209" s="13">
        <f>C210+C211+C212+C213</f>
        <v>0</v>
      </c>
      <c r="D209" s="13">
        <f>D210+D211+D212+D213</f>
        <v>0</v>
      </c>
      <c r="E209" s="13">
        <f>E210+E211+E212+E213</f>
        <v>0</v>
      </c>
      <c r="F209" s="13">
        <f>E209/B209%</f>
        <v>0</v>
      </c>
      <c r="G209" s="13">
        <f>_xlfn.IFERROR(E209/C209*100,0)</f>
        <v>0</v>
      </c>
      <c r="H209" s="13">
        <f aca="true" t="shared" si="97" ref="H209:AE209">H210+H211+H212+H213</f>
        <v>0</v>
      </c>
      <c r="I209" s="13">
        <f t="shared" si="97"/>
        <v>0</v>
      </c>
      <c r="J209" s="13">
        <f t="shared" si="97"/>
        <v>0</v>
      </c>
      <c r="K209" s="13">
        <f t="shared" si="97"/>
        <v>0</v>
      </c>
      <c r="L209" s="13">
        <f t="shared" si="97"/>
        <v>0</v>
      </c>
      <c r="M209" s="13">
        <f t="shared" si="97"/>
        <v>0</v>
      </c>
      <c r="N209" s="13">
        <f t="shared" si="97"/>
        <v>0</v>
      </c>
      <c r="O209" s="13">
        <f t="shared" si="97"/>
        <v>0</v>
      </c>
      <c r="P209" s="13">
        <f t="shared" si="97"/>
        <v>0</v>
      </c>
      <c r="Q209" s="13">
        <f t="shared" si="97"/>
        <v>0</v>
      </c>
      <c r="R209" s="13">
        <f t="shared" si="97"/>
        <v>0</v>
      </c>
      <c r="S209" s="13">
        <f t="shared" si="97"/>
        <v>0</v>
      </c>
      <c r="T209" s="13">
        <f t="shared" si="97"/>
        <v>0</v>
      </c>
      <c r="U209" s="13">
        <f t="shared" si="97"/>
        <v>0</v>
      </c>
      <c r="V209" s="13">
        <f t="shared" si="97"/>
        <v>0</v>
      </c>
      <c r="W209" s="13">
        <f t="shared" si="97"/>
        <v>0</v>
      </c>
      <c r="X209" s="13">
        <f t="shared" si="97"/>
        <v>0</v>
      </c>
      <c r="Y209" s="13">
        <f t="shared" si="97"/>
        <v>0</v>
      </c>
      <c r="Z209" s="13">
        <f t="shared" si="97"/>
        <v>11164.5</v>
      </c>
      <c r="AA209" s="13">
        <f t="shared" si="97"/>
        <v>0</v>
      </c>
      <c r="AB209" s="13">
        <f t="shared" si="97"/>
        <v>0</v>
      </c>
      <c r="AC209" s="13">
        <f t="shared" si="97"/>
        <v>0</v>
      </c>
      <c r="AD209" s="13">
        <f t="shared" si="97"/>
        <v>0.08361</v>
      </c>
      <c r="AE209" s="13">
        <f t="shared" si="97"/>
        <v>0</v>
      </c>
      <c r="AF209" s="88"/>
      <c r="AG209" s="62"/>
      <c r="AH209" s="62"/>
      <c r="AI209" s="62"/>
      <c r="AJ209" s="62"/>
    </row>
    <row r="210" spans="1:36" ht="25.5" customHeight="1">
      <c r="A210" s="24" t="s">
        <v>12</v>
      </c>
      <c r="B210" s="7">
        <f t="shared" si="95"/>
        <v>5033.5</v>
      </c>
      <c r="C210" s="7">
        <f>H210+J210+L210+N210+P210</f>
        <v>0</v>
      </c>
      <c r="D210" s="7">
        <f>E210</f>
        <v>0</v>
      </c>
      <c r="E210" s="7">
        <f>I210+K210+M210+O210+Q210+S210+U210+W210+Y210+AA210+AC210+AE210</f>
        <v>0</v>
      </c>
      <c r="F210" s="7"/>
      <c r="G210" s="7"/>
      <c r="H210" s="7"/>
      <c r="I210" s="7"/>
      <c r="J210" s="7"/>
      <c r="K210" s="7"/>
      <c r="L210" s="7"/>
      <c r="M210" s="7"/>
      <c r="N210" s="7"/>
      <c r="O210" s="7"/>
      <c r="P210" s="7"/>
      <c r="Q210" s="7"/>
      <c r="R210" s="7"/>
      <c r="S210" s="7"/>
      <c r="T210" s="7"/>
      <c r="U210" s="7"/>
      <c r="V210" s="7"/>
      <c r="W210" s="7"/>
      <c r="X210" s="7"/>
      <c r="Y210" s="7"/>
      <c r="Z210" s="7">
        <v>5033.5</v>
      </c>
      <c r="AA210" s="7"/>
      <c r="AB210" s="7"/>
      <c r="AC210" s="7"/>
      <c r="AD210" s="7"/>
      <c r="AE210" s="38"/>
      <c r="AF210" s="88"/>
      <c r="AG210" s="62"/>
      <c r="AH210" s="62"/>
      <c r="AI210" s="62"/>
      <c r="AJ210" s="62"/>
    </row>
    <row r="211" spans="1:36" ht="21.75" customHeight="1">
      <c r="A211" s="24" t="s">
        <v>13</v>
      </c>
      <c r="B211" s="7">
        <f t="shared" si="95"/>
        <v>6131.08361</v>
      </c>
      <c r="C211" s="7">
        <f>H211+J211+L211+N211+P211</f>
        <v>0</v>
      </c>
      <c r="D211" s="7">
        <f>E211</f>
        <v>0</v>
      </c>
      <c r="E211" s="7">
        <f>I211+K211+M211+O211+Q211+S211+U211+W211+Y211+AA211+AC211+AE211</f>
        <v>0</v>
      </c>
      <c r="F211" s="7"/>
      <c r="G211" s="7">
        <f>_xlfn.IFERROR(E211/C211*100,0)</f>
        <v>0</v>
      </c>
      <c r="H211" s="7"/>
      <c r="I211" s="7"/>
      <c r="J211" s="7"/>
      <c r="K211" s="7"/>
      <c r="L211" s="7"/>
      <c r="M211" s="7"/>
      <c r="N211" s="7"/>
      <c r="O211" s="7"/>
      <c r="P211" s="7"/>
      <c r="Q211" s="7"/>
      <c r="R211" s="7"/>
      <c r="S211" s="7"/>
      <c r="T211" s="7"/>
      <c r="U211" s="7"/>
      <c r="V211" s="7"/>
      <c r="W211" s="7"/>
      <c r="X211" s="7"/>
      <c r="Y211" s="7"/>
      <c r="Z211" s="7">
        <v>6131</v>
      </c>
      <c r="AA211" s="7"/>
      <c r="AB211" s="7"/>
      <c r="AC211" s="7"/>
      <c r="AD211" s="7">
        <v>0.08361</v>
      </c>
      <c r="AE211" s="38"/>
      <c r="AF211" s="88"/>
      <c r="AG211" s="62"/>
      <c r="AH211" s="62"/>
      <c r="AI211" s="62"/>
      <c r="AJ211" s="62"/>
    </row>
    <row r="212" spans="1:36" ht="21" customHeight="1">
      <c r="A212" s="24" t="s">
        <v>52</v>
      </c>
      <c r="B212" s="7">
        <f t="shared" si="95"/>
        <v>0</v>
      </c>
      <c r="C212" s="7">
        <f>H212+J212+L212+N212+P212</f>
        <v>0</v>
      </c>
      <c r="D212" s="7">
        <f>E212</f>
        <v>0</v>
      </c>
      <c r="E212" s="7">
        <f>I212+K212+M212+O212+Q212+S212+U212+W212+Y212+AA212+AC212+AE212</f>
        <v>0</v>
      </c>
      <c r="F212" s="7"/>
      <c r="G212" s="7">
        <f>_xlfn.IFERROR(E212/C212*100,0)</f>
        <v>0</v>
      </c>
      <c r="H212" s="7"/>
      <c r="I212" s="7"/>
      <c r="J212" s="7"/>
      <c r="K212" s="7"/>
      <c r="L212" s="7"/>
      <c r="M212" s="7"/>
      <c r="N212" s="7"/>
      <c r="O212" s="7"/>
      <c r="P212" s="7"/>
      <c r="Q212" s="7"/>
      <c r="R212" s="7"/>
      <c r="S212" s="7"/>
      <c r="T212" s="7"/>
      <c r="U212" s="7"/>
      <c r="V212" s="7"/>
      <c r="W212" s="7"/>
      <c r="X212" s="7"/>
      <c r="Y212" s="7"/>
      <c r="Z212" s="7"/>
      <c r="AA212" s="7"/>
      <c r="AB212" s="7"/>
      <c r="AC212" s="7"/>
      <c r="AD212" s="7"/>
      <c r="AE212" s="38"/>
      <c r="AF212" s="88"/>
      <c r="AG212" s="62"/>
      <c r="AH212" s="62"/>
      <c r="AI212" s="62"/>
      <c r="AJ212" s="62"/>
    </row>
    <row r="213" spans="1:36" ht="26.25" customHeight="1">
      <c r="A213" s="24" t="s">
        <v>14</v>
      </c>
      <c r="B213" s="7">
        <f t="shared" si="95"/>
        <v>0</v>
      </c>
      <c r="C213" s="7">
        <f>H213+J213+L213+N213+P213</f>
        <v>0</v>
      </c>
      <c r="D213" s="7">
        <f>E213</f>
        <v>0</v>
      </c>
      <c r="E213" s="7">
        <f>I213+K213+M213+O213+Q213+S213+U213+W213+Y213+AA213+AC213+AE213</f>
        <v>0</v>
      </c>
      <c r="F213" s="7" t="e">
        <f>E213/B213%</f>
        <v>#DIV/0!</v>
      </c>
      <c r="G213" s="7">
        <f>_xlfn.IFERROR(E213/C213*100,0)</f>
        <v>0</v>
      </c>
      <c r="H213" s="7"/>
      <c r="I213" s="7"/>
      <c r="J213" s="7"/>
      <c r="K213" s="7"/>
      <c r="L213" s="7"/>
      <c r="M213" s="7"/>
      <c r="N213" s="7"/>
      <c r="O213" s="7"/>
      <c r="P213" s="7"/>
      <c r="Q213" s="7"/>
      <c r="R213" s="7"/>
      <c r="S213" s="7"/>
      <c r="T213" s="7"/>
      <c r="U213" s="7"/>
      <c r="V213" s="7"/>
      <c r="W213" s="7"/>
      <c r="X213" s="7"/>
      <c r="Y213" s="7"/>
      <c r="Z213" s="7"/>
      <c r="AA213" s="7"/>
      <c r="AB213" s="7"/>
      <c r="AC213" s="7"/>
      <c r="AD213" s="7"/>
      <c r="AE213" s="38"/>
      <c r="AF213" s="89"/>
      <c r="AG213" s="62"/>
      <c r="AH213" s="62"/>
      <c r="AI213" s="62"/>
      <c r="AJ213" s="62"/>
    </row>
    <row r="214" spans="1:36" ht="39.75" customHeight="1">
      <c r="A214" s="47" t="s">
        <v>90</v>
      </c>
      <c r="B214" s="7">
        <f t="shared" si="95"/>
        <v>13409.69996</v>
      </c>
      <c r="C214" s="7">
        <f>C215</f>
        <v>0</v>
      </c>
      <c r="D214" s="7">
        <f>D215</f>
        <v>0</v>
      </c>
      <c r="E214" s="7">
        <f>E215</f>
        <v>0</v>
      </c>
      <c r="F214" s="7">
        <f>E214/B214%</f>
        <v>0</v>
      </c>
      <c r="G214" s="7">
        <f>_xlfn.IFERROR(E214/C214*100,0)</f>
        <v>0</v>
      </c>
      <c r="H214" s="7">
        <f>H215</f>
        <v>0</v>
      </c>
      <c r="I214" s="7">
        <f aca="true" t="shared" si="98" ref="I214:AE214">I215</f>
        <v>0</v>
      </c>
      <c r="J214" s="7">
        <f t="shared" si="98"/>
        <v>0</v>
      </c>
      <c r="K214" s="7">
        <f t="shared" si="98"/>
        <v>0</v>
      </c>
      <c r="L214" s="7">
        <f t="shared" si="98"/>
        <v>0</v>
      </c>
      <c r="M214" s="7">
        <f t="shared" si="98"/>
        <v>0</v>
      </c>
      <c r="N214" s="7">
        <f t="shared" si="98"/>
        <v>0</v>
      </c>
      <c r="O214" s="7">
        <f t="shared" si="98"/>
        <v>0</v>
      </c>
      <c r="P214" s="7">
        <f t="shared" si="98"/>
        <v>0</v>
      </c>
      <c r="Q214" s="7">
        <f t="shared" si="98"/>
        <v>0</v>
      </c>
      <c r="R214" s="7">
        <f t="shared" si="98"/>
        <v>0</v>
      </c>
      <c r="S214" s="7">
        <f t="shared" si="98"/>
        <v>0</v>
      </c>
      <c r="T214" s="7">
        <f t="shared" si="98"/>
        <v>824.27596</v>
      </c>
      <c r="U214" s="7">
        <f t="shared" si="98"/>
        <v>0</v>
      </c>
      <c r="V214" s="7">
        <f t="shared" si="98"/>
        <v>0</v>
      </c>
      <c r="W214" s="7">
        <f t="shared" si="98"/>
        <v>0</v>
      </c>
      <c r="X214" s="7">
        <f t="shared" si="98"/>
        <v>0</v>
      </c>
      <c r="Y214" s="7">
        <f t="shared" si="98"/>
        <v>0</v>
      </c>
      <c r="Z214" s="7">
        <f t="shared" si="98"/>
        <v>0</v>
      </c>
      <c r="AA214" s="7">
        <f t="shared" si="98"/>
        <v>0</v>
      </c>
      <c r="AB214" s="7">
        <f t="shared" si="98"/>
        <v>12585.4</v>
      </c>
      <c r="AC214" s="7">
        <f t="shared" si="98"/>
        <v>0</v>
      </c>
      <c r="AD214" s="7">
        <f t="shared" si="98"/>
        <v>0.024</v>
      </c>
      <c r="AE214" s="7">
        <f t="shared" si="98"/>
        <v>0</v>
      </c>
      <c r="AF214" s="87" t="s">
        <v>93</v>
      </c>
      <c r="AG214" s="62"/>
      <c r="AH214" s="62"/>
      <c r="AI214" s="62"/>
      <c r="AJ214" s="62"/>
    </row>
    <row r="215" spans="1:36" s="22" customFormat="1" ht="21" customHeight="1">
      <c r="A215" s="21" t="s">
        <v>23</v>
      </c>
      <c r="B215" s="13">
        <f t="shared" si="95"/>
        <v>13409.69996</v>
      </c>
      <c r="C215" s="13">
        <f>C216+C217+C218+C219</f>
        <v>0</v>
      </c>
      <c r="D215" s="13">
        <f>D216+D217+D218+D219</f>
        <v>0</v>
      </c>
      <c r="E215" s="13">
        <f>E216+E217+E218+E219</f>
        <v>0</v>
      </c>
      <c r="F215" s="13">
        <f>E215/B215%</f>
        <v>0</v>
      </c>
      <c r="G215" s="13">
        <f>_xlfn.IFERROR(E215/C215*100,0)</f>
        <v>0</v>
      </c>
      <c r="H215" s="13">
        <f aca="true" t="shared" si="99" ref="H215:AE215">H216+H217+H218+H219</f>
        <v>0</v>
      </c>
      <c r="I215" s="13">
        <f t="shared" si="99"/>
        <v>0</v>
      </c>
      <c r="J215" s="13">
        <f t="shared" si="99"/>
        <v>0</v>
      </c>
      <c r="K215" s="13">
        <f t="shared" si="99"/>
        <v>0</v>
      </c>
      <c r="L215" s="13">
        <f t="shared" si="99"/>
        <v>0</v>
      </c>
      <c r="M215" s="13">
        <f t="shared" si="99"/>
        <v>0</v>
      </c>
      <c r="N215" s="13">
        <f t="shared" si="99"/>
        <v>0</v>
      </c>
      <c r="O215" s="13">
        <f t="shared" si="99"/>
        <v>0</v>
      </c>
      <c r="P215" s="13">
        <f t="shared" si="99"/>
        <v>0</v>
      </c>
      <c r="Q215" s="13">
        <f t="shared" si="99"/>
        <v>0</v>
      </c>
      <c r="R215" s="13">
        <f t="shared" si="99"/>
        <v>0</v>
      </c>
      <c r="S215" s="13">
        <f t="shared" si="99"/>
        <v>0</v>
      </c>
      <c r="T215" s="13">
        <f t="shared" si="99"/>
        <v>824.27596</v>
      </c>
      <c r="U215" s="13">
        <f t="shared" si="99"/>
        <v>0</v>
      </c>
      <c r="V215" s="13">
        <f t="shared" si="99"/>
        <v>0</v>
      </c>
      <c r="W215" s="13">
        <f t="shared" si="99"/>
        <v>0</v>
      </c>
      <c r="X215" s="13">
        <f t="shared" si="99"/>
        <v>0</v>
      </c>
      <c r="Y215" s="13">
        <f t="shared" si="99"/>
        <v>0</v>
      </c>
      <c r="Z215" s="13">
        <f t="shared" si="99"/>
        <v>0</v>
      </c>
      <c r="AA215" s="13">
        <f t="shared" si="99"/>
        <v>0</v>
      </c>
      <c r="AB215" s="13">
        <f t="shared" si="99"/>
        <v>12585.4</v>
      </c>
      <c r="AC215" s="13">
        <f t="shared" si="99"/>
        <v>0</v>
      </c>
      <c r="AD215" s="13">
        <f t="shared" si="99"/>
        <v>0.024</v>
      </c>
      <c r="AE215" s="13">
        <f t="shared" si="99"/>
        <v>0</v>
      </c>
      <c r="AF215" s="88"/>
      <c r="AG215" s="62"/>
      <c r="AH215" s="62"/>
      <c r="AI215" s="62"/>
      <c r="AJ215" s="62"/>
    </row>
    <row r="216" spans="1:36" ht="25.5" customHeight="1">
      <c r="A216" s="24" t="s">
        <v>12</v>
      </c>
      <c r="B216" s="7">
        <f t="shared" si="95"/>
        <v>10066.8</v>
      </c>
      <c r="C216" s="7">
        <f>H216+J216+L216+N216+P216</f>
        <v>0</v>
      </c>
      <c r="D216" s="7">
        <f>E216</f>
        <v>0</v>
      </c>
      <c r="E216" s="7">
        <f>I216+K216+M216+O216+Q216+S216+U216+W216+Y216+AA216+AC216+AE216</f>
        <v>0</v>
      </c>
      <c r="F216" s="7"/>
      <c r="G216" s="7"/>
      <c r="H216" s="7"/>
      <c r="I216" s="7"/>
      <c r="J216" s="7"/>
      <c r="K216" s="7"/>
      <c r="L216" s="7"/>
      <c r="M216" s="7"/>
      <c r="N216" s="7"/>
      <c r="O216" s="7"/>
      <c r="P216" s="7"/>
      <c r="Q216" s="7"/>
      <c r="R216" s="7"/>
      <c r="S216" s="7"/>
      <c r="T216" s="7"/>
      <c r="U216" s="7"/>
      <c r="V216" s="7"/>
      <c r="W216" s="7"/>
      <c r="X216" s="7"/>
      <c r="Y216" s="7"/>
      <c r="Z216" s="7"/>
      <c r="AA216" s="7"/>
      <c r="AB216" s="7">
        <v>10066.8</v>
      </c>
      <c r="AC216" s="7"/>
      <c r="AD216" s="7"/>
      <c r="AE216" s="38"/>
      <c r="AF216" s="88"/>
      <c r="AG216" s="62"/>
      <c r="AH216" s="62"/>
      <c r="AI216" s="62"/>
      <c r="AJ216" s="62"/>
    </row>
    <row r="217" spans="1:36" ht="21.75" customHeight="1">
      <c r="A217" s="24" t="s">
        <v>13</v>
      </c>
      <c r="B217" s="7">
        <f t="shared" si="95"/>
        <v>3342.8999599999997</v>
      </c>
      <c r="C217" s="7">
        <f>H217+J217+L217+N217+P217</f>
        <v>0</v>
      </c>
      <c r="D217" s="7">
        <f>E217</f>
        <v>0</v>
      </c>
      <c r="E217" s="7">
        <f>I217+K217+M217+O217+Q217+S217+U217+W217+Y217+AA217+AC217+AE217</f>
        <v>0</v>
      </c>
      <c r="F217" s="7"/>
      <c r="G217" s="7">
        <f>_xlfn.IFERROR(E217/C217*100,0)</f>
        <v>0</v>
      </c>
      <c r="H217" s="7"/>
      <c r="I217" s="7"/>
      <c r="J217" s="7"/>
      <c r="K217" s="7"/>
      <c r="L217" s="7"/>
      <c r="M217" s="7"/>
      <c r="N217" s="7"/>
      <c r="O217" s="7"/>
      <c r="P217" s="7"/>
      <c r="Q217" s="7"/>
      <c r="R217" s="7"/>
      <c r="S217" s="7"/>
      <c r="T217" s="7">
        <v>824.27596</v>
      </c>
      <c r="U217" s="7"/>
      <c r="V217" s="7"/>
      <c r="W217" s="7"/>
      <c r="X217" s="7"/>
      <c r="Y217" s="7"/>
      <c r="Z217" s="7"/>
      <c r="AA217" s="7"/>
      <c r="AB217" s="7">
        <v>2518.6</v>
      </c>
      <c r="AC217" s="7"/>
      <c r="AD217" s="7">
        <v>0.024</v>
      </c>
      <c r="AE217" s="38"/>
      <c r="AF217" s="88"/>
      <c r="AG217" s="62"/>
      <c r="AH217" s="62"/>
      <c r="AI217" s="62"/>
      <c r="AJ217" s="62"/>
    </row>
    <row r="218" spans="1:36" ht="21" customHeight="1">
      <c r="A218" s="24" t="s">
        <v>52</v>
      </c>
      <c r="B218" s="7">
        <f t="shared" si="95"/>
        <v>0</v>
      </c>
      <c r="C218" s="7">
        <f>H218+J218+L218+N218+P218</f>
        <v>0</v>
      </c>
      <c r="D218" s="7">
        <f>E218</f>
        <v>0</v>
      </c>
      <c r="E218" s="7">
        <f>I218+K218+M218+O218+Q218+S218+U218+W218+Y218+AA218+AC218+AE218</f>
        <v>0</v>
      </c>
      <c r="F218" s="7"/>
      <c r="G218" s="7">
        <f>_xlfn.IFERROR(E218/C218*100,0)</f>
        <v>0</v>
      </c>
      <c r="H218" s="7"/>
      <c r="I218" s="7"/>
      <c r="J218" s="7"/>
      <c r="K218" s="7"/>
      <c r="L218" s="7"/>
      <c r="M218" s="7"/>
      <c r="N218" s="7"/>
      <c r="O218" s="7"/>
      <c r="P218" s="7"/>
      <c r="Q218" s="7"/>
      <c r="R218" s="7"/>
      <c r="S218" s="7"/>
      <c r="T218" s="7"/>
      <c r="U218" s="7"/>
      <c r="V218" s="7"/>
      <c r="W218" s="7"/>
      <c r="X218" s="7"/>
      <c r="Y218" s="7"/>
      <c r="Z218" s="7"/>
      <c r="AA218" s="7"/>
      <c r="AB218" s="7"/>
      <c r="AC218" s="7"/>
      <c r="AD218" s="7"/>
      <c r="AE218" s="38"/>
      <c r="AF218" s="88"/>
      <c r="AG218" s="62"/>
      <c r="AH218" s="62"/>
      <c r="AI218" s="62"/>
      <c r="AJ218" s="62"/>
    </row>
    <row r="219" spans="1:36" ht="30.75" customHeight="1">
      <c r="A219" s="24" t="s">
        <v>14</v>
      </c>
      <c r="B219" s="7">
        <f t="shared" si="68"/>
        <v>0</v>
      </c>
      <c r="C219" s="7">
        <f>H219+J219+L219+N219+P219</f>
        <v>0</v>
      </c>
      <c r="D219" s="7">
        <f>E219</f>
        <v>0</v>
      </c>
      <c r="E219" s="7">
        <f>I219+K219+M219+O219+Q219+S219+U219+W219+Y219+AA219+AC219+AE219</f>
        <v>0</v>
      </c>
      <c r="F219" s="7" t="e">
        <f>E219/B219%</f>
        <v>#DIV/0!</v>
      </c>
      <c r="G219" s="7">
        <f>_xlfn.IFERROR(E219/C219*100,0)</f>
        <v>0</v>
      </c>
      <c r="H219" s="7"/>
      <c r="I219" s="7"/>
      <c r="J219" s="7"/>
      <c r="K219" s="7"/>
      <c r="L219" s="7"/>
      <c r="M219" s="7"/>
      <c r="N219" s="7"/>
      <c r="O219" s="7"/>
      <c r="P219" s="7"/>
      <c r="Q219" s="7"/>
      <c r="R219" s="7"/>
      <c r="S219" s="7"/>
      <c r="T219" s="7"/>
      <c r="U219" s="7"/>
      <c r="V219" s="7"/>
      <c r="W219" s="7"/>
      <c r="X219" s="7"/>
      <c r="Y219" s="7"/>
      <c r="Z219" s="7"/>
      <c r="AA219" s="7"/>
      <c r="AB219" s="7"/>
      <c r="AC219" s="7"/>
      <c r="AD219" s="7"/>
      <c r="AE219" s="38"/>
      <c r="AF219" s="89"/>
      <c r="AG219" s="62"/>
      <c r="AH219" s="62"/>
      <c r="AI219" s="62"/>
      <c r="AJ219" s="62"/>
    </row>
    <row r="220" spans="1:36" s="22" customFormat="1" ht="24.75" customHeight="1">
      <c r="A220" s="49" t="s">
        <v>35</v>
      </c>
      <c r="B220" s="13">
        <f t="shared" si="68"/>
        <v>181298.27697</v>
      </c>
      <c r="C220" s="13">
        <f>C221+C222+C224+C225+C223</f>
        <v>66008.96001</v>
      </c>
      <c r="D220" s="13">
        <f>D221+D222+D224+D225+D223</f>
        <v>54212.48</v>
      </c>
      <c r="E220" s="13">
        <f>E221+E222+E224+E225+E223</f>
        <v>54212.48</v>
      </c>
      <c r="F220" s="13">
        <f>E220/B220%</f>
        <v>29.902369126746148</v>
      </c>
      <c r="G220" s="13">
        <f>E220/C220%</f>
        <v>82.12897156959768</v>
      </c>
      <c r="H220" s="13">
        <f aca="true" t="shared" si="100" ref="H220:AE220">H221+H222+H224+H225+H223</f>
        <v>11352.934989999998</v>
      </c>
      <c r="I220" s="13">
        <f t="shared" si="100"/>
        <v>9766.99</v>
      </c>
      <c r="J220" s="13">
        <f t="shared" si="100"/>
        <v>11923.072740000001</v>
      </c>
      <c r="K220" s="13">
        <f t="shared" si="100"/>
        <v>9583.96</v>
      </c>
      <c r="L220" s="13">
        <f t="shared" si="100"/>
        <v>9097.71271</v>
      </c>
      <c r="M220" s="13">
        <f t="shared" si="100"/>
        <v>10219.66</v>
      </c>
      <c r="N220" s="13">
        <f t="shared" si="100"/>
        <v>16543.592</v>
      </c>
      <c r="O220" s="13">
        <f t="shared" si="100"/>
        <v>8912.66</v>
      </c>
      <c r="P220" s="13">
        <f t="shared" si="100"/>
        <v>17091.64757</v>
      </c>
      <c r="Q220" s="13">
        <f t="shared" si="100"/>
        <v>15829.17</v>
      </c>
      <c r="R220" s="13">
        <f t="shared" si="100"/>
        <v>9541.528699999999</v>
      </c>
      <c r="S220" s="13">
        <f t="shared" si="100"/>
        <v>0</v>
      </c>
      <c r="T220" s="13">
        <f t="shared" si="100"/>
        <v>15014.023130000001</v>
      </c>
      <c r="U220" s="13">
        <f t="shared" si="100"/>
        <v>0</v>
      </c>
      <c r="V220" s="13">
        <f>V221+V222+V224+V225+V223</f>
        <v>14533.820779999998</v>
      </c>
      <c r="W220" s="13">
        <f t="shared" si="100"/>
        <v>0</v>
      </c>
      <c r="X220" s="13">
        <f t="shared" si="100"/>
        <v>20116.78338</v>
      </c>
      <c r="Y220" s="13">
        <f t="shared" si="100"/>
        <v>0</v>
      </c>
      <c r="Z220" s="13">
        <f t="shared" si="100"/>
        <v>21289.43762</v>
      </c>
      <c r="AA220" s="13">
        <f t="shared" si="100"/>
        <v>0</v>
      </c>
      <c r="AB220" s="13">
        <f t="shared" si="100"/>
        <v>27018.89566</v>
      </c>
      <c r="AC220" s="13">
        <f t="shared" si="100"/>
        <v>0</v>
      </c>
      <c r="AD220" s="13">
        <f t="shared" si="100"/>
        <v>7774.827689999999</v>
      </c>
      <c r="AE220" s="13">
        <f t="shared" si="100"/>
        <v>0</v>
      </c>
      <c r="AF220" s="50"/>
      <c r="AG220" s="62"/>
      <c r="AH220" s="62"/>
      <c r="AI220" s="62"/>
      <c r="AJ220" s="62"/>
    </row>
    <row r="221" spans="1:36" ht="18.75" customHeight="1">
      <c r="A221" s="24" t="s">
        <v>12</v>
      </c>
      <c r="B221" s="7">
        <f aca="true" t="shared" si="101" ref="B221:E222">B90+B84+B66+B42+B18+B11+B150+B204</f>
        <v>16095.4</v>
      </c>
      <c r="C221" s="7">
        <f t="shared" si="101"/>
        <v>0</v>
      </c>
      <c r="D221" s="7">
        <f t="shared" si="101"/>
        <v>0</v>
      </c>
      <c r="E221" s="7">
        <f t="shared" si="101"/>
        <v>0</v>
      </c>
      <c r="F221" s="7">
        <f>E221/B221%</f>
        <v>0</v>
      </c>
      <c r="G221" s="7">
        <f>_xlfn.IFERROR(E221/C221*100,0)</f>
        <v>0</v>
      </c>
      <c r="H221" s="7">
        <f aca="true" t="shared" si="102" ref="H221:AE221">H90+H84+H66+H42+H18+H11+H150+H204</f>
        <v>0</v>
      </c>
      <c r="I221" s="7">
        <f t="shared" si="102"/>
        <v>0</v>
      </c>
      <c r="J221" s="7">
        <f t="shared" si="102"/>
        <v>0</v>
      </c>
      <c r="K221" s="7">
        <f t="shared" si="102"/>
        <v>0</v>
      </c>
      <c r="L221" s="7">
        <f t="shared" si="102"/>
        <v>0</v>
      </c>
      <c r="M221" s="7">
        <f t="shared" si="102"/>
        <v>0</v>
      </c>
      <c r="N221" s="7">
        <f t="shared" si="102"/>
        <v>0</v>
      </c>
      <c r="O221" s="7">
        <f t="shared" si="102"/>
        <v>0</v>
      </c>
      <c r="P221" s="7">
        <f t="shared" si="102"/>
        <v>0</v>
      </c>
      <c r="Q221" s="7">
        <f t="shared" si="102"/>
        <v>0</v>
      </c>
      <c r="R221" s="7">
        <f t="shared" si="102"/>
        <v>0</v>
      </c>
      <c r="S221" s="7">
        <f t="shared" si="102"/>
        <v>0</v>
      </c>
      <c r="T221" s="7">
        <f t="shared" si="102"/>
        <v>0</v>
      </c>
      <c r="U221" s="7">
        <f t="shared" si="102"/>
        <v>0</v>
      </c>
      <c r="V221" s="7">
        <f t="shared" si="102"/>
        <v>0</v>
      </c>
      <c r="W221" s="7">
        <f t="shared" si="102"/>
        <v>0</v>
      </c>
      <c r="X221" s="7">
        <f t="shared" si="102"/>
        <v>995.1</v>
      </c>
      <c r="Y221" s="7">
        <f t="shared" si="102"/>
        <v>0</v>
      </c>
      <c r="Z221" s="7">
        <f t="shared" si="102"/>
        <v>5033.5</v>
      </c>
      <c r="AA221" s="7">
        <f t="shared" si="102"/>
        <v>0</v>
      </c>
      <c r="AB221" s="7">
        <f t="shared" si="102"/>
        <v>10066.8</v>
      </c>
      <c r="AC221" s="7">
        <f t="shared" si="102"/>
        <v>0</v>
      </c>
      <c r="AD221" s="7">
        <f t="shared" si="102"/>
        <v>0</v>
      </c>
      <c r="AE221" s="7">
        <f t="shared" si="102"/>
        <v>0</v>
      </c>
      <c r="AF221" s="50"/>
      <c r="AG221" s="62"/>
      <c r="AH221" s="62"/>
      <c r="AI221" s="62"/>
      <c r="AJ221" s="62"/>
    </row>
    <row r="222" spans="1:36" ht="18.75" customHeight="1">
      <c r="A222" s="24" t="s">
        <v>13</v>
      </c>
      <c r="B222" s="7">
        <f t="shared" si="101"/>
        <v>149508.16744999998</v>
      </c>
      <c r="C222" s="7">
        <f t="shared" si="101"/>
        <v>60208.960009999995</v>
      </c>
      <c r="D222" s="7">
        <f t="shared" si="101"/>
        <v>48712.48</v>
      </c>
      <c r="E222" s="7">
        <f t="shared" si="101"/>
        <v>48712.48</v>
      </c>
      <c r="F222" s="7">
        <f>E222/B222%</f>
        <v>32.58181865970026</v>
      </c>
      <c r="G222" s="7">
        <f>_xlfn.IFERROR(E222/C222*100,0)</f>
        <v>80.90569907188139</v>
      </c>
      <c r="H222" s="7">
        <f aca="true" t="shared" si="103" ref="H222:AE222">H91+H85+H67+H43+H19+H12+H151+H205</f>
        <v>11352.934989999998</v>
      </c>
      <c r="I222" s="7">
        <f t="shared" si="103"/>
        <v>9766.99</v>
      </c>
      <c r="J222" s="7">
        <f t="shared" si="103"/>
        <v>11923.072740000001</v>
      </c>
      <c r="K222" s="7">
        <f t="shared" si="103"/>
        <v>9583.96</v>
      </c>
      <c r="L222" s="7">
        <f t="shared" si="103"/>
        <v>9097.71271</v>
      </c>
      <c r="M222" s="7">
        <f t="shared" si="103"/>
        <v>10219.66</v>
      </c>
      <c r="N222" s="7">
        <f t="shared" si="103"/>
        <v>12493.592</v>
      </c>
      <c r="O222" s="7">
        <f t="shared" si="103"/>
        <v>8912.66</v>
      </c>
      <c r="P222" s="7">
        <f t="shared" si="103"/>
        <v>15341.64757</v>
      </c>
      <c r="Q222" s="7">
        <f t="shared" si="103"/>
        <v>10329.17</v>
      </c>
      <c r="R222" s="7">
        <f t="shared" si="103"/>
        <v>9541.528699999999</v>
      </c>
      <c r="S222" s="7">
        <f t="shared" si="103"/>
        <v>0</v>
      </c>
      <c r="T222" s="7">
        <f t="shared" si="103"/>
        <v>15014.023130000001</v>
      </c>
      <c r="U222" s="7">
        <f t="shared" si="103"/>
        <v>0</v>
      </c>
      <c r="V222" s="7">
        <f t="shared" si="103"/>
        <v>7533.820779999999</v>
      </c>
      <c r="W222" s="7">
        <f t="shared" si="103"/>
        <v>0</v>
      </c>
      <c r="X222" s="7">
        <f t="shared" si="103"/>
        <v>18421.683380000002</v>
      </c>
      <c r="Y222" s="7">
        <f t="shared" si="103"/>
        <v>0</v>
      </c>
      <c r="Z222" s="7">
        <f t="shared" si="103"/>
        <v>16255.93762</v>
      </c>
      <c r="AA222" s="7">
        <f t="shared" si="103"/>
        <v>0</v>
      </c>
      <c r="AB222" s="7">
        <f t="shared" si="103"/>
        <v>16757.38614</v>
      </c>
      <c r="AC222" s="7">
        <f t="shared" si="103"/>
        <v>0</v>
      </c>
      <c r="AD222" s="7">
        <f t="shared" si="103"/>
        <v>7774.827689999999</v>
      </c>
      <c r="AE222" s="7">
        <f t="shared" si="103"/>
        <v>0</v>
      </c>
      <c r="AF222" s="50"/>
      <c r="AG222" s="62"/>
      <c r="AH222" s="62"/>
      <c r="AI222" s="62"/>
      <c r="AJ222" s="62"/>
    </row>
    <row r="223" spans="1:36" s="30" customFormat="1" ht="18.75" customHeight="1" hidden="1">
      <c r="A223" s="28" t="s">
        <v>65</v>
      </c>
      <c r="B223" s="29">
        <f>B13</f>
        <v>0</v>
      </c>
      <c r="C223" s="29">
        <f>C13</f>
        <v>0</v>
      </c>
      <c r="D223" s="29">
        <f>D13</f>
        <v>0</v>
      </c>
      <c r="E223" s="29">
        <f>E13</f>
        <v>0</v>
      </c>
      <c r="F223" s="29"/>
      <c r="G223" s="29">
        <f>_xlfn.IFERROR(E223/C223*100,0)</f>
        <v>0</v>
      </c>
      <c r="H223" s="29">
        <f aca="true" t="shared" si="104" ref="H223:AE223">H13</f>
        <v>0</v>
      </c>
      <c r="I223" s="29">
        <f t="shared" si="104"/>
        <v>0</v>
      </c>
      <c r="J223" s="29">
        <f t="shared" si="104"/>
        <v>0</v>
      </c>
      <c r="K223" s="29">
        <f t="shared" si="104"/>
        <v>0</v>
      </c>
      <c r="L223" s="29">
        <f t="shared" si="104"/>
        <v>0</v>
      </c>
      <c r="M223" s="29">
        <f t="shared" si="104"/>
        <v>0</v>
      </c>
      <c r="N223" s="29">
        <f t="shared" si="104"/>
        <v>0</v>
      </c>
      <c r="O223" s="29">
        <f t="shared" si="104"/>
        <v>0</v>
      </c>
      <c r="P223" s="29">
        <f t="shared" si="104"/>
        <v>0</v>
      </c>
      <c r="Q223" s="29">
        <f t="shared" si="104"/>
        <v>0</v>
      </c>
      <c r="R223" s="29">
        <f t="shared" si="104"/>
        <v>0</v>
      </c>
      <c r="S223" s="29">
        <f t="shared" si="104"/>
        <v>0</v>
      </c>
      <c r="T223" s="29">
        <f t="shared" si="104"/>
        <v>0</v>
      </c>
      <c r="U223" s="29">
        <f t="shared" si="104"/>
        <v>0</v>
      </c>
      <c r="V223" s="29">
        <f t="shared" si="104"/>
        <v>0</v>
      </c>
      <c r="W223" s="29">
        <f t="shared" si="104"/>
        <v>0</v>
      </c>
      <c r="X223" s="29">
        <f t="shared" si="104"/>
        <v>0</v>
      </c>
      <c r="Y223" s="29">
        <f t="shared" si="104"/>
        <v>0</v>
      </c>
      <c r="Z223" s="29">
        <f t="shared" si="104"/>
        <v>0</v>
      </c>
      <c r="AA223" s="29">
        <f t="shared" si="104"/>
        <v>0</v>
      </c>
      <c r="AB223" s="29">
        <f t="shared" si="104"/>
        <v>0</v>
      </c>
      <c r="AC223" s="29">
        <f t="shared" si="104"/>
        <v>0</v>
      </c>
      <c r="AD223" s="29">
        <f t="shared" si="104"/>
        <v>0</v>
      </c>
      <c r="AE223" s="29">
        <f t="shared" si="104"/>
        <v>0</v>
      </c>
      <c r="AF223" s="50"/>
      <c r="AG223" s="62"/>
      <c r="AH223" s="62"/>
      <c r="AI223" s="62"/>
      <c r="AJ223" s="62"/>
    </row>
    <row r="224" spans="1:36" ht="18.75" customHeight="1">
      <c r="A224" s="24" t="s">
        <v>52</v>
      </c>
      <c r="B224" s="7">
        <f aca="true" t="shared" si="105" ref="B224:E225">B92+B86+B68+B44+B20+B14+B152+B206</f>
        <v>0</v>
      </c>
      <c r="C224" s="7">
        <f t="shared" si="105"/>
        <v>0</v>
      </c>
      <c r="D224" s="7">
        <f t="shared" si="105"/>
        <v>0</v>
      </c>
      <c r="E224" s="7">
        <f t="shared" si="105"/>
        <v>0</v>
      </c>
      <c r="F224" s="7"/>
      <c r="G224" s="7">
        <f>_xlfn.IFERROR(E224/C224*100,0)</f>
        <v>0</v>
      </c>
      <c r="H224" s="7">
        <f aca="true" t="shared" si="106" ref="H224:AE224">H92+H86+H68+H44+H20+H14+H152+H206</f>
        <v>0</v>
      </c>
      <c r="I224" s="7">
        <f t="shared" si="106"/>
        <v>0</v>
      </c>
      <c r="J224" s="7">
        <f t="shared" si="106"/>
        <v>0</v>
      </c>
      <c r="K224" s="7">
        <f t="shared" si="106"/>
        <v>0</v>
      </c>
      <c r="L224" s="7">
        <f t="shared" si="106"/>
        <v>0</v>
      </c>
      <c r="M224" s="7">
        <f t="shared" si="106"/>
        <v>0</v>
      </c>
      <c r="N224" s="7">
        <f t="shared" si="106"/>
        <v>0</v>
      </c>
      <c r="O224" s="7">
        <f t="shared" si="106"/>
        <v>0</v>
      </c>
      <c r="P224" s="7">
        <f t="shared" si="106"/>
        <v>0</v>
      </c>
      <c r="Q224" s="7">
        <f t="shared" si="106"/>
        <v>0</v>
      </c>
      <c r="R224" s="7">
        <f t="shared" si="106"/>
        <v>0</v>
      </c>
      <c r="S224" s="7">
        <f t="shared" si="106"/>
        <v>0</v>
      </c>
      <c r="T224" s="7">
        <f t="shared" si="106"/>
        <v>0</v>
      </c>
      <c r="U224" s="7">
        <f t="shared" si="106"/>
        <v>0</v>
      </c>
      <c r="V224" s="7">
        <f t="shared" si="106"/>
        <v>0</v>
      </c>
      <c r="W224" s="7">
        <f t="shared" si="106"/>
        <v>0</v>
      </c>
      <c r="X224" s="7">
        <f t="shared" si="106"/>
        <v>0</v>
      </c>
      <c r="Y224" s="7">
        <f t="shared" si="106"/>
        <v>0</v>
      </c>
      <c r="Z224" s="7">
        <f t="shared" si="106"/>
        <v>0</v>
      </c>
      <c r="AA224" s="7">
        <f t="shared" si="106"/>
        <v>0</v>
      </c>
      <c r="AB224" s="7">
        <f t="shared" si="106"/>
        <v>0</v>
      </c>
      <c r="AC224" s="7">
        <f t="shared" si="106"/>
        <v>0</v>
      </c>
      <c r="AD224" s="7">
        <f t="shared" si="106"/>
        <v>0</v>
      </c>
      <c r="AE224" s="7">
        <f t="shared" si="106"/>
        <v>0</v>
      </c>
      <c r="AF224" s="50"/>
      <c r="AG224" s="62"/>
      <c r="AH224" s="62"/>
      <c r="AI224" s="62"/>
      <c r="AJ224" s="62"/>
    </row>
    <row r="225" spans="1:36" ht="18.75" customHeight="1">
      <c r="A225" s="24" t="s">
        <v>14</v>
      </c>
      <c r="B225" s="7">
        <f t="shared" si="105"/>
        <v>13694.70952</v>
      </c>
      <c r="C225" s="7">
        <f t="shared" si="105"/>
        <v>5800</v>
      </c>
      <c r="D225" s="7">
        <f t="shared" si="105"/>
        <v>5500</v>
      </c>
      <c r="E225" s="7">
        <f t="shared" si="105"/>
        <v>5500</v>
      </c>
      <c r="F225" s="7">
        <f>E225/B225%</f>
        <v>40.16149442211754</v>
      </c>
      <c r="G225" s="7">
        <f>_xlfn.IFERROR(E225/C225*100,0)</f>
        <v>94.82758620689656</v>
      </c>
      <c r="H225" s="7">
        <f aca="true" t="shared" si="107" ref="H225:AE225">H93+H87+H69+H45+H21+H15+H153+H207</f>
        <v>0</v>
      </c>
      <c r="I225" s="7">
        <f t="shared" si="107"/>
        <v>0</v>
      </c>
      <c r="J225" s="7">
        <f t="shared" si="107"/>
        <v>0</v>
      </c>
      <c r="K225" s="7">
        <f t="shared" si="107"/>
        <v>0</v>
      </c>
      <c r="L225" s="7">
        <f t="shared" si="107"/>
        <v>0</v>
      </c>
      <c r="M225" s="7">
        <f t="shared" si="107"/>
        <v>0</v>
      </c>
      <c r="N225" s="7">
        <f t="shared" si="107"/>
        <v>4050</v>
      </c>
      <c r="O225" s="7">
        <f t="shared" si="107"/>
        <v>0</v>
      </c>
      <c r="P225" s="7">
        <f t="shared" si="107"/>
        <v>1750</v>
      </c>
      <c r="Q225" s="7">
        <f t="shared" si="107"/>
        <v>5500</v>
      </c>
      <c r="R225" s="7">
        <f t="shared" si="107"/>
        <v>0</v>
      </c>
      <c r="S225" s="7">
        <f t="shared" si="107"/>
        <v>0</v>
      </c>
      <c r="T225" s="7">
        <f t="shared" si="107"/>
        <v>0</v>
      </c>
      <c r="U225" s="7">
        <f t="shared" si="107"/>
        <v>0</v>
      </c>
      <c r="V225" s="7">
        <f t="shared" si="107"/>
        <v>7000</v>
      </c>
      <c r="W225" s="7">
        <f t="shared" si="107"/>
        <v>0</v>
      </c>
      <c r="X225" s="7">
        <f t="shared" si="107"/>
        <v>700</v>
      </c>
      <c r="Y225" s="7">
        <f t="shared" si="107"/>
        <v>0</v>
      </c>
      <c r="Z225" s="7">
        <f t="shared" si="107"/>
        <v>0</v>
      </c>
      <c r="AA225" s="7">
        <f t="shared" si="107"/>
        <v>0</v>
      </c>
      <c r="AB225" s="7">
        <f t="shared" si="107"/>
        <v>194.70952</v>
      </c>
      <c r="AC225" s="7">
        <f t="shared" si="107"/>
        <v>0</v>
      </c>
      <c r="AD225" s="7">
        <f t="shared" si="107"/>
        <v>0</v>
      </c>
      <c r="AE225" s="7">
        <f t="shared" si="107"/>
        <v>0</v>
      </c>
      <c r="AF225" s="50"/>
      <c r="AG225" s="62"/>
      <c r="AH225" s="62"/>
      <c r="AI225" s="62"/>
      <c r="AJ225" s="62"/>
    </row>
    <row r="226" spans="1:9" ht="16.5">
      <c r="A226" s="55"/>
      <c r="B226" s="23"/>
      <c r="C226" s="10"/>
      <c r="D226" s="10"/>
      <c r="E226" s="10"/>
      <c r="F226" s="10"/>
      <c r="G226" s="10"/>
      <c r="H226" s="10"/>
      <c r="I226" s="10"/>
    </row>
    <row r="227" spans="2:36" s="56" customFormat="1" ht="33" customHeight="1">
      <c r="B227" s="57" t="s">
        <v>34</v>
      </c>
      <c r="C227" s="65"/>
      <c r="D227" s="65"/>
      <c r="E227" s="65"/>
      <c r="F227" s="65"/>
      <c r="G227" s="65"/>
      <c r="H227" s="65"/>
      <c r="I227" s="65"/>
      <c r="J227" s="81"/>
      <c r="K227" s="81"/>
      <c r="L227" s="81"/>
      <c r="M227" s="65"/>
      <c r="N227" s="65"/>
      <c r="O227" s="65"/>
      <c r="P227" s="65"/>
      <c r="Q227" s="65"/>
      <c r="R227" s="81" t="s">
        <v>103</v>
      </c>
      <c r="S227" s="81"/>
      <c r="T227" s="81"/>
      <c r="U227" s="65"/>
      <c r="V227" s="36"/>
      <c r="W227" s="65"/>
      <c r="X227" s="65"/>
      <c r="Y227" s="65"/>
      <c r="Z227" s="65"/>
      <c r="AA227" s="65"/>
      <c r="AB227" s="65"/>
      <c r="AC227" s="65"/>
      <c r="AD227" s="65"/>
      <c r="AE227" s="65"/>
      <c r="AG227" s="63"/>
      <c r="AH227" s="63"/>
      <c r="AI227" s="63"/>
      <c r="AJ227" s="63"/>
    </row>
    <row r="228" spans="2:22" ht="16.5">
      <c r="B228" s="55"/>
      <c r="C228" s="10"/>
      <c r="D228" s="10"/>
      <c r="E228" s="10"/>
      <c r="F228" s="10"/>
      <c r="G228" s="10"/>
      <c r="H228" s="10"/>
      <c r="I228" s="10"/>
      <c r="P228" s="18"/>
      <c r="V228" s="18"/>
    </row>
    <row r="229" spans="2:22" ht="16.5">
      <c r="B229" s="57" t="s">
        <v>32</v>
      </c>
      <c r="G229" s="18"/>
      <c r="V229" s="18"/>
    </row>
    <row r="230" ht="16.5">
      <c r="B230" s="57" t="s">
        <v>33</v>
      </c>
    </row>
    <row r="231" spans="2:22" ht="16.5">
      <c r="B231" s="57" t="s">
        <v>25</v>
      </c>
      <c r="V231" s="58"/>
    </row>
    <row r="232" ht="16.5">
      <c r="B232" s="59"/>
    </row>
  </sheetData>
  <sheetProtection/>
  <mergeCells count="48">
    <mergeCell ref="X1:AD1"/>
    <mergeCell ref="X2:AD2"/>
    <mergeCell ref="X3:AD3"/>
    <mergeCell ref="A4:AD4"/>
    <mergeCell ref="AB5:AD5"/>
    <mergeCell ref="A6:A7"/>
    <mergeCell ref="B6:B7"/>
    <mergeCell ref="C6:C7"/>
    <mergeCell ref="D6:D7"/>
    <mergeCell ref="E6:E7"/>
    <mergeCell ref="F6:G6"/>
    <mergeCell ref="H6:I6"/>
    <mergeCell ref="J6:K6"/>
    <mergeCell ref="L6:M6"/>
    <mergeCell ref="N6:O6"/>
    <mergeCell ref="P6:Q6"/>
    <mergeCell ref="R6:S6"/>
    <mergeCell ref="T6:U6"/>
    <mergeCell ref="V6:W6"/>
    <mergeCell ref="X6:Y6"/>
    <mergeCell ref="Z6:AA6"/>
    <mergeCell ref="AB6:AC6"/>
    <mergeCell ref="AD6:AE6"/>
    <mergeCell ref="AF6:AF7"/>
    <mergeCell ref="AF9:AF15"/>
    <mergeCell ref="AF16:AF21"/>
    <mergeCell ref="AF22:AF27"/>
    <mergeCell ref="AF28:AF33"/>
    <mergeCell ref="AF34:AF39"/>
    <mergeCell ref="AF46:AF51"/>
    <mergeCell ref="AF52:AF57"/>
    <mergeCell ref="AF58:AF63"/>
    <mergeCell ref="AF76:AF81"/>
    <mergeCell ref="AF82:AF87"/>
    <mergeCell ref="AF94:AF99"/>
    <mergeCell ref="AF106:AF111"/>
    <mergeCell ref="AF112:AF117"/>
    <mergeCell ref="AF136:AF141"/>
    <mergeCell ref="AF142:AF147"/>
    <mergeCell ref="AF172:AF177"/>
    <mergeCell ref="AF178:AF183"/>
    <mergeCell ref="AF184:AF189"/>
    <mergeCell ref="AF190:AF195"/>
    <mergeCell ref="AF196:AF201"/>
    <mergeCell ref="AF214:AF219"/>
    <mergeCell ref="J227:L227"/>
    <mergeCell ref="R227:T227"/>
    <mergeCell ref="AF208:AF213"/>
  </mergeCells>
  <printOptions horizontalCentered="1"/>
  <pageMargins left="0.31496062992125984" right="0.31496062992125984" top="0.35433070866141736" bottom="0.35433070866141736" header="0.31496062992125984" footer="0.31496062992125984"/>
  <pageSetup fitToHeight="6" fitToWidth="1" horizontalDpi="600" verticalDpi="600" orientation="landscape" paperSize="9" scale="30" r:id="rId3"/>
  <rowBreaks count="5" manualBreakCount="5">
    <brk id="32" max="31" man="1"/>
    <brk id="67" max="255" man="1"/>
    <brk id="82" max="255" man="1"/>
    <brk id="105" max="255" man="1"/>
    <brk id="159"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2017-08-03T12:12:09Z</cp:lastPrinted>
  <dcterms:created xsi:type="dcterms:W3CDTF">1996-10-08T23:32:33Z</dcterms:created>
  <dcterms:modified xsi:type="dcterms:W3CDTF">2017-12-18T12:02:08Z</dcterms:modified>
  <cp:category/>
  <cp:version/>
  <cp:contentType/>
  <cp:contentStatus/>
</cp:coreProperties>
</file>