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menkovPA\Desktop\Новая папка\январь\"/>
    </mc:Choice>
  </mc:AlternateContent>
  <bookViews>
    <workbookView xWindow="0" yWindow="0" windowWidth="28800" windowHeight="12135"/>
  </bookViews>
  <sheets>
    <sheet name="январь 2019" sheetId="1" r:id="rId1"/>
  </sheets>
  <definedNames>
    <definedName name="_xlnm.Print_Area" localSheetId="0">'январь 2019'!$A$1:$AF$114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4" i="1" l="1"/>
  <c r="E98" i="1"/>
  <c r="D98" i="1" s="1"/>
  <c r="C98" i="1"/>
  <c r="G98" i="1" s="1"/>
  <c r="B98" i="1"/>
  <c r="F98" i="1" s="1"/>
  <c r="E97" i="1"/>
  <c r="D97" i="1"/>
  <c r="C97" i="1"/>
  <c r="G97" i="1" s="1"/>
  <c r="B97" i="1"/>
  <c r="F97" i="1" s="1"/>
  <c r="E96" i="1"/>
  <c r="C96" i="1"/>
  <c r="D96" i="1" s="1"/>
  <c r="D60" i="1" s="1"/>
  <c r="B96" i="1"/>
  <c r="F96" i="1" s="1"/>
  <c r="E95" i="1"/>
  <c r="D95" i="1"/>
  <c r="C95" i="1"/>
  <c r="G95" i="1" s="1"/>
  <c r="B95" i="1"/>
  <c r="F95" i="1" s="1"/>
  <c r="AE94" i="1"/>
  <c r="AD94" i="1"/>
  <c r="AD93" i="1" s="1"/>
  <c r="AC94" i="1"/>
  <c r="AB94" i="1"/>
  <c r="AA94" i="1"/>
  <c r="Z94" i="1"/>
  <c r="Z93" i="1" s="1"/>
  <c r="Y94" i="1"/>
  <c r="X94" i="1"/>
  <c r="W94" i="1"/>
  <c r="V94" i="1"/>
  <c r="V93" i="1" s="1"/>
  <c r="U94" i="1"/>
  <c r="T94" i="1"/>
  <c r="S94" i="1"/>
  <c r="R94" i="1"/>
  <c r="R93" i="1" s="1"/>
  <c r="Q94" i="1"/>
  <c r="P94" i="1"/>
  <c r="O94" i="1"/>
  <c r="N94" i="1"/>
  <c r="N93" i="1" s="1"/>
  <c r="M94" i="1"/>
  <c r="L94" i="1"/>
  <c r="K94" i="1"/>
  <c r="J94" i="1"/>
  <c r="J93" i="1" s="1"/>
  <c r="I94" i="1"/>
  <c r="H94" i="1"/>
  <c r="E94" i="1"/>
  <c r="C94" i="1"/>
  <c r="G94" i="1" s="1"/>
  <c r="B94" i="1"/>
  <c r="B93" i="1" s="1"/>
  <c r="F93" i="1" s="1"/>
  <c r="AE93" i="1"/>
  <c r="AC93" i="1"/>
  <c r="AB93" i="1"/>
  <c r="AA93" i="1"/>
  <c r="Y93" i="1"/>
  <c r="X93" i="1"/>
  <c r="W93" i="1"/>
  <c r="U93" i="1"/>
  <c r="T93" i="1"/>
  <c r="S93" i="1"/>
  <c r="Q93" i="1"/>
  <c r="P93" i="1"/>
  <c r="O93" i="1"/>
  <c r="M93" i="1"/>
  <c r="L93" i="1"/>
  <c r="K93" i="1"/>
  <c r="I93" i="1"/>
  <c r="H93" i="1"/>
  <c r="E93" i="1"/>
  <c r="C93" i="1"/>
  <c r="G93" i="1" s="1"/>
  <c r="E92" i="1"/>
  <c r="D92" i="1" s="1"/>
  <c r="C92" i="1"/>
  <c r="G92" i="1" s="1"/>
  <c r="B92" i="1"/>
  <c r="F92" i="1" s="1"/>
  <c r="E91" i="1"/>
  <c r="D91" i="1"/>
  <c r="C91" i="1"/>
  <c r="G91" i="1" s="1"/>
  <c r="B91" i="1"/>
  <c r="F91" i="1" s="1"/>
  <c r="E90" i="1"/>
  <c r="D90" i="1"/>
  <c r="C90" i="1"/>
  <c r="G90" i="1" s="1"/>
  <c r="B90" i="1"/>
  <c r="F90" i="1" s="1"/>
  <c r="E89" i="1"/>
  <c r="D89" i="1"/>
  <c r="C89" i="1"/>
  <c r="G89" i="1" s="1"/>
  <c r="B89" i="1"/>
  <c r="F89" i="1" s="1"/>
  <c r="AE88" i="1"/>
  <c r="AD88" i="1"/>
  <c r="AD87" i="1" s="1"/>
  <c r="AC88" i="1"/>
  <c r="AB88" i="1"/>
  <c r="AA88" i="1"/>
  <c r="Z88" i="1"/>
  <c r="Z87" i="1" s="1"/>
  <c r="Y88" i="1"/>
  <c r="X88" i="1"/>
  <c r="W88" i="1"/>
  <c r="V88" i="1"/>
  <c r="V87" i="1" s="1"/>
  <c r="U88" i="1"/>
  <c r="T88" i="1"/>
  <c r="S88" i="1"/>
  <c r="R88" i="1"/>
  <c r="R87" i="1" s="1"/>
  <c r="Q88" i="1"/>
  <c r="P88" i="1"/>
  <c r="O88" i="1"/>
  <c r="N88" i="1"/>
  <c r="N87" i="1" s="1"/>
  <c r="M88" i="1"/>
  <c r="L88" i="1"/>
  <c r="K88" i="1"/>
  <c r="J88" i="1"/>
  <c r="J87" i="1" s="1"/>
  <c r="I88" i="1"/>
  <c r="H88" i="1"/>
  <c r="F88" i="1"/>
  <c r="E88" i="1"/>
  <c r="C88" i="1"/>
  <c r="G88" i="1" s="1"/>
  <c r="B88" i="1"/>
  <c r="B87" i="1" s="1"/>
  <c r="F87" i="1" s="1"/>
  <c r="AE87" i="1"/>
  <c r="AC87" i="1"/>
  <c r="AB87" i="1"/>
  <c r="AA87" i="1"/>
  <c r="Y87" i="1"/>
  <c r="X87" i="1"/>
  <c r="W87" i="1"/>
  <c r="U87" i="1"/>
  <c r="T87" i="1"/>
  <c r="S87" i="1"/>
  <c r="Q87" i="1"/>
  <c r="P87" i="1"/>
  <c r="O87" i="1"/>
  <c r="M87" i="1"/>
  <c r="L87" i="1"/>
  <c r="K87" i="1"/>
  <c r="I87" i="1"/>
  <c r="H87" i="1"/>
  <c r="E87" i="1"/>
  <c r="C87" i="1"/>
  <c r="G87" i="1" s="1"/>
  <c r="E86" i="1"/>
  <c r="D86" i="1" s="1"/>
  <c r="C86" i="1"/>
  <c r="G86" i="1" s="1"/>
  <c r="B86" i="1"/>
  <c r="E85" i="1"/>
  <c r="D85" i="1"/>
  <c r="C85" i="1"/>
  <c r="G85" i="1" s="1"/>
  <c r="B85" i="1"/>
  <c r="F85" i="1" s="1"/>
  <c r="E84" i="1"/>
  <c r="D84" i="1"/>
  <c r="C84" i="1"/>
  <c r="G84" i="1" s="1"/>
  <c r="B84" i="1"/>
  <c r="F84" i="1" s="1"/>
  <c r="E83" i="1"/>
  <c r="D83" i="1"/>
  <c r="D82" i="1" s="1"/>
  <c r="C83" i="1"/>
  <c r="G83" i="1" s="1"/>
  <c r="B83" i="1"/>
  <c r="F83" i="1" s="1"/>
  <c r="AE82" i="1"/>
  <c r="AD82" i="1"/>
  <c r="AD81" i="1" s="1"/>
  <c r="AC82" i="1"/>
  <c r="AB82" i="1"/>
  <c r="AA82" i="1"/>
  <c r="Z82" i="1"/>
  <c r="Z81" i="1" s="1"/>
  <c r="Y82" i="1"/>
  <c r="X82" i="1"/>
  <c r="W82" i="1"/>
  <c r="V82" i="1"/>
  <c r="V81" i="1" s="1"/>
  <c r="U82" i="1"/>
  <c r="T82" i="1"/>
  <c r="S82" i="1"/>
  <c r="R82" i="1"/>
  <c r="R81" i="1" s="1"/>
  <c r="Q82" i="1"/>
  <c r="P82" i="1"/>
  <c r="O82" i="1"/>
  <c r="N82" i="1"/>
  <c r="N81" i="1" s="1"/>
  <c r="M82" i="1"/>
  <c r="L82" i="1"/>
  <c r="K82" i="1"/>
  <c r="J82" i="1"/>
  <c r="J81" i="1" s="1"/>
  <c r="I82" i="1"/>
  <c r="H82" i="1"/>
  <c r="E82" i="1"/>
  <c r="C82" i="1"/>
  <c r="G82" i="1" s="1"/>
  <c r="AE81" i="1"/>
  <c r="AC81" i="1"/>
  <c r="AB81" i="1"/>
  <c r="AA81" i="1"/>
  <c r="Y81" i="1"/>
  <c r="X81" i="1"/>
  <c r="W81" i="1"/>
  <c r="U81" i="1"/>
  <c r="T81" i="1"/>
  <c r="S81" i="1"/>
  <c r="Q81" i="1"/>
  <c r="P81" i="1"/>
  <c r="O81" i="1"/>
  <c r="M81" i="1"/>
  <c r="L81" i="1"/>
  <c r="K81" i="1"/>
  <c r="I81" i="1"/>
  <c r="H81" i="1"/>
  <c r="E81" i="1"/>
  <c r="D81" i="1"/>
  <c r="C81" i="1"/>
  <c r="G81" i="1" s="1"/>
  <c r="F80" i="1"/>
  <c r="E80" i="1"/>
  <c r="D80" i="1" s="1"/>
  <c r="D74" i="1" s="1"/>
  <c r="C80" i="1"/>
  <c r="G80" i="1" s="1"/>
  <c r="B80" i="1"/>
  <c r="E79" i="1"/>
  <c r="D79" i="1"/>
  <c r="C79" i="1"/>
  <c r="G79" i="1" s="1"/>
  <c r="B79" i="1"/>
  <c r="F79" i="1" s="1"/>
  <c r="E78" i="1"/>
  <c r="D78" i="1"/>
  <c r="C78" i="1"/>
  <c r="G78" i="1" s="1"/>
  <c r="B78" i="1"/>
  <c r="F78" i="1" s="1"/>
  <c r="G77" i="1"/>
  <c r="E77" i="1"/>
  <c r="D77" i="1"/>
  <c r="C77" i="1"/>
  <c r="B77" i="1"/>
  <c r="AE76" i="1"/>
  <c r="AD76" i="1"/>
  <c r="AC76" i="1"/>
  <c r="AC75" i="1" s="1"/>
  <c r="AB76" i="1"/>
  <c r="AA76" i="1"/>
  <c r="Z76" i="1"/>
  <c r="Y76" i="1"/>
  <c r="Y75" i="1" s="1"/>
  <c r="X76" i="1"/>
  <c r="W76" i="1"/>
  <c r="V76" i="1"/>
  <c r="U76" i="1"/>
  <c r="U75" i="1" s="1"/>
  <c r="T76" i="1"/>
  <c r="S76" i="1"/>
  <c r="R76" i="1"/>
  <c r="Q76" i="1"/>
  <c r="Q75" i="1" s="1"/>
  <c r="P76" i="1"/>
  <c r="O76" i="1"/>
  <c r="N76" i="1"/>
  <c r="M76" i="1"/>
  <c r="M75" i="1" s="1"/>
  <c r="L76" i="1"/>
  <c r="K76" i="1"/>
  <c r="J76" i="1"/>
  <c r="I76" i="1"/>
  <c r="I75" i="1" s="1"/>
  <c r="H76" i="1"/>
  <c r="E76" i="1"/>
  <c r="E75" i="1" s="1"/>
  <c r="D76" i="1"/>
  <c r="D75" i="1" s="1"/>
  <c r="AJ75" i="1" s="1"/>
  <c r="C76" i="1"/>
  <c r="G76" i="1" s="1"/>
  <c r="AE75" i="1"/>
  <c r="AD75" i="1"/>
  <c r="AA75" i="1"/>
  <c r="Z75" i="1"/>
  <c r="W75" i="1"/>
  <c r="V75" i="1"/>
  <c r="S75" i="1"/>
  <c r="R75" i="1"/>
  <c r="O75" i="1"/>
  <c r="N75" i="1"/>
  <c r="K75" i="1"/>
  <c r="J75" i="1"/>
  <c r="G75" i="1"/>
  <c r="C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E74" i="1"/>
  <c r="C74" i="1"/>
  <c r="G74" i="1" s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E73" i="1"/>
  <c r="C73" i="1"/>
  <c r="G73" i="1" s="1"/>
  <c r="B73" i="1"/>
  <c r="F73" i="1" s="1"/>
  <c r="AE72" i="1"/>
  <c r="AD72" i="1"/>
  <c r="AC72" i="1"/>
  <c r="AC70" i="1" s="1"/>
  <c r="AC69" i="1" s="1"/>
  <c r="AB72" i="1"/>
  <c r="AA72" i="1"/>
  <c r="Z72" i="1"/>
  <c r="Y72" i="1"/>
  <c r="Y70" i="1" s="1"/>
  <c r="Y69" i="1" s="1"/>
  <c r="X72" i="1"/>
  <c r="W72" i="1"/>
  <c r="V72" i="1"/>
  <c r="U72" i="1"/>
  <c r="U70" i="1" s="1"/>
  <c r="U69" i="1" s="1"/>
  <c r="T72" i="1"/>
  <c r="S72" i="1"/>
  <c r="R72" i="1"/>
  <c r="Q72" i="1"/>
  <c r="P72" i="1"/>
  <c r="O72" i="1"/>
  <c r="N72" i="1"/>
  <c r="M72" i="1"/>
  <c r="M70" i="1" s="1"/>
  <c r="M69" i="1" s="1"/>
  <c r="L72" i="1"/>
  <c r="K72" i="1"/>
  <c r="J72" i="1"/>
  <c r="I72" i="1"/>
  <c r="I70" i="1" s="1"/>
  <c r="I69" i="1" s="1"/>
  <c r="H72" i="1"/>
  <c r="E72" i="1"/>
  <c r="D72" i="1"/>
  <c r="C72" i="1"/>
  <c r="G72" i="1" s="1"/>
  <c r="B72" i="1"/>
  <c r="AE71" i="1"/>
  <c r="AE70" i="1" s="1"/>
  <c r="AE69" i="1" s="1"/>
  <c r="AD71" i="1"/>
  <c r="AC71" i="1"/>
  <c r="AB71" i="1"/>
  <c r="AA71" i="1"/>
  <c r="AA70" i="1" s="1"/>
  <c r="Z71" i="1"/>
  <c r="Y71" i="1"/>
  <c r="X71" i="1"/>
  <c r="W71" i="1"/>
  <c r="W70" i="1" s="1"/>
  <c r="W69" i="1" s="1"/>
  <c r="V71" i="1"/>
  <c r="U71" i="1"/>
  <c r="T71" i="1"/>
  <c r="S71" i="1"/>
  <c r="S70" i="1" s="1"/>
  <c r="R71" i="1"/>
  <c r="Q71" i="1"/>
  <c r="P71" i="1"/>
  <c r="O71" i="1"/>
  <c r="O70" i="1" s="1"/>
  <c r="O69" i="1" s="1"/>
  <c r="N71" i="1"/>
  <c r="M71" i="1"/>
  <c r="L71" i="1"/>
  <c r="K71" i="1"/>
  <c r="K70" i="1" s="1"/>
  <c r="J71" i="1"/>
  <c r="I71" i="1"/>
  <c r="H71" i="1"/>
  <c r="G71" i="1"/>
  <c r="E71" i="1"/>
  <c r="D71" i="1"/>
  <c r="C71" i="1"/>
  <c r="AD70" i="1"/>
  <c r="AB70" i="1"/>
  <c r="Z70" i="1"/>
  <c r="X70" i="1"/>
  <c r="V70" i="1"/>
  <c r="T70" i="1"/>
  <c r="R70" i="1"/>
  <c r="Q70" i="1"/>
  <c r="Q69" i="1" s="1"/>
  <c r="P70" i="1"/>
  <c r="N70" i="1"/>
  <c r="L70" i="1"/>
  <c r="J70" i="1"/>
  <c r="H70" i="1"/>
  <c r="E70" i="1"/>
  <c r="E69" i="1" s="1"/>
  <c r="AD69" i="1"/>
  <c r="AB69" i="1"/>
  <c r="AA69" i="1"/>
  <c r="Z69" i="1"/>
  <c r="X69" i="1"/>
  <c r="V69" i="1"/>
  <c r="T69" i="1"/>
  <c r="S69" i="1"/>
  <c r="R69" i="1"/>
  <c r="P69" i="1"/>
  <c r="N69" i="1"/>
  <c r="L69" i="1"/>
  <c r="K69" i="1"/>
  <c r="J69" i="1"/>
  <c r="H69" i="1"/>
  <c r="E68" i="1"/>
  <c r="D68" i="1" s="1"/>
  <c r="C68" i="1"/>
  <c r="G68" i="1" s="1"/>
  <c r="B68" i="1"/>
  <c r="F68" i="1" s="1"/>
  <c r="G67" i="1"/>
  <c r="E67" i="1"/>
  <c r="D67" i="1"/>
  <c r="C67" i="1"/>
  <c r="B67" i="1"/>
  <c r="F67" i="1" s="1"/>
  <c r="E66" i="1"/>
  <c r="D66" i="1"/>
  <c r="C66" i="1"/>
  <c r="B66" i="1"/>
  <c r="F66" i="1" s="1"/>
  <c r="E65" i="1"/>
  <c r="D65" i="1"/>
  <c r="C65" i="1"/>
  <c r="C64" i="1" s="1"/>
  <c r="B65" i="1"/>
  <c r="F65" i="1" s="1"/>
  <c r="AE64" i="1"/>
  <c r="AD64" i="1"/>
  <c r="AC64" i="1"/>
  <c r="AC63" i="1" s="1"/>
  <c r="AB64" i="1"/>
  <c r="AA64" i="1"/>
  <c r="Z64" i="1"/>
  <c r="Y64" i="1"/>
  <c r="Y63" i="1" s="1"/>
  <c r="X64" i="1"/>
  <c r="W64" i="1"/>
  <c r="V64" i="1"/>
  <c r="U64" i="1"/>
  <c r="U63" i="1" s="1"/>
  <c r="T64" i="1"/>
  <c r="S64" i="1"/>
  <c r="R64" i="1"/>
  <c r="Q64" i="1"/>
  <c r="Q63" i="1" s="1"/>
  <c r="P64" i="1"/>
  <c r="O64" i="1"/>
  <c r="N64" i="1"/>
  <c r="M64" i="1"/>
  <c r="M63" i="1" s="1"/>
  <c r="L64" i="1"/>
  <c r="K64" i="1"/>
  <c r="J64" i="1"/>
  <c r="I64" i="1"/>
  <c r="I63" i="1" s="1"/>
  <c r="H64" i="1"/>
  <c r="E64" i="1"/>
  <c r="E63" i="1" s="1"/>
  <c r="B64" i="1"/>
  <c r="AE63" i="1"/>
  <c r="AD63" i="1"/>
  <c r="AB63" i="1"/>
  <c r="AA63" i="1"/>
  <c r="Z63" i="1"/>
  <c r="X63" i="1"/>
  <c r="W63" i="1"/>
  <c r="V63" i="1"/>
  <c r="T63" i="1"/>
  <c r="S63" i="1"/>
  <c r="R63" i="1"/>
  <c r="P63" i="1"/>
  <c r="O63" i="1"/>
  <c r="N63" i="1"/>
  <c r="L63" i="1"/>
  <c r="K63" i="1"/>
  <c r="J63" i="1"/>
  <c r="H63" i="1"/>
  <c r="B63" i="1"/>
  <c r="F63" i="1" s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E62" i="1"/>
  <c r="C62" i="1"/>
  <c r="G62" i="1" s="1"/>
  <c r="B62" i="1"/>
  <c r="F62" i="1" s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E61" i="1"/>
  <c r="C61" i="1"/>
  <c r="B61" i="1"/>
  <c r="F61" i="1" s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E60" i="1"/>
  <c r="C60" i="1"/>
  <c r="B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B59" i="1" s="1"/>
  <c r="F59" i="1" s="1"/>
  <c r="E59" i="1"/>
  <c r="D59" i="1"/>
  <c r="AE58" i="1"/>
  <c r="AD58" i="1"/>
  <c r="AA58" i="1"/>
  <c r="Z58" i="1"/>
  <c r="Y58" i="1"/>
  <c r="Y57" i="1" s="1"/>
  <c r="W58" i="1"/>
  <c r="V58" i="1"/>
  <c r="V57" i="1" s="1"/>
  <c r="S58" i="1"/>
  <c r="R58" i="1"/>
  <c r="R57" i="1" s="1"/>
  <c r="O58" i="1"/>
  <c r="N58" i="1"/>
  <c r="N57" i="1" s="1"/>
  <c r="K58" i="1"/>
  <c r="J58" i="1"/>
  <c r="J57" i="1" s="1"/>
  <c r="I58" i="1"/>
  <c r="I57" i="1" s="1"/>
  <c r="AE57" i="1"/>
  <c r="AD57" i="1"/>
  <c r="AA57" i="1"/>
  <c r="Z57" i="1"/>
  <c r="W57" i="1"/>
  <c r="S57" i="1"/>
  <c r="O57" i="1"/>
  <c r="K57" i="1"/>
  <c r="E56" i="1"/>
  <c r="D56" i="1" s="1"/>
  <c r="C56" i="1"/>
  <c r="G56" i="1" s="1"/>
  <c r="B56" i="1"/>
  <c r="G55" i="1"/>
  <c r="E55" i="1"/>
  <c r="D55" i="1" s="1"/>
  <c r="D19" i="1" s="1"/>
  <c r="C55" i="1"/>
  <c r="B55" i="1"/>
  <c r="F55" i="1" s="1"/>
  <c r="F54" i="1"/>
  <c r="E54" i="1"/>
  <c r="E52" i="1" s="1"/>
  <c r="E51" i="1" s="1"/>
  <c r="C54" i="1"/>
  <c r="D54" i="1" s="1"/>
  <c r="E53" i="1"/>
  <c r="D53" i="1"/>
  <c r="C53" i="1"/>
  <c r="G53" i="1" s="1"/>
  <c r="B53" i="1"/>
  <c r="B52" i="1" s="1"/>
  <c r="AE52" i="1"/>
  <c r="AD52" i="1"/>
  <c r="AC52" i="1"/>
  <c r="AC51" i="1" s="1"/>
  <c r="AB52" i="1"/>
  <c r="AB51" i="1" s="1"/>
  <c r="AA52" i="1"/>
  <c r="Z52" i="1"/>
  <c r="Y52" i="1"/>
  <c r="Y51" i="1" s="1"/>
  <c r="X52" i="1"/>
  <c r="X51" i="1" s="1"/>
  <c r="W52" i="1"/>
  <c r="V52" i="1"/>
  <c r="U52" i="1"/>
  <c r="U51" i="1" s="1"/>
  <c r="T52" i="1"/>
  <c r="T51" i="1" s="1"/>
  <c r="S52" i="1"/>
  <c r="R52" i="1"/>
  <c r="Q52" i="1"/>
  <c r="Q51" i="1" s="1"/>
  <c r="P52" i="1"/>
  <c r="P51" i="1" s="1"/>
  <c r="O52" i="1"/>
  <c r="N52" i="1"/>
  <c r="M52" i="1"/>
  <c r="M51" i="1" s="1"/>
  <c r="L52" i="1"/>
  <c r="L51" i="1" s="1"/>
  <c r="K52" i="1"/>
  <c r="J52" i="1"/>
  <c r="I52" i="1"/>
  <c r="I51" i="1" s="1"/>
  <c r="H52" i="1"/>
  <c r="H51" i="1" s="1"/>
  <c r="AE51" i="1"/>
  <c r="AD51" i="1"/>
  <c r="AA51" i="1"/>
  <c r="Z51" i="1"/>
  <c r="W51" i="1"/>
  <c r="V51" i="1"/>
  <c r="S51" i="1"/>
  <c r="R51" i="1"/>
  <c r="O51" i="1"/>
  <c r="N51" i="1"/>
  <c r="K51" i="1"/>
  <c r="J51" i="1"/>
  <c r="E50" i="1"/>
  <c r="D50" i="1"/>
  <c r="C50" i="1"/>
  <c r="G50" i="1" s="1"/>
  <c r="B50" i="1"/>
  <c r="F50" i="1" s="1"/>
  <c r="E49" i="1"/>
  <c r="D49" i="1"/>
  <c r="C49" i="1"/>
  <c r="G49" i="1" s="1"/>
  <c r="B49" i="1"/>
  <c r="F49" i="1" s="1"/>
  <c r="E48" i="1"/>
  <c r="D48" i="1"/>
  <c r="D46" i="1" s="1"/>
  <c r="D45" i="1" s="1"/>
  <c r="C48" i="1"/>
  <c r="G48" i="1" s="1"/>
  <c r="B48" i="1"/>
  <c r="F48" i="1" s="1"/>
  <c r="E47" i="1"/>
  <c r="D47" i="1"/>
  <c r="C47" i="1"/>
  <c r="C46" i="1" s="1"/>
  <c r="B47" i="1"/>
  <c r="AE46" i="1"/>
  <c r="AD46" i="1"/>
  <c r="AC46" i="1"/>
  <c r="AC45" i="1" s="1"/>
  <c r="AB46" i="1"/>
  <c r="AB45" i="1" s="1"/>
  <c r="AA46" i="1"/>
  <c r="Z46" i="1"/>
  <c r="Y46" i="1"/>
  <c r="Y45" i="1" s="1"/>
  <c r="X46" i="1"/>
  <c r="X45" i="1" s="1"/>
  <c r="W46" i="1"/>
  <c r="V46" i="1"/>
  <c r="U46" i="1"/>
  <c r="U45" i="1" s="1"/>
  <c r="T46" i="1"/>
  <c r="T45" i="1" s="1"/>
  <c r="S46" i="1"/>
  <c r="R46" i="1"/>
  <c r="Q46" i="1"/>
  <c r="Q45" i="1" s="1"/>
  <c r="P46" i="1"/>
  <c r="P45" i="1" s="1"/>
  <c r="O46" i="1"/>
  <c r="N46" i="1"/>
  <c r="M46" i="1"/>
  <c r="M45" i="1" s="1"/>
  <c r="L46" i="1"/>
  <c r="L45" i="1" s="1"/>
  <c r="K46" i="1"/>
  <c r="J46" i="1"/>
  <c r="I46" i="1"/>
  <c r="I45" i="1" s="1"/>
  <c r="H46" i="1"/>
  <c r="H45" i="1" s="1"/>
  <c r="E46" i="1"/>
  <c r="E45" i="1" s="1"/>
  <c r="AE45" i="1"/>
  <c r="AD45" i="1"/>
  <c r="AA45" i="1"/>
  <c r="Z45" i="1"/>
  <c r="W45" i="1"/>
  <c r="V45" i="1"/>
  <c r="S45" i="1"/>
  <c r="R45" i="1"/>
  <c r="O45" i="1"/>
  <c r="N45" i="1"/>
  <c r="K45" i="1"/>
  <c r="J45" i="1"/>
  <c r="E44" i="1"/>
  <c r="D44" i="1"/>
  <c r="C44" i="1"/>
  <c r="G44" i="1" s="1"/>
  <c r="B44" i="1"/>
  <c r="F44" i="1" s="1"/>
  <c r="E43" i="1"/>
  <c r="D43" i="1"/>
  <c r="C43" i="1"/>
  <c r="G43" i="1" s="1"/>
  <c r="B43" i="1"/>
  <c r="F43" i="1" s="1"/>
  <c r="E42" i="1"/>
  <c r="D42" i="1"/>
  <c r="C42" i="1"/>
  <c r="G42" i="1" s="1"/>
  <c r="B42" i="1"/>
  <c r="F42" i="1" s="1"/>
  <c r="E41" i="1"/>
  <c r="D41" i="1"/>
  <c r="C41" i="1"/>
  <c r="C40" i="1" s="1"/>
  <c r="B41" i="1"/>
  <c r="F41" i="1" s="1"/>
  <c r="AE40" i="1"/>
  <c r="AD40" i="1"/>
  <c r="AC40" i="1"/>
  <c r="AC39" i="1" s="1"/>
  <c r="AB40" i="1"/>
  <c r="AB39" i="1" s="1"/>
  <c r="AA40" i="1"/>
  <c r="Z40" i="1"/>
  <c r="Y40" i="1"/>
  <c r="Y39" i="1" s="1"/>
  <c r="X40" i="1"/>
  <c r="X39" i="1" s="1"/>
  <c r="W40" i="1"/>
  <c r="V40" i="1"/>
  <c r="U40" i="1"/>
  <c r="U39" i="1" s="1"/>
  <c r="T40" i="1"/>
  <c r="T39" i="1" s="1"/>
  <c r="S40" i="1"/>
  <c r="R40" i="1"/>
  <c r="Q40" i="1"/>
  <c r="Q39" i="1" s="1"/>
  <c r="P40" i="1"/>
  <c r="P39" i="1" s="1"/>
  <c r="O40" i="1"/>
  <c r="N40" i="1"/>
  <c r="M40" i="1"/>
  <c r="M39" i="1" s="1"/>
  <c r="L40" i="1"/>
  <c r="L39" i="1" s="1"/>
  <c r="K40" i="1"/>
  <c r="J40" i="1"/>
  <c r="I40" i="1"/>
  <c r="I39" i="1" s="1"/>
  <c r="H40" i="1"/>
  <c r="H39" i="1" s="1"/>
  <c r="E40" i="1"/>
  <c r="E39" i="1" s="1"/>
  <c r="D40" i="1"/>
  <c r="D39" i="1" s="1"/>
  <c r="AE39" i="1"/>
  <c r="AD39" i="1"/>
  <c r="AA39" i="1"/>
  <c r="Z39" i="1"/>
  <c r="W39" i="1"/>
  <c r="V39" i="1"/>
  <c r="S39" i="1"/>
  <c r="R39" i="1"/>
  <c r="O39" i="1"/>
  <c r="N39" i="1"/>
  <c r="K39" i="1"/>
  <c r="J39" i="1"/>
  <c r="E38" i="1"/>
  <c r="D38" i="1"/>
  <c r="C38" i="1"/>
  <c r="G38" i="1" s="1"/>
  <c r="B38" i="1"/>
  <c r="F38" i="1" s="1"/>
  <c r="E37" i="1"/>
  <c r="D37" i="1"/>
  <c r="C37" i="1"/>
  <c r="G37" i="1" s="1"/>
  <c r="B37" i="1"/>
  <c r="F37" i="1" s="1"/>
  <c r="E36" i="1"/>
  <c r="D36" i="1"/>
  <c r="C36" i="1"/>
  <c r="G36" i="1" s="1"/>
  <c r="B36" i="1"/>
  <c r="F36" i="1" s="1"/>
  <c r="E35" i="1"/>
  <c r="D35" i="1"/>
  <c r="C35" i="1"/>
  <c r="C34" i="1" s="1"/>
  <c r="B35" i="1"/>
  <c r="B34" i="1" s="1"/>
  <c r="AE34" i="1"/>
  <c r="AD34" i="1"/>
  <c r="AC34" i="1"/>
  <c r="AC33" i="1" s="1"/>
  <c r="AB34" i="1"/>
  <c r="AB33" i="1" s="1"/>
  <c r="AA34" i="1"/>
  <c r="Z34" i="1"/>
  <c r="Y34" i="1"/>
  <c r="Y33" i="1" s="1"/>
  <c r="X34" i="1"/>
  <c r="X33" i="1" s="1"/>
  <c r="W34" i="1"/>
  <c r="V34" i="1"/>
  <c r="U34" i="1"/>
  <c r="U33" i="1" s="1"/>
  <c r="T34" i="1"/>
  <c r="T33" i="1" s="1"/>
  <c r="S34" i="1"/>
  <c r="R34" i="1"/>
  <c r="Q34" i="1"/>
  <c r="Q33" i="1" s="1"/>
  <c r="P34" i="1"/>
  <c r="P33" i="1" s="1"/>
  <c r="O34" i="1"/>
  <c r="N34" i="1"/>
  <c r="M34" i="1"/>
  <c r="M33" i="1" s="1"/>
  <c r="L34" i="1"/>
  <c r="L33" i="1" s="1"/>
  <c r="K34" i="1"/>
  <c r="J34" i="1"/>
  <c r="I34" i="1"/>
  <c r="I33" i="1" s="1"/>
  <c r="H34" i="1"/>
  <c r="H33" i="1" s="1"/>
  <c r="E34" i="1"/>
  <c r="E33" i="1" s="1"/>
  <c r="D34" i="1"/>
  <c r="D33" i="1" s="1"/>
  <c r="AE33" i="1"/>
  <c r="AD33" i="1"/>
  <c r="AA33" i="1"/>
  <c r="Z33" i="1"/>
  <c r="W33" i="1"/>
  <c r="V33" i="1"/>
  <c r="S33" i="1"/>
  <c r="R33" i="1"/>
  <c r="O33" i="1"/>
  <c r="N33" i="1"/>
  <c r="K33" i="1"/>
  <c r="J33" i="1"/>
  <c r="E32" i="1"/>
  <c r="D32" i="1"/>
  <c r="C32" i="1"/>
  <c r="G32" i="1" s="1"/>
  <c r="B32" i="1"/>
  <c r="F32" i="1" s="1"/>
  <c r="E31" i="1"/>
  <c r="D31" i="1"/>
  <c r="C31" i="1"/>
  <c r="G31" i="1" s="1"/>
  <c r="B31" i="1"/>
  <c r="F31" i="1" s="1"/>
  <c r="E30" i="1"/>
  <c r="D30" i="1"/>
  <c r="C30" i="1"/>
  <c r="G30" i="1" s="1"/>
  <c r="B30" i="1"/>
  <c r="F30" i="1" s="1"/>
  <c r="E29" i="1"/>
  <c r="D29" i="1"/>
  <c r="C29" i="1"/>
  <c r="C28" i="1" s="1"/>
  <c r="B29" i="1"/>
  <c r="B28" i="1" s="1"/>
  <c r="AE28" i="1"/>
  <c r="AD28" i="1"/>
  <c r="AC28" i="1"/>
  <c r="AC27" i="1" s="1"/>
  <c r="AB28" i="1"/>
  <c r="AB27" i="1" s="1"/>
  <c r="AA28" i="1"/>
  <c r="Z28" i="1"/>
  <c r="Y28" i="1"/>
  <c r="Y27" i="1" s="1"/>
  <c r="X28" i="1"/>
  <c r="X27" i="1" s="1"/>
  <c r="W28" i="1"/>
  <c r="V28" i="1"/>
  <c r="U28" i="1"/>
  <c r="U27" i="1" s="1"/>
  <c r="T28" i="1"/>
  <c r="T27" i="1" s="1"/>
  <c r="S28" i="1"/>
  <c r="R28" i="1"/>
  <c r="Q28" i="1"/>
  <c r="Q27" i="1" s="1"/>
  <c r="P28" i="1"/>
  <c r="P27" i="1" s="1"/>
  <c r="O28" i="1"/>
  <c r="N28" i="1"/>
  <c r="M28" i="1"/>
  <c r="M27" i="1" s="1"/>
  <c r="L28" i="1"/>
  <c r="L27" i="1" s="1"/>
  <c r="K28" i="1"/>
  <c r="J28" i="1"/>
  <c r="I28" i="1"/>
  <c r="I27" i="1" s="1"/>
  <c r="H28" i="1"/>
  <c r="H27" i="1" s="1"/>
  <c r="E28" i="1"/>
  <c r="E27" i="1" s="1"/>
  <c r="D28" i="1"/>
  <c r="D27" i="1" s="1"/>
  <c r="AE27" i="1"/>
  <c r="AD27" i="1"/>
  <c r="AA27" i="1"/>
  <c r="Z27" i="1"/>
  <c r="W27" i="1"/>
  <c r="V27" i="1"/>
  <c r="S27" i="1"/>
  <c r="R27" i="1"/>
  <c r="O27" i="1"/>
  <c r="N27" i="1"/>
  <c r="K27" i="1"/>
  <c r="J27" i="1"/>
  <c r="E26" i="1"/>
  <c r="D26" i="1"/>
  <c r="C26" i="1"/>
  <c r="G26" i="1" s="1"/>
  <c r="B26" i="1"/>
  <c r="F26" i="1" s="1"/>
  <c r="E25" i="1"/>
  <c r="D25" i="1"/>
  <c r="C25" i="1"/>
  <c r="G25" i="1" s="1"/>
  <c r="B25" i="1"/>
  <c r="F25" i="1" s="1"/>
  <c r="E24" i="1"/>
  <c r="D24" i="1"/>
  <c r="C24" i="1"/>
  <c r="G24" i="1" s="1"/>
  <c r="B24" i="1"/>
  <c r="F24" i="1" s="1"/>
  <c r="E23" i="1"/>
  <c r="D23" i="1"/>
  <c r="C23" i="1"/>
  <c r="C22" i="1" s="1"/>
  <c r="B23" i="1"/>
  <c r="B22" i="1" s="1"/>
  <c r="AE22" i="1"/>
  <c r="AD22" i="1"/>
  <c r="AC22" i="1"/>
  <c r="AC21" i="1" s="1"/>
  <c r="AB22" i="1"/>
  <c r="AB21" i="1" s="1"/>
  <c r="AA22" i="1"/>
  <c r="Z22" i="1"/>
  <c r="Y22" i="1"/>
  <c r="Y21" i="1" s="1"/>
  <c r="X22" i="1"/>
  <c r="X21" i="1" s="1"/>
  <c r="W22" i="1"/>
  <c r="V22" i="1"/>
  <c r="U22" i="1"/>
  <c r="U21" i="1" s="1"/>
  <c r="T22" i="1"/>
  <c r="T21" i="1" s="1"/>
  <c r="S22" i="1"/>
  <c r="R22" i="1"/>
  <c r="Q22" i="1"/>
  <c r="Q21" i="1" s="1"/>
  <c r="P22" i="1"/>
  <c r="P21" i="1" s="1"/>
  <c r="O22" i="1"/>
  <c r="N22" i="1"/>
  <c r="M22" i="1"/>
  <c r="M21" i="1" s="1"/>
  <c r="L22" i="1"/>
  <c r="L21" i="1" s="1"/>
  <c r="K22" i="1"/>
  <c r="J22" i="1"/>
  <c r="I22" i="1"/>
  <c r="I21" i="1" s="1"/>
  <c r="H22" i="1"/>
  <c r="H21" i="1" s="1"/>
  <c r="E22" i="1"/>
  <c r="E21" i="1" s="1"/>
  <c r="D22" i="1"/>
  <c r="D21" i="1" s="1"/>
  <c r="AE21" i="1"/>
  <c r="AD21" i="1"/>
  <c r="AA21" i="1"/>
  <c r="Z21" i="1"/>
  <c r="W21" i="1"/>
  <c r="V21" i="1"/>
  <c r="S21" i="1"/>
  <c r="R21" i="1"/>
  <c r="O21" i="1"/>
  <c r="N21" i="1"/>
  <c r="K21" i="1"/>
  <c r="J21" i="1"/>
  <c r="AE20" i="1"/>
  <c r="AE103" i="1" s="1"/>
  <c r="AD20" i="1"/>
  <c r="AD103" i="1" s="1"/>
  <c r="AC20" i="1"/>
  <c r="AC103" i="1" s="1"/>
  <c r="AB20" i="1"/>
  <c r="AB103" i="1" s="1"/>
  <c r="AA20" i="1"/>
  <c r="AA103" i="1" s="1"/>
  <c r="Z20" i="1"/>
  <c r="Z103" i="1" s="1"/>
  <c r="Y20" i="1"/>
  <c r="Y103" i="1" s="1"/>
  <c r="X20" i="1"/>
  <c r="X103" i="1" s="1"/>
  <c r="W20" i="1"/>
  <c r="W103" i="1" s="1"/>
  <c r="V20" i="1"/>
  <c r="V103" i="1" s="1"/>
  <c r="U20" i="1"/>
  <c r="U103" i="1" s="1"/>
  <c r="T20" i="1"/>
  <c r="T103" i="1" s="1"/>
  <c r="S20" i="1"/>
  <c r="S103" i="1" s="1"/>
  <c r="R20" i="1"/>
  <c r="R103" i="1" s="1"/>
  <c r="Q20" i="1"/>
  <c r="Q103" i="1" s="1"/>
  <c r="P20" i="1"/>
  <c r="P103" i="1" s="1"/>
  <c r="O20" i="1"/>
  <c r="O103" i="1" s="1"/>
  <c r="N20" i="1"/>
  <c r="N103" i="1" s="1"/>
  <c r="M20" i="1"/>
  <c r="M103" i="1" s="1"/>
  <c r="L20" i="1"/>
  <c r="L103" i="1" s="1"/>
  <c r="K20" i="1"/>
  <c r="K103" i="1" s="1"/>
  <c r="J20" i="1"/>
  <c r="J103" i="1" s="1"/>
  <c r="I20" i="1"/>
  <c r="I103" i="1" s="1"/>
  <c r="H20" i="1"/>
  <c r="H103" i="1" s="1"/>
  <c r="D20" i="1"/>
  <c r="C20" i="1"/>
  <c r="G20" i="1" s="1"/>
  <c r="AE19" i="1"/>
  <c r="AD19" i="1"/>
  <c r="AD102" i="1" s="1"/>
  <c r="AC19" i="1"/>
  <c r="AC102" i="1" s="1"/>
  <c r="AB19" i="1"/>
  <c r="AB102" i="1" s="1"/>
  <c r="AA19" i="1"/>
  <c r="Z19" i="1"/>
  <c r="Z102" i="1" s="1"/>
  <c r="Y19" i="1"/>
  <c r="Y102" i="1" s="1"/>
  <c r="X19" i="1"/>
  <c r="X102" i="1" s="1"/>
  <c r="W19" i="1"/>
  <c r="V19" i="1"/>
  <c r="V102" i="1" s="1"/>
  <c r="U19" i="1"/>
  <c r="U102" i="1" s="1"/>
  <c r="T19" i="1"/>
  <c r="T102" i="1" s="1"/>
  <c r="S19" i="1"/>
  <c r="R19" i="1"/>
  <c r="R102" i="1" s="1"/>
  <c r="Q19" i="1"/>
  <c r="Q102" i="1" s="1"/>
  <c r="P19" i="1"/>
  <c r="P102" i="1" s="1"/>
  <c r="O19" i="1"/>
  <c r="N19" i="1"/>
  <c r="N102" i="1" s="1"/>
  <c r="M19" i="1"/>
  <c r="M102" i="1" s="1"/>
  <c r="L19" i="1"/>
  <c r="L102" i="1" s="1"/>
  <c r="K19" i="1"/>
  <c r="J19" i="1"/>
  <c r="J102" i="1" s="1"/>
  <c r="I19" i="1"/>
  <c r="I102" i="1" s="1"/>
  <c r="H19" i="1"/>
  <c r="H102" i="1" s="1"/>
  <c r="E19" i="1"/>
  <c r="C19" i="1"/>
  <c r="G19" i="1" s="1"/>
  <c r="B19" i="1"/>
  <c r="F19" i="1" s="1"/>
  <c r="AE18" i="1"/>
  <c r="AE101" i="1" s="1"/>
  <c r="AD18" i="1"/>
  <c r="AD101" i="1" s="1"/>
  <c r="AC18" i="1"/>
  <c r="AC101" i="1" s="1"/>
  <c r="AB18" i="1"/>
  <c r="AB101" i="1" s="1"/>
  <c r="AA18" i="1"/>
  <c r="AA101" i="1" s="1"/>
  <c r="Z18" i="1"/>
  <c r="Z101" i="1" s="1"/>
  <c r="Y18" i="1"/>
  <c r="Y101" i="1" s="1"/>
  <c r="X18" i="1"/>
  <c r="X101" i="1" s="1"/>
  <c r="W18" i="1"/>
  <c r="W101" i="1" s="1"/>
  <c r="V18" i="1"/>
  <c r="V101" i="1" s="1"/>
  <c r="U18" i="1"/>
  <c r="U101" i="1" s="1"/>
  <c r="T18" i="1"/>
  <c r="T101" i="1" s="1"/>
  <c r="S18" i="1"/>
  <c r="S101" i="1" s="1"/>
  <c r="R18" i="1"/>
  <c r="R101" i="1" s="1"/>
  <c r="Q18" i="1"/>
  <c r="Q101" i="1" s="1"/>
  <c r="P18" i="1"/>
  <c r="P101" i="1" s="1"/>
  <c r="O18" i="1"/>
  <c r="O101" i="1" s="1"/>
  <c r="N18" i="1"/>
  <c r="N101" i="1" s="1"/>
  <c r="M18" i="1"/>
  <c r="M101" i="1" s="1"/>
  <c r="L18" i="1"/>
  <c r="L101" i="1" s="1"/>
  <c r="K18" i="1"/>
  <c r="K101" i="1" s="1"/>
  <c r="J18" i="1"/>
  <c r="J101" i="1" s="1"/>
  <c r="I18" i="1"/>
  <c r="I101" i="1" s="1"/>
  <c r="H18" i="1"/>
  <c r="H101" i="1" s="1"/>
  <c r="D18" i="1"/>
  <c r="C18" i="1"/>
  <c r="G18" i="1" s="1"/>
  <c r="B18" i="1"/>
  <c r="AE17" i="1"/>
  <c r="AE100" i="1" s="1"/>
  <c r="AD17" i="1"/>
  <c r="AD100" i="1" s="1"/>
  <c r="AC17" i="1"/>
  <c r="AC100" i="1" s="1"/>
  <c r="AB17" i="1"/>
  <c r="AB100" i="1" s="1"/>
  <c r="AA17" i="1"/>
  <c r="AA100" i="1" s="1"/>
  <c r="Z17" i="1"/>
  <c r="Z100" i="1" s="1"/>
  <c r="Y17" i="1"/>
  <c r="Y100" i="1" s="1"/>
  <c r="X17" i="1"/>
  <c r="X100" i="1" s="1"/>
  <c r="W17" i="1"/>
  <c r="W100" i="1" s="1"/>
  <c r="V17" i="1"/>
  <c r="V100" i="1" s="1"/>
  <c r="U17" i="1"/>
  <c r="U100" i="1" s="1"/>
  <c r="T17" i="1"/>
  <c r="T100" i="1" s="1"/>
  <c r="S17" i="1"/>
  <c r="S100" i="1" s="1"/>
  <c r="R17" i="1"/>
  <c r="R100" i="1" s="1"/>
  <c r="Q17" i="1"/>
  <c r="Q100" i="1" s="1"/>
  <c r="P17" i="1"/>
  <c r="P100" i="1" s="1"/>
  <c r="O17" i="1"/>
  <c r="O100" i="1" s="1"/>
  <c r="N17" i="1"/>
  <c r="N100" i="1" s="1"/>
  <c r="M17" i="1"/>
  <c r="M100" i="1" s="1"/>
  <c r="L17" i="1"/>
  <c r="L100" i="1" s="1"/>
  <c r="K17" i="1"/>
  <c r="K100" i="1" s="1"/>
  <c r="J17" i="1"/>
  <c r="J100" i="1" s="1"/>
  <c r="I17" i="1"/>
  <c r="I100" i="1" s="1"/>
  <c r="H17" i="1"/>
  <c r="H100" i="1" s="1"/>
  <c r="E17" i="1"/>
  <c r="D17" i="1"/>
  <c r="C17" i="1"/>
  <c r="G17" i="1" s="1"/>
  <c r="B17" i="1"/>
  <c r="F17" i="1" s="1"/>
  <c r="AE16" i="1"/>
  <c r="AD16" i="1"/>
  <c r="AC16" i="1"/>
  <c r="AB16" i="1"/>
  <c r="AB15" i="1" s="1"/>
  <c r="AA16" i="1"/>
  <c r="Z16" i="1"/>
  <c r="Y16" i="1"/>
  <c r="X16" i="1"/>
  <c r="X15" i="1" s="1"/>
  <c r="W16" i="1"/>
  <c r="V16" i="1"/>
  <c r="U16" i="1"/>
  <c r="U15" i="1" s="1"/>
  <c r="T16" i="1"/>
  <c r="T15" i="1" s="1"/>
  <c r="S16" i="1"/>
  <c r="R16" i="1"/>
  <c r="Q16" i="1"/>
  <c r="Q15" i="1" s="1"/>
  <c r="P16" i="1"/>
  <c r="P15" i="1" s="1"/>
  <c r="O16" i="1"/>
  <c r="N16" i="1"/>
  <c r="M16" i="1"/>
  <c r="M15" i="1" s="1"/>
  <c r="L16" i="1"/>
  <c r="L15" i="1" s="1"/>
  <c r="K16" i="1"/>
  <c r="J16" i="1"/>
  <c r="I16" i="1"/>
  <c r="I15" i="1" s="1"/>
  <c r="H16" i="1"/>
  <c r="H15" i="1" s="1"/>
  <c r="AE15" i="1"/>
  <c r="AD15" i="1"/>
  <c r="AC15" i="1"/>
  <c r="AA15" i="1"/>
  <c r="Z15" i="1"/>
  <c r="Y15" i="1"/>
  <c r="W15" i="1"/>
  <c r="V15" i="1"/>
  <c r="S15" i="1"/>
  <c r="R15" i="1"/>
  <c r="O15" i="1"/>
  <c r="N15" i="1"/>
  <c r="K15" i="1"/>
  <c r="J15" i="1"/>
  <c r="E14" i="1"/>
  <c r="D14" i="1"/>
  <c r="C14" i="1"/>
  <c r="C103" i="1" s="1"/>
  <c r="G103" i="1" s="1"/>
  <c r="B14" i="1"/>
  <c r="E13" i="1"/>
  <c r="E102" i="1" s="1"/>
  <c r="D13" i="1"/>
  <c r="C13" i="1"/>
  <c r="C102" i="1" s="1"/>
  <c r="G102" i="1" s="1"/>
  <c r="B13" i="1"/>
  <c r="B102" i="1" s="1"/>
  <c r="F102" i="1" s="1"/>
  <c r="E12" i="1"/>
  <c r="D12" i="1"/>
  <c r="D101" i="1" s="1"/>
  <c r="C12" i="1"/>
  <c r="C101" i="1" s="1"/>
  <c r="B12" i="1"/>
  <c r="B101" i="1" s="1"/>
  <c r="E11" i="1"/>
  <c r="E100" i="1" s="1"/>
  <c r="D11" i="1"/>
  <c r="D100" i="1" s="1"/>
  <c r="C11" i="1"/>
  <c r="B11" i="1"/>
  <c r="B100" i="1" s="1"/>
  <c r="F100" i="1" s="1"/>
  <c r="AE10" i="1"/>
  <c r="AE99" i="1" s="1"/>
  <c r="AD10" i="1"/>
  <c r="AD99" i="1" s="1"/>
  <c r="AC10" i="1"/>
  <c r="AB10" i="1"/>
  <c r="AB9" i="1" s="1"/>
  <c r="AB105" i="1" s="1"/>
  <c r="AA10" i="1"/>
  <c r="AA99" i="1" s="1"/>
  <c r="Z10" i="1"/>
  <c r="Z99" i="1" s="1"/>
  <c r="Y10" i="1"/>
  <c r="X10" i="1"/>
  <c r="W10" i="1"/>
  <c r="W99" i="1" s="1"/>
  <c r="V10" i="1"/>
  <c r="V99" i="1" s="1"/>
  <c r="U10" i="1"/>
  <c r="T10" i="1"/>
  <c r="T9" i="1" s="1"/>
  <c r="T105" i="1" s="1"/>
  <c r="S10" i="1"/>
  <c r="S99" i="1" s="1"/>
  <c r="R10" i="1"/>
  <c r="R99" i="1" s="1"/>
  <c r="Q10" i="1"/>
  <c r="P10" i="1"/>
  <c r="O10" i="1"/>
  <c r="O99" i="1" s="1"/>
  <c r="N10" i="1"/>
  <c r="N99" i="1" s="1"/>
  <c r="M10" i="1"/>
  <c r="L10" i="1"/>
  <c r="K10" i="1"/>
  <c r="K99" i="1" s="1"/>
  <c r="J10" i="1"/>
  <c r="J99" i="1" s="1"/>
  <c r="I10" i="1"/>
  <c r="H10" i="1"/>
  <c r="H9" i="1" s="1"/>
  <c r="H105" i="1" s="1"/>
  <c r="E10" i="1"/>
  <c r="D10" i="1"/>
  <c r="C10" i="1"/>
  <c r="AE9" i="1"/>
  <c r="AE105" i="1" s="1"/>
  <c r="AD9" i="1"/>
  <c r="AD105" i="1" s="1"/>
  <c r="AC9" i="1"/>
  <c r="AC105" i="1" s="1"/>
  <c r="AA9" i="1"/>
  <c r="AA105" i="1" s="1"/>
  <c r="Z9" i="1"/>
  <c r="Z105" i="1" s="1"/>
  <c r="Y9" i="1"/>
  <c r="Y105" i="1" s="1"/>
  <c r="W9" i="1"/>
  <c r="W105" i="1" s="1"/>
  <c r="V9" i="1"/>
  <c r="V105" i="1" s="1"/>
  <c r="U9" i="1"/>
  <c r="U105" i="1" s="1"/>
  <c r="S9" i="1"/>
  <c r="S105" i="1" s="1"/>
  <c r="R9" i="1"/>
  <c r="R105" i="1" s="1"/>
  <c r="Q9" i="1"/>
  <c r="Q105" i="1" s="1"/>
  <c r="O9" i="1"/>
  <c r="O105" i="1" s="1"/>
  <c r="N9" i="1"/>
  <c r="N105" i="1" s="1"/>
  <c r="M9" i="1"/>
  <c r="K9" i="1"/>
  <c r="K105" i="1" s="1"/>
  <c r="J9" i="1"/>
  <c r="J105" i="1" s="1"/>
  <c r="I9" i="1"/>
  <c r="E9" i="1"/>
  <c r="E105" i="1" s="1"/>
  <c r="C9" i="1"/>
  <c r="G28" i="1" l="1"/>
  <c r="C27" i="1"/>
  <c r="G27" i="1" s="1"/>
  <c r="G40" i="1"/>
  <c r="C39" i="1"/>
  <c r="G39" i="1" s="1"/>
  <c r="F22" i="1"/>
  <c r="B21" i="1"/>
  <c r="F21" i="1" s="1"/>
  <c r="F34" i="1"/>
  <c r="B33" i="1"/>
  <c r="F33" i="1" s="1"/>
  <c r="G22" i="1"/>
  <c r="C21" i="1"/>
  <c r="G21" i="1" s="1"/>
  <c r="G34" i="1"/>
  <c r="C33" i="1"/>
  <c r="G33" i="1" s="1"/>
  <c r="F18" i="1"/>
  <c r="B27" i="1"/>
  <c r="F27" i="1" s="1"/>
  <c r="F28" i="1"/>
  <c r="P99" i="1"/>
  <c r="F13" i="1"/>
  <c r="F29" i="1"/>
  <c r="F35" i="1"/>
  <c r="G64" i="1"/>
  <c r="C58" i="1"/>
  <c r="G9" i="1"/>
  <c r="I99" i="1"/>
  <c r="Y99" i="1"/>
  <c r="G11" i="1"/>
  <c r="G13" i="1"/>
  <c r="E16" i="1"/>
  <c r="E15" i="1" s="1"/>
  <c r="E18" i="1"/>
  <c r="E101" i="1" s="1"/>
  <c r="K102" i="1"/>
  <c r="O102" i="1"/>
  <c r="S102" i="1"/>
  <c r="W102" i="1"/>
  <c r="AA102" i="1"/>
  <c r="AE102" i="1"/>
  <c r="E20" i="1"/>
  <c r="E103" i="1" s="1"/>
  <c r="G23" i="1"/>
  <c r="G29" i="1"/>
  <c r="G35" i="1"/>
  <c r="G41" i="1"/>
  <c r="B46" i="1"/>
  <c r="F47" i="1"/>
  <c r="D52" i="1"/>
  <c r="U58" i="1"/>
  <c r="U57" i="1" s="1"/>
  <c r="C63" i="1"/>
  <c r="G63" i="1" s="1"/>
  <c r="F64" i="1"/>
  <c r="G66" i="1"/>
  <c r="D73" i="1"/>
  <c r="D70" i="1" s="1"/>
  <c r="D69" i="1" s="1"/>
  <c r="D61" i="1"/>
  <c r="F11" i="1"/>
  <c r="F23" i="1"/>
  <c r="D9" i="1"/>
  <c r="L9" i="1"/>
  <c r="L105" i="1" s="1"/>
  <c r="P9" i="1"/>
  <c r="P105" i="1" s="1"/>
  <c r="X9" i="1"/>
  <c r="X105" i="1" s="1"/>
  <c r="B10" i="1"/>
  <c r="F12" i="1"/>
  <c r="D102" i="1"/>
  <c r="F14" i="1"/>
  <c r="B20" i="1"/>
  <c r="F20" i="1" s="1"/>
  <c r="B40" i="1"/>
  <c r="B16" i="1" s="1"/>
  <c r="G46" i="1"/>
  <c r="C45" i="1"/>
  <c r="G45" i="1" s="1"/>
  <c r="F52" i="1"/>
  <c r="F53" i="1"/>
  <c r="F56" i="1"/>
  <c r="Q58" i="1"/>
  <c r="Q57" i="1" s="1"/>
  <c r="C59" i="1"/>
  <c r="G59" i="1" s="1"/>
  <c r="F60" i="1"/>
  <c r="H58" i="1"/>
  <c r="H57" i="1" s="1"/>
  <c r="H75" i="1"/>
  <c r="L58" i="1"/>
  <c r="L57" i="1" s="1"/>
  <c r="L75" i="1"/>
  <c r="P58" i="1"/>
  <c r="P57" i="1" s="1"/>
  <c r="P75" i="1"/>
  <c r="T58" i="1"/>
  <c r="T57" i="1" s="1"/>
  <c r="T75" i="1"/>
  <c r="X58" i="1"/>
  <c r="X57" i="1" s="1"/>
  <c r="X75" i="1"/>
  <c r="AB58" i="1"/>
  <c r="AB57" i="1" s="1"/>
  <c r="AB75" i="1"/>
  <c r="F77" i="1"/>
  <c r="B71" i="1"/>
  <c r="B76" i="1"/>
  <c r="F86" i="1"/>
  <c r="B82" i="1"/>
  <c r="B74" i="1"/>
  <c r="F74" i="1" s="1"/>
  <c r="T99" i="1"/>
  <c r="D103" i="1"/>
  <c r="I105" i="1"/>
  <c r="M105" i="1"/>
  <c r="G10" i="1"/>
  <c r="G12" i="1"/>
  <c r="G14" i="1"/>
  <c r="B51" i="1"/>
  <c r="F51" i="1" s="1"/>
  <c r="E58" i="1"/>
  <c r="E57" i="1" s="1"/>
  <c r="M58" i="1"/>
  <c r="M57" i="1" s="1"/>
  <c r="AC58" i="1"/>
  <c r="AC57" i="1" s="1"/>
  <c r="G60" i="1"/>
  <c r="G65" i="1"/>
  <c r="D64" i="1"/>
  <c r="D62" i="1"/>
  <c r="C70" i="1"/>
  <c r="F72" i="1"/>
  <c r="G47" i="1"/>
  <c r="D94" i="1"/>
  <c r="D93" i="1" s="1"/>
  <c r="G54" i="1"/>
  <c r="F94" i="1"/>
  <c r="C52" i="1"/>
  <c r="D88" i="1"/>
  <c r="D87" i="1" s="1"/>
  <c r="G96" i="1"/>
  <c r="F16" i="1" l="1"/>
  <c r="B15" i="1"/>
  <c r="F15" i="1" s="1"/>
  <c r="F101" i="1"/>
  <c r="G101" i="1"/>
  <c r="U99" i="1"/>
  <c r="F71" i="1"/>
  <c r="B70" i="1"/>
  <c r="L99" i="1"/>
  <c r="D51" i="1"/>
  <c r="D16" i="1"/>
  <c r="C100" i="1"/>
  <c r="G100" i="1" s="1"/>
  <c r="Q99" i="1"/>
  <c r="B75" i="1"/>
  <c r="F75" i="1" s="1"/>
  <c r="F76" i="1"/>
  <c r="B58" i="1"/>
  <c r="B103" i="1"/>
  <c r="F103" i="1" s="1"/>
  <c r="F10" i="1"/>
  <c r="B9" i="1"/>
  <c r="H99" i="1"/>
  <c r="AC99" i="1"/>
  <c r="M99" i="1"/>
  <c r="C105" i="1"/>
  <c r="G52" i="1"/>
  <c r="C51" i="1"/>
  <c r="G51" i="1" s="1"/>
  <c r="D58" i="1"/>
  <c r="D57" i="1" s="1"/>
  <c r="D63" i="1"/>
  <c r="D105" i="1" s="1"/>
  <c r="E99" i="1"/>
  <c r="C16" i="1"/>
  <c r="G70" i="1"/>
  <c r="G69" i="1" s="1"/>
  <c r="C69" i="1"/>
  <c r="B81" i="1"/>
  <c r="F81" i="1" s="1"/>
  <c r="F82" i="1"/>
  <c r="AB99" i="1"/>
  <c r="F40" i="1"/>
  <c r="B39" i="1"/>
  <c r="F39" i="1" s="1"/>
  <c r="F46" i="1"/>
  <c r="B45" i="1"/>
  <c r="F45" i="1" s="1"/>
  <c r="G58" i="1"/>
  <c r="C57" i="1"/>
  <c r="G57" i="1" s="1"/>
  <c r="X99" i="1"/>
  <c r="B105" i="1" l="1"/>
  <c r="F9" i="1"/>
  <c r="B57" i="1"/>
  <c r="F57" i="1" s="1"/>
  <c r="F58" i="1"/>
  <c r="B69" i="1"/>
  <c r="F70" i="1"/>
  <c r="F69" i="1" s="1"/>
  <c r="D15" i="1"/>
  <c r="D99" i="1"/>
  <c r="G16" i="1"/>
  <c r="C15" i="1"/>
  <c r="G15" i="1" s="1"/>
  <c r="C99" i="1"/>
  <c r="G99" i="1" s="1"/>
  <c r="B99" i="1"/>
  <c r="F99" i="1" s="1"/>
</calcChain>
</file>

<file path=xl/sharedStrings.xml><?xml version="1.0" encoding="utf-8"?>
<sst xmlns="http://schemas.openxmlformats.org/spreadsheetml/2006/main" count="157" uniqueCount="61">
  <si>
    <t>Приложение</t>
  </si>
  <si>
    <r>
      <t xml:space="preserve">Отчет о ходе реализации муниципальной программы </t>
    </r>
    <r>
      <rPr>
        <b/>
        <sz val="18"/>
        <rFont val="Times New Roman"/>
        <family val="1"/>
        <charset val="204"/>
      </rPr>
      <t>«Управление муниципальным имуществом города Когалыма»</t>
    </r>
    <r>
      <rPr>
        <sz val="18"/>
        <rFont val="Times New Roman"/>
        <family val="1"/>
        <charset val="204"/>
      </rPr>
      <t xml:space="preserve"> на 01.02.2019 г.</t>
    </r>
  </si>
  <si>
    <t>тыс. рублей</t>
  </si>
  <si>
    <t>Основные мероприятия программы</t>
  </si>
  <si>
    <t>План на 2019 год</t>
  </si>
  <si>
    <t>План на 01.02.2019</t>
  </si>
  <si>
    <t>Профинансировано на 01.02.2019</t>
  </si>
  <si>
    <t>Кассовый расход на  01.02.2019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</si>
  <si>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</si>
  <si>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</si>
  <si>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</si>
  <si>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</si>
  <si>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</si>
  <si>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</si>
  <si>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</si>
  <si>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</si>
  <si>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</si>
  <si>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</si>
  <si>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</si>
  <si>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</si>
  <si>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</si>
  <si>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</si>
  <si>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</si>
  <si>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</si>
  <si>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</si>
  <si>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</si>
  <si>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1. Организация обеспечения
формирования состава и структуры муниципального имущества города Когалыма (показатель 2 муниципальной программы)</t>
  </si>
  <si>
    <r>
      <rPr>
        <b/>
        <sz val="12"/>
        <color indexed="8"/>
        <rFont val="Times New Roman"/>
        <family val="1"/>
        <charset val="204"/>
      </rPr>
      <t>Отклонение от плана составляет 1501,18 тыс. рублей в том числе:</t>
    </r>
    <r>
      <rPr>
        <sz val="12"/>
        <color indexed="8"/>
        <rFont val="Times New Roman"/>
        <family val="1"/>
        <charset val="204"/>
      </rPr>
      <t xml:space="preserve">
1) 222,00 тыс.рублей - в связи с тем, что фактические работы по постановке земельных участков на государственный кадастровый учет выполнены в январе м-це, оплата по которым будет произведена в феврале 2019 года;
2) 48,00 тыс. рублей - субсидия на возмещение выпадающих доходов произведена на основании представленных документов, подтверждающих фактическое выполнение работ;
3) 430,78 тыс. рублей - в связи со сверкой транспорта, уплата транспортного налога за 4 кв. 2018 будет произведена в феврале 2019 года в установленные законодательством сроки;
4) 800,4 тыс. рублей, из них:
- 402,63 тыс. рублей - в связи с фактическими расходами на тепло-, водо-, электроснабжение объектов, переданных в безвозмездное временное пользование религиозным организациям, расположенных по адресам: ул.Югорская, 3 (храм), ул.Янтарная, 10 (мечеть);
- 334,10 тыс. рублей - в связи с фактическими расходами на содержание мун.жилищного фонда г.Когалыма;
- 63,67 тыс. рублей - в связи с фактическими расходами на содержание прочих объектов муниципальной собственности г.Когалыма</t>
    </r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</si>
  <si>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</si>
  <si>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</si>
  <si>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</si>
  <si>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</si>
  <si>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</si>
  <si>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2. Реконструкция и ремонт, в том числе капитальный, объектов муниципальной
собственности города Когалыма
(показатель 3 муниципальной
программы)</t>
  </si>
  <si>
    <t>2.1. Ремонт, в том числе капитальный жилых и нежилых помещений (для
перевода в жилищный фонд),
находящихся в муниципальной собственности</t>
  </si>
  <si>
    <t>Ведется подготовка аукционной документации на ремонт квартир по адресу: улица Таллинская, дом 13, кв.25, кв.28, кв.33</t>
  </si>
  <si>
    <t xml:space="preserve">2.2. Ремонт кровли здания по адресу город Когалым, ул. Дружбы Народов, 7
</t>
  </si>
  <si>
    <t>Ведется работа по определению потенциального исполнителя указанных работ</t>
  </si>
  <si>
    <t xml:space="preserve">2.3. Замена стеклопакетов крыши по адресу город Когалым, ул. Дружбы Народов,9
</t>
  </si>
  <si>
    <t>Размещен электронный аукцион извещение №0187300013719000002 от 28.01.2019. Электронный аукцион состоится 11.02.2019.</t>
  </si>
  <si>
    <t>2.4. Капитальный ремонт здания, находящегося в муниципальной собственности, расположенного по адресу: г. Когалым, ул. Сибирская, 11</t>
  </si>
  <si>
    <t>Ведется подготовка аукционной документации на разработку проектно-сметной документации на капитальный ремонт здания</t>
  </si>
  <si>
    <t>2.5. Ремонт кровли административного здания расположенного по адресу
город Когалым ул. Мира, 22</t>
  </si>
  <si>
    <t>Размещен электронный аукцион извещение №0187300013719000001 от 28.01.2019. Электронный аукцион состоится 11.02.2019.</t>
  </si>
  <si>
    <t>2.6. Ремонт комплекса зданий, находящихся в муниципальной собственности, расположенных по адресу: г.Когалым, улица Югорская, 3</t>
  </si>
  <si>
    <t>Совместно с инвестором ведется работа по согласованию объема на объекте.</t>
  </si>
  <si>
    <t>3. Организационно-техническое и финансовое обеспечение органов местного самоуправления города
Когалыма (показатель 4,5,6
муниципальной программы)</t>
  </si>
  <si>
    <t>3.1. Расходы на обеспечение функций комитета по управлению муниципальным имуществом Администрации города Когалыма</t>
  </si>
  <si>
    <t>Экономия сложилась в связи с наличием: вакансии; специалистов имеющих небольшой стаж; листов временной нетрудоспособности</t>
  </si>
  <si>
    <t>3.2.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</t>
  </si>
  <si>
    <t>Отклонение от плана составляет  1 435,11 тыс.руб. в том числе:
1. 40,05 тыс. руб - неисполнение субсидии возникло по статье оплата труда гражданского персонала,  при формировании помесячной разбивки ФЗП и материальной помощи, плановые ассигнования разбиваются пропорционально ФЗП+10% мат. помощь   
2. 22,8 тыс.руб.  -неисполнение субсидии возникло по статье прочие выплаты в связи  оплатой возмещение работникам (сотрудникам) расходов, связанных со служебными командировками по фактической потребности
3.  70,11 тыс.руб.  -неисполнение субсидии по статье начисления на оплату труда возникло в связи с оплатой страховых взносов в феврале 2019.
4.  12,59 тыс. руб.  - неисполнение субсидии по статье расходы на оплату услуг связи возникло т.к. счет по услугам связи выставлен на меньшую сумму, чем планировалось, согласно использованных минут связи     
5.  227,83 тыс.руб.-  неисполнение субсидии по статье  коммунальные услуги  в связи с оплатой за фактические объемы коммунальных услуг на основании показаний приборов учета.
6.  56,52  тыс. руб. - неисполнение субсидии по статье оплата услуг по содержанию имущества возникла в связи с: 1. Оплатой  счетов за вывоз ТБО в месяце, следующем за отчетным. 2. Оплата за мойку автомобилей будет произведена согласно выставленных документов. 3. Оплата за прохождение техосмотра, будет произведена согласно выставленных документов. 4 Оплата за телематическую услугу системы мониторинга транспорта (сим.карты) АВТОГРАФ, будет произведена согласно выставленных документов
7.  246,27 тыс. руб. – неисполнение субсидии по статье прочие работы, услуги возникла в связи с: 1.оказанием услуг по обслуживанию программных продуктов, так как оплата произведена по факту оказанных услуг, на основании выставленных документов; 2.  Оказание услуг по охране базы, так как оплата произведена по факту оказанных услуг. 
8.  9,64 тыс.руб.- неисполнение субсидии по статье страхование  оказание услуг  по страхованию ОСАГО, оплата произведена по факту оказанных услуг, на основании выставленных документов
9. 209,09 тыс.руб.- экономия  субсидии по статье приобретение основных средств, договор заключен на меньшую стоимость 
10.  408,53 тыс.руб.- неисполнение субсидии по статье увеличение стоимости горюче-смазочных материалов оплата произведена по факту оказанных услуг согласно выставленных счетов
11.  96,58 тыс. руб. – неисполнение субсидии по статье увеличение стоимости прочих оборотных запасов (материалов), в связи : 1. Оплата счетов за приобретение запасных частей  будет произведена по факту поставки товара
12.  35,10 тыс. руб. - неисполнение по статье расходов прочие расходы в связи с оплатой налога на имущество, согласно поданной декларации</t>
  </si>
  <si>
    <t>3.2.1 Выполнение муниципальной работы «Организация и осуществление транспортного обслуживания должностных лиц, государственных органов и государственных учреждений»</t>
  </si>
  <si>
    <t>3.2.2 Приобретение автотранспортных средств, в том числе на условиях
лизинга для выполнения муниципальной работы «Организация и осуществление
транспортного обслуживания
должностных лиц, государственных органов и государственных
учреждений»</t>
  </si>
  <si>
    <t>3.3. Организационно-техническое обеспечение органов местного самоуправления Администрации города Когалыма</t>
  </si>
  <si>
    <t xml:space="preserve">Остаток плана на 01.02.2019г. составляет  3376,92 тыс.руб., в том числе:                                                                                                                                                                              1) 2307,04 тыс.руб. - в связи с выплатой премии по итогам работы за 2018 год за фактически отработанное время;                                                                                                                                                 2) 100,00 тыс.руб. - в связи с сложившимися фактическими расходами на проезд в отпуск и обратно;
3) 802,65 тыс.руб. - по фактически начисленным начислениям на выплаты по оплате труда;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 61,53 тыс.руб. - с связи с фактическими расходами на услуги связи;
5) 6,90 тыс.руб. -  в связи с фактическими расходами на оплату коммунальных услуг согласно показаниям приборов учета;                                                                                                                                                                                                                                                                                                                     6) 93,67 тыс.руб. - в связи с фактическими расходами (замена расходных материалов) на оплату услуг по: сан-тех.обслуж-ию оборудования и инженерных сетей зданий; ТО и ТР систем вентиляции и кондиционирования воздуха, ТО и ТР лифтового оборудования; 
7) 0,93 тыс.руб. - в связи с оплатой оказанных услуг по предоставленным документам (техподдержка информационной системы организации градостроительной деятельности (ИСОГД г.Когалым) и ПП обеспечения системы делопроизводства и документооборота "ДЕЛО"; оказание услуг по техсопровождению ПП Vip Net входящих в состав защищенного сегмента системы электронного взаимодействия ХМАО-Югры в г.Когалыме);
8) 4,20 тыс.руб. - оплата по факту поставки товара (таблички)
</t>
  </si>
  <si>
    <t xml:space="preserve">3.4. Расходы на обеспечение хозяйственной деятельности муниципального казённого учреждения «Обеспечение эксплуатационно-хозяйственной деятельности» </t>
  </si>
  <si>
    <t>Экономия сложилась в связи с наличием вакантных ставок</t>
  </si>
  <si>
    <t>Итого по программе, в том числе</t>
  </si>
  <si>
    <t>Председатель комитета                                                                                                             А.В.Ковальчук</t>
  </si>
  <si>
    <t>Исполнитель:</t>
  </si>
  <si>
    <t>Кузьменков Павел Александрович, 93-782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</si>
</sst>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.00_ ;[Red]\-#,##0.00\ "/>
    <numFmt numFmtId="166" formatCode="#,##0_ ;[Red]\-#,##0\ "/>
    <numFmt numFmtId="167" formatCode="#,##0.00;[Red]\-#,##0.00;0.00"/>
  </numFmts>
  <fonts count="2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3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b/>
      <sz val="12"/>
      <color rgb="FF00B0F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right" vertical="center" wrapText="1"/>
    </xf>
    <xf numFmtId="165" fontId="4" fillId="0" borderId="0" xfId="0" applyNumberFormat="1" applyFont="1" applyFill="1" applyAlignment="1">
      <alignment horizontal="justify" vertical="center" wrapText="1"/>
    </xf>
    <xf numFmtId="165" fontId="2" fillId="0" borderId="0" xfId="0" applyNumberFormat="1" applyFont="1" applyFill="1" applyAlignment="1">
      <alignment horizontal="justify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vertical="center" wrapText="1"/>
    </xf>
    <xf numFmtId="49" fontId="9" fillId="0" borderId="2" xfId="0" applyNumberFormat="1" applyFont="1" applyFill="1" applyBorder="1" applyAlignment="1" applyProtection="1">
      <alignment vertical="center"/>
      <protection locked="0"/>
    </xf>
    <xf numFmtId="2" fontId="9" fillId="0" borderId="2" xfId="0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justify" vertical="center" wrapText="1"/>
    </xf>
    <xf numFmtId="165" fontId="9" fillId="3" borderId="2" xfId="0" applyNumberFormat="1" applyFont="1" applyFill="1" applyBorder="1" applyAlignment="1" applyProtection="1">
      <alignment vertical="center" wrapText="1"/>
    </xf>
    <xf numFmtId="164" fontId="9" fillId="3" borderId="2" xfId="0" applyNumberFormat="1" applyFont="1" applyFill="1" applyBorder="1" applyAlignment="1" applyProtection="1">
      <alignment vertical="center" wrapText="1"/>
    </xf>
    <xf numFmtId="164" fontId="12" fillId="0" borderId="7" xfId="0" applyNumberFormat="1" applyFont="1" applyFill="1" applyBorder="1" applyAlignment="1" applyProtection="1">
      <alignment horizontal="justify" vertical="center" wrapText="1"/>
    </xf>
    <xf numFmtId="0" fontId="11" fillId="3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justify" vertical="center" wrapText="1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2" borderId="2" xfId="0" applyNumberFormat="1" applyFont="1" applyFill="1" applyBorder="1" applyAlignment="1" applyProtection="1">
      <alignment vertical="center" wrapText="1"/>
    </xf>
    <xf numFmtId="164" fontId="9" fillId="2" borderId="2" xfId="0" applyNumberFormat="1" applyFont="1" applyFill="1" applyBorder="1" applyAlignment="1" applyProtection="1">
      <alignment vertical="center" wrapText="1"/>
    </xf>
    <xf numFmtId="164" fontId="14" fillId="0" borderId="8" xfId="0" applyNumberFormat="1" applyFont="1" applyFill="1" applyBorder="1" applyAlignment="1" applyProtection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justify" wrapText="1"/>
    </xf>
    <xf numFmtId="165" fontId="10" fillId="0" borderId="2" xfId="0" applyNumberFormat="1" applyFont="1" applyFill="1" applyBorder="1" applyAlignment="1" applyProtection="1">
      <alignment vertical="center" wrapText="1"/>
    </xf>
    <xf numFmtId="164" fontId="10" fillId="2" borderId="2" xfId="0" applyNumberFormat="1" applyFont="1" applyFill="1" applyBorder="1" applyAlignment="1" applyProtection="1">
      <alignment vertical="center" wrapText="1"/>
    </xf>
    <xf numFmtId="165" fontId="10" fillId="2" borderId="2" xfId="0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 applyProtection="1">
      <alignment vertical="center" wrapText="1"/>
    </xf>
    <xf numFmtId="164" fontId="14" fillId="0" borderId="9" xfId="0" applyNumberFormat="1" applyFont="1" applyFill="1" applyBorder="1" applyAlignment="1" applyProtection="1">
      <alignment horizontal="justify" vertical="center" wrapText="1"/>
    </xf>
    <xf numFmtId="0" fontId="10" fillId="3" borderId="2" xfId="0" applyFont="1" applyFill="1" applyBorder="1" applyAlignment="1">
      <alignment horizontal="justify" wrapText="1"/>
    </xf>
    <xf numFmtId="164" fontId="11" fillId="3" borderId="2" xfId="0" applyNumberFormat="1" applyFont="1" applyFill="1" applyBorder="1" applyAlignment="1" applyProtection="1">
      <alignment horizontal="justify" vertical="center" wrapText="1"/>
    </xf>
    <xf numFmtId="0" fontId="9" fillId="0" borderId="2" xfId="0" applyFont="1" applyFill="1" applyBorder="1" applyAlignment="1">
      <alignment horizontal="justify" wrapText="1"/>
    </xf>
    <xf numFmtId="164" fontId="11" fillId="0" borderId="2" xfId="0" applyNumberFormat="1" applyFont="1" applyFill="1" applyBorder="1" applyAlignment="1" applyProtection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  <xf numFmtId="49" fontId="2" fillId="2" borderId="3" xfId="0" applyNumberFormat="1" applyFont="1" applyFill="1" applyBorder="1" applyAlignment="1" applyProtection="1">
      <alignment horizontal="justify" vertical="top" wrapText="1"/>
    </xf>
    <xf numFmtId="0" fontId="11" fillId="2" borderId="0" xfId="0" applyFont="1" applyFill="1" applyBorder="1" applyAlignment="1">
      <alignment vertical="center" wrapText="1"/>
    </xf>
    <xf numFmtId="49" fontId="2" fillId="2" borderId="10" xfId="0" applyNumberFormat="1" applyFont="1" applyFill="1" applyBorder="1" applyAlignment="1" applyProtection="1">
      <alignment horizontal="justify" vertical="top" wrapText="1"/>
    </xf>
    <xf numFmtId="49" fontId="2" fillId="2" borderId="6" xfId="0" applyNumberFormat="1" applyFont="1" applyFill="1" applyBorder="1" applyAlignment="1" applyProtection="1">
      <alignment horizontal="justify" vertical="top" wrapText="1"/>
    </xf>
    <xf numFmtId="0" fontId="10" fillId="2" borderId="2" xfId="0" applyFont="1" applyFill="1" applyBorder="1" applyAlignment="1">
      <alignment horizontal="justify" wrapText="1"/>
    </xf>
    <xf numFmtId="49" fontId="2" fillId="2" borderId="2" xfId="0" applyNumberFormat="1" applyFont="1" applyFill="1" applyBorder="1" applyAlignment="1" applyProtection="1">
      <alignment horizontal="justify" vertical="center" wrapText="1"/>
    </xf>
    <xf numFmtId="164" fontId="2" fillId="0" borderId="2" xfId="0" applyNumberFormat="1" applyFont="1" applyFill="1" applyBorder="1" applyAlignment="1" applyProtection="1">
      <alignment horizontal="justify" vertical="center" wrapText="1"/>
    </xf>
    <xf numFmtId="0" fontId="10" fillId="4" borderId="2" xfId="0" applyFont="1" applyFill="1" applyBorder="1" applyAlignment="1">
      <alignment horizontal="justify" wrapText="1"/>
    </xf>
    <xf numFmtId="165" fontId="9" fillId="4" borderId="2" xfId="0" applyNumberFormat="1" applyFont="1" applyFill="1" applyBorder="1" applyAlignment="1" applyProtection="1">
      <alignment vertical="center" wrapText="1"/>
    </xf>
    <xf numFmtId="164" fontId="2" fillId="4" borderId="3" xfId="0" applyNumberFormat="1" applyFont="1" applyFill="1" applyBorder="1" applyAlignment="1" applyProtection="1">
      <alignment horizontal="justify" vertical="center" wrapText="1"/>
    </xf>
    <xf numFmtId="0" fontId="11" fillId="4" borderId="0" xfId="0" applyFont="1" applyFill="1" applyBorder="1" applyAlignment="1">
      <alignment vertical="center" wrapText="1"/>
    </xf>
    <xf numFmtId="164" fontId="12" fillId="2" borderId="3" xfId="0" applyNumberFormat="1" applyFont="1" applyFill="1" applyBorder="1" applyAlignment="1" applyProtection="1">
      <alignment horizontal="left" vertical="top" wrapText="1"/>
    </xf>
    <xf numFmtId="4" fontId="10" fillId="2" borderId="2" xfId="0" applyNumberFormat="1" applyFont="1" applyFill="1" applyBorder="1" applyAlignment="1" applyProtection="1">
      <alignment vertical="center" wrapText="1"/>
    </xf>
    <xf numFmtId="164" fontId="12" fillId="2" borderId="10" xfId="0" applyNumberFormat="1" applyFont="1" applyFill="1" applyBorder="1" applyAlignment="1" applyProtection="1">
      <alignment horizontal="left" vertical="top" wrapText="1"/>
    </xf>
    <xf numFmtId="165" fontId="11" fillId="2" borderId="0" xfId="0" applyNumberFormat="1" applyFont="1" applyFill="1" applyBorder="1" applyAlignment="1">
      <alignment vertical="center" wrapText="1"/>
    </xf>
    <xf numFmtId="164" fontId="12" fillId="2" borderId="6" xfId="0" applyNumberFormat="1" applyFont="1" applyFill="1" applyBorder="1" applyAlignment="1" applyProtection="1">
      <alignment horizontal="left" vertical="top" wrapText="1"/>
    </xf>
    <xf numFmtId="164" fontId="2" fillId="2" borderId="3" xfId="0" applyNumberFormat="1" applyFont="1" applyFill="1" applyBorder="1" applyAlignment="1" applyProtection="1">
      <alignment horizontal="justify" vertical="top" wrapText="1"/>
    </xf>
    <xf numFmtId="164" fontId="2" fillId="2" borderId="10" xfId="0" applyNumberFormat="1" applyFont="1" applyFill="1" applyBorder="1" applyAlignment="1" applyProtection="1">
      <alignment horizontal="justify" vertical="top" wrapText="1"/>
    </xf>
    <xf numFmtId="164" fontId="2" fillId="2" borderId="6" xfId="0" applyNumberFormat="1" applyFont="1" applyFill="1" applyBorder="1" applyAlignment="1" applyProtection="1">
      <alignment horizontal="justify" vertical="top" wrapText="1"/>
    </xf>
    <xf numFmtId="0" fontId="9" fillId="3" borderId="2" xfId="0" applyFont="1" applyFill="1" applyBorder="1" applyAlignment="1">
      <alignment horizontal="justify" wrapText="1"/>
    </xf>
    <xf numFmtId="164" fontId="9" fillId="3" borderId="2" xfId="0" applyNumberFormat="1" applyFont="1" applyFill="1" applyBorder="1" applyAlignment="1" applyProtection="1">
      <alignment horizontal="justify" vertical="center" wrapText="1"/>
    </xf>
    <xf numFmtId="165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5" fillId="2" borderId="0" xfId="0" applyFont="1" applyFill="1" applyBorder="1" applyAlignment="1">
      <alignment horizontal="justify" wrapText="1"/>
    </xf>
    <xf numFmtId="165" fontId="16" fillId="2" borderId="0" xfId="0" applyNumberFormat="1" applyFont="1" applyFill="1" applyBorder="1" applyAlignment="1">
      <alignment horizontal="justify" wrapText="1"/>
    </xf>
    <xf numFmtId="165" fontId="15" fillId="2" borderId="0" xfId="0" applyNumberFormat="1" applyFont="1" applyFill="1" applyBorder="1" applyAlignment="1">
      <alignment horizontal="justify" wrapText="1"/>
    </xf>
    <xf numFmtId="164" fontId="15" fillId="2" borderId="0" xfId="0" applyNumberFormat="1" applyFont="1" applyFill="1" applyBorder="1" applyAlignment="1">
      <alignment horizontal="justify" wrapText="1"/>
    </xf>
    <xf numFmtId="165" fontId="17" fillId="2" borderId="0" xfId="0" applyNumberFormat="1" applyFont="1" applyFill="1" applyBorder="1" applyAlignment="1" applyProtection="1">
      <alignment vertical="center" wrapText="1"/>
    </xf>
    <xf numFmtId="167" fontId="18" fillId="2" borderId="0" xfId="1" applyNumberFormat="1" applyFont="1" applyFill="1" applyBorder="1" applyAlignment="1" applyProtection="1">
      <protection hidden="1"/>
    </xf>
    <xf numFmtId="167" fontId="19" fillId="2" borderId="0" xfId="1" applyNumberFormat="1" applyFont="1" applyFill="1" applyBorder="1" applyAlignment="1" applyProtection="1">
      <protection hidden="1"/>
    </xf>
    <xf numFmtId="164" fontId="16" fillId="2" borderId="0" xfId="0" applyNumberFormat="1" applyFont="1" applyFill="1" applyBorder="1" applyAlignment="1">
      <alignment horizontal="justify" wrapText="1"/>
    </xf>
    <xf numFmtId="165" fontId="20" fillId="2" borderId="0" xfId="0" applyNumberFormat="1" applyFont="1" applyFill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165" fontId="9" fillId="0" borderId="6" xfId="0" applyNumberFormat="1" applyFont="1" applyFill="1" applyBorder="1" applyAlignment="1">
      <alignment horizontal="center" wrapText="1"/>
    </xf>
    <xf numFmtId="164" fontId="9" fillId="0" borderId="6" xfId="0" applyNumberFormat="1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justify" wrapText="1"/>
    </xf>
    <xf numFmtId="164" fontId="10" fillId="2" borderId="0" xfId="0" applyNumberFormat="1" applyFont="1" applyFill="1" applyBorder="1" applyAlignment="1">
      <alignment horizontal="justify" wrapText="1"/>
    </xf>
    <xf numFmtId="164" fontId="9" fillId="2" borderId="0" xfId="0" applyNumberFormat="1" applyFont="1" applyFill="1" applyBorder="1" applyAlignment="1" applyProtection="1">
      <alignment vertical="center" wrapText="1"/>
    </xf>
    <xf numFmtId="165" fontId="10" fillId="2" borderId="0" xfId="0" applyNumberFormat="1" applyFont="1" applyFill="1" applyBorder="1" applyAlignment="1">
      <alignment horizontal="center" wrapText="1"/>
    </xf>
    <xf numFmtId="165" fontId="2" fillId="2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67" fontId="22" fillId="0" borderId="0" xfId="1" applyNumberFormat="1" applyFont="1" applyFill="1" applyBorder="1" applyAlignment="1" applyProtection="1">
      <protection hidden="1"/>
    </xf>
    <xf numFmtId="165" fontId="10" fillId="2" borderId="0" xfId="0" applyNumberFormat="1" applyFont="1" applyFill="1" applyBorder="1" applyAlignment="1" applyProtection="1">
      <alignment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6"/>
  <sheetViews>
    <sheetView tabSelected="1" view="pageBreakPreview" zoomScale="80" zoomScaleNormal="100" zoomScaleSheetLayoutView="8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I11" sqref="I11"/>
    </sheetView>
  </sheetViews>
  <sheetFormatPr defaultRowHeight="15.75" x14ac:dyDescent="0.2"/>
  <cols>
    <col min="1" max="1" width="45.42578125" style="1" customWidth="1"/>
    <col min="2" max="7" width="15.140625" style="1" customWidth="1"/>
    <col min="8" max="8" width="16.140625" style="2" customWidth="1"/>
    <col min="9" max="9" width="17.140625" style="1" customWidth="1"/>
    <col min="10" max="10" width="16.140625" style="2" customWidth="1"/>
    <col min="11" max="11" width="16.42578125" style="1" customWidth="1"/>
    <col min="12" max="12" width="16.140625" style="2" customWidth="1"/>
    <col min="13" max="13" width="17.28515625" style="1" customWidth="1"/>
    <col min="14" max="14" width="16.140625" style="2" customWidth="1"/>
    <col min="15" max="15" width="16.7109375" style="1" customWidth="1"/>
    <col min="16" max="16" width="16.140625" style="2" customWidth="1"/>
    <col min="17" max="17" width="19" style="1" customWidth="1"/>
    <col min="18" max="18" width="16.140625" style="2" customWidth="1"/>
    <col min="19" max="19" width="18.42578125" style="1" customWidth="1"/>
    <col min="20" max="20" width="18.85546875" style="3" customWidth="1"/>
    <col min="21" max="21" width="17" style="1" customWidth="1"/>
    <col min="22" max="22" width="16.140625" style="3" customWidth="1"/>
    <col min="23" max="23" width="15.140625" style="1" customWidth="1"/>
    <col min="24" max="24" width="16.140625" style="3" customWidth="1"/>
    <col min="25" max="25" width="15.140625" style="1" customWidth="1"/>
    <col min="26" max="26" width="16.140625" style="3" customWidth="1"/>
    <col min="27" max="27" width="15.140625" style="1" customWidth="1"/>
    <col min="28" max="28" width="16.140625" style="3" customWidth="1"/>
    <col min="29" max="29" width="15.140625" style="1" customWidth="1"/>
    <col min="30" max="30" width="16.140625" style="3" customWidth="1"/>
    <col min="31" max="31" width="15.140625" style="1" customWidth="1"/>
    <col min="32" max="32" width="97.85546875" style="1" customWidth="1"/>
    <col min="33" max="33" width="17.5703125" style="2" bestFit="1" customWidth="1"/>
    <col min="34" max="35" width="15.85546875" style="2" bestFit="1" customWidth="1"/>
    <col min="36" max="36" width="10.5703125" style="2" bestFit="1" customWidth="1"/>
    <col min="37" max="16384" width="9.140625" style="2"/>
  </cols>
  <sheetData>
    <row r="1" spans="1:32" ht="18.75" customHeight="1" x14ac:dyDescent="0.2">
      <c r="AB1" s="4"/>
      <c r="AC1" s="4"/>
      <c r="AF1" s="5" t="s">
        <v>0</v>
      </c>
    </row>
    <row r="2" spans="1:32" ht="26.25" x14ac:dyDescent="0.2">
      <c r="A2" s="6"/>
      <c r="B2" s="7"/>
      <c r="C2" s="7"/>
      <c r="E2" s="7"/>
      <c r="G2" s="7"/>
      <c r="X2" s="8"/>
      <c r="Y2" s="8"/>
      <c r="Z2" s="8"/>
      <c r="AA2" s="8"/>
      <c r="AB2" s="8"/>
      <c r="AC2" s="8"/>
      <c r="AD2" s="8"/>
      <c r="AE2" s="9"/>
      <c r="AF2" s="9"/>
    </row>
    <row r="3" spans="1:32" ht="23.25" x14ac:dyDescent="0.2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20.25" customHeight="1" x14ac:dyDescent="0.2">
      <c r="A4" s="12"/>
      <c r="B4" s="13"/>
      <c r="C4" s="13"/>
      <c r="D4" s="13"/>
      <c r="E4" s="13"/>
      <c r="F4" s="13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2"/>
      <c r="AA4" s="13"/>
      <c r="AB4" s="14"/>
      <c r="AC4" s="14"/>
      <c r="AD4" s="15"/>
      <c r="AE4" s="15"/>
      <c r="AF4" s="16" t="s">
        <v>2</v>
      </c>
    </row>
    <row r="5" spans="1:32" s="22" customFormat="1" ht="18.75" customHeight="1" x14ac:dyDescent="0.2">
      <c r="A5" s="17" t="s">
        <v>3</v>
      </c>
      <c r="B5" s="18" t="s">
        <v>4</v>
      </c>
      <c r="C5" s="18" t="s">
        <v>5</v>
      </c>
      <c r="D5" s="18" t="s">
        <v>6</v>
      </c>
      <c r="E5" s="18" t="s">
        <v>7</v>
      </c>
      <c r="F5" s="19" t="s">
        <v>8</v>
      </c>
      <c r="G5" s="19"/>
      <c r="H5" s="20" t="s">
        <v>9</v>
      </c>
      <c r="I5" s="21"/>
      <c r="J5" s="20" t="s">
        <v>10</v>
      </c>
      <c r="K5" s="21"/>
      <c r="L5" s="20" t="s">
        <v>11</v>
      </c>
      <c r="M5" s="21"/>
      <c r="N5" s="20" t="s">
        <v>12</v>
      </c>
      <c r="O5" s="21"/>
      <c r="P5" s="20" t="s">
        <v>13</v>
      </c>
      <c r="Q5" s="21"/>
      <c r="R5" s="20" t="s">
        <v>14</v>
      </c>
      <c r="S5" s="21"/>
      <c r="T5" s="20" t="s">
        <v>15</v>
      </c>
      <c r="U5" s="21"/>
      <c r="V5" s="20" t="s">
        <v>16</v>
      </c>
      <c r="W5" s="21"/>
      <c r="X5" s="20" t="s">
        <v>17</v>
      </c>
      <c r="Y5" s="21"/>
      <c r="Z5" s="20" t="s">
        <v>18</v>
      </c>
      <c r="AA5" s="21"/>
      <c r="AB5" s="20" t="s">
        <v>19</v>
      </c>
      <c r="AC5" s="21"/>
      <c r="AD5" s="20" t="s">
        <v>20</v>
      </c>
      <c r="AE5" s="21"/>
      <c r="AF5" s="19" t="s">
        <v>21</v>
      </c>
    </row>
    <row r="6" spans="1:32" s="28" customFormat="1" ht="93" customHeight="1" x14ac:dyDescent="0.2">
      <c r="A6" s="17"/>
      <c r="B6" s="23"/>
      <c r="C6" s="23"/>
      <c r="D6" s="24"/>
      <c r="E6" s="23"/>
      <c r="F6" s="25" t="s">
        <v>22</v>
      </c>
      <c r="G6" s="25" t="s">
        <v>23</v>
      </c>
      <c r="H6" s="26" t="s">
        <v>24</v>
      </c>
      <c r="I6" s="27" t="s">
        <v>25</v>
      </c>
      <c r="J6" s="26" t="s">
        <v>24</v>
      </c>
      <c r="K6" s="27" t="s">
        <v>25</v>
      </c>
      <c r="L6" s="26" t="s">
        <v>24</v>
      </c>
      <c r="M6" s="27" t="s">
        <v>25</v>
      </c>
      <c r="N6" s="26" t="s">
        <v>24</v>
      </c>
      <c r="O6" s="27" t="s">
        <v>25</v>
      </c>
      <c r="P6" s="26" t="s">
        <v>24</v>
      </c>
      <c r="Q6" s="27" t="s">
        <v>25</v>
      </c>
      <c r="R6" s="26" t="s">
        <v>24</v>
      </c>
      <c r="S6" s="27" t="s">
        <v>25</v>
      </c>
      <c r="T6" s="26" t="s">
        <v>24</v>
      </c>
      <c r="U6" s="27" t="s">
        <v>25</v>
      </c>
      <c r="V6" s="26" t="s">
        <v>24</v>
      </c>
      <c r="W6" s="27" t="s">
        <v>25</v>
      </c>
      <c r="X6" s="26" t="s">
        <v>24</v>
      </c>
      <c r="Y6" s="27" t="s">
        <v>25</v>
      </c>
      <c r="Z6" s="26" t="s">
        <v>24</v>
      </c>
      <c r="AA6" s="27" t="s">
        <v>25</v>
      </c>
      <c r="AB6" s="26" t="s">
        <v>24</v>
      </c>
      <c r="AC6" s="27" t="s">
        <v>25</v>
      </c>
      <c r="AD6" s="26" t="s">
        <v>24</v>
      </c>
      <c r="AE6" s="27" t="s">
        <v>25</v>
      </c>
      <c r="AF6" s="19"/>
    </row>
    <row r="7" spans="1:32" s="30" customFormat="1" ht="24.75" customHeight="1" x14ac:dyDescent="0.2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  <c r="Q7" s="29">
        <v>17</v>
      </c>
      <c r="R7" s="29">
        <v>18</v>
      </c>
      <c r="S7" s="29">
        <v>19</v>
      </c>
      <c r="T7" s="29">
        <v>20</v>
      </c>
      <c r="U7" s="29">
        <v>21</v>
      </c>
      <c r="V7" s="29">
        <v>22</v>
      </c>
      <c r="W7" s="29">
        <v>23</v>
      </c>
      <c r="X7" s="29">
        <v>24</v>
      </c>
      <c r="Y7" s="29">
        <v>25</v>
      </c>
      <c r="Z7" s="29">
        <v>26</v>
      </c>
      <c r="AA7" s="29">
        <v>27</v>
      </c>
      <c r="AB7" s="29">
        <v>28</v>
      </c>
      <c r="AC7" s="29">
        <v>29</v>
      </c>
      <c r="AD7" s="29">
        <v>30</v>
      </c>
      <c r="AE7" s="29">
        <v>31</v>
      </c>
      <c r="AF7" s="29">
        <v>32</v>
      </c>
    </row>
    <row r="8" spans="1:32" s="34" customFormat="1" ht="18.75" x14ac:dyDescent="0.2">
      <c r="A8" s="31"/>
      <c r="B8" s="31"/>
      <c r="C8" s="31"/>
      <c r="D8" s="31"/>
      <c r="E8" s="32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3"/>
      <c r="Y8" s="31"/>
      <c r="Z8" s="33"/>
      <c r="AA8" s="31"/>
      <c r="AB8" s="33"/>
      <c r="AC8" s="31"/>
      <c r="AD8" s="33"/>
      <c r="AE8" s="31"/>
      <c r="AF8" s="31"/>
    </row>
    <row r="9" spans="1:32" s="39" customFormat="1" ht="237.75" customHeight="1" x14ac:dyDescent="0.2">
      <c r="A9" s="35" t="s">
        <v>26</v>
      </c>
      <c r="B9" s="36">
        <f>B10</f>
        <v>67544.399999999994</v>
      </c>
      <c r="C9" s="36">
        <f>C10</f>
        <v>5140.45</v>
      </c>
      <c r="D9" s="36">
        <f>D10</f>
        <v>5140.45</v>
      </c>
      <c r="E9" s="36">
        <f>E10</f>
        <v>3639.26</v>
      </c>
      <c r="F9" s="37">
        <f>IF(B9=0,0, E9/B9*100)</f>
        <v>5.3879522210575566</v>
      </c>
      <c r="G9" s="37">
        <f>IF(C9=0,0, E9/C9*100)</f>
        <v>70.796525596008138</v>
      </c>
      <c r="H9" s="36">
        <f t="shared" ref="H9:AE9" si="0">H10</f>
        <v>5140.45</v>
      </c>
      <c r="I9" s="36">
        <f t="shared" si="0"/>
        <v>3639.26</v>
      </c>
      <c r="J9" s="36">
        <f t="shared" si="0"/>
        <v>6227.86</v>
      </c>
      <c r="K9" s="36">
        <f t="shared" si="0"/>
        <v>0</v>
      </c>
      <c r="L9" s="36">
        <f t="shared" si="0"/>
        <v>5326.73</v>
      </c>
      <c r="M9" s="36">
        <f t="shared" si="0"/>
        <v>0</v>
      </c>
      <c r="N9" s="36">
        <f t="shared" si="0"/>
        <v>5619.08</v>
      </c>
      <c r="O9" s="36">
        <f t="shared" si="0"/>
        <v>0</v>
      </c>
      <c r="P9" s="36">
        <f t="shared" si="0"/>
        <v>5098.92</v>
      </c>
      <c r="Q9" s="36">
        <f t="shared" si="0"/>
        <v>0</v>
      </c>
      <c r="R9" s="36">
        <f t="shared" si="0"/>
        <v>5032.91</v>
      </c>
      <c r="S9" s="36">
        <f t="shared" si="0"/>
        <v>0</v>
      </c>
      <c r="T9" s="36">
        <f t="shared" si="0"/>
        <v>4284.99</v>
      </c>
      <c r="U9" s="36">
        <f t="shared" si="0"/>
        <v>0</v>
      </c>
      <c r="V9" s="36">
        <f t="shared" si="0"/>
        <v>3682.91</v>
      </c>
      <c r="W9" s="36">
        <f t="shared" si="0"/>
        <v>0</v>
      </c>
      <c r="X9" s="36">
        <f t="shared" si="0"/>
        <v>3704.31</v>
      </c>
      <c r="Y9" s="36">
        <f t="shared" si="0"/>
        <v>0</v>
      </c>
      <c r="Z9" s="36">
        <f t="shared" si="0"/>
        <v>5562.99</v>
      </c>
      <c r="AA9" s="36">
        <f t="shared" si="0"/>
        <v>0</v>
      </c>
      <c r="AB9" s="36">
        <f t="shared" si="0"/>
        <v>5355.91</v>
      </c>
      <c r="AC9" s="36">
        <f t="shared" si="0"/>
        <v>0</v>
      </c>
      <c r="AD9" s="36">
        <f t="shared" si="0"/>
        <v>12507.34</v>
      </c>
      <c r="AE9" s="36">
        <f t="shared" si="0"/>
        <v>0</v>
      </c>
      <c r="AF9" s="38" t="s">
        <v>27</v>
      </c>
    </row>
    <row r="10" spans="1:32" s="45" customFormat="1" ht="18.75" x14ac:dyDescent="0.2">
      <c r="A10" s="40" t="s">
        <v>28</v>
      </c>
      <c r="B10" s="41">
        <f>SUM(B11:B14)</f>
        <v>67544.399999999994</v>
      </c>
      <c r="C10" s="41">
        <f>SUM(C11:C14)</f>
        <v>5140.45</v>
      </c>
      <c r="D10" s="41">
        <f>SUM(D11:D14)</f>
        <v>5140.45</v>
      </c>
      <c r="E10" s="42">
        <f>SUM(E11:E14)</f>
        <v>3639.26</v>
      </c>
      <c r="F10" s="43">
        <f t="shared" ref="F10:F103" si="1">IF(B10=0,0, E10/B10*100)</f>
        <v>5.3879522210575566</v>
      </c>
      <c r="G10" s="43">
        <f t="shared" ref="G10:G103" si="2">IF(C10=0,0, E10/C10*100)</f>
        <v>70.796525596008138</v>
      </c>
      <c r="H10" s="42">
        <f t="shared" ref="H10:AE10" si="3">SUM(H11:H14)</f>
        <v>5140.45</v>
      </c>
      <c r="I10" s="42">
        <f>SUM(I11:I14)</f>
        <v>3639.26</v>
      </c>
      <c r="J10" s="41">
        <f t="shared" si="3"/>
        <v>6227.86</v>
      </c>
      <c r="K10" s="42">
        <f>SUM(K11:K14)</f>
        <v>0</v>
      </c>
      <c r="L10" s="41">
        <f t="shared" si="3"/>
        <v>5326.73</v>
      </c>
      <c r="M10" s="42">
        <f t="shared" si="3"/>
        <v>0</v>
      </c>
      <c r="N10" s="41">
        <f t="shared" si="3"/>
        <v>5619.08</v>
      </c>
      <c r="O10" s="42">
        <f t="shared" si="3"/>
        <v>0</v>
      </c>
      <c r="P10" s="41">
        <f t="shared" si="3"/>
        <v>5098.92</v>
      </c>
      <c r="Q10" s="42">
        <f t="shared" si="3"/>
        <v>0</v>
      </c>
      <c r="R10" s="41">
        <f t="shared" si="3"/>
        <v>5032.91</v>
      </c>
      <c r="S10" s="42">
        <f t="shared" si="3"/>
        <v>0</v>
      </c>
      <c r="T10" s="41">
        <f t="shared" si="3"/>
        <v>4284.99</v>
      </c>
      <c r="U10" s="42">
        <f t="shared" si="3"/>
        <v>0</v>
      </c>
      <c r="V10" s="41">
        <f t="shared" si="3"/>
        <v>3682.91</v>
      </c>
      <c r="W10" s="42">
        <f t="shared" si="3"/>
        <v>0</v>
      </c>
      <c r="X10" s="41">
        <f t="shared" si="3"/>
        <v>3704.31</v>
      </c>
      <c r="Y10" s="42">
        <f t="shared" si="3"/>
        <v>0</v>
      </c>
      <c r="Z10" s="41">
        <f t="shared" si="3"/>
        <v>5562.99</v>
      </c>
      <c r="AA10" s="42">
        <f t="shared" si="3"/>
        <v>0</v>
      </c>
      <c r="AB10" s="41">
        <f t="shared" si="3"/>
        <v>5355.91</v>
      </c>
      <c r="AC10" s="42">
        <f t="shared" si="3"/>
        <v>0</v>
      </c>
      <c r="AD10" s="41">
        <f t="shared" si="3"/>
        <v>12507.34</v>
      </c>
      <c r="AE10" s="42">
        <f t="shared" si="3"/>
        <v>0</v>
      </c>
      <c r="AF10" s="44"/>
    </row>
    <row r="11" spans="1:32" s="45" customFormat="1" ht="18.75" x14ac:dyDescent="0.3">
      <c r="A11" s="46" t="s">
        <v>29</v>
      </c>
      <c r="B11" s="47">
        <f>H11+J11+L11+N11+P11+R11+T11+V11+X11+Z11+AB11+AD11</f>
        <v>0</v>
      </c>
      <c r="C11" s="47">
        <f>H11</f>
        <v>0</v>
      </c>
      <c r="D11" s="47">
        <f>E11</f>
        <v>0</v>
      </c>
      <c r="E11" s="47">
        <f>I11+K11+M11+O11+Q11+S11+U11+W11+Y11+AA11+AC11+AE11</f>
        <v>0</v>
      </c>
      <c r="F11" s="48">
        <f t="shared" si="1"/>
        <v>0</v>
      </c>
      <c r="G11" s="48">
        <f t="shared" si="2"/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4"/>
    </row>
    <row r="12" spans="1:32" s="45" customFormat="1" ht="18.75" x14ac:dyDescent="0.3">
      <c r="A12" s="46" t="s">
        <v>30</v>
      </c>
      <c r="B12" s="47">
        <f>H12+J12+L12+N12+P12+R12+T12+V12+X12+Z12+AB12+AD12</f>
        <v>67544.399999999994</v>
      </c>
      <c r="C12" s="47">
        <f>H12</f>
        <v>5140.45</v>
      </c>
      <c r="D12" s="47">
        <f>C12</f>
        <v>5140.45</v>
      </c>
      <c r="E12" s="47">
        <f>I12+K12+M12+O12+Q12+S12+U12+W12+Y12+AA12+AC12+AE12</f>
        <v>3639.26</v>
      </c>
      <c r="F12" s="50">
        <f t="shared" si="1"/>
        <v>5.3879522210575566</v>
      </c>
      <c r="G12" s="50">
        <f t="shared" si="2"/>
        <v>70.796525596008138</v>
      </c>
      <c r="H12" s="49">
        <v>5140.45</v>
      </c>
      <c r="I12" s="49">
        <v>3639.26</v>
      </c>
      <c r="J12" s="49">
        <v>6227.86</v>
      </c>
      <c r="K12" s="49">
        <v>0</v>
      </c>
      <c r="L12" s="49">
        <v>5326.73</v>
      </c>
      <c r="M12" s="49">
        <v>0</v>
      </c>
      <c r="N12" s="49">
        <v>5619.08</v>
      </c>
      <c r="O12" s="49">
        <v>0</v>
      </c>
      <c r="P12" s="49">
        <v>5098.92</v>
      </c>
      <c r="Q12" s="49">
        <v>0</v>
      </c>
      <c r="R12" s="49">
        <v>5032.91</v>
      </c>
      <c r="S12" s="49">
        <v>0</v>
      </c>
      <c r="T12" s="49">
        <v>4284.99</v>
      </c>
      <c r="U12" s="49">
        <v>0</v>
      </c>
      <c r="V12" s="49">
        <v>3682.91</v>
      </c>
      <c r="W12" s="49">
        <v>0</v>
      </c>
      <c r="X12" s="49">
        <v>3704.31</v>
      </c>
      <c r="Y12" s="49">
        <v>0</v>
      </c>
      <c r="Z12" s="49">
        <v>5562.99</v>
      </c>
      <c r="AA12" s="49">
        <v>0</v>
      </c>
      <c r="AB12" s="49">
        <v>5355.91</v>
      </c>
      <c r="AC12" s="49">
        <v>0</v>
      </c>
      <c r="AD12" s="49">
        <v>12507.34</v>
      </c>
      <c r="AE12" s="49">
        <v>0</v>
      </c>
      <c r="AF12" s="44"/>
    </row>
    <row r="13" spans="1:32" s="45" customFormat="1" ht="18.75" x14ac:dyDescent="0.3">
      <c r="A13" s="46" t="s">
        <v>31</v>
      </c>
      <c r="B13" s="47">
        <f>H13+J13+L13+N13+P13+R13+T13+V13+X13+Z13+AB13+AD13</f>
        <v>0</v>
      </c>
      <c r="C13" s="47">
        <f>H13</f>
        <v>0</v>
      </c>
      <c r="D13" s="47">
        <f>E13</f>
        <v>0</v>
      </c>
      <c r="E13" s="47">
        <f>I13+K13+M13+O13+Q13+S13+U13+W13+Y13+AA13+AC13+AE13</f>
        <v>0</v>
      </c>
      <c r="F13" s="48">
        <f t="shared" si="1"/>
        <v>0</v>
      </c>
      <c r="G13" s="48">
        <f t="shared" si="2"/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4"/>
    </row>
    <row r="14" spans="1:32" s="45" customFormat="1" ht="18.75" x14ac:dyDescent="0.3">
      <c r="A14" s="46" t="s">
        <v>32</v>
      </c>
      <c r="B14" s="47">
        <f>H14+J14+L14+N14+P14+R14+T14+V14+X14+Z14+AB14+AD14</f>
        <v>0</v>
      </c>
      <c r="C14" s="47">
        <f>H14</f>
        <v>0</v>
      </c>
      <c r="D14" s="47">
        <f>E14</f>
        <v>0</v>
      </c>
      <c r="E14" s="47">
        <f>I14+K14+M14+O14+Q14+S14+U14+W14+Y14+AA14+AC14+AE14</f>
        <v>0</v>
      </c>
      <c r="F14" s="48">
        <f t="shared" si="1"/>
        <v>0</v>
      </c>
      <c r="G14" s="48">
        <f t="shared" si="2"/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51"/>
    </row>
    <row r="15" spans="1:32" s="39" customFormat="1" ht="112.5" x14ac:dyDescent="0.3">
      <c r="A15" s="52" t="s">
        <v>33</v>
      </c>
      <c r="B15" s="36">
        <f>B16</f>
        <v>28941.5</v>
      </c>
      <c r="C15" s="36">
        <f>C16</f>
        <v>0</v>
      </c>
      <c r="D15" s="36">
        <f>D16</f>
        <v>0</v>
      </c>
      <c r="E15" s="36">
        <f>E16</f>
        <v>0</v>
      </c>
      <c r="F15" s="37">
        <f>IF(B15=0,0, E15/B15*100)</f>
        <v>0</v>
      </c>
      <c r="G15" s="37">
        <f>IF(C15=0,0, E15/C15*100)</f>
        <v>0</v>
      </c>
      <c r="H15" s="36">
        <f t="shared" ref="H15:AE15" si="4">H16</f>
        <v>0</v>
      </c>
      <c r="I15" s="36">
        <f t="shared" si="4"/>
        <v>0</v>
      </c>
      <c r="J15" s="36">
        <f t="shared" si="4"/>
        <v>0</v>
      </c>
      <c r="K15" s="36">
        <f t="shared" si="4"/>
        <v>0</v>
      </c>
      <c r="L15" s="36">
        <f t="shared" si="4"/>
        <v>0</v>
      </c>
      <c r="M15" s="36">
        <f t="shared" si="4"/>
        <v>0</v>
      </c>
      <c r="N15" s="36">
        <f t="shared" si="4"/>
        <v>0</v>
      </c>
      <c r="O15" s="36">
        <f t="shared" si="4"/>
        <v>0</v>
      </c>
      <c r="P15" s="36">
        <f t="shared" si="4"/>
        <v>0</v>
      </c>
      <c r="Q15" s="36">
        <f t="shared" si="4"/>
        <v>0</v>
      </c>
      <c r="R15" s="36">
        <f t="shared" si="4"/>
        <v>3352.2</v>
      </c>
      <c r="S15" s="36">
        <f t="shared" si="4"/>
        <v>0</v>
      </c>
      <c r="T15" s="36">
        <f t="shared" si="4"/>
        <v>2130.5</v>
      </c>
      <c r="U15" s="36">
        <f t="shared" si="4"/>
        <v>0</v>
      </c>
      <c r="V15" s="36">
        <f t="shared" si="4"/>
        <v>0</v>
      </c>
      <c r="W15" s="36">
        <f t="shared" si="4"/>
        <v>0</v>
      </c>
      <c r="X15" s="36">
        <f t="shared" si="4"/>
        <v>0</v>
      </c>
      <c r="Y15" s="36">
        <f t="shared" si="4"/>
        <v>0</v>
      </c>
      <c r="Z15" s="36">
        <f t="shared" si="4"/>
        <v>3958.8</v>
      </c>
      <c r="AA15" s="36">
        <f>AA16</f>
        <v>0</v>
      </c>
      <c r="AB15" s="36">
        <f t="shared" si="4"/>
        <v>19500</v>
      </c>
      <c r="AC15" s="36">
        <f t="shared" si="4"/>
        <v>0</v>
      </c>
      <c r="AD15" s="36">
        <f t="shared" si="4"/>
        <v>0</v>
      </c>
      <c r="AE15" s="36">
        <f t="shared" si="4"/>
        <v>0</v>
      </c>
      <c r="AF15" s="53"/>
    </row>
    <row r="16" spans="1:32" s="45" customFormat="1" ht="18.75" x14ac:dyDescent="0.3">
      <c r="A16" s="54" t="s">
        <v>28</v>
      </c>
      <c r="B16" s="41">
        <f>B22+B28+B34+B40+B46+B52</f>
        <v>28941.5</v>
      </c>
      <c r="C16" s="41">
        <f>C22+C28+C34+C40+C52</f>
        <v>0</v>
      </c>
      <c r="D16" s="41">
        <f>D22+D28+D34+D40+D52</f>
        <v>0</v>
      </c>
      <c r="E16" s="41">
        <f>E22+E28+E34+E40+E52</f>
        <v>0</v>
      </c>
      <c r="F16" s="43">
        <f t="shared" si="1"/>
        <v>0</v>
      </c>
      <c r="G16" s="43">
        <f t="shared" si="2"/>
        <v>0</v>
      </c>
      <c r="H16" s="41">
        <f t="shared" ref="H16:AE20" si="5">H22+H28+H34+H40+H52</f>
        <v>0</v>
      </c>
      <c r="I16" s="41">
        <f t="shared" si="5"/>
        <v>0</v>
      </c>
      <c r="J16" s="41">
        <f t="shared" si="5"/>
        <v>0</v>
      </c>
      <c r="K16" s="41">
        <f t="shared" si="5"/>
        <v>0</v>
      </c>
      <c r="L16" s="41">
        <f t="shared" si="5"/>
        <v>0</v>
      </c>
      <c r="M16" s="41">
        <f t="shared" si="5"/>
        <v>0</v>
      </c>
      <c r="N16" s="41">
        <f t="shared" si="5"/>
        <v>0</v>
      </c>
      <c r="O16" s="41">
        <f t="shared" si="5"/>
        <v>0</v>
      </c>
      <c r="P16" s="41">
        <f t="shared" si="5"/>
        <v>0</v>
      </c>
      <c r="Q16" s="41">
        <f t="shared" si="5"/>
        <v>0</v>
      </c>
      <c r="R16" s="41">
        <f t="shared" si="5"/>
        <v>3352.2</v>
      </c>
      <c r="S16" s="41">
        <f t="shared" si="5"/>
        <v>0</v>
      </c>
      <c r="T16" s="41">
        <f t="shared" si="5"/>
        <v>2130.5</v>
      </c>
      <c r="U16" s="41">
        <f t="shared" si="5"/>
        <v>0</v>
      </c>
      <c r="V16" s="41">
        <f t="shared" si="5"/>
        <v>0</v>
      </c>
      <c r="W16" s="41">
        <f t="shared" si="5"/>
        <v>0</v>
      </c>
      <c r="X16" s="41">
        <f t="shared" si="5"/>
        <v>0</v>
      </c>
      <c r="Y16" s="41">
        <f t="shared" si="5"/>
        <v>0</v>
      </c>
      <c r="Z16" s="41">
        <f t="shared" si="5"/>
        <v>3958.8</v>
      </c>
      <c r="AA16" s="41">
        <f t="shared" si="5"/>
        <v>0</v>
      </c>
      <c r="AB16" s="41">
        <f t="shared" si="5"/>
        <v>19500</v>
      </c>
      <c r="AC16" s="41">
        <f t="shared" si="5"/>
        <v>0</v>
      </c>
      <c r="AD16" s="41">
        <f t="shared" si="5"/>
        <v>0</v>
      </c>
      <c r="AE16" s="41">
        <f t="shared" si="5"/>
        <v>0</v>
      </c>
      <c r="AF16" s="55"/>
    </row>
    <row r="17" spans="1:32" s="45" customFormat="1" ht="18.75" x14ac:dyDescent="0.3">
      <c r="A17" s="46" t="s">
        <v>29</v>
      </c>
      <c r="B17" s="47">
        <f>B23+B29+B35+B41+B47+B53</f>
        <v>0</v>
      </c>
      <c r="C17" s="47">
        <f t="shared" ref="C17:E20" si="6">C23+C29+C35+C41+C47+C53</f>
        <v>0</v>
      </c>
      <c r="D17" s="47">
        <f t="shared" si="6"/>
        <v>0</v>
      </c>
      <c r="E17" s="47">
        <f t="shared" si="6"/>
        <v>0</v>
      </c>
      <c r="F17" s="48">
        <f t="shared" si="1"/>
        <v>0</v>
      </c>
      <c r="G17" s="48">
        <f t="shared" si="2"/>
        <v>0</v>
      </c>
      <c r="H17" s="47">
        <f t="shared" si="5"/>
        <v>0</v>
      </c>
      <c r="I17" s="47">
        <f t="shared" si="5"/>
        <v>0</v>
      </c>
      <c r="J17" s="47">
        <f t="shared" si="5"/>
        <v>0</v>
      </c>
      <c r="K17" s="47">
        <f t="shared" si="5"/>
        <v>0</v>
      </c>
      <c r="L17" s="47">
        <f t="shared" si="5"/>
        <v>0</v>
      </c>
      <c r="M17" s="47">
        <f t="shared" si="5"/>
        <v>0</v>
      </c>
      <c r="N17" s="47">
        <f t="shared" si="5"/>
        <v>0</v>
      </c>
      <c r="O17" s="47">
        <f t="shared" si="5"/>
        <v>0</v>
      </c>
      <c r="P17" s="47">
        <f t="shared" si="5"/>
        <v>0</v>
      </c>
      <c r="Q17" s="47">
        <f t="shared" si="5"/>
        <v>0</v>
      </c>
      <c r="R17" s="47">
        <f t="shared" si="5"/>
        <v>0</v>
      </c>
      <c r="S17" s="47">
        <f t="shared" si="5"/>
        <v>0</v>
      </c>
      <c r="T17" s="47">
        <f t="shared" si="5"/>
        <v>0</v>
      </c>
      <c r="U17" s="47">
        <f t="shared" si="5"/>
        <v>0</v>
      </c>
      <c r="V17" s="47">
        <f t="shared" si="5"/>
        <v>0</v>
      </c>
      <c r="W17" s="47">
        <f t="shared" si="5"/>
        <v>0</v>
      </c>
      <c r="X17" s="47">
        <f t="shared" si="5"/>
        <v>0</v>
      </c>
      <c r="Y17" s="47">
        <f t="shared" si="5"/>
        <v>0</v>
      </c>
      <c r="Z17" s="47">
        <f t="shared" si="5"/>
        <v>0</v>
      </c>
      <c r="AA17" s="47">
        <f t="shared" si="5"/>
        <v>0</v>
      </c>
      <c r="AB17" s="47">
        <f t="shared" si="5"/>
        <v>0</v>
      </c>
      <c r="AC17" s="47">
        <f t="shared" si="5"/>
        <v>0</v>
      </c>
      <c r="AD17" s="47">
        <f t="shared" si="5"/>
        <v>0</v>
      </c>
      <c r="AE17" s="47">
        <f t="shared" si="5"/>
        <v>0</v>
      </c>
      <c r="AF17" s="55"/>
    </row>
    <row r="18" spans="1:32" s="45" customFormat="1" ht="18.75" x14ac:dyDescent="0.3">
      <c r="A18" s="46" t="s">
        <v>30</v>
      </c>
      <c r="B18" s="47">
        <f>B24+B30+B36+B42+B48+B54</f>
        <v>9441.5</v>
      </c>
      <c r="C18" s="47">
        <f t="shared" si="6"/>
        <v>0</v>
      </c>
      <c r="D18" s="47">
        <f t="shared" si="6"/>
        <v>0</v>
      </c>
      <c r="E18" s="47">
        <f t="shared" si="6"/>
        <v>0</v>
      </c>
      <c r="F18" s="48">
        <f t="shared" si="1"/>
        <v>0</v>
      </c>
      <c r="G18" s="48">
        <f t="shared" si="2"/>
        <v>0</v>
      </c>
      <c r="H18" s="47">
        <f t="shared" si="5"/>
        <v>0</v>
      </c>
      <c r="I18" s="47">
        <f t="shared" si="5"/>
        <v>0</v>
      </c>
      <c r="J18" s="47">
        <f t="shared" si="5"/>
        <v>0</v>
      </c>
      <c r="K18" s="47">
        <f t="shared" si="5"/>
        <v>0</v>
      </c>
      <c r="L18" s="47">
        <f t="shared" si="5"/>
        <v>0</v>
      </c>
      <c r="M18" s="47">
        <f t="shared" si="5"/>
        <v>0</v>
      </c>
      <c r="N18" s="47">
        <f t="shared" si="5"/>
        <v>0</v>
      </c>
      <c r="O18" s="47">
        <f t="shared" si="5"/>
        <v>0</v>
      </c>
      <c r="P18" s="47">
        <f t="shared" si="5"/>
        <v>0</v>
      </c>
      <c r="Q18" s="47">
        <f t="shared" si="5"/>
        <v>0</v>
      </c>
      <c r="R18" s="47">
        <f t="shared" si="5"/>
        <v>3352.2</v>
      </c>
      <c r="S18" s="47">
        <f t="shared" si="5"/>
        <v>0</v>
      </c>
      <c r="T18" s="47">
        <f t="shared" si="5"/>
        <v>2130.5</v>
      </c>
      <c r="U18" s="47">
        <f t="shared" si="5"/>
        <v>0</v>
      </c>
      <c r="V18" s="47">
        <f t="shared" si="5"/>
        <v>0</v>
      </c>
      <c r="W18" s="47">
        <f t="shared" si="5"/>
        <v>0</v>
      </c>
      <c r="X18" s="47">
        <f t="shared" si="5"/>
        <v>0</v>
      </c>
      <c r="Y18" s="47">
        <f t="shared" si="5"/>
        <v>0</v>
      </c>
      <c r="Z18" s="47">
        <f t="shared" si="5"/>
        <v>3958.8</v>
      </c>
      <c r="AA18" s="47">
        <f t="shared" si="5"/>
        <v>0</v>
      </c>
      <c r="AB18" s="47">
        <f t="shared" si="5"/>
        <v>0</v>
      </c>
      <c r="AC18" s="47">
        <f t="shared" si="5"/>
        <v>0</v>
      </c>
      <c r="AD18" s="47">
        <f t="shared" si="5"/>
        <v>0</v>
      </c>
      <c r="AE18" s="47">
        <f t="shared" si="5"/>
        <v>0</v>
      </c>
      <c r="AF18" s="55"/>
    </row>
    <row r="19" spans="1:32" s="45" customFormat="1" ht="18.75" x14ac:dyDescent="0.3">
      <c r="A19" s="46" t="s">
        <v>31</v>
      </c>
      <c r="B19" s="47">
        <f>B25+B31+B37+B43+B49+B55</f>
        <v>0</v>
      </c>
      <c r="C19" s="47">
        <f t="shared" si="6"/>
        <v>0</v>
      </c>
      <c r="D19" s="47">
        <f t="shared" si="6"/>
        <v>0</v>
      </c>
      <c r="E19" s="47">
        <f t="shared" si="6"/>
        <v>0</v>
      </c>
      <c r="F19" s="48">
        <f>IF(B19=0,0, E19/B19*100)</f>
        <v>0</v>
      </c>
      <c r="G19" s="48">
        <f t="shared" si="2"/>
        <v>0</v>
      </c>
      <c r="H19" s="47">
        <f t="shared" si="5"/>
        <v>0</v>
      </c>
      <c r="I19" s="47">
        <f t="shared" si="5"/>
        <v>0</v>
      </c>
      <c r="J19" s="47">
        <f t="shared" si="5"/>
        <v>0</v>
      </c>
      <c r="K19" s="47">
        <f t="shared" si="5"/>
        <v>0</v>
      </c>
      <c r="L19" s="47">
        <f t="shared" si="5"/>
        <v>0</v>
      </c>
      <c r="M19" s="47">
        <f t="shared" si="5"/>
        <v>0</v>
      </c>
      <c r="N19" s="47">
        <f t="shared" si="5"/>
        <v>0</v>
      </c>
      <c r="O19" s="47">
        <f t="shared" si="5"/>
        <v>0</v>
      </c>
      <c r="P19" s="47">
        <f t="shared" si="5"/>
        <v>0</v>
      </c>
      <c r="Q19" s="47">
        <f t="shared" si="5"/>
        <v>0</v>
      </c>
      <c r="R19" s="47">
        <f t="shared" si="5"/>
        <v>0</v>
      </c>
      <c r="S19" s="47">
        <f t="shared" si="5"/>
        <v>0</v>
      </c>
      <c r="T19" s="47">
        <f t="shared" si="5"/>
        <v>0</v>
      </c>
      <c r="U19" s="47">
        <f t="shared" si="5"/>
        <v>0</v>
      </c>
      <c r="V19" s="47">
        <f t="shared" si="5"/>
        <v>0</v>
      </c>
      <c r="W19" s="47">
        <f t="shared" si="5"/>
        <v>0</v>
      </c>
      <c r="X19" s="47">
        <f t="shared" si="5"/>
        <v>0</v>
      </c>
      <c r="Y19" s="47">
        <f t="shared" si="5"/>
        <v>0</v>
      </c>
      <c r="Z19" s="47">
        <f t="shared" si="5"/>
        <v>0</v>
      </c>
      <c r="AA19" s="47">
        <f t="shared" si="5"/>
        <v>0</v>
      </c>
      <c r="AB19" s="47">
        <f t="shared" si="5"/>
        <v>0</v>
      </c>
      <c r="AC19" s="47">
        <f t="shared" si="5"/>
        <v>0</v>
      </c>
      <c r="AD19" s="47">
        <f t="shared" si="5"/>
        <v>0</v>
      </c>
      <c r="AE19" s="47">
        <f t="shared" si="5"/>
        <v>0</v>
      </c>
      <c r="AF19" s="55"/>
    </row>
    <row r="20" spans="1:32" s="45" customFormat="1" ht="18.75" x14ac:dyDescent="0.3">
      <c r="A20" s="46" t="s">
        <v>32</v>
      </c>
      <c r="B20" s="47">
        <f>B26+B32+B38+B44+B50+B56</f>
        <v>19500</v>
      </c>
      <c r="C20" s="47">
        <f t="shared" si="6"/>
        <v>0</v>
      </c>
      <c r="D20" s="47">
        <f t="shared" si="6"/>
        <v>0</v>
      </c>
      <c r="E20" s="47">
        <f t="shared" si="6"/>
        <v>0</v>
      </c>
      <c r="F20" s="48">
        <f>IF(B20=0,0, E20/B20*100)</f>
        <v>0</v>
      </c>
      <c r="G20" s="48">
        <f t="shared" si="2"/>
        <v>0</v>
      </c>
      <c r="H20" s="47">
        <f t="shared" si="5"/>
        <v>0</v>
      </c>
      <c r="I20" s="47">
        <f t="shared" si="5"/>
        <v>0</v>
      </c>
      <c r="J20" s="47">
        <f t="shared" si="5"/>
        <v>0</v>
      </c>
      <c r="K20" s="47">
        <f t="shared" si="5"/>
        <v>0</v>
      </c>
      <c r="L20" s="47">
        <f t="shared" si="5"/>
        <v>0</v>
      </c>
      <c r="M20" s="47">
        <f t="shared" si="5"/>
        <v>0</v>
      </c>
      <c r="N20" s="47">
        <f t="shared" si="5"/>
        <v>0</v>
      </c>
      <c r="O20" s="47">
        <f t="shared" si="5"/>
        <v>0</v>
      </c>
      <c r="P20" s="47">
        <f t="shared" si="5"/>
        <v>0</v>
      </c>
      <c r="Q20" s="47">
        <f t="shared" si="5"/>
        <v>0</v>
      </c>
      <c r="R20" s="47">
        <f t="shared" si="5"/>
        <v>0</v>
      </c>
      <c r="S20" s="47">
        <f t="shared" si="5"/>
        <v>0</v>
      </c>
      <c r="T20" s="47">
        <f t="shared" si="5"/>
        <v>0</v>
      </c>
      <c r="U20" s="47">
        <f t="shared" si="5"/>
        <v>0</v>
      </c>
      <c r="V20" s="47">
        <f t="shared" si="5"/>
        <v>0</v>
      </c>
      <c r="W20" s="47">
        <f t="shared" si="5"/>
        <v>0</v>
      </c>
      <c r="X20" s="47">
        <f t="shared" si="5"/>
        <v>0</v>
      </c>
      <c r="Y20" s="47">
        <f t="shared" si="5"/>
        <v>0</v>
      </c>
      <c r="Z20" s="47">
        <f t="shared" si="5"/>
        <v>0</v>
      </c>
      <c r="AA20" s="47">
        <f t="shared" si="5"/>
        <v>0</v>
      </c>
      <c r="AB20" s="47">
        <f t="shared" si="5"/>
        <v>19500</v>
      </c>
      <c r="AC20" s="47">
        <f t="shared" si="5"/>
        <v>0</v>
      </c>
      <c r="AD20" s="47">
        <f t="shared" si="5"/>
        <v>0</v>
      </c>
      <c r="AE20" s="47">
        <f t="shared" si="5"/>
        <v>0</v>
      </c>
      <c r="AF20" s="55"/>
    </row>
    <row r="21" spans="1:32" s="58" customFormat="1" ht="112.5" x14ac:dyDescent="0.2">
      <c r="A21" s="56" t="s">
        <v>34</v>
      </c>
      <c r="B21" s="42">
        <f t="shared" ref="B21:AE21" si="7">B22</f>
        <v>3352.2</v>
      </c>
      <c r="C21" s="42">
        <f t="shared" si="7"/>
        <v>0</v>
      </c>
      <c r="D21" s="42">
        <f t="shared" si="7"/>
        <v>0</v>
      </c>
      <c r="E21" s="42">
        <f t="shared" si="7"/>
        <v>0</v>
      </c>
      <c r="F21" s="43">
        <f t="shared" si="1"/>
        <v>0</v>
      </c>
      <c r="G21" s="43">
        <f t="shared" si="2"/>
        <v>0</v>
      </c>
      <c r="H21" s="42">
        <f t="shared" si="7"/>
        <v>0</v>
      </c>
      <c r="I21" s="42">
        <f t="shared" si="7"/>
        <v>0</v>
      </c>
      <c r="J21" s="42">
        <f t="shared" si="7"/>
        <v>0</v>
      </c>
      <c r="K21" s="42">
        <f t="shared" si="7"/>
        <v>0</v>
      </c>
      <c r="L21" s="42">
        <f t="shared" si="7"/>
        <v>0</v>
      </c>
      <c r="M21" s="42">
        <f t="shared" si="7"/>
        <v>0</v>
      </c>
      <c r="N21" s="42">
        <f t="shared" si="7"/>
        <v>0</v>
      </c>
      <c r="O21" s="42">
        <f t="shared" si="7"/>
        <v>0</v>
      </c>
      <c r="P21" s="42">
        <f t="shared" si="7"/>
        <v>0</v>
      </c>
      <c r="Q21" s="42">
        <f t="shared" si="7"/>
        <v>0</v>
      </c>
      <c r="R21" s="42">
        <f t="shared" si="7"/>
        <v>3352.2</v>
      </c>
      <c r="S21" s="42">
        <f t="shared" si="7"/>
        <v>0</v>
      </c>
      <c r="T21" s="42">
        <f t="shared" si="7"/>
        <v>0</v>
      </c>
      <c r="U21" s="42">
        <f t="shared" si="7"/>
        <v>0</v>
      </c>
      <c r="V21" s="42">
        <f t="shared" si="7"/>
        <v>0</v>
      </c>
      <c r="W21" s="42">
        <f t="shared" si="7"/>
        <v>0</v>
      </c>
      <c r="X21" s="42">
        <f t="shared" si="7"/>
        <v>0</v>
      </c>
      <c r="Y21" s="42">
        <f t="shared" si="7"/>
        <v>0</v>
      </c>
      <c r="Z21" s="42">
        <f t="shared" si="7"/>
        <v>0</v>
      </c>
      <c r="AA21" s="42">
        <f t="shared" si="7"/>
        <v>0</v>
      </c>
      <c r="AB21" s="42">
        <f t="shared" si="7"/>
        <v>0</v>
      </c>
      <c r="AC21" s="42">
        <f t="shared" si="7"/>
        <v>0</v>
      </c>
      <c r="AD21" s="42">
        <f t="shared" si="7"/>
        <v>0</v>
      </c>
      <c r="AE21" s="42">
        <f t="shared" si="7"/>
        <v>0</v>
      </c>
      <c r="AF21" s="57" t="s">
        <v>35</v>
      </c>
    </row>
    <row r="22" spans="1:32" s="45" customFormat="1" ht="18.75" x14ac:dyDescent="0.3">
      <c r="A22" s="54" t="s">
        <v>28</v>
      </c>
      <c r="B22" s="41">
        <f>SUM(B23:B26)</f>
        <v>3352.2</v>
      </c>
      <c r="C22" s="41">
        <f>SUM(C23:C26)</f>
        <v>0</v>
      </c>
      <c r="D22" s="41">
        <f>SUM(D23:D26)</f>
        <v>0</v>
      </c>
      <c r="E22" s="42">
        <f>SUM(E23:E26)</f>
        <v>0</v>
      </c>
      <c r="F22" s="43">
        <f t="shared" si="1"/>
        <v>0</v>
      </c>
      <c r="G22" s="43">
        <f t="shared" si="2"/>
        <v>0</v>
      </c>
      <c r="H22" s="42">
        <f>SUM(H23:H26)</f>
        <v>0</v>
      </c>
      <c r="I22" s="42">
        <f>SUM(I23:I26)</f>
        <v>0</v>
      </c>
      <c r="J22" s="41">
        <f>SUM(J23:J26)</f>
        <v>0</v>
      </c>
      <c r="K22" s="42">
        <f>SUM(K23:K26)</f>
        <v>0</v>
      </c>
      <c r="L22" s="41">
        <f t="shared" ref="L22:AE22" si="8">SUM(L23:L26)</f>
        <v>0</v>
      </c>
      <c r="M22" s="42">
        <f t="shared" si="8"/>
        <v>0</v>
      </c>
      <c r="N22" s="41">
        <f t="shared" si="8"/>
        <v>0</v>
      </c>
      <c r="O22" s="42">
        <f t="shared" si="8"/>
        <v>0</v>
      </c>
      <c r="P22" s="41">
        <f t="shared" si="8"/>
        <v>0</v>
      </c>
      <c r="Q22" s="42">
        <f t="shared" si="8"/>
        <v>0</v>
      </c>
      <c r="R22" s="41">
        <f t="shared" si="8"/>
        <v>3352.2</v>
      </c>
      <c r="S22" s="42">
        <f t="shared" si="8"/>
        <v>0</v>
      </c>
      <c r="T22" s="41">
        <f t="shared" si="8"/>
        <v>0</v>
      </c>
      <c r="U22" s="42">
        <f t="shared" si="8"/>
        <v>0</v>
      </c>
      <c r="V22" s="41">
        <f t="shared" si="8"/>
        <v>0</v>
      </c>
      <c r="W22" s="42">
        <f t="shared" si="8"/>
        <v>0</v>
      </c>
      <c r="X22" s="41">
        <f t="shared" si="8"/>
        <v>0</v>
      </c>
      <c r="Y22" s="42">
        <f t="shared" si="8"/>
        <v>0</v>
      </c>
      <c r="Z22" s="41">
        <f t="shared" si="8"/>
        <v>0</v>
      </c>
      <c r="AA22" s="42">
        <f t="shared" si="8"/>
        <v>0</v>
      </c>
      <c r="AB22" s="41">
        <f t="shared" si="8"/>
        <v>0</v>
      </c>
      <c r="AC22" s="42">
        <f t="shared" si="8"/>
        <v>0</v>
      </c>
      <c r="AD22" s="41">
        <f t="shared" si="8"/>
        <v>0</v>
      </c>
      <c r="AE22" s="42">
        <f t="shared" si="8"/>
        <v>0</v>
      </c>
      <c r="AF22" s="59"/>
    </row>
    <row r="23" spans="1:32" s="45" customFormat="1" ht="18.75" x14ac:dyDescent="0.3">
      <c r="A23" s="46" t="s">
        <v>29</v>
      </c>
      <c r="B23" s="47">
        <f>H23+J23+L23+N23+P23+R23+T23+V23+X23+Z23+AB23+AD23</f>
        <v>0</v>
      </c>
      <c r="C23" s="47">
        <f>H23</f>
        <v>0</v>
      </c>
      <c r="D23" s="47">
        <f>E23</f>
        <v>0</v>
      </c>
      <c r="E23" s="47">
        <f>I23+K23+M23+O23+Q23+S23+U23+W23+Y23+AA23+AC23+AE23</f>
        <v>0</v>
      </c>
      <c r="F23" s="48">
        <f t="shared" si="1"/>
        <v>0</v>
      </c>
      <c r="G23" s="48">
        <f t="shared" si="2"/>
        <v>0</v>
      </c>
      <c r="H23" s="49">
        <v>0</v>
      </c>
      <c r="I23" s="49">
        <v>0</v>
      </c>
      <c r="J23" s="47">
        <v>0</v>
      </c>
      <c r="K23" s="49">
        <v>0</v>
      </c>
      <c r="L23" s="47">
        <v>0</v>
      </c>
      <c r="M23" s="49">
        <v>0</v>
      </c>
      <c r="N23" s="47">
        <v>0</v>
      </c>
      <c r="O23" s="49">
        <v>0</v>
      </c>
      <c r="P23" s="47">
        <v>0</v>
      </c>
      <c r="Q23" s="49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59"/>
    </row>
    <row r="24" spans="1:32" s="45" customFormat="1" ht="18.75" x14ac:dyDescent="0.3">
      <c r="A24" s="46" t="s">
        <v>30</v>
      </c>
      <c r="B24" s="47">
        <f>H24+J24+L24+N24+P24+R24+T24+V24+X24+Z24+AB24+AD24</f>
        <v>3352.2</v>
      </c>
      <c r="C24" s="47">
        <f>H24</f>
        <v>0</v>
      </c>
      <c r="D24" s="47">
        <f>C24</f>
        <v>0</v>
      </c>
      <c r="E24" s="47">
        <f>I24+K24+M24+O24+Q24+S24+U24+W24+Y24+AA24+AC24+AE24</f>
        <v>0</v>
      </c>
      <c r="F24" s="48">
        <f t="shared" si="1"/>
        <v>0</v>
      </c>
      <c r="G24" s="48">
        <f t="shared" si="2"/>
        <v>0</v>
      </c>
      <c r="H24" s="49">
        <v>0</v>
      </c>
      <c r="I24" s="49">
        <v>0</v>
      </c>
      <c r="J24" s="47">
        <v>0</v>
      </c>
      <c r="K24" s="49">
        <v>0</v>
      </c>
      <c r="L24" s="47">
        <v>0</v>
      </c>
      <c r="M24" s="49">
        <v>0</v>
      </c>
      <c r="N24" s="47">
        <v>0</v>
      </c>
      <c r="O24" s="49">
        <v>0</v>
      </c>
      <c r="P24" s="47">
        <v>0</v>
      </c>
      <c r="Q24" s="49">
        <v>0</v>
      </c>
      <c r="R24" s="47">
        <v>3352.2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59"/>
    </row>
    <row r="25" spans="1:32" s="45" customFormat="1" ht="18.75" x14ac:dyDescent="0.3">
      <c r="A25" s="46" t="s">
        <v>31</v>
      </c>
      <c r="B25" s="47">
        <f>H25+J25+L25+N25+P25+R25+T25+V25+X25+Z25+AB25+AD25</f>
        <v>0</v>
      </c>
      <c r="C25" s="47">
        <f>H25</f>
        <v>0</v>
      </c>
      <c r="D25" s="47">
        <f>E25</f>
        <v>0</v>
      </c>
      <c r="E25" s="47">
        <f>I25+K25+M25+O25+Q25+S25+U25+W25+Y25+AA25+AC25+AE25</f>
        <v>0</v>
      </c>
      <c r="F25" s="48">
        <f t="shared" si="1"/>
        <v>0</v>
      </c>
      <c r="G25" s="48">
        <f t="shared" si="2"/>
        <v>0</v>
      </c>
      <c r="H25" s="49">
        <v>0</v>
      </c>
      <c r="I25" s="49">
        <v>0</v>
      </c>
      <c r="J25" s="47">
        <v>0</v>
      </c>
      <c r="K25" s="49">
        <v>0</v>
      </c>
      <c r="L25" s="47">
        <v>0</v>
      </c>
      <c r="M25" s="49">
        <v>0</v>
      </c>
      <c r="N25" s="47">
        <v>0</v>
      </c>
      <c r="O25" s="49">
        <v>0</v>
      </c>
      <c r="P25" s="47">
        <v>0</v>
      </c>
      <c r="Q25" s="49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59"/>
    </row>
    <row r="26" spans="1:32" s="45" customFormat="1" ht="18.75" x14ac:dyDescent="0.3">
      <c r="A26" s="46" t="s">
        <v>32</v>
      </c>
      <c r="B26" s="47">
        <f>H26+J26+L26+N26+P26+R26+T26+V26+X26+Z26+AB26+AD26</f>
        <v>0</v>
      </c>
      <c r="C26" s="47">
        <f>H26</f>
        <v>0</v>
      </c>
      <c r="D26" s="47">
        <f>E26</f>
        <v>0</v>
      </c>
      <c r="E26" s="47">
        <f>I26+K26+M26+O26+Q26+S26+U26+W26+Y26+AA26+AC26+AE26</f>
        <v>0</v>
      </c>
      <c r="F26" s="48">
        <f t="shared" si="1"/>
        <v>0</v>
      </c>
      <c r="G26" s="48">
        <f t="shared" si="2"/>
        <v>0</v>
      </c>
      <c r="H26" s="49">
        <v>0</v>
      </c>
      <c r="I26" s="49">
        <v>0</v>
      </c>
      <c r="J26" s="47">
        <v>0</v>
      </c>
      <c r="K26" s="49">
        <v>0</v>
      </c>
      <c r="L26" s="47">
        <v>0</v>
      </c>
      <c r="M26" s="49">
        <v>0</v>
      </c>
      <c r="N26" s="47">
        <v>0</v>
      </c>
      <c r="O26" s="49">
        <v>0</v>
      </c>
      <c r="P26" s="47">
        <v>0</v>
      </c>
      <c r="Q26" s="49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60"/>
    </row>
    <row r="27" spans="1:32" s="58" customFormat="1" ht="75" x14ac:dyDescent="0.2">
      <c r="A27" s="56" t="s">
        <v>36</v>
      </c>
      <c r="B27" s="42">
        <f t="shared" ref="B27:AE27" si="9">B28</f>
        <v>102.9</v>
      </c>
      <c r="C27" s="42">
        <f t="shared" si="9"/>
        <v>0</v>
      </c>
      <c r="D27" s="42">
        <f t="shared" si="9"/>
        <v>0</v>
      </c>
      <c r="E27" s="42">
        <f t="shared" si="9"/>
        <v>0</v>
      </c>
      <c r="F27" s="43">
        <f t="shared" si="1"/>
        <v>0</v>
      </c>
      <c r="G27" s="43">
        <f t="shared" si="2"/>
        <v>0</v>
      </c>
      <c r="H27" s="42">
        <f t="shared" si="9"/>
        <v>0</v>
      </c>
      <c r="I27" s="42">
        <f t="shared" si="9"/>
        <v>0</v>
      </c>
      <c r="J27" s="42">
        <f t="shared" si="9"/>
        <v>0</v>
      </c>
      <c r="K27" s="42">
        <f t="shared" si="9"/>
        <v>0</v>
      </c>
      <c r="L27" s="42">
        <f t="shared" si="9"/>
        <v>0</v>
      </c>
      <c r="M27" s="42">
        <f t="shared" si="9"/>
        <v>0</v>
      </c>
      <c r="N27" s="42">
        <f t="shared" si="9"/>
        <v>0</v>
      </c>
      <c r="O27" s="42">
        <f t="shared" si="9"/>
        <v>0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2">
        <f t="shared" si="9"/>
        <v>0</v>
      </c>
      <c r="T27" s="42">
        <f t="shared" si="9"/>
        <v>102.9</v>
      </c>
      <c r="U27" s="42">
        <f t="shared" si="9"/>
        <v>0</v>
      </c>
      <c r="V27" s="42">
        <f t="shared" si="9"/>
        <v>0</v>
      </c>
      <c r="W27" s="42">
        <f t="shared" si="9"/>
        <v>0</v>
      </c>
      <c r="X27" s="42">
        <f t="shared" si="9"/>
        <v>0</v>
      </c>
      <c r="Y27" s="42">
        <f t="shared" si="9"/>
        <v>0</v>
      </c>
      <c r="Z27" s="42">
        <f t="shared" si="9"/>
        <v>0</v>
      </c>
      <c r="AA27" s="42">
        <f t="shared" si="9"/>
        <v>0</v>
      </c>
      <c r="AB27" s="42">
        <f t="shared" si="9"/>
        <v>0</v>
      </c>
      <c r="AC27" s="42">
        <f t="shared" si="9"/>
        <v>0</v>
      </c>
      <c r="AD27" s="42">
        <f t="shared" si="9"/>
        <v>0</v>
      </c>
      <c r="AE27" s="42">
        <f t="shared" si="9"/>
        <v>0</v>
      </c>
      <c r="AF27" s="57" t="s">
        <v>37</v>
      </c>
    </row>
    <row r="28" spans="1:32" s="45" customFormat="1" ht="18.75" x14ac:dyDescent="0.3">
      <c r="A28" s="54" t="s">
        <v>28</v>
      </c>
      <c r="B28" s="41">
        <f>SUM(B29:B32)</f>
        <v>102.9</v>
      </c>
      <c r="C28" s="41">
        <f>SUM(C29:C32)</f>
        <v>0</v>
      </c>
      <c r="D28" s="41">
        <f>SUM(D29:D32)</f>
        <v>0</v>
      </c>
      <c r="E28" s="42">
        <f>SUM(E29:E32)</f>
        <v>0</v>
      </c>
      <c r="F28" s="43">
        <f t="shared" si="1"/>
        <v>0</v>
      </c>
      <c r="G28" s="43">
        <f t="shared" si="2"/>
        <v>0</v>
      </c>
      <c r="H28" s="42">
        <f>SUM(H29:H32)</f>
        <v>0</v>
      </c>
      <c r="I28" s="42">
        <f>SUM(I29:I32)</f>
        <v>0</v>
      </c>
      <c r="J28" s="41">
        <f>SUM(J29:J32)</f>
        <v>0</v>
      </c>
      <c r="K28" s="42">
        <f>SUM(K29:K32)</f>
        <v>0</v>
      </c>
      <c r="L28" s="41">
        <f t="shared" ref="L28:AE28" si="10">SUM(L29:L32)</f>
        <v>0</v>
      </c>
      <c r="M28" s="42">
        <f t="shared" si="10"/>
        <v>0</v>
      </c>
      <c r="N28" s="41">
        <f t="shared" si="10"/>
        <v>0</v>
      </c>
      <c r="O28" s="42">
        <f t="shared" si="10"/>
        <v>0</v>
      </c>
      <c r="P28" s="41">
        <f t="shared" si="10"/>
        <v>0</v>
      </c>
      <c r="Q28" s="42">
        <f t="shared" si="10"/>
        <v>0</v>
      </c>
      <c r="R28" s="41">
        <f t="shared" si="10"/>
        <v>0</v>
      </c>
      <c r="S28" s="42">
        <f t="shared" si="10"/>
        <v>0</v>
      </c>
      <c r="T28" s="41">
        <f t="shared" si="10"/>
        <v>102.9</v>
      </c>
      <c r="U28" s="42">
        <f t="shared" si="10"/>
        <v>0</v>
      </c>
      <c r="V28" s="41">
        <f t="shared" si="10"/>
        <v>0</v>
      </c>
      <c r="W28" s="42">
        <f t="shared" si="10"/>
        <v>0</v>
      </c>
      <c r="X28" s="41">
        <f t="shared" si="10"/>
        <v>0</v>
      </c>
      <c r="Y28" s="42">
        <f t="shared" si="10"/>
        <v>0</v>
      </c>
      <c r="Z28" s="41">
        <f t="shared" si="10"/>
        <v>0</v>
      </c>
      <c r="AA28" s="42">
        <f t="shared" si="10"/>
        <v>0</v>
      </c>
      <c r="AB28" s="41">
        <f t="shared" si="10"/>
        <v>0</v>
      </c>
      <c r="AC28" s="42">
        <f t="shared" si="10"/>
        <v>0</v>
      </c>
      <c r="AD28" s="41">
        <f t="shared" si="10"/>
        <v>0</v>
      </c>
      <c r="AE28" s="42">
        <f t="shared" si="10"/>
        <v>0</v>
      </c>
      <c r="AF28" s="59"/>
    </row>
    <row r="29" spans="1:32" s="45" customFormat="1" ht="18.75" x14ac:dyDescent="0.3">
      <c r="A29" s="46" t="s">
        <v>29</v>
      </c>
      <c r="B29" s="47">
        <f>H29+J29+L29+N29+P29+R29+T29+V29+X29+Z29+AB29+AD29</f>
        <v>0</v>
      </c>
      <c r="C29" s="47">
        <f>H29</f>
        <v>0</v>
      </c>
      <c r="D29" s="47">
        <f>E29</f>
        <v>0</v>
      </c>
      <c r="E29" s="47">
        <f>I29+K29+M29+O29+Q29+S29+U29+W29+Y29+AA29+AC29+AE29</f>
        <v>0</v>
      </c>
      <c r="F29" s="48">
        <f t="shared" si="1"/>
        <v>0</v>
      </c>
      <c r="G29" s="48">
        <f t="shared" si="2"/>
        <v>0</v>
      </c>
      <c r="H29" s="49">
        <v>0</v>
      </c>
      <c r="I29" s="49">
        <v>0</v>
      </c>
      <c r="J29" s="47">
        <v>0</v>
      </c>
      <c r="K29" s="49">
        <v>0</v>
      </c>
      <c r="L29" s="47">
        <v>0</v>
      </c>
      <c r="M29" s="49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59"/>
    </row>
    <row r="30" spans="1:32" s="45" customFormat="1" ht="18.75" x14ac:dyDescent="0.3">
      <c r="A30" s="46" t="s">
        <v>30</v>
      </c>
      <c r="B30" s="47">
        <f>H30+J30+L30+N30+P30+R30+T30+V30+X30+Z30+AB30+AD30</f>
        <v>102.9</v>
      </c>
      <c r="C30" s="47">
        <f>H30</f>
        <v>0</v>
      </c>
      <c r="D30" s="47">
        <f>C30</f>
        <v>0</v>
      </c>
      <c r="E30" s="47">
        <f>I30+K30+M30+O30+Q30+S30+U30+W30+Y30+AA30+AC30+AE30</f>
        <v>0</v>
      </c>
      <c r="F30" s="48">
        <f t="shared" si="1"/>
        <v>0</v>
      </c>
      <c r="G30" s="48">
        <f t="shared" si="2"/>
        <v>0</v>
      </c>
      <c r="H30" s="49">
        <v>0</v>
      </c>
      <c r="I30" s="49">
        <v>0</v>
      </c>
      <c r="J30" s="47">
        <v>0</v>
      </c>
      <c r="K30" s="49">
        <v>0</v>
      </c>
      <c r="L30" s="47">
        <v>0</v>
      </c>
      <c r="M30" s="49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102.9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59"/>
    </row>
    <row r="31" spans="1:32" s="45" customFormat="1" ht="18.75" x14ac:dyDescent="0.3">
      <c r="A31" s="46" t="s">
        <v>31</v>
      </c>
      <c r="B31" s="47">
        <f>H31+J31+L31+N31+P31+R31+T31+V31+X31+Z31+AB31+AD31</f>
        <v>0</v>
      </c>
      <c r="C31" s="47">
        <f>H31</f>
        <v>0</v>
      </c>
      <c r="D31" s="47">
        <f>E31</f>
        <v>0</v>
      </c>
      <c r="E31" s="47">
        <f>I31+K31+M31+O31+Q31+S31+U31+W31+Y31+AA31+AC31+AE31</f>
        <v>0</v>
      </c>
      <c r="F31" s="48">
        <f t="shared" si="1"/>
        <v>0</v>
      </c>
      <c r="G31" s="48">
        <f t="shared" si="2"/>
        <v>0</v>
      </c>
      <c r="H31" s="49">
        <v>0</v>
      </c>
      <c r="I31" s="49">
        <v>0</v>
      </c>
      <c r="J31" s="47">
        <v>0</v>
      </c>
      <c r="K31" s="49">
        <v>0</v>
      </c>
      <c r="L31" s="47">
        <v>0</v>
      </c>
      <c r="M31" s="49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59"/>
    </row>
    <row r="32" spans="1:32" s="45" customFormat="1" ht="18.75" x14ac:dyDescent="0.3">
      <c r="A32" s="46" t="s">
        <v>32</v>
      </c>
      <c r="B32" s="47">
        <f>H32+J32+L32+N32+P32+R32+T32+V32+X32+Z32+AB32+AD32</f>
        <v>0</v>
      </c>
      <c r="C32" s="47">
        <f>H32</f>
        <v>0</v>
      </c>
      <c r="D32" s="47">
        <f>E32</f>
        <v>0</v>
      </c>
      <c r="E32" s="47">
        <f>I32+K32+M32+O32+Q32+S32+U32+W32+Y32+AA32+AC32+AE32</f>
        <v>0</v>
      </c>
      <c r="F32" s="48">
        <f t="shared" si="1"/>
        <v>0</v>
      </c>
      <c r="G32" s="48">
        <f t="shared" si="2"/>
        <v>0</v>
      </c>
      <c r="H32" s="49">
        <v>0</v>
      </c>
      <c r="I32" s="49">
        <v>0</v>
      </c>
      <c r="J32" s="47">
        <v>0</v>
      </c>
      <c r="K32" s="49">
        <v>0</v>
      </c>
      <c r="L32" s="47">
        <v>0</v>
      </c>
      <c r="M32" s="49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60"/>
    </row>
    <row r="33" spans="1:32" s="58" customFormat="1" ht="75" x14ac:dyDescent="0.2">
      <c r="A33" s="56" t="s">
        <v>38</v>
      </c>
      <c r="B33" s="42">
        <f t="shared" ref="B33:AE33" si="11">B34</f>
        <v>1056.2</v>
      </c>
      <c r="C33" s="42">
        <f t="shared" si="11"/>
        <v>0</v>
      </c>
      <c r="D33" s="42">
        <f t="shared" si="11"/>
        <v>0</v>
      </c>
      <c r="E33" s="42">
        <f t="shared" si="11"/>
        <v>0</v>
      </c>
      <c r="F33" s="43">
        <f t="shared" si="1"/>
        <v>0</v>
      </c>
      <c r="G33" s="43">
        <f t="shared" si="2"/>
        <v>0</v>
      </c>
      <c r="H33" s="42">
        <f t="shared" si="11"/>
        <v>0</v>
      </c>
      <c r="I33" s="42">
        <f t="shared" si="11"/>
        <v>0</v>
      </c>
      <c r="J33" s="42">
        <f t="shared" si="11"/>
        <v>0</v>
      </c>
      <c r="K33" s="42">
        <f t="shared" si="11"/>
        <v>0</v>
      </c>
      <c r="L33" s="42">
        <f t="shared" si="11"/>
        <v>0</v>
      </c>
      <c r="M33" s="42">
        <f t="shared" si="11"/>
        <v>0</v>
      </c>
      <c r="N33" s="42">
        <f t="shared" si="11"/>
        <v>0</v>
      </c>
      <c r="O33" s="42">
        <f t="shared" si="11"/>
        <v>0</v>
      </c>
      <c r="P33" s="42">
        <f t="shared" si="11"/>
        <v>0</v>
      </c>
      <c r="Q33" s="42">
        <f t="shared" si="11"/>
        <v>0</v>
      </c>
      <c r="R33" s="42">
        <f t="shared" si="11"/>
        <v>0</v>
      </c>
      <c r="S33" s="42">
        <f t="shared" si="11"/>
        <v>0</v>
      </c>
      <c r="T33" s="42">
        <f t="shared" si="11"/>
        <v>1056.2</v>
      </c>
      <c r="U33" s="42">
        <f t="shared" si="11"/>
        <v>0</v>
      </c>
      <c r="V33" s="42">
        <f t="shared" si="11"/>
        <v>0</v>
      </c>
      <c r="W33" s="42">
        <f t="shared" si="11"/>
        <v>0</v>
      </c>
      <c r="X33" s="42">
        <f t="shared" si="11"/>
        <v>0</v>
      </c>
      <c r="Y33" s="42">
        <f t="shared" si="11"/>
        <v>0</v>
      </c>
      <c r="Z33" s="42">
        <f t="shared" si="11"/>
        <v>0</v>
      </c>
      <c r="AA33" s="42">
        <f t="shared" si="11"/>
        <v>0</v>
      </c>
      <c r="AB33" s="42">
        <f t="shared" si="11"/>
        <v>0</v>
      </c>
      <c r="AC33" s="42">
        <f t="shared" si="11"/>
        <v>0</v>
      </c>
      <c r="AD33" s="42">
        <f t="shared" si="11"/>
        <v>0</v>
      </c>
      <c r="AE33" s="42">
        <f t="shared" si="11"/>
        <v>0</v>
      </c>
      <c r="AF33" s="57" t="s">
        <v>39</v>
      </c>
    </row>
    <row r="34" spans="1:32" s="45" customFormat="1" ht="18.75" x14ac:dyDescent="0.3">
      <c r="A34" s="54" t="s">
        <v>28</v>
      </c>
      <c r="B34" s="41">
        <f>SUM(B35:B38)</f>
        <v>1056.2</v>
      </c>
      <c r="C34" s="41">
        <f>SUM(C35:C38)</f>
        <v>0</v>
      </c>
      <c r="D34" s="41">
        <f>SUM(D35:D38)</f>
        <v>0</v>
      </c>
      <c r="E34" s="42">
        <f>SUM(E35:E38)</f>
        <v>0</v>
      </c>
      <c r="F34" s="43">
        <f t="shared" si="1"/>
        <v>0</v>
      </c>
      <c r="G34" s="43">
        <f t="shared" si="2"/>
        <v>0</v>
      </c>
      <c r="H34" s="42">
        <f>SUM(H35:H38)</f>
        <v>0</v>
      </c>
      <c r="I34" s="42">
        <f>SUM(I35:I38)</f>
        <v>0</v>
      </c>
      <c r="J34" s="41">
        <f>SUM(J35:J38)</f>
        <v>0</v>
      </c>
      <c r="K34" s="42">
        <f>SUM(K35:K38)</f>
        <v>0</v>
      </c>
      <c r="L34" s="41">
        <f t="shared" ref="L34:AE34" si="12">SUM(L35:L38)</f>
        <v>0</v>
      </c>
      <c r="M34" s="42">
        <f t="shared" si="12"/>
        <v>0</v>
      </c>
      <c r="N34" s="41">
        <f t="shared" si="12"/>
        <v>0</v>
      </c>
      <c r="O34" s="42">
        <f t="shared" si="12"/>
        <v>0</v>
      </c>
      <c r="P34" s="41">
        <f t="shared" si="12"/>
        <v>0</v>
      </c>
      <c r="Q34" s="42">
        <f t="shared" si="12"/>
        <v>0</v>
      </c>
      <c r="R34" s="41">
        <f t="shared" si="12"/>
        <v>0</v>
      </c>
      <c r="S34" s="42">
        <f t="shared" si="12"/>
        <v>0</v>
      </c>
      <c r="T34" s="41">
        <f t="shared" si="12"/>
        <v>1056.2</v>
      </c>
      <c r="U34" s="42">
        <f t="shared" si="12"/>
        <v>0</v>
      </c>
      <c r="V34" s="41">
        <f t="shared" si="12"/>
        <v>0</v>
      </c>
      <c r="W34" s="42">
        <f t="shared" si="12"/>
        <v>0</v>
      </c>
      <c r="X34" s="41">
        <f t="shared" si="12"/>
        <v>0</v>
      </c>
      <c r="Y34" s="42">
        <f t="shared" si="12"/>
        <v>0</v>
      </c>
      <c r="Z34" s="41">
        <f t="shared" si="12"/>
        <v>0</v>
      </c>
      <c r="AA34" s="42">
        <f t="shared" si="12"/>
        <v>0</v>
      </c>
      <c r="AB34" s="41">
        <f t="shared" si="12"/>
        <v>0</v>
      </c>
      <c r="AC34" s="42">
        <f t="shared" si="12"/>
        <v>0</v>
      </c>
      <c r="AD34" s="41">
        <f t="shared" si="12"/>
        <v>0</v>
      </c>
      <c r="AE34" s="42">
        <f t="shared" si="12"/>
        <v>0</v>
      </c>
      <c r="AF34" s="59"/>
    </row>
    <row r="35" spans="1:32" s="45" customFormat="1" ht="18.75" x14ac:dyDescent="0.3">
      <c r="A35" s="46" t="s">
        <v>29</v>
      </c>
      <c r="B35" s="47">
        <f>H35+J35+L35+N35+P35+R35+T35+V35+X35+Z35+AB35+AD35</f>
        <v>0</v>
      </c>
      <c r="C35" s="47">
        <f>H35</f>
        <v>0</v>
      </c>
      <c r="D35" s="47">
        <f>E35</f>
        <v>0</v>
      </c>
      <c r="E35" s="47">
        <f>I35+K35+M35+O35+Q35+S35+U35+W35+Y35+AA35+AC35+AE35</f>
        <v>0</v>
      </c>
      <c r="F35" s="48">
        <f t="shared" si="1"/>
        <v>0</v>
      </c>
      <c r="G35" s="48">
        <f t="shared" si="2"/>
        <v>0</v>
      </c>
      <c r="H35" s="49">
        <v>0</v>
      </c>
      <c r="I35" s="49">
        <v>0</v>
      </c>
      <c r="J35" s="47">
        <v>0</v>
      </c>
      <c r="K35" s="49">
        <v>0</v>
      </c>
      <c r="L35" s="47">
        <v>0</v>
      </c>
      <c r="M35" s="49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59"/>
    </row>
    <row r="36" spans="1:32" s="45" customFormat="1" ht="18.75" x14ac:dyDescent="0.3">
      <c r="A36" s="46" t="s">
        <v>30</v>
      </c>
      <c r="B36" s="47">
        <f>H36+J36+L36+N36+P36+R36+T36+V36+X36+Z36+AB36+AD36</f>
        <v>1056.2</v>
      </c>
      <c r="C36" s="47">
        <f>H36</f>
        <v>0</v>
      </c>
      <c r="D36" s="47">
        <f>C36</f>
        <v>0</v>
      </c>
      <c r="E36" s="47">
        <f>I36+K36+M36+O36+Q36+S36+U36+W36+Y36+AA36+AC36+AE36</f>
        <v>0</v>
      </c>
      <c r="F36" s="48">
        <f t="shared" si="1"/>
        <v>0</v>
      </c>
      <c r="G36" s="48">
        <f t="shared" si="2"/>
        <v>0</v>
      </c>
      <c r="H36" s="49">
        <v>0</v>
      </c>
      <c r="I36" s="49">
        <v>0</v>
      </c>
      <c r="J36" s="47">
        <v>0</v>
      </c>
      <c r="K36" s="49">
        <v>0</v>
      </c>
      <c r="L36" s="47">
        <v>0</v>
      </c>
      <c r="M36" s="49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1056.2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59"/>
    </row>
    <row r="37" spans="1:32" s="45" customFormat="1" ht="18.75" x14ac:dyDescent="0.3">
      <c r="A37" s="46" t="s">
        <v>31</v>
      </c>
      <c r="B37" s="47">
        <f>H37+J37+L37+N37+P37+R37+T37+V37+X37+Z37+AB37+AD37</f>
        <v>0</v>
      </c>
      <c r="C37" s="47">
        <f>H37</f>
        <v>0</v>
      </c>
      <c r="D37" s="47">
        <f>E37</f>
        <v>0</v>
      </c>
      <c r="E37" s="47">
        <f>I37+K37+M37+O37+Q37+S37+U37+W37+Y37+AA37+AC37+AE37</f>
        <v>0</v>
      </c>
      <c r="F37" s="48">
        <f t="shared" si="1"/>
        <v>0</v>
      </c>
      <c r="G37" s="48">
        <f t="shared" si="2"/>
        <v>0</v>
      </c>
      <c r="H37" s="49">
        <v>0</v>
      </c>
      <c r="I37" s="49">
        <v>0</v>
      </c>
      <c r="J37" s="47">
        <v>0</v>
      </c>
      <c r="K37" s="49">
        <v>0</v>
      </c>
      <c r="L37" s="47">
        <v>0</v>
      </c>
      <c r="M37" s="49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59"/>
    </row>
    <row r="38" spans="1:32" s="45" customFormat="1" ht="18.75" x14ac:dyDescent="0.3">
      <c r="A38" s="46" t="s">
        <v>32</v>
      </c>
      <c r="B38" s="47">
        <f>H38+J38+L38+N38+P38+R38+T38+V38+X38+Z38+AB38+AD38</f>
        <v>0</v>
      </c>
      <c r="C38" s="47">
        <f>H38</f>
        <v>0</v>
      </c>
      <c r="D38" s="47">
        <f>E38</f>
        <v>0</v>
      </c>
      <c r="E38" s="47">
        <f>I38+K38+M38+O38+Q38+S38+U38+W38+Y38+AA38+AC38+AE38</f>
        <v>0</v>
      </c>
      <c r="F38" s="48">
        <f t="shared" si="1"/>
        <v>0</v>
      </c>
      <c r="G38" s="48">
        <f t="shared" si="2"/>
        <v>0</v>
      </c>
      <c r="H38" s="49">
        <v>0</v>
      </c>
      <c r="I38" s="49">
        <v>0</v>
      </c>
      <c r="J38" s="47">
        <v>0</v>
      </c>
      <c r="K38" s="49">
        <v>0</v>
      </c>
      <c r="L38" s="47">
        <v>0</v>
      </c>
      <c r="M38" s="49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60"/>
    </row>
    <row r="39" spans="1:32" s="58" customFormat="1" ht="93.75" x14ac:dyDescent="0.2">
      <c r="A39" s="56" t="s">
        <v>40</v>
      </c>
      <c r="B39" s="42">
        <f t="shared" ref="B39:AE39" si="13">B40</f>
        <v>3958.8</v>
      </c>
      <c r="C39" s="42">
        <f t="shared" si="13"/>
        <v>0</v>
      </c>
      <c r="D39" s="42">
        <f t="shared" si="13"/>
        <v>0</v>
      </c>
      <c r="E39" s="42">
        <f t="shared" si="13"/>
        <v>0</v>
      </c>
      <c r="F39" s="43">
        <f t="shared" si="1"/>
        <v>0</v>
      </c>
      <c r="G39" s="43">
        <f t="shared" si="2"/>
        <v>0</v>
      </c>
      <c r="H39" s="42">
        <f t="shared" si="13"/>
        <v>0</v>
      </c>
      <c r="I39" s="42">
        <f t="shared" si="13"/>
        <v>0</v>
      </c>
      <c r="J39" s="42">
        <f t="shared" si="13"/>
        <v>0</v>
      </c>
      <c r="K39" s="42">
        <f t="shared" si="13"/>
        <v>0</v>
      </c>
      <c r="L39" s="42">
        <f t="shared" si="13"/>
        <v>0</v>
      </c>
      <c r="M39" s="42">
        <f t="shared" si="13"/>
        <v>0</v>
      </c>
      <c r="N39" s="42">
        <f t="shared" si="13"/>
        <v>0</v>
      </c>
      <c r="O39" s="42">
        <f t="shared" si="13"/>
        <v>0</v>
      </c>
      <c r="P39" s="42">
        <f t="shared" si="13"/>
        <v>0</v>
      </c>
      <c r="Q39" s="42">
        <f t="shared" si="13"/>
        <v>0</v>
      </c>
      <c r="R39" s="42">
        <f t="shared" si="13"/>
        <v>0</v>
      </c>
      <c r="S39" s="42">
        <f t="shared" si="13"/>
        <v>0</v>
      </c>
      <c r="T39" s="42">
        <f t="shared" si="13"/>
        <v>0</v>
      </c>
      <c r="U39" s="42">
        <f t="shared" si="13"/>
        <v>0</v>
      </c>
      <c r="V39" s="42">
        <f t="shared" si="13"/>
        <v>0</v>
      </c>
      <c r="W39" s="42">
        <f t="shared" si="13"/>
        <v>0</v>
      </c>
      <c r="X39" s="42">
        <f t="shared" si="13"/>
        <v>0</v>
      </c>
      <c r="Y39" s="42">
        <f t="shared" si="13"/>
        <v>0</v>
      </c>
      <c r="Z39" s="42">
        <f t="shared" si="13"/>
        <v>3958.8</v>
      </c>
      <c r="AA39" s="42">
        <f t="shared" si="13"/>
        <v>0</v>
      </c>
      <c r="AB39" s="42">
        <f t="shared" si="13"/>
        <v>0</v>
      </c>
      <c r="AC39" s="42">
        <f t="shared" si="13"/>
        <v>0</v>
      </c>
      <c r="AD39" s="42">
        <f t="shared" si="13"/>
        <v>0</v>
      </c>
      <c r="AE39" s="42">
        <f t="shared" si="13"/>
        <v>0</v>
      </c>
      <c r="AF39" s="57" t="s">
        <v>41</v>
      </c>
    </row>
    <row r="40" spans="1:32" s="45" customFormat="1" ht="18.75" x14ac:dyDescent="0.3">
      <c r="A40" s="54" t="s">
        <v>28</v>
      </c>
      <c r="B40" s="41">
        <f>SUM(B41:B44)</f>
        <v>3958.8</v>
      </c>
      <c r="C40" s="41">
        <f>SUM(C41:C44)</f>
        <v>0</v>
      </c>
      <c r="D40" s="41">
        <f>SUM(D41:D44)</f>
        <v>0</v>
      </c>
      <c r="E40" s="42">
        <f>SUM(E41:E44)</f>
        <v>0</v>
      </c>
      <c r="F40" s="43">
        <f t="shared" si="1"/>
        <v>0</v>
      </c>
      <c r="G40" s="43">
        <f t="shared" si="2"/>
        <v>0</v>
      </c>
      <c r="H40" s="42">
        <f>SUM(H41:H44)</f>
        <v>0</v>
      </c>
      <c r="I40" s="42">
        <f>SUM(I41:I44)</f>
        <v>0</v>
      </c>
      <c r="J40" s="41">
        <f>SUM(J41:J44)</f>
        <v>0</v>
      </c>
      <c r="K40" s="42">
        <f>SUM(K41:K44)</f>
        <v>0</v>
      </c>
      <c r="L40" s="41">
        <f t="shared" ref="L40:AE40" si="14">SUM(L41:L44)</f>
        <v>0</v>
      </c>
      <c r="M40" s="42">
        <f t="shared" si="14"/>
        <v>0</v>
      </c>
      <c r="N40" s="41">
        <f t="shared" si="14"/>
        <v>0</v>
      </c>
      <c r="O40" s="42">
        <f t="shared" si="14"/>
        <v>0</v>
      </c>
      <c r="P40" s="41">
        <f t="shared" si="14"/>
        <v>0</v>
      </c>
      <c r="Q40" s="42">
        <f t="shared" si="14"/>
        <v>0</v>
      </c>
      <c r="R40" s="41">
        <f t="shared" si="14"/>
        <v>0</v>
      </c>
      <c r="S40" s="42">
        <f t="shared" si="14"/>
        <v>0</v>
      </c>
      <c r="T40" s="41">
        <f t="shared" si="14"/>
        <v>0</v>
      </c>
      <c r="U40" s="42">
        <f t="shared" si="14"/>
        <v>0</v>
      </c>
      <c r="V40" s="41">
        <f t="shared" si="14"/>
        <v>0</v>
      </c>
      <c r="W40" s="42">
        <f t="shared" si="14"/>
        <v>0</v>
      </c>
      <c r="X40" s="41">
        <f t="shared" si="14"/>
        <v>0</v>
      </c>
      <c r="Y40" s="42">
        <f t="shared" si="14"/>
        <v>0</v>
      </c>
      <c r="Z40" s="41">
        <f t="shared" si="14"/>
        <v>3958.8</v>
      </c>
      <c r="AA40" s="42">
        <f t="shared" si="14"/>
        <v>0</v>
      </c>
      <c r="AB40" s="41">
        <f t="shared" si="14"/>
        <v>0</v>
      </c>
      <c r="AC40" s="42">
        <f t="shared" si="14"/>
        <v>0</v>
      </c>
      <c r="AD40" s="41">
        <f t="shared" si="14"/>
        <v>0</v>
      </c>
      <c r="AE40" s="42">
        <f t="shared" si="14"/>
        <v>0</v>
      </c>
      <c r="AF40" s="59"/>
    </row>
    <row r="41" spans="1:32" s="45" customFormat="1" ht="18.75" x14ac:dyDescent="0.3">
      <c r="A41" s="46" t="s">
        <v>29</v>
      </c>
      <c r="B41" s="47">
        <f>H41+J41+L41+N41+P41+R41+T41+V41+X41+Z41+AB41+AD41</f>
        <v>0</v>
      </c>
      <c r="C41" s="47">
        <f>H41</f>
        <v>0</v>
      </c>
      <c r="D41" s="47">
        <f>E41</f>
        <v>0</v>
      </c>
      <c r="E41" s="47">
        <f>I41+K41+M41+O41+Q41+S41+U41+W41+Y41+AA41+AC41+AE41</f>
        <v>0</v>
      </c>
      <c r="F41" s="48">
        <f t="shared" si="1"/>
        <v>0</v>
      </c>
      <c r="G41" s="48">
        <f t="shared" si="2"/>
        <v>0</v>
      </c>
      <c r="H41" s="49">
        <v>0</v>
      </c>
      <c r="I41" s="49">
        <v>0</v>
      </c>
      <c r="J41" s="47">
        <v>0</v>
      </c>
      <c r="K41" s="49">
        <v>0</v>
      </c>
      <c r="L41" s="47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59"/>
    </row>
    <row r="42" spans="1:32" s="45" customFormat="1" ht="18.75" x14ac:dyDescent="0.3">
      <c r="A42" s="46" t="s">
        <v>30</v>
      </c>
      <c r="B42" s="47">
        <f>H42+J42+L42+N42+P42+R42+T42+V42+X42+Z42+AB42+AD42</f>
        <v>3958.8</v>
      </c>
      <c r="C42" s="47">
        <f>H42</f>
        <v>0</v>
      </c>
      <c r="D42" s="47">
        <f>C42</f>
        <v>0</v>
      </c>
      <c r="E42" s="47">
        <f>I42+K42+M42+O42+Q42+S42+U42+W42+Y42+AA42+AC42+AE42</f>
        <v>0</v>
      </c>
      <c r="F42" s="48">
        <f t="shared" si="1"/>
        <v>0</v>
      </c>
      <c r="G42" s="48">
        <f t="shared" si="2"/>
        <v>0</v>
      </c>
      <c r="H42" s="49">
        <v>0</v>
      </c>
      <c r="I42" s="49">
        <v>0</v>
      </c>
      <c r="J42" s="47">
        <v>0</v>
      </c>
      <c r="K42" s="49">
        <v>0</v>
      </c>
      <c r="L42" s="47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3958.8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59"/>
    </row>
    <row r="43" spans="1:32" s="45" customFormat="1" ht="18.75" x14ac:dyDescent="0.3">
      <c r="A43" s="46" t="s">
        <v>31</v>
      </c>
      <c r="B43" s="47">
        <f>H43+J43+L43+N43+P43+R43+T43+V43+X43+Z43+AB43+AD43</f>
        <v>0</v>
      </c>
      <c r="C43" s="47">
        <f>H43</f>
        <v>0</v>
      </c>
      <c r="D43" s="47">
        <f>E43</f>
        <v>0</v>
      </c>
      <c r="E43" s="47">
        <f>I43+K43+M43+O43+Q43+S43+U43+W43+Y43+AA43+AC43+AE43</f>
        <v>0</v>
      </c>
      <c r="F43" s="48">
        <f t="shared" si="1"/>
        <v>0</v>
      </c>
      <c r="G43" s="48">
        <f t="shared" si="2"/>
        <v>0</v>
      </c>
      <c r="H43" s="49">
        <v>0</v>
      </c>
      <c r="I43" s="49">
        <v>0</v>
      </c>
      <c r="J43" s="47">
        <v>0</v>
      </c>
      <c r="K43" s="49">
        <v>0</v>
      </c>
      <c r="L43" s="47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59"/>
    </row>
    <row r="44" spans="1:32" s="45" customFormat="1" ht="18.75" x14ac:dyDescent="0.3">
      <c r="A44" s="46" t="s">
        <v>32</v>
      </c>
      <c r="B44" s="47">
        <f>H44+J44+L44+N44+P44+R44+T44+V44+X44+Z44+AB44+AD44</f>
        <v>0</v>
      </c>
      <c r="C44" s="47">
        <f>H44</f>
        <v>0</v>
      </c>
      <c r="D44" s="47">
        <f>E44</f>
        <v>0</v>
      </c>
      <c r="E44" s="47">
        <f>I44+K44+M44+O44+Q44+S44+U44+W44+Y44+AA44+AC44+AE44</f>
        <v>0</v>
      </c>
      <c r="F44" s="48">
        <f t="shared" si="1"/>
        <v>0</v>
      </c>
      <c r="G44" s="48">
        <f t="shared" si="2"/>
        <v>0</v>
      </c>
      <c r="H44" s="49">
        <v>0</v>
      </c>
      <c r="I44" s="49">
        <v>0</v>
      </c>
      <c r="J44" s="47">
        <v>0</v>
      </c>
      <c r="K44" s="49">
        <v>0</v>
      </c>
      <c r="L44" s="47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60"/>
    </row>
    <row r="45" spans="1:32" s="45" customFormat="1" ht="64.5" customHeight="1" x14ac:dyDescent="0.2">
      <c r="A45" s="56" t="s">
        <v>42</v>
      </c>
      <c r="B45" s="42">
        <f t="shared" ref="B45:AE45" si="15">B46</f>
        <v>971.4</v>
      </c>
      <c r="C45" s="42">
        <f t="shared" si="15"/>
        <v>0</v>
      </c>
      <c r="D45" s="42">
        <f t="shared" si="15"/>
        <v>0</v>
      </c>
      <c r="E45" s="42">
        <f t="shared" si="15"/>
        <v>0</v>
      </c>
      <c r="F45" s="43">
        <f t="shared" si="1"/>
        <v>0</v>
      </c>
      <c r="G45" s="43">
        <f t="shared" si="2"/>
        <v>0</v>
      </c>
      <c r="H45" s="42">
        <f t="shared" si="15"/>
        <v>0</v>
      </c>
      <c r="I45" s="42">
        <f t="shared" si="15"/>
        <v>0</v>
      </c>
      <c r="J45" s="42">
        <f t="shared" si="15"/>
        <v>0</v>
      </c>
      <c r="K45" s="42">
        <f t="shared" si="15"/>
        <v>0</v>
      </c>
      <c r="L45" s="42">
        <f t="shared" si="15"/>
        <v>0</v>
      </c>
      <c r="M45" s="42">
        <f t="shared" si="15"/>
        <v>0</v>
      </c>
      <c r="N45" s="42">
        <f t="shared" si="15"/>
        <v>0</v>
      </c>
      <c r="O45" s="42">
        <f t="shared" si="15"/>
        <v>0</v>
      </c>
      <c r="P45" s="42">
        <f t="shared" si="15"/>
        <v>0</v>
      </c>
      <c r="Q45" s="42">
        <f t="shared" si="15"/>
        <v>0</v>
      </c>
      <c r="R45" s="42">
        <f t="shared" si="15"/>
        <v>0</v>
      </c>
      <c r="S45" s="42">
        <f t="shared" si="15"/>
        <v>0</v>
      </c>
      <c r="T45" s="42">
        <f t="shared" si="15"/>
        <v>971.4</v>
      </c>
      <c r="U45" s="42">
        <f t="shared" si="15"/>
        <v>0</v>
      </c>
      <c r="V45" s="42">
        <f t="shared" si="15"/>
        <v>0</v>
      </c>
      <c r="W45" s="42">
        <f t="shared" si="15"/>
        <v>0</v>
      </c>
      <c r="X45" s="42">
        <f t="shared" si="15"/>
        <v>0</v>
      </c>
      <c r="Y45" s="42">
        <f t="shared" si="15"/>
        <v>0</v>
      </c>
      <c r="Z45" s="42">
        <f t="shared" si="15"/>
        <v>0</v>
      </c>
      <c r="AA45" s="42">
        <f t="shared" si="15"/>
        <v>0</v>
      </c>
      <c r="AB45" s="42">
        <f t="shared" si="15"/>
        <v>0</v>
      </c>
      <c r="AC45" s="42">
        <f t="shared" si="15"/>
        <v>0</v>
      </c>
      <c r="AD45" s="42">
        <f t="shared" si="15"/>
        <v>0</v>
      </c>
      <c r="AE45" s="42">
        <f t="shared" si="15"/>
        <v>0</v>
      </c>
      <c r="AF45" s="57" t="s">
        <v>43</v>
      </c>
    </row>
    <row r="46" spans="1:32" s="45" customFormat="1" ht="18.75" x14ac:dyDescent="0.3">
      <c r="A46" s="54" t="s">
        <v>28</v>
      </c>
      <c r="B46" s="41">
        <f>SUM(B47:B50)</f>
        <v>971.4</v>
      </c>
      <c r="C46" s="41">
        <f>SUM(C47:C50)</f>
        <v>0</v>
      </c>
      <c r="D46" s="41">
        <f>SUM(D47:D50)</f>
        <v>0</v>
      </c>
      <c r="E46" s="42">
        <f>SUM(E47:E50)</f>
        <v>0</v>
      </c>
      <c r="F46" s="43">
        <f t="shared" si="1"/>
        <v>0</v>
      </c>
      <c r="G46" s="43">
        <f t="shared" si="2"/>
        <v>0</v>
      </c>
      <c r="H46" s="42">
        <f>SUM(H47:H50)</f>
        <v>0</v>
      </c>
      <c r="I46" s="42">
        <f>SUM(I47:I50)</f>
        <v>0</v>
      </c>
      <c r="J46" s="41">
        <f>SUM(J47:J50)</f>
        <v>0</v>
      </c>
      <c r="K46" s="42">
        <f>SUM(K47:K50)</f>
        <v>0</v>
      </c>
      <c r="L46" s="41">
        <f t="shared" ref="L46:AE46" si="16">SUM(L47:L50)</f>
        <v>0</v>
      </c>
      <c r="M46" s="42">
        <f t="shared" si="16"/>
        <v>0</v>
      </c>
      <c r="N46" s="41">
        <f t="shared" si="16"/>
        <v>0</v>
      </c>
      <c r="O46" s="42">
        <f t="shared" si="16"/>
        <v>0</v>
      </c>
      <c r="P46" s="41">
        <f t="shared" si="16"/>
        <v>0</v>
      </c>
      <c r="Q46" s="42">
        <f t="shared" si="16"/>
        <v>0</v>
      </c>
      <c r="R46" s="41">
        <f t="shared" si="16"/>
        <v>0</v>
      </c>
      <c r="S46" s="42">
        <f t="shared" si="16"/>
        <v>0</v>
      </c>
      <c r="T46" s="41">
        <f t="shared" si="16"/>
        <v>971.4</v>
      </c>
      <c r="U46" s="42">
        <f t="shared" si="16"/>
        <v>0</v>
      </c>
      <c r="V46" s="41">
        <f t="shared" si="16"/>
        <v>0</v>
      </c>
      <c r="W46" s="42">
        <f t="shared" si="16"/>
        <v>0</v>
      </c>
      <c r="X46" s="41">
        <f t="shared" si="16"/>
        <v>0</v>
      </c>
      <c r="Y46" s="42">
        <f t="shared" si="16"/>
        <v>0</v>
      </c>
      <c r="Z46" s="41">
        <f t="shared" si="16"/>
        <v>0</v>
      </c>
      <c r="AA46" s="42">
        <f t="shared" si="16"/>
        <v>0</v>
      </c>
      <c r="AB46" s="41">
        <f t="shared" si="16"/>
        <v>0</v>
      </c>
      <c r="AC46" s="42">
        <f t="shared" si="16"/>
        <v>0</v>
      </c>
      <c r="AD46" s="41">
        <f t="shared" si="16"/>
        <v>0</v>
      </c>
      <c r="AE46" s="42">
        <f t="shared" si="16"/>
        <v>0</v>
      </c>
      <c r="AF46" s="59"/>
    </row>
    <row r="47" spans="1:32" s="45" customFormat="1" ht="18.75" x14ac:dyDescent="0.3">
      <c r="A47" s="46" t="s">
        <v>29</v>
      </c>
      <c r="B47" s="47">
        <f>H47+J47+L47+N47+P47+R47+T47+V47+X47+Z47+AB47+AD47</f>
        <v>0</v>
      </c>
      <c r="C47" s="47">
        <f>H47</f>
        <v>0</v>
      </c>
      <c r="D47" s="47">
        <f>E47</f>
        <v>0</v>
      </c>
      <c r="E47" s="47">
        <f>I47+K47+M47+O47+Q47+S47+U47+W47+Y47+AA47+AC47+AE47</f>
        <v>0</v>
      </c>
      <c r="F47" s="48">
        <f t="shared" si="1"/>
        <v>0</v>
      </c>
      <c r="G47" s="48">
        <f t="shared" si="2"/>
        <v>0</v>
      </c>
      <c r="H47" s="49">
        <v>0</v>
      </c>
      <c r="I47" s="49">
        <v>0</v>
      </c>
      <c r="J47" s="47">
        <v>0</v>
      </c>
      <c r="K47" s="49">
        <v>0</v>
      </c>
      <c r="L47" s="47">
        <v>0</v>
      </c>
      <c r="M47" s="49">
        <v>0</v>
      </c>
      <c r="N47" s="47">
        <v>0</v>
      </c>
      <c r="O47" s="49">
        <v>0</v>
      </c>
      <c r="P47" s="47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59"/>
    </row>
    <row r="48" spans="1:32" s="45" customFormat="1" ht="18.75" x14ac:dyDescent="0.3">
      <c r="A48" s="46" t="s">
        <v>30</v>
      </c>
      <c r="B48" s="47">
        <f>H48+J48+L48+N48+P48+R48+T48+V48+X48+Z48+AB48+AD48</f>
        <v>971.4</v>
      </c>
      <c r="C48" s="47">
        <f>H48</f>
        <v>0</v>
      </c>
      <c r="D48" s="47">
        <f>C48</f>
        <v>0</v>
      </c>
      <c r="E48" s="47">
        <f>I48+K48+M48+O48+Q48+S48+U48+W48+Y48+AA48+AC48+AE48</f>
        <v>0</v>
      </c>
      <c r="F48" s="48">
        <f t="shared" si="1"/>
        <v>0</v>
      </c>
      <c r="G48" s="48">
        <f t="shared" si="2"/>
        <v>0</v>
      </c>
      <c r="H48" s="49">
        <v>0</v>
      </c>
      <c r="I48" s="49">
        <v>0</v>
      </c>
      <c r="J48" s="47">
        <v>0</v>
      </c>
      <c r="K48" s="49">
        <v>0</v>
      </c>
      <c r="L48" s="47">
        <v>0</v>
      </c>
      <c r="M48" s="49">
        <v>0</v>
      </c>
      <c r="N48" s="47">
        <v>0</v>
      </c>
      <c r="O48" s="49">
        <v>0</v>
      </c>
      <c r="P48" s="47">
        <v>0</v>
      </c>
      <c r="Q48" s="49">
        <v>0</v>
      </c>
      <c r="R48" s="49">
        <v>0</v>
      </c>
      <c r="S48" s="49">
        <v>0</v>
      </c>
      <c r="T48" s="49">
        <v>971.4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59"/>
    </row>
    <row r="49" spans="1:32" s="45" customFormat="1" ht="18.75" x14ac:dyDescent="0.3">
      <c r="A49" s="46" t="s">
        <v>31</v>
      </c>
      <c r="B49" s="47">
        <f>H49+J49+L49+N49+P49+R49+T49+V49+X49+Z49+AB49+AD49</f>
        <v>0</v>
      </c>
      <c r="C49" s="47">
        <f>H49</f>
        <v>0</v>
      </c>
      <c r="D49" s="47">
        <f>E49</f>
        <v>0</v>
      </c>
      <c r="E49" s="47">
        <f>I49+K49+M49+O49+Q49+S49+U49+W49+Y49+AA49+AC49+AE49</f>
        <v>0</v>
      </c>
      <c r="F49" s="48">
        <f t="shared" si="1"/>
        <v>0</v>
      </c>
      <c r="G49" s="48">
        <f t="shared" si="2"/>
        <v>0</v>
      </c>
      <c r="H49" s="49">
        <v>0</v>
      </c>
      <c r="I49" s="49">
        <v>0</v>
      </c>
      <c r="J49" s="47">
        <v>0</v>
      </c>
      <c r="K49" s="49">
        <v>0</v>
      </c>
      <c r="L49" s="47">
        <v>0</v>
      </c>
      <c r="M49" s="49">
        <v>0</v>
      </c>
      <c r="N49" s="47">
        <v>0</v>
      </c>
      <c r="O49" s="49">
        <v>0</v>
      </c>
      <c r="P49" s="47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59"/>
    </row>
    <row r="50" spans="1:32" s="45" customFormat="1" ht="18.75" x14ac:dyDescent="0.3">
      <c r="A50" s="46" t="s">
        <v>32</v>
      </c>
      <c r="B50" s="47">
        <f>H50+J50+L50+N50+P50+R50+T50+V50+X50+Z50+AB50+AD50</f>
        <v>0</v>
      </c>
      <c r="C50" s="47">
        <f>H50</f>
        <v>0</v>
      </c>
      <c r="D50" s="47">
        <f>E50</f>
        <v>0</v>
      </c>
      <c r="E50" s="47">
        <f>I50+K50+M50+O50+Q50+S50+U50+W50+Y50+AA50+AC50+AE50</f>
        <v>0</v>
      </c>
      <c r="F50" s="48">
        <f t="shared" si="1"/>
        <v>0</v>
      </c>
      <c r="G50" s="48">
        <f t="shared" si="2"/>
        <v>0</v>
      </c>
      <c r="H50" s="49">
        <v>0</v>
      </c>
      <c r="I50" s="49">
        <v>0</v>
      </c>
      <c r="J50" s="47">
        <v>0</v>
      </c>
      <c r="K50" s="49">
        <v>0</v>
      </c>
      <c r="L50" s="47">
        <v>0</v>
      </c>
      <c r="M50" s="49">
        <v>0</v>
      </c>
      <c r="N50" s="47">
        <v>0</v>
      </c>
      <c r="O50" s="49">
        <v>0</v>
      </c>
      <c r="P50" s="47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60"/>
    </row>
    <row r="51" spans="1:32" s="45" customFormat="1" ht="78" customHeight="1" x14ac:dyDescent="0.2">
      <c r="A51" s="56" t="s">
        <v>44</v>
      </c>
      <c r="B51" s="42">
        <f t="shared" ref="B51:AE51" si="17">B52</f>
        <v>19500</v>
      </c>
      <c r="C51" s="42">
        <f t="shared" si="17"/>
        <v>0</v>
      </c>
      <c r="D51" s="42">
        <f t="shared" si="17"/>
        <v>0</v>
      </c>
      <c r="E51" s="42">
        <f t="shared" si="17"/>
        <v>0</v>
      </c>
      <c r="F51" s="43">
        <f t="shared" si="1"/>
        <v>0</v>
      </c>
      <c r="G51" s="43">
        <f t="shared" si="2"/>
        <v>0</v>
      </c>
      <c r="H51" s="42">
        <f t="shared" si="17"/>
        <v>0</v>
      </c>
      <c r="I51" s="42">
        <f t="shared" si="17"/>
        <v>0</v>
      </c>
      <c r="J51" s="42">
        <f t="shared" si="17"/>
        <v>0</v>
      </c>
      <c r="K51" s="42">
        <f t="shared" si="17"/>
        <v>0</v>
      </c>
      <c r="L51" s="42">
        <f t="shared" si="17"/>
        <v>0</v>
      </c>
      <c r="M51" s="42">
        <f t="shared" si="17"/>
        <v>0</v>
      </c>
      <c r="N51" s="42">
        <f t="shared" si="17"/>
        <v>0</v>
      </c>
      <c r="O51" s="42">
        <f t="shared" si="17"/>
        <v>0</v>
      </c>
      <c r="P51" s="42">
        <f t="shared" si="17"/>
        <v>0</v>
      </c>
      <c r="Q51" s="42">
        <f t="shared" si="17"/>
        <v>0</v>
      </c>
      <c r="R51" s="42">
        <f t="shared" si="17"/>
        <v>0</v>
      </c>
      <c r="S51" s="42">
        <f t="shared" si="17"/>
        <v>0</v>
      </c>
      <c r="T51" s="42">
        <f t="shared" si="17"/>
        <v>971.4</v>
      </c>
      <c r="U51" s="42">
        <f t="shared" si="17"/>
        <v>0</v>
      </c>
      <c r="V51" s="42">
        <f t="shared" si="17"/>
        <v>0</v>
      </c>
      <c r="W51" s="42">
        <f t="shared" si="17"/>
        <v>0</v>
      </c>
      <c r="X51" s="42">
        <f t="shared" si="17"/>
        <v>0</v>
      </c>
      <c r="Y51" s="42">
        <f t="shared" si="17"/>
        <v>0</v>
      </c>
      <c r="Z51" s="42">
        <f t="shared" si="17"/>
        <v>0</v>
      </c>
      <c r="AA51" s="42">
        <f t="shared" si="17"/>
        <v>0</v>
      </c>
      <c r="AB51" s="42">
        <f t="shared" si="17"/>
        <v>19500</v>
      </c>
      <c r="AC51" s="42">
        <f t="shared" si="17"/>
        <v>0</v>
      </c>
      <c r="AD51" s="42">
        <f t="shared" si="17"/>
        <v>0</v>
      </c>
      <c r="AE51" s="42">
        <f t="shared" si="17"/>
        <v>0</v>
      </c>
      <c r="AF51" s="57" t="s">
        <v>45</v>
      </c>
    </row>
    <row r="52" spans="1:32" s="45" customFormat="1" ht="18.75" x14ac:dyDescent="0.3">
      <c r="A52" s="54" t="s">
        <v>28</v>
      </c>
      <c r="B52" s="41">
        <f>SUM(B53:B56)</f>
        <v>19500</v>
      </c>
      <c r="C52" s="41">
        <f>SUM(C53:C56)</f>
        <v>0</v>
      </c>
      <c r="D52" s="41">
        <f>SUM(D53:D56)</f>
        <v>0</v>
      </c>
      <c r="E52" s="42">
        <f>SUM(E53:E56)</f>
        <v>0</v>
      </c>
      <c r="F52" s="43">
        <f t="shared" si="1"/>
        <v>0</v>
      </c>
      <c r="G52" s="43">
        <f t="shared" si="2"/>
        <v>0</v>
      </c>
      <c r="H52" s="42">
        <f>SUM(H53:H56)</f>
        <v>0</v>
      </c>
      <c r="I52" s="42">
        <f>SUM(I53:I56)</f>
        <v>0</v>
      </c>
      <c r="J52" s="41">
        <f>SUM(J53:J56)</f>
        <v>0</v>
      </c>
      <c r="K52" s="42">
        <f>SUM(K53:K56)</f>
        <v>0</v>
      </c>
      <c r="L52" s="41">
        <f t="shared" ref="L52:AE52" si="18">SUM(L53:L56)</f>
        <v>0</v>
      </c>
      <c r="M52" s="42">
        <f t="shared" si="18"/>
        <v>0</v>
      </c>
      <c r="N52" s="41">
        <f t="shared" si="18"/>
        <v>0</v>
      </c>
      <c r="O52" s="42">
        <f t="shared" si="18"/>
        <v>0</v>
      </c>
      <c r="P52" s="41">
        <f t="shared" si="18"/>
        <v>0</v>
      </c>
      <c r="Q52" s="42">
        <f t="shared" si="18"/>
        <v>0</v>
      </c>
      <c r="R52" s="41">
        <f t="shared" si="18"/>
        <v>0</v>
      </c>
      <c r="S52" s="42">
        <f t="shared" si="18"/>
        <v>0</v>
      </c>
      <c r="T52" s="41">
        <f t="shared" si="18"/>
        <v>971.4</v>
      </c>
      <c r="U52" s="42">
        <f t="shared" si="18"/>
        <v>0</v>
      </c>
      <c r="V52" s="41">
        <f t="shared" si="18"/>
        <v>0</v>
      </c>
      <c r="W52" s="42">
        <f t="shared" si="18"/>
        <v>0</v>
      </c>
      <c r="X52" s="41">
        <f t="shared" si="18"/>
        <v>0</v>
      </c>
      <c r="Y52" s="42">
        <f t="shared" si="18"/>
        <v>0</v>
      </c>
      <c r="Z52" s="41">
        <f t="shared" si="18"/>
        <v>0</v>
      </c>
      <c r="AA52" s="42">
        <f t="shared" si="18"/>
        <v>0</v>
      </c>
      <c r="AB52" s="41">
        <f t="shared" si="18"/>
        <v>19500</v>
      </c>
      <c r="AC52" s="42">
        <f t="shared" si="18"/>
        <v>0</v>
      </c>
      <c r="AD52" s="41">
        <f t="shared" si="18"/>
        <v>0</v>
      </c>
      <c r="AE52" s="42">
        <f t="shared" si="18"/>
        <v>0</v>
      </c>
      <c r="AF52" s="59"/>
    </row>
    <row r="53" spans="1:32" s="45" customFormat="1" ht="18.75" x14ac:dyDescent="0.3">
      <c r="A53" s="46" t="s">
        <v>29</v>
      </c>
      <c r="B53" s="47">
        <f>H53+J53+L53+N53+P53+R53+T53+V53+X53+Z53+AB53+AD53</f>
        <v>0</v>
      </c>
      <c r="C53" s="47">
        <f>H53</f>
        <v>0</v>
      </c>
      <c r="D53" s="47">
        <f>E53</f>
        <v>0</v>
      </c>
      <c r="E53" s="47">
        <f>I53+K53+M53+O53+Q53+S53+U53+W53+Y53+AA53+AC53+AE53</f>
        <v>0</v>
      </c>
      <c r="F53" s="48">
        <f t="shared" si="1"/>
        <v>0</v>
      </c>
      <c r="G53" s="48">
        <f t="shared" si="2"/>
        <v>0</v>
      </c>
      <c r="H53" s="49">
        <v>0</v>
      </c>
      <c r="I53" s="49">
        <v>0</v>
      </c>
      <c r="J53" s="47">
        <v>0</v>
      </c>
      <c r="K53" s="49">
        <v>0</v>
      </c>
      <c r="L53" s="47">
        <v>0</v>
      </c>
      <c r="M53" s="49">
        <v>0</v>
      </c>
      <c r="N53" s="47">
        <v>0</v>
      </c>
      <c r="O53" s="49">
        <v>0</v>
      </c>
      <c r="P53" s="47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59"/>
    </row>
    <row r="54" spans="1:32" s="45" customFormat="1" ht="18.75" x14ac:dyDescent="0.3">
      <c r="A54" s="46" t="s">
        <v>30</v>
      </c>
      <c r="B54" s="47">
        <v>0</v>
      </c>
      <c r="C54" s="47">
        <f>H54</f>
        <v>0</v>
      </c>
      <c r="D54" s="47">
        <f>C54</f>
        <v>0</v>
      </c>
      <c r="E54" s="47">
        <f>I54+K54+M54+O54+Q54+S54+U54+W54+Y54+AA54+AC54+AE54</f>
        <v>0</v>
      </c>
      <c r="F54" s="48">
        <f t="shared" si="1"/>
        <v>0</v>
      </c>
      <c r="G54" s="48">
        <f t="shared" si="2"/>
        <v>0</v>
      </c>
      <c r="H54" s="49">
        <v>0</v>
      </c>
      <c r="I54" s="49">
        <v>0</v>
      </c>
      <c r="J54" s="47">
        <v>0</v>
      </c>
      <c r="K54" s="49">
        <v>0</v>
      </c>
      <c r="L54" s="47">
        <v>0</v>
      </c>
      <c r="M54" s="49">
        <v>0</v>
      </c>
      <c r="N54" s="47">
        <v>0</v>
      </c>
      <c r="O54" s="49">
        <v>0</v>
      </c>
      <c r="P54" s="47">
        <v>0</v>
      </c>
      <c r="Q54" s="49">
        <v>0</v>
      </c>
      <c r="R54" s="49">
        <v>0</v>
      </c>
      <c r="S54" s="49">
        <v>0</v>
      </c>
      <c r="T54" s="49">
        <v>971.4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</v>
      </c>
      <c r="AF54" s="59"/>
    </row>
    <row r="55" spans="1:32" s="45" customFormat="1" ht="18.75" x14ac:dyDescent="0.3">
      <c r="A55" s="46" t="s">
        <v>31</v>
      </c>
      <c r="B55" s="47">
        <f>H55+J55+L55+N55+P55+R55+T55+V55+X55+Z55+AB55+AD55</f>
        <v>0</v>
      </c>
      <c r="C55" s="47">
        <f>H55</f>
        <v>0</v>
      </c>
      <c r="D55" s="47">
        <f>E55</f>
        <v>0</v>
      </c>
      <c r="E55" s="47">
        <f>I55+K55+M55+O55+Q55+S55+U55+W55+Y55+AA55+AC55+AE55</f>
        <v>0</v>
      </c>
      <c r="F55" s="48">
        <f t="shared" si="1"/>
        <v>0</v>
      </c>
      <c r="G55" s="48">
        <f t="shared" si="2"/>
        <v>0</v>
      </c>
      <c r="H55" s="49">
        <v>0</v>
      </c>
      <c r="I55" s="49">
        <v>0</v>
      </c>
      <c r="J55" s="47">
        <v>0</v>
      </c>
      <c r="K55" s="49">
        <v>0</v>
      </c>
      <c r="L55" s="47">
        <v>0</v>
      </c>
      <c r="M55" s="49">
        <v>0</v>
      </c>
      <c r="N55" s="47">
        <v>0</v>
      </c>
      <c r="O55" s="49">
        <v>0</v>
      </c>
      <c r="P55" s="47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59"/>
    </row>
    <row r="56" spans="1:32" s="45" customFormat="1" ht="18.75" x14ac:dyDescent="0.3">
      <c r="A56" s="46" t="s">
        <v>32</v>
      </c>
      <c r="B56" s="47">
        <f>H56+J56+L56+N56+P56+R56+T56+V56+X56+Z56+AB56+AD56</f>
        <v>19500</v>
      </c>
      <c r="C56" s="47">
        <f>H56</f>
        <v>0</v>
      </c>
      <c r="D56" s="47">
        <f>E56</f>
        <v>0</v>
      </c>
      <c r="E56" s="47">
        <f>I56+K56+M56+O56+Q56+S56+U56+W56+Y56+AA56+AC56+AE56</f>
        <v>0</v>
      </c>
      <c r="F56" s="48">
        <f t="shared" si="1"/>
        <v>0</v>
      </c>
      <c r="G56" s="48">
        <f t="shared" si="2"/>
        <v>0</v>
      </c>
      <c r="H56" s="49">
        <v>0</v>
      </c>
      <c r="I56" s="49">
        <v>0</v>
      </c>
      <c r="J56" s="47">
        <v>0</v>
      </c>
      <c r="K56" s="49">
        <v>0</v>
      </c>
      <c r="L56" s="47">
        <v>0</v>
      </c>
      <c r="M56" s="49">
        <v>0</v>
      </c>
      <c r="N56" s="47">
        <v>0</v>
      </c>
      <c r="O56" s="49">
        <v>0</v>
      </c>
      <c r="P56" s="47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19500</v>
      </c>
      <c r="AC56" s="49">
        <v>0</v>
      </c>
      <c r="AD56" s="49">
        <v>0</v>
      </c>
      <c r="AE56" s="49">
        <v>0</v>
      </c>
      <c r="AF56" s="60"/>
    </row>
    <row r="57" spans="1:32" s="39" customFormat="1" ht="93.75" x14ac:dyDescent="0.3">
      <c r="A57" s="52" t="s">
        <v>46</v>
      </c>
      <c r="B57" s="36">
        <f>B58</f>
        <v>250279.00999999998</v>
      </c>
      <c r="C57" s="36">
        <f>C58</f>
        <v>35328.65</v>
      </c>
      <c r="D57" s="36">
        <f t="shared" ref="D57:AE57" si="19">D58</f>
        <v>30116.79</v>
      </c>
      <c r="E57" s="36">
        <f t="shared" si="19"/>
        <v>23974.319999999996</v>
      </c>
      <c r="F57" s="37">
        <f t="shared" si="1"/>
        <v>9.5790374110877288</v>
      </c>
      <c r="G57" s="37">
        <f t="shared" si="2"/>
        <v>67.860843819393025</v>
      </c>
      <c r="H57" s="36">
        <f t="shared" si="19"/>
        <v>30116.79</v>
      </c>
      <c r="I57" s="36">
        <f t="shared" si="19"/>
        <v>23974.319999999996</v>
      </c>
      <c r="J57" s="36">
        <f t="shared" si="19"/>
        <v>21307.75</v>
      </c>
      <c r="K57" s="36">
        <f t="shared" si="19"/>
        <v>0</v>
      </c>
      <c r="L57" s="36">
        <f t="shared" si="19"/>
        <v>14225.03</v>
      </c>
      <c r="M57" s="36">
        <f t="shared" si="19"/>
        <v>0</v>
      </c>
      <c r="N57" s="36">
        <f t="shared" si="19"/>
        <v>25603.849999999995</v>
      </c>
      <c r="O57" s="36">
        <f t="shared" si="19"/>
        <v>0</v>
      </c>
      <c r="P57" s="36">
        <f t="shared" si="19"/>
        <v>19960.03</v>
      </c>
      <c r="Q57" s="36">
        <f t="shared" si="19"/>
        <v>0</v>
      </c>
      <c r="R57" s="36">
        <f t="shared" si="19"/>
        <v>20393.870000000003</v>
      </c>
      <c r="S57" s="36">
        <f t="shared" si="19"/>
        <v>0</v>
      </c>
      <c r="T57" s="36">
        <f t="shared" si="19"/>
        <v>26652.350000000002</v>
      </c>
      <c r="U57" s="36">
        <f t="shared" si="19"/>
        <v>0</v>
      </c>
      <c r="V57" s="36">
        <f t="shared" si="19"/>
        <v>14667.82</v>
      </c>
      <c r="W57" s="36">
        <f t="shared" si="19"/>
        <v>0</v>
      </c>
      <c r="X57" s="36">
        <f t="shared" si="19"/>
        <v>13340.99</v>
      </c>
      <c r="Y57" s="36">
        <f t="shared" si="19"/>
        <v>0</v>
      </c>
      <c r="Z57" s="36">
        <f t="shared" si="19"/>
        <v>20752.3</v>
      </c>
      <c r="AA57" s="36">
        <f t="shared" si="19"/>
        <v>0</v>
      </c>
      <c r="AB57" s="36">
        <f t="shared" si="19"/>
        <v>13083.27</v>
      </c>
      <c r="AC57" s="36">
        <f t="shared" si="19"/>
        <v>0</v>
      </c>
      <c r="AD57" s="36">
        <f t="shared" si="19"/>
        <v>24735.4</v>
      </c>
      <c r="AE57" s="36">
        <f t="shared" si="19"/>
        <v>0</v>
      </c>
      <c r="AF57" s="53"/>
    </row>
    <row r="58" spans="1:32" s="45" customFormat="1" ht="18.75" x14ac:dyDescent="0.3">
      <c r="A58" s="54" t="s">
        <v>28</v>
      </c>
      <c r="B58" s="41">
        <f>B64+B76+B88+B94+B82</f>
        <v>250279.00999999998</v>
      </c>
      <c r="C58" s="41">
        <f>C64+C76+C88+C94+C82</f>
        <v>35328.65</v>
      </c>
      <c r="D58" s="41">
        <f t="shared" ref="D58:E62" si="20">D64+D76+D88+D94</f>
        <v>30116.79</v>
      </c>
      <c r="E58" s="41">
        <f t="shared" si="20"/>
        <v>23974.319999999996</v>
      </c>
      <c r="F58" s="43">
        <f t="shared" si="1"/>
        <v>9.5790374110877288</v>
      </c>
      <c r="G58" s="43">
        <f t="shared" si="2"/>
        <v>67.860843819393025</v>
      </c>
      <c r="H58" s="41">
        <f t="shared" ref="H58:M62" si="21">H64+H76+H88+H94</f>
        <v>30116.79</v>
      </c>
      <c r="I58" s="41">
        <f t="shared" si="21"/>
        <v>23974.319999999996</v>
      </c>
      <c r="J58" s="41">
        <f t="shared" si="21"/>
        <v>21307.75</v>
      </c>
      <c r="K58" s="41">
        <f t="shared" si="21"/>
        <v>0</v>
      </c>
      <c r="L58" s="41">
        <f t="shared" si="21"/>
        <v>14225.03</v>
      </c>
      <c r="M58" s="41">
        <f t="shared" si="21"/>
        <v>0</v>
      </c>
      <c r="N58" s="41">
        <f>N64+N76+N88+N94+N84</f>
        <v>25603.849999999995</v>
      </c>
      <c r="O58" s="41">
        <f>O64+O76+O88+O94</f>
        <v>0</v>
      </c>
      <c r="P58" s="41">
        <f>P64+P76+P88+P94+P82</f>
        <v>19960.03</v>
      </c>
      <c r="Q58" s="41">
        <f>Q64+Q76+Q88+Q94</f>
        <v>0</v>
      </c>
      <c r="R58" s="41">
        <f>R64+R76+R88+R94+R82</f>
        <v>20393.870000000003</v>
      </c>
      <c r="S58" s="41">
        <f>S64+S76+S88+S94</f>
        <v>0</v>
      </c>
      <c r="T58" s="41">
        <f>T64+T76+T88+T94+T82</f>
        <v>26652.350000000002</v>
      </c>
      <c r="U58" s="41">
        <f>U64+U76+U88+U94</f>
        <v>0</v>
      </c>
      <c r="V58" s="41">
        <f>V64+V76+V88+V94+V82</f>
        <v>14667.82</v>
      </c>
      <c r="W58" s="41">
        <f>W64+W76+W88+W94</f>
        <v>0</v>
      </c>
      <c r="X58" s="41">
        <f>X64+X76+X88+X94+X82</f>
        <v>13340.99</v>
      </c>
      <c r="Y58" s="41">
        <f>Y64+Y76+Y88+Y94</f>
        <v>0</v>
      </c>
      <c r="Z58" s="41">
        <f>Z64+Z76+Z88+Z94+Z82</f>
        <v>20752.3</v>
      </c>
      <c r="AA58" s="41">
        <f>AA64+AA76+AA88+AA94</f>
        <v>0</v>
      </c>
      <c r="AB58" s="41">
        <f>AB64+AB76+AB88+AB94+AB82</f>
        <v>13083.27</v>
      </c>
      <c r="AC58" s="41">
        <f>AC64+AC76+AC88+AC94</f>
        <v>0</v>
      </c>
      <c r="AD58" s="41">
        <f>AD64+AD76+AD88+AD94+AD82</f>
        <v>24735.4</v>
      </c>
      <c r="AE58" s="41">
        <f>AE64+AE76+AE88+AE94</f>
        <v>0</v>
      </c>
      <c r="AF58" s="55"/>
    </row>
    <row r="59" spans="1:32" s="45" customFormat="1" ht="18.75" x14ac:dyDescent="0.3">
      <c r="A59" s="46" t="s">
        <v>29</v>
      </c>
      <c r="B59" s="47">
        <f>H59+J59+L59+N59+P59+R59+T59+V59+X59+Z59+AB59+AD59</f>
        <v>0</v>
      </c>
      <c r="C59" s="47">
        <f>C65+C77+C89+C95</f>
        <v>0</v>
      </c>
      <c r="D59" s="49">
        <f t="shared" si="20"/>
        <v>0</v>
      </c>
      <c r="E59" s="47">
        <f t="shared" si="20"/>
        <v>0</v>
      </c>
      <c r="F59" s="48">
        <f t="shared" si="1"/>
        <v>0</v>
      </c>
      <c r="G59" s="48">
        <f t="shared" si="2"/>
        <v>0</v>
      </c>
      <c r="H59" s="47">
        <f t="shared" si="21"/>
        <v>0</v>
      </c>
      <c r="I59" s="47">
        <f t="shared" si="21"/>
        <v>0</v>
      </c>
      <c r="J59" s="47">
        <f t="shared" si="21"/>
        <v>0</v>
      </c>
      <c r="K59" s="47">
        <f t="shared" si="21"/>
        <v>0</v>
      </c>
      <c r="L59" s="47">
        <f t="shared" si="21"/>
        <v>0</v>
      </c>
      <c r="M59" s="47">
        <f t="shared" si="21"/>
        <v>0</v>
      </c>
      <c r="N59" s="47">
        <f>N65+N77+N89+N95</f>
        <v>0</v>
      </c>
      <c r="O59" s="47">
        <f>O65+O77+O89+O95</f>
        <v>0</v>
      </c>
      <c r="P59" s="47">
        <f>P65+P77+P89+P95</f>
        <v>0</v>
      </c>
      <c r="Q59" s="47">
        <f>Q65+Q77+Q89+Q95</f>
        <v>0</v>
      </c>
      <c r="R59" s="47">
        <f>R65+R77+R89+R95</f>
        <v>0</v>
      </c>
      <c r="S59" s="47">
        <f>S65+S77+S89+S95</f>
        <v>0</v>
      </c>
      <c r="T59" s="47">
        <f>T65+T77+T89+T95</f>
        <v>0</v>
      </c>
      <c r="U59" s="47">
        <f>U65+U77+U89+U95</f>
        <v>0</v>
      </c>
      <c r="V59" s="47">
        <f>V65+V77+V89+V95</f>
        <v>0</v>
      </c>
      <c r="W59" s="47">
        <f>W65+W77+W89+W95</f>
        <v>0</v>
      </c>
      <c r="X59" s="47">
        <f>X65+X77+X89+X95</f>
        <v>0</v>
      </c>
      <c r="Y59" s="47">
        <f>Y65+Y77+Y89+Y95</f>
        <v>0</v>
      </c>
      <c r="Z59" s="47">
        <f>Z65+Z77+Z89+Z95</f>
        <v>0</v>
      </c>
      <c r="AA59" s="47">
        <f>AA65+AA77+AA89+AA95</f>
        <v>0</v>
      </c>
      <c r="AB59" s="47">
        <f>AB65+AB77+AB89+AB95</f>
        <v>0</v>
      </c>
      <c r="AC59" s="47">
        <f>AC65+AC77+AC89+AC95</f>
        <v>0</v>
      </c>
      <c r="AD59" s="47">
        <f>AD65+AD77+AD89+AD95</f>
        <v>0</v>
      </c>
      <c r="AE59" s="47">
        <f>AE65+AE77+AE89+AE95</f>
        <v>0</v>
      </c>
      <c r="AF59" s="55"/>
    </row>
    <row r="60" spans="1:32" s="45" customFormat="1" ht="18.75" x14ac:dyDescent="0.3">
      <c r="A60" s="46" t="s">
        <v>30</v>
      </c>
      <c r="B60" s="47">
        <f>H60+J60+L60+N60+P60+R60+T60+V60+X60+Z60+AB60+AD60</f>
        <v>244839.44999999998</v>
      </c>
      <c r="C60" s="47">
        <f>C66+C78+C90+C96+C84</f>
        <v>35328.65</v>
      </c>
      <c r="D60" s="47">
        <f t="shared" si="20"/>
        <v>30116.79</v>
      </c>
      <c r="E60" s="47">
        <f t="shared" si="20"/>
        <v>23974.319999999996</v>
      </c>
      <c r="F60" s="48">
        <f t="shared" si="1"/>
        <v>9.7918533961745133</v>
      </c>
      <c r="G60" s="48">
        <f t="shared" si="2"/>
        <v>67.860843819393025</v>
      </c>
      <c r="H60" s="47">
        <f t="shared" si="21"/>
        <v>30116.79</v>
      </c>
      <c r="I60" s="47">
        <f t="shared" si="21"/>
        <v>23974.319999999996</v>
      </c>
      <c r="J60" s="47">
        <f t="shared" si="21"/>
        <v>21307.75</v>
      </c>
      <c r="K60" s="47">
        <f t="shared" si="21"/>
        <v>0</v>
      </c>
      <c r="L60" s="47">
        <f t="shared" si="21"/>
        <v>14225.03</v>
      </c>
      <c r="M60" s="47">
        <f t="shared" si="21"/>
        <v>0</v>
      </c>
      <c r="N60" s="47">
        <f>N66+N78+N90+N96+N84</f>
        <v>25603.849999999995</v>
      </c>
      <c r="O60" s="47">
        <f>O66+O78+O90+O96</f>
        <v>0</v>
      </c>
      <c r="P60" s="47">
        <f>P66+P78+P90+P96+P84</f>
        <v>19960.03</v>
      </c>
      <c r="Q60" s="47">
        <f>Q66+Q78+Q90+Q96</f>
        <v>0</v>
      </c>
      <c r="R60" s="47">
        <f>R66+R78+R90+R96+R84</f>
        <v>20393.870000000003</v>
      </c>
      <c r="S60" s="47">
        <f>S66+S78+S90+S96</f>
        <v>0</v>
      </c>
      <c r="T60" s="47">
        <f>T66+T78+T90+T96+T84</f>
        <v>26652.350000000002</v>
      </c>
      <c r="U60" s="47">
        <f>U66+U78+U90+U96</f>
        <v>0</v>
      </c>
      <c r="V60" s="47">
        <f>V66+V78+V90+V96+V84</f>
        <v>14667.82</v>
      </c>
      <c r="W60" s="47">
        <f>W66+W78+W90+W96</f>
        <v>0</v>
      </c>
      <c r="X60" s="47">
        <f>X66+X78+X90+X96+X84</f>
        <v>13340.99</v>
      </c>
      <c r="Y60" s="47">
        <f>Y66+Y78+Y90+Y96</f>
        <v>0</v>
      </c>
      <c r="Z60" s="47">
        <f>Z66+Z78+Z90+Z96+Z84</f>
        <v>20752.3</v>
      </c>
      <c r="AA60" s="47">
        <f>AA66+AA78+AA90+AA96</f>
        <v>0</v>
      </c>
      <c r="AB60" s="47">
        <f>AB66+AB78+AB90+AB96+AB84</f>
        <v>13083.27</v>
      </c>
      <c r="AC60" s="47">
        <f>AC66+AC78+AC90+AC96</f>
        <v>0</v>
      </c>
      <c r="AD60" s="47">
        <f>AD66+AD78+AD90+AD96+AD84</f>
        <v>24735.4</v>
      </c>
      <c r="AE60" s="47">
        <f>AE66+AE78+AE90+AE96</f>
        <v>0</v>
      </c>
      <c r="AF60" s="55"/>
    </row>
    <row r="61" spans="1:32" s="45" customFormat="1" ht="18.75" x14ac:dyDescent="0.3">
      <c r="A61" s="46" t="s">
        <v>31</v>
      </c>
      <c r="B61" s="47">
        <f>H61+J61+L61+N61+P61+R61+T61+V61+X61+Z61+AB61+AD61</f>
        <v>0</v>
      </c>
      <c r="C61" s="47">
        <f>C67+C79+C91+C97</f>
        <v>0</v>
      </c>
      <c r="D61" s="47">
        <f t="shared" si="20"/>
        <v>0</v>
      </c>
      <c r="E61" s="47">
        <f t="shared" si="20"/>
        <v>0</v>
      </c>
      <c r="F61" s="48">
        <f t="shared" si="1"/>
        <v>0</v>
      </c>
      <c r="G61" s="48">
        <f t="shared" si="2"/>
        <v>0</v>
      </c>
      <c r="H61" s="47">
        <f t="shared" si="21"/>
        <v>0</v>
      </c>
      <c r="I61" s="47">
        <f t="shared" si="21"/>
        <v>0</v>
      </c>
      <c r="J61" s="47">
        <f t="shared" si="21"/>
        <v>0</v>
      </c>
      <c r="K61" s="47">
        <f t="shared" si="21"/>
        <v>0</v>
      </c>
      <c r="L61" s="47">
        <f t="shared" si="21"/>
        <v>0</v>
      </c>
      <c r="M61" s="47">
        <f t="shared" si="21"/>
        <v>0</v>
      </c>
      <c r="N61" s="47">
        <f>N67+N79+N91+N97</f>
        <v>0</v>
      </c>
      <c r="O61" s="47">
        <f>O67+O79+O91+O97</f>
        <v>0</v>
      </c>
      <c r="P61" s="47">
        <f>P67+P79+P91+P97</f>
        <v>0</v>
      </c>
      <c r="Q61" s="47">
        <f>Q67+Q79+Q91+Q97</f>
        <v>0</v>
      </c>
      <c r="R61" s="47">
        <f>R67+R79+R91+R97</f>
        <v>0</v>
      </c>
      <c r="S61" s="47">
        <f>S67+S79+S91+S97</f>
        <v>0</v>
      </c>
      <c r="T61" s="47">
        <f>T67+T79+T91+T97</f>
        <v>0</v>
      </c>
      <c r="U61" s="47">
        <f>U67+U79+U91+U97</f>
        <v>0</v>
      </c>
      <c r="V61" s="47">
        <f>V67+V79+V91+V97</f>
        <v>0</v>
      </c>
      <c r="W61" s="47">
        <f>W67+W79+W91+W97</f>
        <v>0</v>
      </c>
      <c r="X61" s="47">
        <f>X67+X79+X91+X97</f>
        <v>0</v>
      </c>
      <c r="Y61" s="47">
        <f>Y67+Y79+Y91+Y97</f>
        <v>0</v>
      </c>
      <c r="Z61" s="47">
        <f>Z67+Z79+Z91+Z97</f>
        <v>0</v>
      </c>
      <c r="AA61" s="47">
        <f>AA67+AA79+AA91+AA97</f>
        <v>0</v>
      </c>
      <c r="AB61" s="47">
        <f>AB67+AB79+AB91+AB97</f>
        <v>0</v>
      </c>
      <c r="AC61" s="47">
        <f>AC67+AC79+AC91+AC97</f>
        <v>0</v>
      </c>
      <c r="AD61" s="47">
        <f>AD67+AD79+AD91+AD97</f>
        <v>0</v>
      </c>
      <c r="AE61" s="47">
        <f>AE67+AE79+AE91+AE97</f>
        <v>0</v>
      </c>
      <c r="AF61" s="55"/>
    </row>
    <row r="62" spans="1:32" s="45" customFormat="1" ht="18.75" x14ac:dyDescent="0.3">
      <c r="A62" s="46" t="s">
        <v>32</v>
      </c>
      <c r="B62" s="47">
        <f>H62+J62+L62+N62+P62+R62+T62+V62+X62+Z62+AB62+AD62</f>
        <v>0</v>
      </c>
      <c r="C62" s="47">
        <f>C68+C80+C92+C98</f>
        <v>0</v>
      </c>
      <c r="D62" s="47">
        <f t="shared" si="20"/>
        <v>0</v>
      </c>
      <c r="E62" s="47">
        <f t="shared" si="20"/>
        <v>0</v>
      </c>
      <c r="F62" s="48">
        <f t="shared" si="1"/>
        <v>0</v>
      </c>
      <c r="G62" s="48">
        <f t="shared" si="2"/>
        <v>0</v>
      </c>
      <c r="H62" s="47">
        <f t="shared" si="21"/>
        <v>0</v>
      </c>
      <c r="I62" s="47">
        <f t="shared" si="21"/>
        <v>0</v>
      </c>
      <c r="J62" s="47">
        <f t="shared" si="21"/>
        <v>0</v>
      </c>
      <c r="K62" s="47">
        <f t="shared" si="21"/>
        <v>0</v>
      </c>
      <c r="L62" s="47">
        <f t="shared" si="21"/>
        <v>0</v>
      </c>
      <c r="M62" s="47">
        <f t="shared" si="21"/>
        <v>0</v>
      </c>
      <c r="N62" s="47">
        <f>N68+N80+N92+N98</f>
        <v>0</v>
      </c>
      <c r="O62" s="47">
        <f>O68+O80+O92+O98</f>
        <v>0</v>
      </c>
      <c r="P62" s="47">
        <f>P68+P80+P92+P98</f>
        <v>0</v>
      </c>
      <c r="Q62" s="47">
        <f>Q68+Q80+Q92+Q98</f>
        <v>0</v>
      </c>
      <c r="R62" s="47">
        <f>R68+R80+R92+R98</f>
        <v>0</v>
      </c>
      <c r="S62" s="47">
        <f>S68+S80+S92+S98</f>
        <v>0</v>
      </c>
      <c r="T62" s="47">
        <f>T68+T80+T92+T98</f>
        <v>0</v>
      </c>
      <c r="U62" s="47">
        <f>U68+U80+U92+U98</f>
        <v>0</v>
      </c>
      <c r="V62" s="47">
        <f>V68+V80+V92+V98</f>
        <v>0</v>
      </c>
      <c r="W62" s="47">
        <f>W68+W80+W92+W98</f>
        <v>0</v>
      </c>
      <c r="X62" s="47">
        <f>X68+X80+X92+X98</f>
        <v>0</v>
      </c>
      <c r="Y62" s="47">
        <f>Y68+Y80+Y92+Y98</f>
        <v>0</v>
      </c>
      <c r="Z62" s="47">
        <f>Z68+Z80+Z92+Z98</f>
        <v>0</v>
      </c>
      <c r="AA62" s="47">
        <f>AA68+AA80+AA92+AA98</f>
        <v>0</v>
      </c>
      <c r="AB62" s="47">
        <f>AB68+AB80+AB92+AB98</f>
        <v>0</v>
      </c>
      <c r="AC62" s="47">
        <f>AC68+AC80+AC92+AC98</f>
        <v>0</v>
      </c>
      <c r="AD62" s="47">
        <f>AD68+AD80+AD92+AD98</f>
        <v>0</v>
      </c>
      <c r="AE62" s="47">
        <f>AE68+AE80+AE92+AE98</f>
        <v>0</v>
      </c>
      <c r="AF62" s="55"/>
    </row>
    <row r="63" spans="1:32" s="58" customFormat="1" ht="75" x14ac:dyDescent="0.3">
      <c r="A63" s="61" t="s">
        <v>47</v>
      </c>
      <c r="B63" s="42">
        <f>B64</f>
        <v>30852.799999999999</v>
      </c>
      <c r="C63" s="42">
        <f t="shared" ref="C63:AE63" si="22">C64</f>
        <v>5833.6</v>
      </c>
      <c r="D63" s="42">
        <f t="shared" si="22"/>
        <v>5833.6</v>
      </c>
      <c r="E63" s="42">
        <f t="shared" si="22"/>
        <v>4977.16</v>
      </c>
      <c r="F63" s="43">
        <f t="shared" si="1"/>
        <v>16.131955608567132</v>
      </c>
      <c r="G63" s="43">
        <f t="shared" si="2"/>
        <v>85.318842567196924</v>
      </c>
      <c r="H63" s="42">
        <f t="shared" si="22"/>
        <v>5833.6</v>
      </c>
      <c r="I63" s="42">
        <f t="shared" si="22"/>
        <v>4977.16</v>
      </c>
      <c r="J63" s="42">
        <f t="shared" si="22"/>
        <v>2911.4</v>
      </c>
      <c r="K63" s="42">
        <f t="shared" si="22"/>
        <v>0</v>
      </c>
      <c r="L63" s="42">
        <f t="shared" si="22"/>
        <v>1199.3</v>
      </c>
      <c r="M63" s="42">
        <f t="shared" si="22"/>
        <v>0</v>
      </c>
      <c r="N63" s="42">
        <f t="shared" si="22"/>
        <v>2542.1999999999998</v>
      </c>
      <c r="O63" s="42">
        <f t="shared" si="22"/>
        <v>0</v>
      </c>
      <c r="P63" s="42">
        <f t="shared" si="22"/>
        <v>2212.8000000000002</v>
      </c>
      <c r="Q63" s="42">
        <f t="shared" si="22"/>
        <v>0</v>
      </c>
      <c r="R63" s="42">
        <f t="shared" si="22"/>
        <v>2355.3000000000002</v>
      </c>
      <c r="S63" s="42">
        <f t="shared" si="22"/>
        <v>0</v>
      </c>
      <c r="T63" s="42">
        <f t="shared" si="22"/>
        <v>2847.9</v>
      </c>
      <c r="U63" s="42">
        <f t="shared" si="22"/>
        <v>0</v>
      </c>
      <c r="V63" s="42">
        <f t="shared" si="22"/>
        <v>1542.9</v>
      </c>
      <c r="W63" s="42">
        <f t="shared" si="22"/>
        <v>0</v>
      </c>
      <c r="X63" s="42">
        <f t="shared" si="22"/>
        <v>1053.5</v>
      </c>
      <c r="Y63" s="42">
        <f t="shared" si="22"/>
        <v>0</v>
      </c>
      <c r="Z63" s="42">
        <f t="shared" si="22"/>
        <v>2089.3000000000002</v>
      </c>
      <c r="AA63" s="42">
        <f t="shared" si="22"/>
        <v>0</v>
      </c>
      <c r="AB63" s="42">
        <f t="shared" si="22"/>
        <v>1316.3</v>
      </c>
      <c r="AC63" s="42">
        <f t="shared" si="22"/>
        <v>0</v>
      </c>
      <c r="AD63" s="42">
        <f t="shared" si="22"/>
        <v>4948.3</v>
      </c>
      <c r="AE63" s="42">
        <f t="shared" si="22"/>
        <v>0</v>
      </c>
      <c r="AF63" s="62" t="s">
        <v>48</v>
      </c>
    </row>
    <row r="64" spans="1:32" s="45" customFormat="1" ht="18.75" x14ac:dyDescent="0.3">
      <c r="A64" s="54" t="s">
        <v>28</v>
      </c>
      <c r="B64" s="41">
        <f>SUM(B65:B68)</f>
        <v>30852.799999999999</v>
      </c>
      <c r="C64" s="41">
        <f>SUM(C65:C68)</f>
        <v>5833.6</v>
      </c>
      <c r="D64" s="41">
        <f>SUM(D65:D68)</f>
        <v>5833.6</v>
      </c>
      <c r="E64" s="42">
        <f>SUM(E65:E68)</f>
        <v>4977.16</v>
      </c>
      <c r="F64" s="43">
        <f t="shared" si="1"/>
        <v>16.131955608567132</v>
      </c>
      <c r="G64" s="43">
        <f t="shared" si="2"/>
        <v>85.318842567196924</v>
      </c>
      <c r="H64" s="42">
        <f t="shared" ref="H64:AE64" si="23">SUM(H65:H68)</f>
        <v>5833.6</v>
      </c>
      <c r="I64" s="42">
        <f>SUM(I65:I68)</f>
        <v>4977.16</v>
      </c>
      <c r="J64" s="41">
        <f t="shared" si="23"/>
        <v>2911.4</v>
      </c>
      <c r="K64" s="42">
        <f>SUM(K65:K68)</f>
        <v>0</v>
      </c>
      <c r="L64" s="41">
        <f t="shared" si="23"/>
        <v>1199.3</v>
      </c>
      <c r="M64" s="42">
        <f t="shared" si="23"/>
        <v>0</v>
      </c>
      <c r="N64" s="41">
        <f t="shared" si="23"/>
        <v>2542.1999999999998</v>
      </c>
      <c r="O64" s="42">
        <f t="shared" si="23"/>
        <v>0</v>
      </c>
      <c r="P64" s="41">
        <f t="shared" si="23"/>
        <v>2212.8000000000002</v>
      </c>
      <c r="Q64" s="42">
        <f t="shared" si="23"/>
        <v>0</v>
      </c>
      <c r="R64" s="41">
        <f t="shared" si="23"/>
        <v>2355.3000000000002</v>
      </c>
      <c r="S64" s="42">
        <f t="shared" si="23"/>
        <v>0</v>
      </c>
      <c r="T64" s="41">
        <f t="shared" si="23"/>
        <v>2847.9</v>
      </c>
      <c r="U64" s="42">
        <f t="shared" si="23"/>
        <v>0</v>
      </c>
      <c r="V64" s="41">
        <f t="shared" si="23"/>
        <v>1542.9</v>
      </c>
      <c r="W64" s="42">
        <f t="shared" si="23"/>
        <v>0</v>
      </c>
      <c r="X64" s="41">
        <f t="shared" si="23"/>
        <v>1053.5</v>
      </c>
      <c r="Y64" s="42">
        <f t="shared" si="23"/>
        <v>0</v>
      </c>
      <c r="Z64" s="41">
        <f t="shared" si="23"/>
        <v>2089.3000000000002</v>
      </c>
      <c r="AA64" s="42">
        <f t="shared" si="23"/>
        <v>0</v>
      </c>
      <c r="AB64" s="41">
        <f t="shared" si="23"/>
        <v>1316.3</v>
      </c>
      <c r="AC64" s="42">
        <f t="shared" si="23"/>
        <v>0</v>
      </c>
      <c r="AD64" s="41">
        <f t="shared" si="23"/>
        <v>4948.3</v>
      </c>
      <c r="AE64" s="42">
        <f t="shared" si="23"/>
        <v>0</v>
      </c>
      <c r="AF64" s="55"/>
    </row>
    <row r="65" spans="1:36" s="45" customFormat="1" ht="18.75" x14ac:dyDescent="0.3">
      <c r="A65" s="46" t="s">
        <v>29</v>
      </c>
      <c r="B65" s="47">
        <f>H65+J65+L65+N65+P65+R65+T65+V65+X65+Z65+AB65+AD65</f>
        <v>0</v>
      </c>
      <c r="C65" s="47">
        <f>H65</f>
        <v>0</v>
      </c>
      <c r="D65" s="47">
        <f>E65</f>
        <v>0</v>
      </c>
      <c r="E65" s="47">
        <f>I65+K65+M65+O65+Q65+S65+U65+W65+Y65+AA65+AC65+AE65</f>
        <v>0</v>
      </c>
      <c r="F65" s="48">
        <f t="shared" si="1"/>
        <v>0</v>
      </c>
      <c r="G65" s="48">
        <f t="shared" si="2"/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63"/>
    </row>
    <row r="66" spans="1:36" s="45" customFormat="1" ht="18.75" x14ac:dyDescent="0.3">
      <c r="A66" s="46" t="s">
        <v>30</v>
      </c>
      <c r="B66" s="47">
        <f>H66+J66+L66+N66+P66+R66+T66+V66+X66+Z66+AB66+AD66</f>
        <v>30852.799999999999</v>
      </c>
      <c r="C66" s="47">
        <f>H66</f>
        <v>5833.6</v>
      </c>
      <c r="D66" s="47">
        <f>C66</f>
        <v>5833.6</v>
      </c>
      <c r="E66" s="47">
        <f>I66+K66+M66+O66+Q66+S66+U66+W66+Y66+AA66+AC66+AE66</f>
        <v>4977.16</v>
      </c>
      <c r="F66" s="50">
        <f t="shared" si="1"/>
        <v>16.131955608567132</v>
      </c>
      <c r="G66" s="50">
        <f t="shared" si="2"/>
        <v>85.318842567196924</v>
      </c>
      <c r="H66" s="49">
        <v>5833.6</v>
      </c>
      <c r="I66" s="49">
        <v>4977.16</v>
      </c>
      <c r="J66" s="49">
        <v>2911.4</v>
      </c>
      <c r="K66" s="49">
        <v>0</v>
      </c>
      <c r="L66" s="49">
        <v>1199.3</v>
      </c>
      <c r="M66" s="49">
        <v>0</v>
      </c>
      <c r="N66" s="49">
        <v>2542.1999999999998</v>
      </c>
      <c r="O66" s="49">
        <v>0</v>
      </c>
      <c r="P66" s="49">
        <v>2212.8000000000002</v>
      </c>
      <c r="Q66" s="49">
        <v>0</v>
      </c>
      <c r="R66" s="49">
        <v>2355.3000000000002</v>
      </c>
      <c r="S66" s="49">
        <v>0</v>
      </c>
      <c r="T66" s="49">
        <v>2847.9</v>
      </c>
      <c r="U66" s="49">
        <v>0</v>
      </c>
      <c r="V66" s="49">
        <v>1542.9</v>
      </c>
      <c r="W66" s="49">
        <v>0</v>
      </c>
      <c r="X66" s="49">
        <v>1053.5</v>
      </c>
      <c r="Y66" s="49">
        <v>0</v>
      </c>
      <c r="Z66" s="49">
        <v>2089.3000000000002</v>
      </c>
      <c r="AA66" s="49">
        <v>0</v>
      </c>
      <c r="AB66" s="49">
        <v>1316.3</v>
      </c>
      <c r="AC66" s="49">
        <v>0</v>
      </c>
      <c r="AD66" s="49">
        <v>4948.3</v>
      </c>
      <c r="AE66" s="49">
        <v>0</v>
      </c>
      <c r="AF66" s="63"/>
    </row>
    <row r="67" spans="1:36" s="45" customFormat="1" ht="18.75" x14ac:dyDescent="0.3">
      <c r="A67" s="46" t="s">
        <v>31</v>
      </c>
      <c r="B67" s="47">
        <f>H67+J67+L67+N67+P67+R67+T67+V67+X67+Z67+AB67+AD67</f>
        <v>0</v>
      </c>
      <c r="C67" s="47">
        <f>H67</f>
        <v>0</v>
      </c>
      <c r="D67" s="47">
        <f>E67</f>
        <v>0</v>
      </c>
      <c r="E67" s="47">
        <f>I67+K67+M67+O67+Q67+S67+U67+W67+Y67+AA67+AC67+AE67</f>
        <v>0</v>
      </c>
      <c r="F67" s="48">
        <f t="shared" si="1"/>
        <v>0</v>
      </c>
      <c r="G67" s="48">
        <f t="shared" si="2"/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63"/>
    </row>
    <row r="68" spans="1:36" s="45" customFormat="1" ht="18.75" x14ac:dyDescent="0.3">
      <c r="A68" s="46" t="s">
        <v>32</v>
      </c>
      <c r="B68" s="47">
        <f>H68+J68+L68+N68+P68+R68+T68+V68+X68+Z68+AB68+AD68</f>
        <v>0</v>
      </c>
      <c r="C68" s="47">
        <f>H68</f>
        <v>0</v>
      </c>
      <c r="D68" s="47">
        <f>E68</f>
        <v>0</v>
      </c>
      <c r="E68" s="47">
        <f>I68+K68+M68+O68+Q68+S68+U68+W68+Y68+AA68+AC68+AE68</f>
        <v>0</v>
      </c>
      <c r="F68" s="48">
        <f t="shared" si="1"/>
        <v>0</v>
      </c>
      <c r="G68" s="48">
        <f t="shared" si="2"/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63"/>
    </row>
    <row r="69" spans="1:36" s="67" customFormat="1" ht="112.5" x14ac:dyDescent="0.3">
      <c r="A69" s="64" t="s">
        <v>49</v>
      </c>
      <c r="B69" s="65">
        <f>B70</f>
        <v>74002.8</v>
      </c>
      <c r="C69" s="65">
        <f t="shared" ref="C69:AE69" si="24">C70</f>
        <v>8899.2799999999988</v>
      </c>
      <c r="D69" s="65">
        <f t="shared" si="24"/>
        <v>8899.2799999999988</v>
      </c>
      <c r="E69" s="65">
        <f t="shared" si="24"/>
        <v>7464.17</v>
      </c>
      <c r="F69" s="65">
        <f t="shared" si="24"/>
        <v>10.086334571124334</v>
      </c>
      <c r="G69" s="65">
        <f t="shared" si="24"/>
        <v>83.873863953038907</v>
      </c>
      <c r="H69" s="65">
        <f t="shared" si="24"/>
        <v>8899.2799999999988</v>
      </c>
      <c r="I69" s="65">
        <f t="shared" si="24"/>
        <v>7464.17</v>
      </c>
      <c r="J69" s="65">
        <f t="shared" si="24"/>
        <v>6926.3600000000006</v>
      </c>
      <c r="K69" s="65">
        <f t="shared" si="24"/>
        <v>0</v>
      </c>
      <c r="L69" s="65">
        <f t="shared" si="24"/>
        <v>5167.51</v>
      </c>
      <c r="M69" s="65">
        <f t="shared" si="24"/>
        <v>0</v>
      </c>
      <c r="N69" s="65">
        <f t="shared" si="24"/>
        <v>8394.51</v>
      </c>
      <c r="O69" s="65">
        <f t="shared" si="24"/>
        <v>0</v>
      </c>
      <c r="P69" s="65">
        <f t="shared" si="24"/>
        <v>7089.58</v>
      </c>
      <c r="Q69" s="65">
        <f t="shared" si="24"/>
        <v>0</v>
      </c>
      <c r="R69" s="65">
        <f t="shared" si="24"/>
        <v>6580.8499999999995</v>
      </c>
      <c r="S69" s="65">
        <f t="shared" si="24"/>
        <v>0</v>
      </c>
      <c r="T69" s="65">
        <f t="shared" si="24"/>
        <v>7463.0199999999995</v>
      </c>
      <c r="U69" s="65">
        <f t="shared" si="24"/>
        <v>0</v>
      </c>
      <c r="V69" s="65">
        <f t="shared" si="24"/>
        <v>4417.78</v>
      </c>
      <c r="W69" s="65">
        <f t="shared" si="24"/>
        <v>0</v>
      </c>
      <c r="X69" s="65">
        <f t="shared" si="24"/>
        <v>3833.98</v>
      </c>
      <c r="Y69" s="65">
        <f t="shared" si="24"/>
        <v>0</v>
      </c>
      <c r="Z69" s="65">
        <f t="shared" si="24"/>
        <v>4864.8399999999992</v>
      </c>
      <c r="AA69" s="65">
        <f t="shared" si="24"/>
        <v>0</v>
      </c>
      <c r="AB69" s="65">
        <f t="shared" si="24"/>
        <v>4779.5499999999993</v>
      </c>
      <c r="AC69" s="65">
        <f t="shared" si="24"/>
        <v>0</v>
      </c>
      <c r="AD69" s="65">
        <f t="shared" si="24"/>
        <v>5585.54</v>
      </c>
      <c r="AE69" s="65">
        <f t="shared" si="24"/>
        <v>0</v>
      </c>
      <c r="AF69" s="66"/>
    </row>
    <row r="70" spans="1:36" s="45" customFormat="1" ht="18.75" x14ac:dyDescent="0.3">
      <c r="A70" s="54" t="s">
        <v>28</v>
      </c>
      <c r="B70" s="41">
        <f>SUM(B71:B74)</f>
        <v>74002.8</v>
      </c>
      <c r="C70" s="41">
        <f>SUM(C71:C74)</f>
        <v>8899.2799999999988</v>
      </c>
      <c r="D70" s="41">
        <f>SUM(D71:D74)</f>
        <v>8899.2799999999988</v>
      </c>
      <c r="E70" s="42">
        <f>SUM(E71:E74)</f>
        <v>7464.17</v>
      </c>
      <c r="F70" s="43">
        <f>IF(B70=0,0, E70/B70*100)</f>
        <v>10.086334571124334</v>
      </c>
      <c r="G70" s="43">
        <f>IF(C70=0,0, E70/C70*100)</f>
        <v>83.873863953038907</v>
      </c>
      <c r="H70" s="42">
        <f t="shared" ref="H70:AE70" si="25">SUM(H71:H74)</f>
        <v>8899.2799999999988</v>
      </c>
      <c r="I70" s="42">
        <f t="shared" si="25"/>
        <v>7464.17</v>
      </c>
      <c r="J70" s="41">
        <f t="shared" si="25"/>
        <v>6926.3600000000006</v>
      </c>
      <c r="K70" s="42">
        <f t="shared" si="25"/>
        <v>0</v>
      </c>
      <c r="L70" s="41">
        <f t="shared" si="25"/>
        <v>5167.51</v>
      </c>
      <c r="M70" s="42">
        <f t="shared" si="25"/>
        <v>0</v>
      </c>
      <c r="N70" s="41">
        <f t="shared" si="25"/>
        <v>8394.51</v>
      </c>
      <c r="O70" s="42">
        <f t="shared" si="25"/>
        <v>0</v>
      </c>
      <c r="P70" s="41">
        <f t="shared" si="25"/>
        <v>7089.58</v>
      </c>
      <c r="Q70" s="42">
        <f t="shared" si="25"/>
        <v>0</v>
      </c>
      <c r="R70" s="41">
        <f t="shared" si="25"/>
        <v>6580.8499999999995</v>
      </c>
      <c r="S70" s="42">
        <f t="shared" si="25"/>
        <v>0</v>
      </c>
      <c r="T70" s="41">
        <f t="shared" si="25"/>
        <v>7463.0199999999995</v>
      </c>
      <c r="U70" s="42">
        <f t="shared" si="25"/>
        <v>0</v>
      </c>
      <c r="V70" s="41">
        <f t="shared" si="25"/>
        <v>4417.78</v>
      </c>
      <c r="W70" s="42">
        <f t="shared" si="25"/>
        <v>0</v>
      </c>
      <c r="X70" s="41">
        <f t="shared" si="25"/>
        <v>3833.98</v>
      </c>
      <c r="Y70" s="42">
        <f t="shared" si="25"/>
        <v>0</v>
      </c>
      <c r="Z70" s="41">
        <f t="shared" si="25"/>
        <v>4864.8399999999992</v>
      </c>
      <c r="AA70" s="42">
        <f t="shared" si="25"/>
        <v>0</v>
      </c>
      <c r="AB70" s="41">
        <f t="shared" si="25"/>
        <v>4779.5499999999993</v>
      </c>
      <c r="AC70" s="42">
        <f t="shared" si="25"/>
        <v>0</v>
      </c>
      <c r="AD70" s="41">
        <f t="shared" si="25"/>
        <v>5585.54</v>
      </c>
      <c r="AE70" s="42">
        <f t="shared" si="25"/>
        <v>0</v>
      </c>
      <c r="AF70" s="68" t="s">
        <v>50</v>
      </c>
    </row>
    <row r="71" spans="1:36" s="45" customFormat="1" ht="18.75" x14ac:dyDescent="0.3">
      <c r="A71" s="46" t="s">
        <v>29</v>
      </c>
      <c r="B71" s="47">
        <f>B77+B83</f>
        <v>0</v>
      </c>
      <c r="C71" s="47">
        <f>C77+C83</f>
        <v>0</v>
      </c>
      <c r="D71" s="49">
        <f>D77+D83</f>
        <v>0</v>
      </c>
      <c r="E71" s="49">
        <f>E77+E83</f>
        <v>0</v>
      </c>
      <c r="F71" s="48">
        <f>IF(B71=0,0, E71/B71*100)</f>
        <v>0</v>
      </c>
      <c r="G71" s="48">
        <f>IF(C71=0,0, E71/C71*100)</f>
        <v>0</v>
      </c>
      <c r="H71" s="69">
        <f>H77+H83</f>
        <v>0</v>
      </c>
      <c r="I71" s="69">
        <f t="shared" ref="I71:AE74" si="26">I77+I83</f>
        <v>0</v>
      </c>
      <c r="J71" s="69">
        <f t="shared" si="26"/>
        <v>0</v>
      </c>
      <c r="K71" s="69">
        <f t="shared" si="26"/>
        <v>0</v>
      </c>
      <c r="L71" s="69">
        <f t="shared" si="26"/>
        <v>0</v>
      </c>
      <c r="M71" s="69">
        <f t="shared" si="26"/>
        <v>0</v>
      </c>
      <c r="N71" s="69">
        <f t="shared" si="26"/>
        <v>0</v>
      </c>
      <c r="O71" s="69">
        <f t="shared" si="26"/>
        <v>0</v>
      </c>
      <c r="P71" s="69">
        <f t="shared" si="26"/>
        <v>0</v>
      </c>
      <c r="Q71" s="69">
        <f t="shared" si="26"/>
        <v>0</v>
      </c>
      <c r="R71" s="69">
        <f t="shared" si="26"/>
        <v>0</v>
      </c>
      <c r="S71" s="69">
        <f t="shared" si="26"/>
        <v>0</v>
      </c>
      <c r="T71" s="69">
        <f t="shared" si="26"/>
        <v>0</v>
      </c>
      <c r="U71" s="69">
        <f t="shared" si="26"/>
        <v>0</v>
      </c>
      <c r="V71" s="69">
        <f t="shared" si="26"/>
        <v>0</v>
      </c>
      <c r="W71" s="69">
        <f t="shared" si="26"/>
        <v>0</v>
      </c>
      <c r="X71" s="69">
        <f t="shared" si="26"/>
        <v>0</v>
      </c>
      <c r="Y71" s="69">
        <f t="shared" si="26"/>
        <v>0</v>
      </c>
      <c r="Z71" s="69">
        <f t="shared" si="26"/>
        <v>0</v>
      </c>
      <c r="AA71" s="69">
        <f t="shared" si="26"/>
        <v>0</v>
      </c>
      <c r="AB71" s="69">
        <f t="shared" si="26"/>
        <v>0</v>
      </c>
      <c r="AC71" s="69">
        <f t="shared" si="26"/>
        <v>0</v>
      </c>
      <c r="AD71" s="69">
        <f t="shared" si="26"/>
        <v>0</v>
      </c>
      <c r="AE71" s="69">
        <f t="shared" si="26"/>
        <v>0</v>
      </c>
      <c r="AF71" s="70"/>
    </row>
    <row r="72" spans="1:36" s="45" customFormat="1" ht="18.75" x14ac:dyDescent="0.3">
      <c r="A72" s="61" t="s">
        <v>30</v>
      </c>
      <c r="B72" s="47">
        <f t="shared" ref="B72:E74" si="27">B78+B84</f>
        <v>74002.8</v>
      </c>
      <c r="C72" s="47">
        <f t="shared" si="27"/>
        <v>8899.2799999999988</v>
      </c>
      <c r="D72" s="49">
        <f t="shared" si="27"/>
        <v>8899.2799999999988</v>
      </c>
      <c r="E72" s="49">
        <f t="shared" si="27"/>
        <v>7464.17</v>
      </c>
      <c r="F72" s="48">
        <f>IF(B72=0,0, E72/B72*100)</f>
        <v>10.086334571124334</v>
      </c>
      <c r="G72" s="48">
        <f>IF(C72=0,0, E72/C72*100)</f>
        <v>83.873863953038907</v>
      </c>
      <c r="H72" s="69">
        <f>H78+H84</f>
        <v>8899.2799999999988</v>
      </c>
      <c r="I72" s="69">
        <f t="shared" si="26"/>
        <v>7464.17</v>
      </c>
      <c r="J72" s="69">
        <f t="shared" si="26"/>
        <v>6926.3600000000006</v>
      </c>
      <c r="K72" s="69">
        <f t="shared" si="26"/>
        <v>0</v>
      </c>
      <c r="L72" s="69">
        <f t="shared" si="26"/>
        <v>5167.51</v>
      </c>
      <c r="M72" s="69">
        <f t="shared" si="26"/>
        <v>0</v>
      </c>
      <c r="N72" s="69">
        <f t="shared" si="26"/>
        <v>8394.51</v>
      </c>
      <c r="O72" s="69">
        <f t="shared" si="26"/>
        <v>0</v>
      </c>
      <c r="P72" s="69">
        <f t="shared" si="26"/>
        <v>7089.58</v>
      </c>
      <c r="Q72" s="69">
        <f t="shared" si="26"/>
        <v>0</v>
      </c>
      <c r="R72" s="69">
        <f t="shared" si="26"/>
        <v>6580.8499999999995</v>
      </c>
      <c r="S72" s="69">
        <f t="shared" si="26"/>
        <v>0</v>
      </c>
      <c r="T72" s="69">
        <f t="shared" si="26"/>
        <v>7463.0199999999995</v>
      </c>
      <c r="U72" s="69">
        <f t="shared" si="26"/>
        <v>0</v>
      </c>
      <c r="V72" s="69">
        <f t="shared" si="26"/>
        <v>4417.78</v>
      </c>
      <c r="W72" s="69">
        <f t="shared" si="26"/>
        <v>0</v>
      </c>
      <c r="X72" s="69">
        <f>X78+X84</f>
        <v>3833.98</v>
      </c>
      <c r="Y72" s="69">
        <f t="shared" si="26"/>
        <v>0</v>
      </c>
      <c r="Z72" s="69">
        <f t="shared" si="26"/>
        <v>4864.8399999999992</v>
      </c>
      <c r="AA72" s="69">
        <f t="shared" si="26"/>
        <v>0</v>
      </c>
      <c r="AB72" s="69">
        <f>AB78+AB84</f>
        <v>4779.5499999999993</v>
      </c>
      <c r="AC72" s="69">
        <f t="shared" si="26"/>
        <v>0</v>
      </c>
      <c r="AD72" s="69">
        <f t="shared" si="26"/>
        <v>5585.54</v>
      </c>
      <c r="AE72" s="69">
        <f t="shared" si="26"/>
        <v>0</v>
      </c>
      <c r="AF72" s="70"/>
    </row>
    <row r="73" spans="1:36" s="45" customFormat="1" ht="18.75" x14ac:dyDescent="0.3">
      <c r="A73" s="46" t="s">
        <v>31</v>
      </c>
      <c r="B73" s="47">
        <f t="shared" si="27"/>
        <v>0</v>
      </c>
      <c r="C73" s="47">
        <f t="shared" si="27"/>
        <v>0</v>
      </c>
      <c r="D73" s="49">
        <f t="shared" si="27"/>
        <v>0</v>
      </c>
      <c r="E73" s="49">
        <f t="shared" si="27"/>
        <v>0</v>
      </c>
      <c r="F73" s="48">
        <f>IF(B73=0,0, E73/B73*100)</f>
        <v>0</v>
      </c>
      <c r="G73" s="48">
        <f>IF(C73=0,0, E73/C73*100)</f>
        <v>0</v>
      </c>
      <c r="H73" s="69">
        <f>H79+H85</f>
        <v>0</v>
      </c>
      <c r="I73" s="69">
        <f t="shared" si="26"/>
        <v>0</v>
      </c>
      <c r="J73" s="69">
        <f t="shared" si="26"/>
        <v>0</v>
      </c>
      <c r="K73" s="69">
        <f t="shared" si="26"/>
        <v>0</v>
      </c>
      <c r="L73" s="69">
        <f t="shared" si="26"/>
        <v>0</v>
      </c>
      <c r="M73" s="69">
        <f t="shared" si="26"/>
        <v>0</v>
      </c>
      <c r="N73" s="69">
        <f t="shared" si="26"/>
        <v>0</v>
      </c>
      <c r="O73" s="69">
        <f t="shared" si="26"/>
        <v>0</v>
      </c>
      <c r="P73" s="69">
        <f t="shared" si="26"/>
        <v>0</v>
      </c>
      <c r="Q73" s="69">
        <f t="shared" si="26"/>
        <v>0</v>
      </c>
      <c r="R73" s="69">
        <f t="shared" si="26"/>
        <v>0</v>
      </c>
      <c r="S73" s="69">
        <f t="shared" si="26"/>
        <v>0</v>
      </c>
      <c r="T73" s="69">
        <f t="shared" si="26"/>
        <v>0</v>
      </c>
      <c r="U73" s="69">
        <f t="shared" si="26"/>
        <v>0</v>
      </c>
      <c r="V73" s="69">
        <f t="shared" si="26"/>
        <v>0</v>
      </c>
      <c r="W73" s="69">
        <f t="shared" si="26"/>
        <v>0</v>
      </c>
      <c r="X73" s="69">
        <f t="shared" si="26"/>
        <v>0</v>
      </c>
      <c r="Y73" s="69">
        <f t="shared" si="26"/>
        <v>0</v>
      </c>
      <c r="Z73" s="69">
        <f t="shared" si="26"/>
        <v>0</v>
      </c>
      <c r="AA73" s="69">
        <f t="shared" si="26"/>
        <v>0</v>
      </c>
      <c r="AB73" s="69">
        <f t="shared" si="26"/>
        <v>0</v>
      </c>
      <c r="AC73" s="69">
        <f t="shared" si="26"/>
        <v>0</v>
      </c>
      <c r="AD73" s="69">
        <f t="shared" si="26"/>
        <v>0</v>
      </c>
      <c r="AE73" s="69">
        <f t="shared" si="26"/>
        <v>0</v>
      </c>
      <c r="AF73" s="70"/>
    </row>
    <row r="74" spans="1:36" s="45" customFormat="1" ht="18.75" x14ac:dyDescent="0.3">
      <c r="A74" s="46" t="s">
        <v>32</v>
      </c>
      <c r="B74" s="47">
        <f t="shared" si="27"/>
        <v>0</v>
      </c>
      <c r="C74" s="47">
        <f t="shared" si="27"/>
        <v>0</v>
      </c>
      <c r="D74" s="49">
        <f t="shared" si="27"/>
        <v>0</v>
      </c>
      <c r="E74" s="49">
        <f t="shared" si="27"/>
        <v>0</v>
      </c>
      <c r="F74" s="48">
        <f>IF(B74=0,0, E74/B74*100)</f>
        <v>0</v>
      </c>
      <c r="G74" s="48">
        <f>IF(C74=0,0, E74/C74*100)</f>
        <v>0</v>
      </c>
      <c r="H74" s="69">
        <f>H80+H86</f>
        <v>0</v>
      </c>
      <c r="I74" s="69">
        <f t="shared" si="26"/>
        <v>0</v>
      </c>
      <c r="J74" s="69">
        <f t="shared" si="26"/>
        <v>0</v>
      </c>
      <c r="K74" s="69">
        <f t="shared" si="26"/>
        <v>0</v>
      </c>
      <c r="L74" s="69">
        <f t="shared" si="26"/>
        <v>0</v>
      </c>
      <c r="M74" s="69">
        <f t="shared" si="26"/>
        <v>0</v>
      </c>
      <c r="N74" s="69">
        <f t="shared" si="26"/>
        <v>0</v>
      </c>
      <c r="O74" s="69">
        <f t="shared" si="26"/>
        <v>0</v>
      </c>
      <c r="P74" s="69">
        <f t="shared" si="26"/>
        <v>0</v>
      </c>
      <c r="Q74" s="69">
        <f t="shared" si="26"/>
        <v>0</v>
      </c>
      <c r="R74" s="69">
        <f t="shared" si="26"/>
        <v>0</v>
      </c>
      <c r="S74" s="69">
        <f t="shared" si="26"/>
        <v>0</v>
      </c>
      <c r="T74" s="69">
        <f t="shared" si="26"/>
        <v>0</v>
      </c>
      <c r="U74" s="69">
        <f t="shared" si="26"/>
        <v>0</v>
      </c>
      <c r="V74" s="69">
        <f t="shared" si="26"/>
        <v>0</v>
      </c>
      <c r="W74" s="69">
        <f t="shared" si="26"/>
        <v>0</v>
      </c>
      <c r="X74" s="69">
        <f t="shared" si="26"/>
        <v>0</v>
      </c>
      <c r="Y74" s="69">
        <f t="shared" si="26"/>
        <v>0</v>
      </c>
      <c r="Z74" s="69">
        <f t="shared" si="26"/>
        <v>0</v>
      </c>
      <c r="AA74" s="69">
        <f t="shared" si="26"/>
        <v>0</v>
      </c>
      <c r="AB74" s="69">
        <f t="shared" si="26"/>
        <v>0</v>
      </c>
      <c r="AC74" s="69">
        <f t="shared" si="26"/>
        <v>0</v>
      </c>
      <c r="AD74" s="69">
        <f t="shared" si="26"/>
        <v>0</v>
      </c>
      <c r="AE74" s="69">
        <f t="shared" si="26"/>
        <v>0</v>
      </c>
      <c r="AF74" s="70"/>
    </row>
    <row r="75" spans="1:36" s="58" customFormat="1" ht="112.5" x14ac:dyDescent="0.2">
      <c r="A75" s="56" t="s">
        <v>51</v>
      </c>
      <c r="B75" s="42">
        <f t="shared" ref="B75:AE75" si="28">B76</f>
        <v>67538.5</v>
      </c>
      <c r="C75" s="42">
        <f>C76</f>
        <v>3687.42</v>
      </c>
      <c r="D75" s="42">
        <f>D76</f>
        <v>3687.42</v>
      </c>
      <c r="E75" s="42">
        <f t="shared" si="28"/>
        <v>2461.4</v>
      </c>
      <c r="F75" s="43">
        <f t="shared" si="1"/>
        <v>3.6444398380183158</v>
      </c>
      <c r="G75" s="43">
        <f t="shared" si="2"/>
        <v>66.751278671808478</v>
      </c>
      <c r="H75" s="42">
        <f t="shared" si="28"/>
        <v>3687.42</v>
      </c>
      <c r="I75" s="42">
        <f t="shared" si="28"/>
        <v>2461.4</v>
      </c>
      <c r="J75" s="42">
        <f t="shared" si="28"/>
        <v>6812.51</v>
      </c>
      <c r="K75" s="42">
        <f t="shared" si="28"/>
        <v>0</v>
      </c>
      <c r="L75" s="42">
        <f t="shared" si="28"/>
        <v>5053.66</v>
      </c>
      <c r="M75" s="42">
        <f t="shared" si="28"/>
        <v>0</v>
      </c>
      <c r="N75" s="42">
        <f t="shared" si="28"/>
        <v>8280.65</v>
      </c>
      <c r="O75" s="42">
        <f t="shared" si="28"/>
        <v>0</v>
      </c>
      <c r="P75" s="42">
        <f t="shared" si="28"/>
        <v>6975.72</v>
      </c>
      <c r="Q75" s="42">
        <f t="shared" si="28"/>
        <v>0</v>
      </c>
      <c r="R75" s="42">
        <f t="shared" si="28"/>
        <v>6466.99</v>
      </c>
      <c r="S75" s="42">
        <f t="shared" si="28"/>
        <v>0</v>
      </c>
      <c r="T75" s="42">
        <f t="shared" si="28"/>
        <v>7349.16</v>
      </c>
      <c r="U75" s="42">
        <f t="shared" si="28"/>
        <v>0</v>
      </c>
      <c r="V75" s="42">
        <f t="shared" si="28"/>
        <v>4303.92</v>
      </c>
      <c r="W75" s="42">
        <f t="shared" si="28"/>
        <v>0</v>
      </c>
      <c r="X75" s="42">
        <f t="shared" si="28"/>
        <v>3720.12</v>
      </c>
      <c r="Y75" s="42">
        <f t="shared" si="28"/>
        <v>0</v>
      </c>
      <c r="Z75" s="42">
        <f t="shared" si="28"/>
        <v>4750.9799999999996</v>
      </c>
      <c r="AA75" s="42">
        <f t="shared" si="28"/>
        <v>0</v>
      </c>
      <c r="AB75" s="42">
        <f t="shared" si="28"/>
        <v>4665.6899999999996</v>
      </c>
      <c r="AC75" s="42">
        <f t="shared" si="28"/>
        <v>0</v>
      </c>
      <c r="AD75" s="42">
        <f t="shared" si="28"/>
        <v>5471.68</v>
      </c>
      <c r="AE75" s="42">
        <f t="shared" si="28"/>
        <v>0</v>
      </c>
      <c r="AF75" s="70"/>
      <c r="AJ75" s="71">
        <f>D75-C75</f>
        <v>0</v>
      </c>
    </row>
    <row r="76" spans="1:36" s="45" customFormat="1" ht="42.75" customHeight="1" x14ac:dyDescent="0.3">
      <c r="A76" s="54" t="s">
        <v>28</v>
      </c>
      <c r="B76" s="41">
        <f>SUM(B77:B80)</f>
        <v>67538.5</v>
      </c>
      <c r="C76" s="41">
        <f>SUM(C77:C80)</f>
        <v>3687.42</v>
      </c>
      <c r="D76" s="41">
        <f>SUM(D77:D80)</f>
        <v>3687.42</v>
      </c>
      <c r="E76" s="42">
        <f>SUM(E77:E80)</f>
        <v>2461.4</v>
      </c>
      <c r="F76" s="43">
        <f t="shared" si="1"/>
        <v>3.6444398380183158</v>
      </c>
      <c r="G76" s="43">
        <f t="shared" si="2"/>
        <v>66.751278671808478</v>
      </c>
      <c r="H76" s="42">
        <f t="shared" ref="H76:AE76" si="29">SUM(H77:H80)</f>
        <v>3687.42</v>
      </c>
      <c r="I76" s="42">
        <f t="shared" si="29"/>
        <v>2461.4</v>
      </c>
      <c r="J76" s="41">
        <f t="shared" si="29"/>
        <v>6812.51</v>
      </c>
      <c r="K76" s="42">
        <f t="shared" si="29"/>
        <v>0</v>
      </c>
      <c r="L76" s="41">
        <f t="shared" si="29"/>
        <v>5053.66</v>
      </c>
      <c r="M76" s="42">
        <f t="shared" si="29"/>
        <v>0</v>
      </c>
      <c r="N76" s="41">
        <f t="shared" si="29"/>
        <v>8280.65</v>
      </c>
      <c r="O76" s="42">
        <f t="shared" si="29"/>
        <v>0</v>
      </c>
      <c r="P76" s="41">
        <f t="shared" si="29"/>
        <v>6975.72</v>
      </c>
      <c r="Q76" s="42">
        <f t="shared" si="29"/>
        <v>0</v>
      </c>
      <c r="R76" s="41">
        <f t="shared" si="29"/>
        <v>6466.99</v>
      </c>
      <c r="S76" s="42">
        <f t="shared" si="29"/>
        <v>0</v>
      </c>
      <c r="T76" s="41">
        <f t="shared" si="29"/>
        <v>7349.16</v>
      </c>
      <c r="U76" s="42">
        <f t="shared" si="29"/>
        <v>0</v>
      </c>
      <c r="V76" s="41">
        <f t="shared" si="29"/>
        <v>4303.92</v>
      </c>
      <c r="W76" s="42">
        <f t="shared" si="29"/>
        <v>0</v>
      </c>
      <c r="X76" s="41">
        <f t="shared" si="29"/>
        <v>3720.12</v>
      </c>
      <c r="Y76" s="42">
        <f t="shared" si="29"/>
        <v>0</v>
      </c>
      <c r="Z76" s="41">
        <f t="shared" si="29"/>
        <v>4750.9799999999996</v>
      </c>
      <c r="AA76" s="42">
        <f t="shared" si="29"/>
        <v>0</v>
      </c>
      <c r="AB76" s="41">
        <f t="shared" si="29"/>
        <v>4665.6899999999996</v>
      </c>
      <c r="AC76" s="42">
        <f t="shared" si="29"/>
        <v>0</v>
      </c>
      <c r="AD76" s="41">
        <f t="shared" si="29"/>
        <v>5471.68</v>
      </c>
      <c r="AE76" s="42">
        <f t="shared" si="29"/>
        <v>0</v>
      </c>
      <c r="AF76" s="70"/>
    </row>
    <row r="77" spans="1:36" s="45" customFormat="1" ht="18.75" x14ac:dyDescent="0.3">
      <c r="A77" s="46" t="s">
        <v>29</v>
      </c>
      <c r="B77" s="47">
        <f>H77+J77+L77+N77+P77+R77+T77+V77+X77+Z77+AB77+AD77</f>
        <v>0</v>
      </c>
      <c r="C77" s="47">
        <f>H77</f>
        <v>0</v>
      </c>
      <c r="D77" s="47">
        <f>E77</f>
        <v>0</v>
      </c>
      <c r="E77" s="47">
        <f>I77+K77+M77+O77+Q77+S77+U77+W77+Y77+AA77+AC77+AE77</f>
        <v>0</v>
      </c>
      <c r="F77" s="48">
        <f t="shared" si="1"/>
        <v>0</v>
      </c>
      <c r="G77" s="48">
        <f t="shared" si="2"/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70"/>
    </row>
    <row r="78" spans="1:36" s="58" customFormat="1" ht="18.75" x14ac:dyDescent="0.3">
      <c r="A78" s="61" t="s">
        <v>30</v>
      </c>
      <c r="B78" s="47">
        <f>H78+J78+L78+N78+P78+R78+T78+V78+X78+Z78+AB78+AD78</f>
        <v>67538.5</v>
      </c>
      <c r="C78" s="47">
        <f>H78</f>
        <v>3687.42</v>
      </c>
      <c r="D78" s="47">
        <f>C78</f>
        <v>3687.42</v>
      </c>
      <c r="E78" s="47">
        <f>I78+K78+M78+O78+Q78+S78+U78+W78+Y78+AA78+AC78+AE78</f>
        <v>2461.4</v>
      </c>
      <c r="F78" s="48">
        <f t="shared" si="1"/>
        <v>3.6444398380183158</v>
      </c>
      <c r="G78" s="48">
        <f t="shared" si="2"/>
        <v>66.751278671808478</v>
      </c>
      <c r="H78" s="49">
        <v>3687.42</v>
      </c>
      <c r="I78" s="49">
        <v>2461.4</v>
      </c>
      <c r="J78" s="49">
        <v>6812.51</v>
      </c>
      <c r="K78" s="49">
        <v>0</v>
      </c>
      <c r="L78" s="49">
        <v>5053.66</v>
      </c>
      <c r="M78" s="49">
        <v>0</v>
      </c>
      <c r="N78" s="49">
        <v>8280.65</v>
      </c>
      <c r="O78" s="49">
        <v>0</v>
      </c>
      <c r="P78" s="49">
        <v>6975.72</v>
      </c>
      <c r="Q78" s="49">
        <v>0</v>
      </c>
      <c r="R78" s="49">
        <v>6466.99</v>
      </c>
      <c r="S78" s="49">
        <v>0</v>
      </c>
      <c r="T78" s="49">
        <v>7349.16</v>
      </c>
      <c r="U78" s="49">
        <v>0</v>
      </c>
      <c r="V78" s="49">
        <v>4303.92</v>
      </c>
      <c r="W78" s="49">
        <v>0</v>
      </c>
      <c r="X78" s="49">
        <v>3720.12</v>
      </c>
      <c r="Y78" s="49">
        <v>0</v>
      </c>
      <c r="Z78" s="49">
        <v>4750.9799999999996</v>
      </c>
      <c r="AA78" s="49">
        <v>0</v>
      </c>
      <c r="AB78" s="49">
        <v>4665.6899999999996</v>
      </c>
      <c r="AC78" s="49">
        <v>0</v>
      </c>
      <c r="AD78" s="49">
        <v>5471.68</v>
      </c>
      <c r="AE78" s="49">
        <v>0</v>
      </c>
      <c r="AF78" s="70"/>
    </row>
    <row r="79" spans="1:36" s="45" customFormat="1" ht="18.75" x14ac:dyDescent="0.3">
      <c r="A79" s="46" t="s">
        <v>31</v>
      </c>
      <c r="B79" s="47">
        <f>H79+J79+L79+N79+P79+R79+T79+V79+X79+Z79+AB79+AD79</f>
        <v>0</v>
      </c>
      <c r="C79" s="47">
        <f>H79</f>
        <v>0</v>
      </c>
      <c r="D79" s="47">
        <f>E79</f>
        <v>0</v>
      </c>
      <c r="E79" s="47">
        <f>I79+K79+M79+O79+Q79+S79+U79+W79+Y79+AA79+AC79+AE79</f>
        <v>0</v>
      </c>
      <c r="F79" s="48">
        <f t="shared" si="1"/>
        <v>0</v>
      </c>
      <c r="G79" s="48">
        <f t="shared" si="2"/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70"/>
    </row>
    <row r="80" spans="1:36" s="45" customFormat="1" ht="18.75" customHeight="1" x14ac:dyDescent="0.3">
      <c r="A80" s="46" t="s">
        <v>32</v>
      </c>
      <c r="B80" s="47">
        <f>H80+J80+L80+N80+P80+R80+T80+V80+X80+Z80+AB80+AD80</f>
        <v>0</v>
      </c>
      <c r="C80" s="47">
        <f>H80</f>
        <v>0</v>
      </c>
      <c r="D80" s="47">
        <f>E80</f>
        <v>0</v>
      </c>
      <c r="E80" s="47">
        <f>I80+K80+M80+O80+Q80+S80+U80+W80+Y80+AA80+AC80+AE80</f>
        <v>0</v>
      </c>
      <c r="F80" s="48">
        <f t="shared" si="1"/>
        <v>0</v>
      </c>
      <c r="G80" s="48">
        <f t="shared" si="2"/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70"/>
    </row>
    <row r="81" spans="1:32" s="45" customFormat="1" ht="237.75" customHeight="1" x14ac:dyDescent="0.2">
      <c r="A81" s="56" t="s">
        <v>52</v>
      </c>
      <c r="B81" s="42">
        <f t="shared" ref="B81:AE81" si="30">B82</f>
        <v>6464.2999999999975</v>
      </c>
      <c r="C81" s="42">
        <f>C82</f>
        <v>5211.8599999999997</v>
      </c>
      <c r="D81" s="42">
        <f>D82</f>
        <v>5211.8599999999997</v>
      </c>
      <c r="E81" s="42">
        <f t="shared" si="30"/>
        <v>5002.7700000000004</v>
      </c>
      <c r="F81" s="43">
        <f t="shared" si="1"/>
        <v>77.390746097798711</v>
      </c>
      <c r="G81" s="43">
        <f t="shared" si="2"/>
        <v>95.988188477817914</v>
      </c>
      <c r="H81" s="42">
        <f t="shared" si="30"/>
        <v>5211.8599999999997</v>
      </c>
      <c r="I81" s="42">
        <f t="shared" si="30"/>
        <v>5002.7700000000004</v>
      </c>
      <c r="J81" s="42">
        <f t="shared" si="30"/>
        <v>113.85</v>
      </c>
      <c r="K81" s="42">
        <f t="shared" si="30"/>
        <v>0</v>
      </c>
      <c r="L81" s="42">
        <f t="shared" si="30"/>
        <v>113.85</v>
      </c>
      <c r="M81" s="42">
        <f t="shared" si="30"/>
        <v>0</v>
      </c>
      <c r="N81" s="42">
        <f t="shared" si="30"/>
        <v>113.86</v>
      </c>
      <c r="O81" s="42">
        <f t="shared" si="30"/>
        <v>0</v>
      </c>
      <c r="P81" s="42">
        <f t="shared" si="30"/>
        <v>113.86</v>
      </c>
      <c r="Q81" s="42">
        <f t="shared" si="30"/>
        <v>0</v>
      </c>
      <c r="R81" s="42">
        <f t="shared" si="30"/>
        <v>113.86</v>
      </c>
      <c r="S81" s="42">
        <f t="shared" si="30"/>
        <v>0</v>
      </c>
      <c r="T81" s="42">
        <f t="shared" si="30"/>
        <v>113.86</v>
      </c>
      <c r="U81" s="42">
        <f t="shared" si="30"/>
        <v>0</v>
      </c>
      <c r="V81" s="42">
        <f t="shared" si="30"/>
        <v>113.86</v>
      </c>
      <c r="W81" s="42">
        <f t="shared" si="30"/>
        <v>0</v>
      </c>
      <c r="X81" s="42">
        <f t="shared" si="30"/>
        <v>113.86</v>
      </c>
      <c r="Y81" s="42">
        <f t="shared" si="30"/>
        <v>0</v>
      </c>
      <c r="Z81" s="42">
        <f t="shared" si="30"/>
        <v>113.86</v>
      </c>
      <c r="AA81" s="42">
        <f t="shared" si="30"/>
        <v>0</v>
      </c>
      <c r="AB81" s="42">
        <f t="shared" si="30"/>
        <v>113.86</v>
      </c>
      <c r="AC81" s="42">
        <f t="shared" si="30"/>
        <v>0</v>
      </c>
      <c r="AD81" s="42">
        <f t="shared" si="30"/>
        <v>113.86</v>
      </c>
      <c r="AE81" s="42">
        <f t="shared" si="30"/>
        <v>0</v>
      </c>
      <c r="AF81" s="70"/>
    </row>
    <row r="82" spans="1:32" s="45" customFormat="1" ht="31.5" customHeight="1" x14ac:dyDescent="0.3">
      <c r="A82" s="54" t="s">
        <v>28</v>
      </c>
      <c r="B82" s="41">
        <f>SUM(B83:B86)</f>
        <v>6464.2999999999975</v>
      </c>
      <c r="C82" s="41">
        <f>SUM(C83:C86)</f>
        <v>5211.8599999999997</v>
      </c>
      <c r="D82" s="41">
        <f>SUM(D83:D86)</f>
        <v>5211.8599999999997</v>
      </c>
      <c r="E82" s="42">
        <f>SUM(E83:E86)</f>
        <v>5002.7700000000004</v>
      </c>
      <c r="F82" s="43">
        <f t="shared" si="1"/>
        <v>77.390746097798711</v>
      </c>
      <c r="G82" s="43">
        <f t="shared" si="2"/>
        <v>95.988188477817914</v>
      </c>
      <c r="H82" s="42">
        <f t="shared" ref="H82:AE82" si="31">SUM(H83:H86)</f>
        <v>5211.8599999999997</v>
      </c>
      <c r="I82" s="42">
        <f t="shared" si="31"/>
        <v>5002.7700000000004</v>
      </c>
      <c r="J82" s="41">
        <f t="shared" si="31"/>
        <v>113.85</v>
      </c>
      <c r="K82" s="42">
        <f t="shared" si="31"/>
        <v>0</v>
      </c>
      <c r="L82" s="41">
        <f t="shared" si="31"/>
        <v>113.85</v>
      </c>
      <c r="M82" s="42">
        <f t="shared" si="31"/>
        <v>0</v>
      </c>
      <c r="N82" s="41">
        <f t="shared" si="31"/>
        <v>113.86</v>
      </c>
      <c r="O82" s="42">
        <f t="shared" si="31"/>
        <v>0</v>
      </c>
      <c r="P82" s="41">
        <f t="shared" si="31"/>
        <v>113.86</v>
      </c>
      <c r="Q82" s="42">
        <f t="shared" si="31"/>
        <v>0</v>
      </c>
      <c r="R82" s="41">
        <f t="shared" si="31"/>
        <v>113.86</v>
      </c>
      <c r="S82" s="42">
        <f t="shared" si="31"/>
        <v>0</v>
      </c>
      <c r="T82" s="41">
        <f t="shared" si="31"/>
        <v>113.86</v>
      </c>
      <c r="U82" s="42">
        <f t="shared" si="31"/>
        <v>0</v>
      </c>
      <c r="V82" s="41">
        <f t="shared" si="31"/>
        <v>113.86</v>
      </c>
      <c r="W82" s="42">
        <f t="shared" si="31"/>
        <v>0</v>
      </c>
      <c r="X82" s="41">
        <f t="shared" si="31"/>
        <v>113.86</v>
      </c>
      <c r="Y82" s="42">
        <f t="shared" si="31"/>
        <v>0</v>
      </c>
      <c r="Z82" s="41">
        <f t="shared" si="31"/>
        <v>113.86</v>
      </c>
      <c r="AA82" s="42">
        <f t="shared" si="31"/>
        <v>0</v>
      </c>
      <c r="AB82" s="41">
        <f t="shared" si="31"/>
        <v>113.86</v>
      </c>
      <c r="AC82" s="42">
        <f t="shared" si="31"/>
        <v>0</v>
      </c>
      <c r="AD82" s="41">
        <f t="shared" si="31"/>
        <v>113.86</v>
      </c>
      <c r="AE82" s="42">
        <f t="shared" si="31"/>
        <v>0</v>
      </c>
      <c r="AF82" s="70"/>
    </row>
    <row r="83" spans="1:32" s="45" customFormat="1" ht="24" customHeight="1" x14ac:dyDescent="0.3">
      <c r="A83" s="46" t="s">
        <v>29</v>
      </c>
      <c r="B83" s="47">
        <f>H83+J83+L83+N83+P83+R83+T83+V83+X83+Z83+AB83+AD83</f>
        <v>0</v>
      </c>
      <c r="C83" s="47">
        <f>H83</f>
        <v>0</v>
      </c>
      <c r="D83" s="47">
        <f>E83</f>
        <v>0</v>
      </c>
      <c r="E83" s="47">
        <f>I83+K83+M83+O83+Q83+S83+U83+W83+Y83+AA83+AC83+AE83</f>
        <v>0</v>
      </c>
      <c r="F83" s="48">
        <f t="shared" si="1"/>
        <v>0</v>
      </c>
      <c r="G83" s="48">
        <f t="shared" si="2"/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70"/>
    </row>
    <row r="84" spans="1:32" s="45" customFormat="1" ht="21.75" customHeight="1" x14ac:dyDescent="0.3">
      <c r="A84" s="61" t="s">
        <v>30</v>
      </c>
      <c r="B84" s="47">
        <f>H84+J84+L84+N84+P84+R84+T84+V84+X84+Z84+AB84+AD84</f>
        <v>6464.2999999999975</v>
      </c>
      <c r="C84" s="47">
        <f>H84</f>
        <v>5211.8599999999997</v>
      </c>
      <c r="D84" s="47">
        <f>C84</f>
        <v>5211.8599999999997</v>
      </c>
      <c r="E84" s="47">
        <f>I84+K84+M84+O84+Q84+S84+U84+W84+Y84+AA84+AC84+AE84</f>
        <v>5002.7700000000004</v>
      </c>
      <c r="F84" s="48">
        <f t="shared" si="1"/>
        <v>77.390746097798711</v>
      </c>
      <c r="G84" s="48">
        <f t="shared" si="2"/>
        <v>95.988188477817914</v>
      </c>
      <c r="H84" s="49">
        <v>5211.8599999999997</v>
      </c>
      <c r="I84" s="49">
        <v>5002.7700000000004</v>
      </c>
      <c r="J84" s="49">
        <v>113.85</v>
      </c>
      <c r="K84" s="49">
        <v>0</v>
      </c>
      <c r="L84" s="49">
        <v>113.85</v>
      </c>
      <c r="M84" s="49">
        <v>0</v>
      </c>
      <c r="N84" s="49">
        <v>113.86</v>
      </c>
      <c r="O84" s="49">
        <v>0</v>
      </c>
      <c r="P84" s="49">
        <v>113.86</v>
      </c>
      <c r="Q84" s="49">
        <v>0</v>
      </c>
      <c r="R84" s="49">
        <v>113.86</v>
      </c>
      <c r="S84" s="49">
        <v>0</v>
      </c>
      <c r="T84" s="49">
        <v>113.86</v>
      </c>
      <c r="U84" s="49">
        <v>0</v>
      </c>
      <c r="V84" s="49">
        <v>113.86</v>
      </c>
      <c r="W84" s="49">
        <v>0</v>
      </c>
      <c r="X84" s="49">
        <v>113.86</v>
      </c>
      <c r="Y84" s="49">
        <v>0</v>
      </c>
      <c r="Z84" s="49">
        <v>113.86</v>
      </c>
      <c r="AA84" s="49">
        <v>0</v>
      </c>
      <c r="AB84" s="49">
        <v>113.86</v>
      </c>
      <c r="AC84" s="49">
        <v>0</v>
      </c>
      <c r="AD84" s="49">
        <v>113.86</v>
      </c>
      <c r="AE84" s="49">
        <v>0</v>
      </c>
      <c r="AF84" s="70"/>
    </row>
    <row r="85" spans="1:32" s="45" customFormat="1" ht="21" customHeight="1" x14ac:dyDescent="0.3">
      <c r="A85" s="46" t="s">
        <v>31</v>
      </c>
      <c r="B85" s="47">
        <f>H85+J85+L85+N85+P85+R85+T85+V85+X85+Z85+AB85+AD85</f>
        <v>0</v>
      </c>
      <c r="C85" s="47">
        <f>H85</f>
        <v>0</v>
      </c>
      <c r="D85" s="47">
        <f>E85</f>
        <v>0</v>
      </c>
      <c r="E85" s="47">
        <f>I85+K85+M85+O85+Q85+S85+U85+W85+Y85+AA85+AC85+AE85</f>
        <v>0</v>
      </c>
      <c r="F85" s="48">
        <f t="shared" si="1"/>
        <v>0</v>
      </c>
      <c r="G85" s="48">
        <f t="shared" si="2"/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70"/>
    </row>
    <row r="86" spans="1:32" s="45" customFormat="1" ht="24.75" customHeight="1" x14ac:dyDescent="0.3">
      <c r="A86" s="46" t="s">
        <v>32</v>
      </c>
      <c r="B86" s="47">
        <f>H86+J86+L86+N86+P86+R86+T86+V86+X86+Z86+AB86+AD86</f>
        <v>0</v>
      </c>
      <c r="C86" s="47">
        <f>H86</f>
        <v>0</v>
      </c>
      <c r="D86" s="47">
        <f>E86</f>
        <v>0</v>
      </c>
      <c r="E86" s="47">
        <f>I86+K86+M86+O86+Q86+S86+U86+W86+Y86+AA86+AC86+AE86</f>
        <v>0</v>
      </c>
      <c r="F86" s="48">
        <f t="shared" si="1"/>
        <v>0</v>
      </c>
      <c r="G86" s="48">
        <f t="shared" si="2"/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72"/>
    </row>
    <row r="87" spans="1:32" s="58" customFormat="1" ht="218.25" customHeight="1" x14ac:dyDescent="0.2">
      <c r="A87" s="56" t="s">
        <v>53</v>
      </c>
      <c r="B87" s="42">
        <f t="shared" ref="B87:AE87" si="32">B88</f>
        <v>128620.59999999999</v>
      </c>
      <c r="C87" s="42">
        <f t="shared" si="32"/>
        <v>19868.88</v>
      </c>
      <c r="D87" s="42">
        <f t="shared" si="32"/>
        <v>19868.88</v>
      </c>
      <c r="E87" s="42">
        <f t="shared" si="32"/>
        <v>16491.96</v>
      </c>
      <c r="F87" s="43">
        <f t="shared" si="1"/>
        <v>12.822176229935172</v>
      </c>
      <c r="G87" s="43">
        <f t="shared" si="2"/>
        <v>83.003974053897338</v>
      </c>
      <c r="H87" s="42">
        <f t="shared" si="32"/>
        <v>19868.88</v>
      </c>
      <c r="I87" s="42">
        <f t="shared" si="32"/>
        <v>16491.96</v>
      </c>
      <c r="J87" s="42">
        <f t="shared" si="32"/>
        <v>10001.700000000001</v>
      </c>
      <c r="K87" s="42">
        <f t="shared" si="32"/>
        <v>0</v>
      </c>
      <c r="L87" s="42">
        <f t="shared" si="32"/>
        <v>6450.05</v>
      </c>
      <c r="M87" s="42">
        <f t="shared" si="32"/>
        <v>0</v>
      </c>
      <c r="N87" s="42">
        <f t="shared" si="32"/>
        <v>13160.88</v>
      </c>
      <c r="O87" s="42">
        <f t="shared" si="32"/>
        <v>0</v>
      </c>
      <c r="P87" s="42">
        <f t="shared" si="32"/>
        <v>8903.39</v>
      </c>
      <c r="Q87" s="42">
        <f t="shared" si="32"/>
        <v>0</v>
      </c>
      <c r="R87" s="42">
        <f t="shared" si="32"/>
        <v>10023.66</v>
      </c>
      <c r="S87" s="42">
        <f t="shared" si="32"/>
        <v>0</v>
      </c>
      <c r="T87" s="42">
        <f t="shared" si="32"/>
        <v>14846.09</v>
      </c>
      <c r="U87" s="42">
        <f t="shared" si="32"/>
        <v>0</v>
      </c>
      <c r="V87" s="42">
        <f t="shared" si="32"/>
        <v>7207.65</v>
      </c>
      <c r="W87" s="42">
        <f t="shared" si="32"/>
        <v>0</v>
      </c>
      <c r="X87" s="42">
        <f t="shared" si="32"/>
        <v>7051.53</v>
      </c>
      <c r="Y87" s="42">
        <f t="shared" si="32"/>
        <v>0</v>
      </c>
      <c r="Z87" s="42">
        <f>Z88</f>
        <v>12360.2</v>
      </c>
      <c r="AA87" s="42">
        <f t="shared" si="32"/>
        <v>0</v>
      </c>
      <c r="AB87" s="42">
        <f t="shared" si="32"/>
        <v>5601.8</v>
      </c>
      <c r="AC87" s="42">
        <f t="shared" si="32"/>
        <v>0</v>
      </c>
      <c r="AD87" s="42">
        <f t="shared" si="32"/>
        <v>13144.77</v>
      </c>
      <c r="AE87" s="42">
        <f t="shared" si="32"/>
        <v>0</v>
      </c>
      <c r="AF87" s="73" t="s">
        <v>54</v>
      </c>
    </row>
    <row r="88" spans="1:32" s="45" customFormat="1" ht="18.75" x14ac:dyDescent="0.3">
      <c r="A88" s="54" t="s">
        <v>28</v>
      </c>
      <c r="B88" s="41">
        <f>SUM(B89:B92)</f>
        <v>128620.59999999999</v>
      </c>
      <c r="C88" s="41">
        <f>SUM(C89:C92)</f>
        <v>19868.88</v>
      </c>
      <c r="D88" s="41">
        <f>SUM(D89:D92)</f>
        <v>19868.88</v>
      </c>
      <c r="E88" s="42">
        <f>SUM(E89:E92)</f>
        <v>16491.96</v>
      </c>
      <c r="F88" s="43">
        <f t="shared" si="1"/>
        <v>12.822176229935172</v>
      </c>
      <c r="G88" s="43">
        <f t="shared" si="2"/>
        <v>83.003974053897338</v>
      </c>
      <c r="H88" s="42">
        <f>SUM(H89:H92)</f>
        <v>19868.88</v>
      </c>
      <c r="I88" s="42">
        <f>SUM(I89:I92)</f>
        <v>16491.96</v>
      </c>
      <c r="J88" s="41">
        <f>SUM(J89:J92)</f>
        <v>10001.700000000001</v>
      </c>
      <c r="K88" s="42">
        <f>SUM(K89:K92)</f>
        <v>0</v>
      </c>
      <c r="L88" s="41">
        <f t="shared" ref="L88:AE88" si="33">SUM(L89:L92)</f>
        <v>6450.05</v>
      </c>
      <c r="M88" s="42">
        <f t="shared" si="33"/>
        <v>0</v>
      </c>
      <c r="N88" s="41">
        <f t="shared" si="33"/>
        <v>13160.88</v>
      </c>
      <c r="O88" s="42">
        <f t="shared" si="33"/>
        <v>0</v>
      </c>
      <c r="P88" s="41">
        <f t="shared" si="33"/>
        <v>8903.39</v>
      </c>
      <c r="Q88" s="42">
        <f t="shared" si="33"/>
        <v>0</v>
      </c>
      <c r="R88" s="41">
        <f t="shared" si="33"/>
        <v>10023.66</v>
      </c>
      <c r="S88" s="42">
        <f t="shared" si="33"/>
        <v>0</v>
      </c>
      <c r="T88" s="41">
        <f t="shared" si="33"/>
        <v>14846.09</v>
      </c>
      <c r="U88" s="42">
        <f t="shared" si="33"/>
        <v>0</v>
      </c>
      <c r="V88" s="41">
        <f t="shared" si="33"/>
        <v>7207.65</v>
      </c>
      <c r="W88" s="42">
        <f t="shared" si="33"/>
        <v>0</v>
      </c>
      <c r="X88" s="41">
        <f t="shared" si="33"/>
        <v>7051.53</v>
      </c>
      <c r="Y88" s="42">
        <f t="shared" si="33"/>
        <v>0</v>
      </c>
      <c r="Z88" s="41">
        <f t="shared" si="33"/>
        <v>12360.2</v>
      </c>
      <c r="AA88" s="42">
        <f t="shared" si="33"/>
        <v>0</v>
      </c>
      <c r="AB88" s="41">
        <f t="shared" si="33"/>
        <v>5601.8</v>
      </c>
      <c r="AC88" s="42">
        <f t="shared" si="33"/>
        <v>0</v>
      </c>
      <c r="AD88" s="41">
        <f t="shared" si="33"/>
        <v>13144.77</v>
      </c>
      <c r="AE88" s="42">
        <f t="shared" si="33"/>
        <v>0</v>
      </c>
      <c r="AF88" s="74"/>
    </row>
    <row r="89" spans="1:32" s="45" customFormat="1" ht="18.75" x14ac:dyDescent="0.3">
      <c r="A89" s="46" t="s">
        <v>29</v>
      </c>
      <c r="B89" s="47">
        <f>H89+J89+L89+N89+P89+R89+T89+V89+X89+Z89+AB89+AD89</f>
        <v>0</v>
      </c>
      <c r="C89" s="47">
        <f>H89</f>
        <v>0</v>
      </c>
      <c r="D89" s="47">
        <f>E89</f>
        <v>0</v>
      </c>
      <c r="E89" s="47">
        <f>I89+K89+M89+O89+Q89+S89+U89+W89+Y89+AA89+AC89+AE89</f>
        <v>0</v>
      </c>
      <c r="F89" s="48">
        <f t="shared" si="1"/>
        <v>0</v>
      </c>
      <c r="G89" s="48">
        <f t="shared" si="2"/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74"/>
    </row>
    <row r="90" spans="1:32" s="45" customFormat="1" ht="18.75" x14ac:dyDescent="0.3">
      <c r="A90" s="46" t="s">
        <v>30</v>
      </c>
      <c r="B90" s="47">
        <f>H90+J90+L90+N90+P90+R90+T90+V90+X90+Z90+AB90+AD90</f>
        <v>128620.59999999999</v>
      </c>
      <c r="C90" s="47">
        <f>H90</f>
        <v>19868.88</v>
      </c>
      <c r="D90" s="47">
        <f>C90</f>
        <v>19868.88</v>
      </c>
      <c r="E90" s="47">
        <f>I90+K90+M90+O90+Q90+S90+U90+W90+Y90+AA90+AC90+AE90</f>
        <v>16491.96</v>
      </c>
      <c r="F90" s="48">
        <f t="shared" si="1"/>
        <v>12.822176229935172</v>
      </c>
      <c r="G90" s="48">
        <f t="shared" si="2"/>
        <v>83.003974053897338</v>
      </c>
      <c r="H90" s="49">
        <v>19868.88</v>
      </c>
      <c r="I90" s="49">
        <v>16491.96</v>
      </c>
      <c r="J90" s="49">
        <v>10001.700000000001</v>
      </c>
      <c r="K90" s="49">
        <v>0</v>
      </c>
      <c r="L90" s="49">
        <v>6450.05</v>
      </c>
      <c r="M90" s="49">
        <v>0</v>
      </c>
      <c r="N90" s="49">
        <v>13160.88</v>
      </c>
      <c r="O90" s="49">
        <v>0</v>
      </c>
      <c r="P90" s="49">
        <v>8903.39</v>
      </c>
      <c r="Q90" s="49">
        <v>0</v>
      </c>
      <c r="R90" s="49">
        <v>10023.66</v>
      </c>
      <c r="S90" s="49">
        <v>0</v>
      </c>
      <c r="T90" s="49">
        <v>14846.09</v>
      </c>
      <c r="U90" s="49">
        <v>0</v>
      </c>
      <c r="V90" s="49">
        <v>7207.65</v>
      </c>
      <c r="W90" s="49">
        <v>0</v>
      </c>
      <c r="X90" s="49">
        <v>7051.53</v>
      </c>
      <c r="Y90" s="49">
        <v>0</v>
      </c>
      <c r="Z90" s="49">
        <v>12360.2</v>
      </c>
      <c r="AA90" s="49">
        <v>0</v>
      </c>
      <c r="AB90" s="49">
        <v>5601.8</v>
      </c>
      <c r="AC90" s="49">
        <v>0</v>
      </c>
      <c r="AD90" s="49">
        <v>13144.77</v>
      </c>
      <c r="AE90" s="49">
        <v>0</v>
      </c>
      <c r="AF90" s="74"/>
    </row>
    <row r="91" spans="1:32" s="45" customFormat="1" ht="18.75" x14ac:dyDescent="0.3">
      <c r="A91" s="46" t="s">
        <v>31</v>
      </c>
      <c r="B91" s="47">
        <f>H91+J91+L91+N91+P91+R91+T91+V91+X91+Z91+AB91+AD91</f>
        <v>0</v>
      </c>
      <c r="C91" s="47">
        <f>H91</f>
        <v>0</v>
      </c>
      <c r="D91" s="47">
        <f>E91</f>
        <v>0</v>
      </c>
      <c r="E91" s="47">
        <f>I91+K91+M91+O91+Q91+S91+U91+W91+Y91+AA91+AC91+AE91</f>
        <v>0</v>
      </c>
      <c r="F91" s="48">
        <f t="shared" si="1"/>
        <v>0</v>
      </c>
      <c r="G91" s="48">
        <f t="shared" si="2"/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74"/>
    </row>
    <row r="92" spans="1:32" s="45" customFormat="1" ht="23.25" customHeight="1" x14ac:dyDescent="0.3">
      <c r="A92" s="46" t="s">
        <v>32</v>
      </c>
      <c r="B92" s="47">
        <f>H92+J92+L92+N92+P92+R92+T92+V92+X92+Z92+AB92+AD92</f>
        <v>0</v>
      </c>
      <c r="C92" s="47">
        <f>H92</f>
        <v>0</v>
      </c>
      <c r="D92" s="47">
        <f>E92</f>
        <v>0</v>
      </c>
      <c r="E92" s="47">
        <f>I92+K92+M92+O92+Q92+S92+U92+W92+Y92+AA92+AC92+AE92</f>
        <v>0</v>
      </c>
      <c r="F92" s="48">
        <f t="shared" si="1"/>
        <v>0</v>
      </c>
      <c r="G92" s="48">
        <f t="shared" si="2"/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75"/>
    </row>
    <row r="93" spans="1:32" s="58" customFormat="1" ht="112.5" x14ac:dyDescent="0.2">
      <c r="A93" s="56" t="s">
        <v>55</v>
      </c>
      <c r="B93" s="42">
        <f t="shared" ref="B93:AE93" si="34">B94</f>
        <v>16802.810000000001</v>
      </c>
      <c r="C93" s="42">
        <f t="shared" si="34"/>
        <v>726.89</v>
      </c>
      <c r="D93" s="42">
        <f t="shared" si="34"/>
        <v>726.89</v>
      </c>
      <c r="E93" s="42">
        <f t="shared" si="34"/>
        <v>43.8</v>
      </c>
      <c r="F93" s="43">
        <f t="shared" si="1"/>
        <v>0.26067068543892358</v>
      </c>
      <c r="G93" s="43">
        <f t="shared" si="2"/>
        <v>6.0256710093686801</v>
      </c>
      <c r="H93" s="42">
        <f t="shared" si="34"/>
        <v>726.89</v>
      </c>
      <c r="I93" s="42">
        <f t="shared" si="34"/>
        <v>43.8</v>
      </c>
      <c r="J93" s="42">
        <f t="shared" si="34"/>
        <v>1582.14</v>
      </c>
      <c r="K93" s="42">
        <f t="shared" si="34"/>
        <v>0</v>
      </c>
      <c r="L93" s="42">
        <f t="shared" si="34"/>
        <v>1522.02</v>
      </c>
      <c r="M93" s="42">
        <f t="shared" si="34"/>
        <v>0</v>
      </c>
      <c r="N93" s="42">
        <f t="shared" si="34"/>
        <v>1506.26</v>
      </c>
      <c r="O93" s="42">
        <f t="shared" si="34"/>
        <v>0</v>
      </c>
      <c r="P93" s="42">
        <f t="shared" si="34"/>
        <v>1754.26</v>
      </c>
      <c r="Q93" s="42">
        <f t="shared" si="34"/>
        <v>0</v>
      </c>
      <c r="R93" s="42">
        <f t="shared" si="34"/>
        <v>1434.06</v>
      </c>
      <c r="S93" s="42">
        <f t="shared" si="34"/>
        <v>0</v>
      </c>
      <c r="T93" s="42">
        <f t="shared" si="34"/>
        <v>1495.34</v>
      </c>
      <c r="U93" s="42">
        <f t="shared" si="34"/>
        <v>0</v>
      </c>
      <c r="V93" s="42">
        <f t="shared" si="34"/>
        <v>1499.49</v>
      </c>
      <c r="W93" s="42">
        <f t="shared" si="34"/>
        <v>0</v>
      </c>
      <c r="X93" s="42">
        <f t="shared" si="34"/>
        <v>1401.98</v>
      </c>
      <c r="Y93" s="42">
        <f t="shared" si="34"/>
        <v>0</v>
      </c>
      <c r="Z93" s="42">
        <f t="shared" si="34"/>
        <v>1437.96</v>
      </c>
      <c r="AA93" s="42">
        <f t="shared" si="34"/>
        <v>0</v>
      </c>
      <c r="AB93" s="42">
        <f t="shared" si="34"/>
        <v>1385.62</v>
      </c>
      <c r="AC93" s="42">
        <f t="shared" si="34"/>
        <v>0</v>
      </c>
      <c r="AD93" s="42">
        <f t="shared" si="34"/>
        <v>1056.79</v>
      </c>
      <c r="AE93" s="42">
        <f t="shared" si="34"/>
        <v>0</v>
      </c>
      <c r="AF93" s="73" t="s">
        <v>56</v>
      </c>
    </row>
    <row r="94" spans="1:32" s="45" customFormat="1" ht="18.75" x14ac:dyDescent="0.3">
      <c r="A94" s="54" t="s">
        <v>28</v>
      </c>
      <c r="B94" s="41">
        <f>SUM(B95:B98)</f>
        <v>16802.810000000001</v>
      </c>
      <c r="C94" s="41">
        <f>SUM(C95:C98)</f>
        <v>726.89</v>
      </c>
      <c r="D94" s="41">
        <f>SUM(D95:D98)</f>
        <v>726.89</v>
      </c>
      <c r="E94" s="42">
        <f>SUM(E95:E98)</f>
        <v>43.8</v>
      </c>
      <c r="F94" s="43">
        <f t="shared" si="1"/>
        <v>0.26067068543892358</v>
      </c>
      <c r="G94" s="43">
        <f t="shared" si="2"/>
        <v>6.0256710093686801</v>
      </c>
      <c r="H94" s="42">
        <f t="shared" ref="H94:AE94" si="35">SUM(H95:H98)</f>
        <v>726.89</v>
      </c>
      <c r="I94" s="42">
        <f>SUM(I95:I98)</f>
        <v>43.8</v>
      </c>
      <c r="J94" s="41">
        <f t="shared" si="35"/>
        <v>1582.14</v>
      </c>
      <c r="K94" s="42">
        <f>SUM(K95:K98)</f>
        <v>0</v>
      </c>
      <c r="L94" s="41">
        <f t="shared" si="35"/>
        <v>1522.02</v>
      </c>
      <c r="M94" s="42">
        <f t="shared" si="35"/>
        <v>0</v>
      </c>
      <c r="N94" s="41">
        <f t="shared" si="35"/>
        <v>1506.26</v>
      </c>
      <c r="O94" s="42">
        <f t="shared" si="35"/>
        <v>0</v>
      </c>
      <c r="P94" s="41">
        <f t="shared" si="35"/>
        <v>1754.26</v>
      </c>
      <c r="Q94" s="42">
        <f t="shared" si="35"/>
        <v>0</v>
      </c>
      <c r="R94" s="41">
        <f t="shared" si="35"/>
        <v>1434.06</v>
      </c>
      <c r="S94" s="42">
        <f t="shared" si="35"/>
        <v>0</v>
      </c>
      <c r="T94" s="41">
        <f t="shared" si="35"/>
        <v>1495.34</v>
      </c>
      <c r="U94" s="42">
        <f t="shared" si="35"/>
        <v>0</v>
      </c>
      <c r="V94" s="41">
        <f t="shared" si="35"/>
        <v>1499.49</v>
      </c>
      <c r="W94" s="42">
        <f t="shared" si="35"/>
        <v>0</v>
      </c>
      <c r="X94" s="41">
        <f t="shared" si="35"/>
        <v>1401.98</v>
      </c>
      <c r="Y94" s="42">
        <f t="shared" si="35"/>
        <v>0</v>
      </c>
      <c r="Z94" s="41">
        <f t="shared" si="35"/>
        <v>1437.96</v>
      </c>
      <c r="AA94" s="42">
        <f t="shared" si="35"/>
        <v>0</v>
      </c>
      <c r="AB94" s="41">
        <f t="shared" si="35"/>
        <v>1385.62</v>
      </c>
      <c r="AC94" s="42">
        <f t="shared" si="35"/>
        <v>0</v>
      </c>
      <c r="AD94" s="41">
        <f t="shared" si="35"/>
        <v>1056.79</v>
      </c>
      <c r="AE94" s="42">
        <f t="shared" si="35"/>
        <v>0</v>
      </c>
      <c r="AF94" s="74"/>
    </row>
    <row r="95" spans="1:32" s="45" customFormat="1" ht="18.75" x14ac:dyDescent="0.3">
      <c r="A95" s="46" t="s">
        <v>29</v>
      </c>
      <c r="B95" s="47">
        <f>H95+J95+L95+N95+P95+R95+T95+V95+X95+Z95+AB95+AD95</f>
        <v>0</v>
      </c>
      <c r="C95" s="47">
        <f>H95</f>
        <v>0</v>
      </c>
      <c r="D95" s="47">
        <f>E95</f>
        <v>0</v>
      </c>
      <c r="E95" s="47">
        <f>I95+K95+M95+O95+Q95+S95+U95+W95+Y95+AA95+AC95+AE95</f>
        <v>0</v>
      </c>
      <c r="F95" s="48">
        <f t="shared" si="1"/>
        <v>0</v>
      </c>
      <c r="G95" s="48">
        <f t="shared" si="2"/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74"/>
    </row>
    <row r="96" spans="1:32" s="58" customFormat="1" ht="18.75" x14ac:dyDescent="0.3">
      <c r="A96" s="61" t="s">
        <v>30</v>
      </c>
      <c r="B96" s="49">
        <f>H96+J96+L96+N96+P96+R96+T96+V96+X96+Z96+AB96+AD96</f>
        <v>16802.810000000001</v>
      </c>
      <c r="C96" s="47">
        <f>H96</f>
        <v>726.89</v>
      </c>
      <c r="D96" s="47">
        <f>C96</f>
        <v>726.89</v>
      </c>
      <c r="E96" s="47">
        <f>I96+K96+M96+O96+Q96+S96+U96+W96+Y96+AA96+AC96+AE96</f>
        <v>43.8</v>
      </c>
      <c r="F96" s="48">
        <f t="shared" si="1"/>
        <v>0.26067068543892358</v>
      </c>
      <c r="G96" s="48">
        <f t="shared" si="2"/>
        <v>6.0256710093686801</v>
      </c>
      <c r="H96" s="49">
        <v>726.89</v>
      </c>
      <c r="I96" s="49">
        <v>43.8</v>
      </c>
      <c r="J96" s="49">
        <v>1582.14</v>
      </c>
      <c r="K96" s="49">
        <v>0</v>
      </c>
      <c r="L96" s="49">
        <v>1522.02</v>
      </c>
      <c r="M96" s="49">
        <v>0</v>
      </c>
      <c r="N96" s="49">
        <v>1506.26</v>
      </c>
      <c r="O96" s="49">
        <v>0</v>
      </c>
      <c r="P96" s="49">
        <v>1754.26</v>
      </c>
      <c r="Q96" s="49">
        <v>0</v>
      </c>
      <c r="R96" s="49">
        <v>1434.06</v>
      </c>
      <c r="S96" s="49">
        <v>0</v>
      </c>
      <c r="T96" s="49">
        <v>1495.34</v>
      </c>
      <c r="U96" s="49">
        <v>0</v>
      </c>
      <c r="V96" s="49">
        <v>1499.49</v>
      </c>
      <c r="W96" s="49">
        <v>0</v>
      </c>
      <c r="X96" s="49">
        <v>1401.98</v>
      </c>
      <c r="Y96" s="49">
        <v>0</v>
      </c>
      <c r="Z96" s="49">
        <v>1437.96</v>
      </c>
      <c r="AA96" s="49">
        <v>0</v>
      </c>
      <c r="AB96" s="49">
        <v>1385.62</v>
      </c>
      <c r="AC96" s="49">
        <v>0</v>
      </c>
      <c r="AD96" s="49">
        <v>1056.79</v>
      </c>
      <c r="AE96" s="49">
        <v>0</v>
      </c>
      <c r="AF96" s="74"/>
    </row>
    <row r="97" spans="1:40" s="45" customFormat="1" ht="18.75" x14ac:dyDescent="0.3">
      <c r="A97" s="46" t="s">
        <v>31</v>
      </c>
      <c r="B97" s="47">
        <f>H97+J97+L97+N97+P97+R97+T97+V97+X97+Z97+AB97+AD97</f>
        <v>0</v>
      </c>
      <c r="C97" s="47">
        <f>H97</f>
        <v>0</v>
      </c>
      <c r="D97" s="47">
        <f>E97</f>
        <v>0</v>
      </c>
      <c r="E97" s="47">
        <f>I97+K97+M97+O97+Q97+S97+U97+W97+Y97+AA97+AC97+AE97</f>
        <v>0</v>
      </c>
      <c r="F97" s="48">
        <f t="shared" si="1"/>
        <v>0</v>
      </c>
      <c r="G97" s="48">
        <f t="shared" si="2"/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74"/>
    </row>
    <row r="98" spans="1:40" s="45" customFormat="1" ht="18.75" x14ac:dyDescent="0.3">
      <c r="A98" s="46" t="s">
        <v>32</v>
      </c>
      <c r="B98" s="47">
        <f>H98+J98+L98+N98+P98+R98+T98+V98+X98+Z98+AB98+AD98</f>
        <v>0</v>
      </c>
      <c r="C98" s="47">
        <f>H98</f>
        <v>0</v>
      </c>
      <c r="D98" s="47">
        <f>E98</f>
        <v>0</v>
      </c>
      <c r="E98" s="47">
        <f>I98+K98+M98+O98+Q98+S98+U98+W98+Y98+AA98+AC98+AE98</f>
        <v>0</v>
      </c>
      <c r="F98" s="48">
        <f t="shared" si="1"/>
        <v>0</v>
      </c>
      <c r="G98" s="48">
        <f t="shared" si="2"/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75"/>
    </row>
    <row r="99" spans="1:40" s="79" customFormat="1" ht="18.75" x14ac:dyDescent="0.3">
      <c r="A99" s="76" t="s">
        <v>57</v>
      </c>
      <c r="B99" s="36">
        <f t="shared" ref="B99:E103" si="36">B10+B16+B58</f>
        <v>346764.91</v>
      </c>
      <c r="C99" s="36">
        <f t="shared" si="36"/>
        <v>40469.1</v>
      </c>
      <c r="D99" s="36">
        <f t="shared" si="36"/>
        <v>35257.24</v>
      </c>
      <c r="E99" s="36">
        <f t="shared" si="36"/>
        <v>27613.579999999994</v>
      </c>
      <c r="F99" s="37">
        <f t="shared" si="1"/>
        <v>7.9631990445630727</v>
      </c>
      <c r="G99" s="37">
        <f t="shared" si="2"/>
        <v>68.233738827895834</v>
      </c>
      <c r="H99" s="36">
        <f t="shared" ref="H99:AE103" si="37">H10+H16+H58</f>
        <v>35257.24</v>
      </c>
      <c r="I99" s="36">
        <f t="shared" si="37"/>
        <v>27613.579999999994</v>
      </c>
      <c r="J99" s="36">
        <f t="shared" si="37"/>
        <v>27535.61</v>
      </c>
      <c r="K99" s="36">
        <f t="shared" si="37"/>
        <v>0</v>
      </c>
      <c r="L99" s="36">
        <f t="shared" si="37"/>
        <v>19551.760000000002</v>
      </c>
      <c r="M99" s="36">
        <f t="shared" si="37"/>
        <v>0</v>
      </c>
      <c r="N99" s="36">
        <f t="shared" si="37"/>
        <v>31222.929999999993</v>
      </c>
      <c r="O99" s="36">
        <f t="shared" si="37"/>
        <v>0</v>
      </c>
      <c r="P99" s="36">
        <f t="shared" si="37"/>
        <v>25058.949999999997</v>
      </c>
      <c r="Q99" s="36">
        <f t="shared" si="37"/>
        <v>0</v>
      </c>
      <c r="R99" s="36">
        <f t="shared" si="37"/>
        <v>28778.980000000003</v>
      </c>
      <c r="S99" s="36">
        <f t="shared" si="37"/>
        <v>0</v>
      </c>
      <c r="T99" s="36">
        <f t="shared" si="37"/>
        <v>33067.840000000004</v>
      </c>
      <c r="U99" s="36">
        <f t="shared" si="37"/>
        <v>0</v>
      </c>
      <c r="V99" s="36">
        <f t="shared" si="37"/>
        <v>18350.73</v>
      </c>
      <c r="W99" s="36">
        <f t="shared" si="37"/>
        <v>0</v>
      </c>
      <c r="X99" s="36">
        <f t="shared" si="37"/>
        <v>17045.3</v>
      </c>
      <c r="Y99" s="36">
        <f t="shared" si="37"/>
        <v>0</v>
      </c>
      <c r="Z99" s="36">
        <f t="shared" si="37"/>
        <v>30274.09</v>
      </c>
      <c r="AA99" s="36">
        <f t="shared" si="37"/>
        <v>0</v>
      </c>
      <c r="AB99" s="36">
        <f t="shared" si="37"/>
        <v>37939.18</v>
      </c>
      <c r="AC99" s="36">
        <f t="shared" si="37"/>
        <v>0</v>
      </c>
      <c r="AD99" s="36">
        <f t="shared" si="37"/>
        <v>37242.740000000005</v>
      </c>
      <c r="AE99" s="36">
        <f t="shared" si="37"/>
        <v>0</v>
      </c>
      <c r="AF99" s="77"/>
      <c r="AG99" s="78"/>
      <c r="AH99" s="78"/>
      <c r="AI99" s="78"/>
    </row>
    <row r="100" spans="1:40" s="39" customFormat="1" ht="18.75" x14ac:dyDescent="0.3">
      <c r="A100" s="52" t="s">
        <v>29</v>
      </c>
      <c r="B100" s="36">
        <f t="shared" si="36"/>
        <v>0</v>
      </c>
      <c r="C100" s="36">
        <f t="shared" si="36"/>
        <v>0</v>
      </c>
      <c r="D100" s="36">
        <f t="shared" si="36"/>
        <v>0</v>
      </c>
      <c r="E100" s="36">
        <f t="shared" si="36"/>
        <v>0</v>
      </c>
      <c r="F100" s="37">
        <f t="shared" si="1"/>
        <v>0</v>
      </c>
      <c r="G100" s="37">
        <f t="shared" si="2"/>
        <v>0</v>
      </c>
      <c r="H100" s="36">
        <f t="shared" si="37"/>
        <v>0</v>
      </c>
      <c r="I100" s="36">
        <f t="shared" si="37"/>
        <v>0</v>
      </c>
      <c r="J100" s="36">
        <f t="shared" si="37"/>
        <v>0</v>
      </c>
      <c r="K100" s="36">
        <f t="shared" si="37"/>
        <v>0</v>
      </c>
      <c r="L100" s="36">
        <f t="shared" si="37"/>
        <v>0</v>
      </c>
      <c r="M100" s="36">
        <f t="shared" si="37"/>
        <v>0</v>
      </c>
      <c r="N100" s="36">
        <f t="shared" si="37"/>
        <v>0</v>
      </c>
      <c r="O100" s="36">
        <f t="shared" si="37"/>
        <v>0</v>
      </c>
      <c r="P100" s="36">
        <f t="shared" si="37"/>
        <v>0</v>
      </c>
      <c r="Q100" s="36">
        <f t="shared" si="37"/>
        <v>0</v>
      </c>
      <c r="R100" s="36">
        <f t="shared" si="37"/>
        <v>0</v>
      </c>
      <c r="S100" s="36">
        <f t="shared" si="37"/>
        <v>0</v>
      </c>
      <c r="T100" s="36">
        <f t="shared" si="37"/>
        <v>0</v>
      </c>
      <c r="U100" s="36">
        <f t="shared" si="37"/>
        <v>0</v>
      </c>
      <c r="V100" s="36">
        <f t="shared" si="37"/>
        <v>0</v>
      </c>
      <c r="W100" s="36">
        <f t="shared" si="37"/>
        <v>0</v>
      </c>
      <c r="X100" s="36">
        <f t="shared" si="37"/>
        <v>0</v>
      </c>
      <c r="Y100" s="36">
        <f t="shared" si="37"/>
        <v>0</v>
      </c>
      <c r="Z100" s="36">
        <f t="shared" si="37"/>
        <v>0</v>
      </c>
      <c r="AA100" s="36">
        <f t="shared" si="37"/>
        <v>0</v>
      </c>
      <c r="AB100" s="36">
        <f t="shared" si="37"/>
        <v>0</v>
      </c>
      <c r="AC100" s="36">
        <f t="shared" si="37"/>
        <v>0</v>
      </c>
      <c r="AD100" s="36">
        <f t="shared" si="37"/>
        <v>0</v>
      </c>
      <c r="AE100" s="36">
        <f t="shared" si="37"/>
        <v>0</v>
      </c>
      <c r="AF100" s="77"/>
      <c r="AG100" s="78"/>
      <c r="AH100" s="78"/>
      <c r="AI100" s="78"/>
    </row>
    <row r="101" spans="1:40" s="39" customFormat="1" ht="18.75" x14ac:dyDescent="0.3">
      <c r="A101" s="52" t="s">
        <v>30</v>
      </c>
      <c r="B101" s="36">
        <f t="shared" si="36"/>
        <v>321825.34999999998</v>
      </c>
      <c r="C101" s="36">
        <f t="shared" si="36"/>
        <v>40469.1</v>
      </c>
      <c r="D101" s="36">
        <f t="shared" si="36"/>
        <v>35257.24</v>
      </c>
      <c r="E101" s="36">
        <f t="shared" si="36"/>
        <v>27613.579999999994</v>
      </c>
      <c r="F101" s="37">
        <f t="shared" si="1"/>
        <v>8.5802998427563271</v>
      </c>
      <c r="G101" s="37">
        <f t="shared" si="2"/>
        <v>68.233738827895834</v>
      </c>
      <c r="H101" s="36">
        <f t="shared" si="37"/>
        <v>35257.24</v>
      </c>
      <c r="I101" s="36">
        <f t="shared" si="37"/>
        <v>27613.579999999994</v>
      </c>
      <c r="J101" s="36">
        <f t="shared" si="37"/>
        <v>27535.61</v>
      </c>
      <c r="K101" s="36">
        <f t="shared" si="37"/>
        <v>0</v>
      </c>
      <c r="L101" s="36">
        <f t="shared" si="37"/>
        <v>19551.760000000002</v>
      </c>
      <c r="M101" s="36">
        <f t="shared" si="37"/>
        <v>0</v>
      </c>
      <c r="N101" s="36">
        <f t="shared" si="37"/>
        <v>31222.929999999993</v>
      </c>
      <c r="O101" s="36">
        <f t="shared" si="37"/>
        <v>0</v>
      </c>
      <c r="P101" s="36">
        <f t="shared" si="37"/>
        <v>25058.949999999997</v>
      </c>
      <c r="Q101" s="36">
        <f t="shared" si="37"/>
        <v>0</v>
      </c>
      <c r="R101" s="36">
        <f t="shared" si="37"/>
        <v>28778.980000000003</v>
      </c>
      <c r="S101" s="36">
        <f t="shared" si="37"/>
        <v>0</v>
      </c>
      <c r="T101" s="36">
        <f t="shared" si="37"/>
        <v>33067.840000000004</v>
      </c>
      <c r="U101" s="36">
        <f t="shared" si="37"/>
        <v>0</v>
      </c>
      <c r="V101" s="36">
        <f t="shared" si="37"/>
        <v>18350.73</v>
      </c>
      <c r="W101" s="36">
        <f t="shared" si="37"/>
        <v>0</v>
      </c>
      <c r="X101" s="36">
        <f t="shared" si="37"/>
        <v>17045.3</v>
      </c>
      <c r="Y101" s="36">
        <f t="shared" si="37"/>
        <v>0</v>
      </c>
      <c r="Z101" s="36">
        <f t="shared" si="37"/>
        <v>30274.09</v>
      </c>
      <c r="AA101" s="36">
        <f t="shared" si="37"/>
        <v>0</v>
      </c>
      <c r="AB101" s="36">
        <f t="shared" si="37"/>
        <v>18439.18</v>
      </c>
      <c r="AC101" s="36">
        <f t="shared" si="37"/>
        <v>0</v>
      </c>
      <c r="AD101" s="36">
        <f t="shared" si="37"/>
        <v>37242.740000000005</v>
      </c>
      <c r="AE101" s="36">
        <f t="shared" si="37"/>
        <v>0</v>
      </c>
      <c r="AF101" s="77"/>
      <c r="AG101" s="78"/>
      <c r="AH101" s="78"/>
      <c r="AI101" s="78"/>
    </row>
    <row r="102" spans="1:40" s="39" customFormat="1" ht="18.75" x14ac:dyDescent="0.3">
      <c r="A102" s="52" t="s">
        <v>31</v>
      </c>
      <c r="B102" s="36">
        <f t="shared" si="36"/>
        <v>0</v>
      </c>
      <c r="C102" s="36">
        <f t="shared" si="36"/>
        <v>0</v>
      </c>
      <c r="D102" s="36">
        <f t="shared" si="36"/>
        <v>0</v>
      </c>
      <c r="E102" s="36">
        <f t="shared" si="36"/>
        <v>0</v>
      </c>
      <c r="F102" s="37">
        <f t="shared" si="1"/>
        <v>0</v>
      </c>
      <c r="G102" s="37">
        <f t="shared" si="2"/>
        <v>0</v>
      </c>
      <c r="H102" s="36">
        <f t="shared" si="37"/>
        <v>0</v>
      </c>
      <c r="I102" s="36">
        <f t="shared" si="37"/>
        <v>0</v>
      </c>
      <c r="J102" s="36">
        <f t="shared" si="37"/>
        <v>0</v>
      </c>
      <c r="K102" s="36">
        <f t="shared" si="37"/>
        <v>0</v>
      </c>
      <c r="L102" s="36">
        <f t="shared" si="37"/>
        <v>0</v>
      </c>
      <c r="M102" s="36">
        <f t="shared" si="37"/>
        <v>0</v>
      </c>
      <c r="N102" s="36">
        <f t="shared" si="37"/>
        <v>0</v>
      </c>
      <c r="O102" s="36">
        <f t="shared" si="37"/>
        <v>0</v>
      </c>
      <c r="P102" s="36">
        <f t="shared" si="37"/>
        <v>0</v>
      </c>
      <c r="Q102" s="36">
        <f t="shared" si="37"/>
        <v>0</v>
      </c>
      <c r="R102" s="36">
        <f t="shared" si="37"/>
        <v>0</v>
      </c>
      <c r="S102" s="36">
        <f t="shared" si="37"/>
        <v>0</v>
      </c>
      <c r="T102" s="36">
        <f t="shared" si="37"/>
        <v>0</v>
      </c>
      <c r="U102" s="36">
        <f t="shared" si="37"/>
        <v>0</v>
      </c>
      <c r="V102" s="36">
        <f t="shared" si="37"/>
        <v>0</v>
      </c>
      <c r="W102" s="36">
        <f t="shared" si="37"/>
        <v>0</v>
      </c>
      <c r="X102" s="36">
        <f t="shared" si="37"/>
        <v>0</v>
      </c>
      <c r="Y102" s="36">
        <f t="shared" si="37"/>
        <v>0</v>
      </c>
      <c r="Z102" s="36">
        <f t="shared" si="37"/>
        <v>0</v>
      </c>
      <c r="AA102" s="36">
        <f t="shared" si="37"/>
        <v>0</v>
      </c>
      <c r="AB102" s="36">
        <f t="shared" si="37"/>
        <v>0</v>
      </c>
      <c r="AC102" s="36">
        <f t="shared" si="37"/>
        <v>0</v>
      </c>
      <c r="AD102" s="36">
        <f t="shared" si="37"/>
        <v>0</v>
      </c>
      <c r="AE102" s="36">
        <f t="shared" si="37"/>
        <v>0</v>
      </c>
      <c r="AF102" s="77"/>
      <c r="AG102" s="78"/>
      <c r="AH102" s="78"/>
      <c r="AI102" s="78"/>
    </row>
    <row r="103" spans="1:40" s="39" customFormat="1" ht="18.75" x14ac:dyDescent="0.3">
      <c r="A103" s="52" t="s">
        <v>32</v>
      </c>
      <c r="B103" s="36">
        <f t="shared" si="36"/>
        <v>19500</v>
      </c>
      <c r="C103" s="36">
        <f t="shared" si="36"/>
        <v>0</v>
      </c>
      <c r="D103" s="36">
        <f t="shared" si="36"/>
        <v>0</v>
      </c>
      <c r="E103" s="36">
        <f t="shared" si="36"/>
        <v>0</v>
      </c>
      <c r="F103" s="37">
        <f t="shared" si="1"/>
        <v>0</v>
      </c>
      <c r="G103" s="37">
        <f t="shared" si="2"/>
        <v>0</v>
      </c>
      <c r="H103" s="36">
        <f t="shared" si="37"/>
        <v>0</v>
      </c>
      <c r="I103" s="36">
        <f t="shared" si="37"/>
        <v>0</v>
      </c>
      <c r="J103" s="36">
        <f t="shared" si="37"/>
        <v>0</v>
      </c>
      <c r="K103" s="36">
        <f t="shared" si="37"/>
        <v>0</v>
      </c>
      <c r="L103" s="36">
        <f t="shared" si="37"/>
        <v>0</v>
      </c>
      <c r="M103" s="36">
        <f t="shared" si="37"/>
        <v>0</v>
      </c>
      <c r="N103" s="36">
        <f t="shared" si="37"/>
        <v>0</v>
      </c>
      <c r="O103" s="36">
        <f t="shared" si="37"/>
        <v>0</v>
      </c>
      <c r="P103" s="36">
        <f t="shared" si="37"/>
        <v>0</v>
      </c>
      <c r="Q103" s="36">
        <f t="shared" si="37"/>
        <v>0</v>
      </c>
      <c r="R103" s="36">
        <f t="shared" si="37"/>
        <v>0</v>
      </c>
      <c r="S103" s="36">
        <f t="shared" si="37"/>
        <v>0</v>
      </c>
      <c r="T103" s="36">
        <f t="shared" si="37"/>
        <v>0</v>
      </c>
      <c r="U103" s="36">
        <f t="shared" si="37"/>
        <v>0</v>
      </c>
      <c r="V103" s="36">
        <f t="shared" si="37"/>
        <v>0</v>
      </c>
      <c r="W103" s="36">
        <f t="shared" si="37"/>
        <v>0</v>
      </c>
      <c r="X103" s="36">
        <f t="shared" si="37"/>
        <v>0</v>
      </c>
      <c r="Y103" s="36">
        <f t="shared" si="37"/>
        <v>0</v>
      </c>
      <c r="Z103" s="36">
        <f t="shared" si="37"/>
        <v>0</v>
      </c>
      <c r="AA103" s="36">
        <f t="shared" si="37"/>
        <v>0</v>
      </c>
      <c r="AB103" s="36">
        <f t="shared" si="37"/>
        <v>19500</v>
      </c>
      <c r="AC103" s="36">
        <f t="shared" si="37"/>
        <v>0</v>
      </c>
      <c r="AD103" s="36">
        <f t="shared" si="37"/>
        <v>0</v>
      </c>
      <c r="AE103" s="36">
        <f t="shared" si="37"/>
        <v>0</v>
      </c>
      <c r="AF103" s="77"/>
      <c r="AG103" s="78"/>
      <c r="AH103" s="78"/>
      <c r="AI103" s="78"/>
    </row>
    <row r="104" spans="1:40" s="89" customFormat="1" ht="18.75" x14ac:dyDescent="0.3">
      <c r="A104" s="80"/>
      <c r="B104" s="81"/>
      <c r="C104" s="82"/>
      <c r="D104" s="82"/>
      <c r="E104" s="82"/>
      <c r="F104" s="83"/>
      <c r="G104" s="83"/>
      <c r="H104" s="84"/>
      <c r="I104" s="81"/>
      <c r="J104" s="84"/>
      <c r="K104" s="81"/>
      <c r="L104" s="85"/>
      <c r="M104" s="81"/>
      <c r="N104" s="86"/>
      <c r="O104" s="81"/>
      <c r="P104" s="86"/>
      <c r="Q104" s="81"/>
      <c r="R104" s="86"/>
      <c r="S104" s="81"/>
      <c r="T104" s="86"/>
      <c r="U104" s="81"/>
      <c r="V104" s="86"/>
      <c r="W104" s="81"/>
      <c r="X104" s="86"/>
      <c r="Y104" s="81"/>
      <c r="Z104" s="86"/>
      <c r="AA104" s="81"/>
      <c r="AB104" s="86"/>
      <c r="AC104" s="81"/>
      <c r="AD104" s="86"/>
      <c r="AE104" s="81"/>
      <c r="AF104" s="87"/>
      <c r="AG104" s="88">
        <f>H104+J104+L104+N104+P104+R104+T104+V104+X104+Z104+AB104+AD104</f>
        <v>0</v>
      </c>
      <c r="AH104" s="88"/>
      <c r="AI104" s="88"/>
    </row>
    <row r="105" spans="1:40" s="95" customFormat="1" ht="18.75" hidden="1" x14ac:dyDescent="0.3">
      <c r="A105" s="90"/>
      <c r="B105" s="91">
        <f>B9+B63</f>
        <v>98397.2</v>
      </c>
      <c r="C105" s="91">
        <f>C9+C63</f>
        <v>10974.05</v>
      </c>
      <c r="D105" s="91">
        <f>D9+D63</f>
        <v>10974.05</v>
      </c>
      <c r="E105" s="91">
        <f>E9+E63</f>
        <v>8616.42</v>
      </c>
      <c r="F105" s="92"/>
      <c r="G105" s="92"/>
      <c r="H105" s="91">
        <f t="shared" ref="H105:N105" si="38">H9+H63</f>
        <v>10974.05</v>
      </c>
      <c r="I105" s="91">
        <f t="shared" si="38"/>
        <v>8616.42</v>
      </c>
      <c r="J105" s="91">
        <f t="shared" si="38"/>
        <v>9139.26</v>
      </c>
      <c r="K105" s="91">
        <f t="shared" si="38"/>
        <v>0</v>
      </c>
      <c r="L105" s="91">
        <f t="shared" si="38"/>
        <v>6526.03</v>
      </c>
      <c r="M105" s="91">
        <f t="shared" si="38"/>
        <v>0</v>
      </c>
      <c r="N105" s="91">
        <f t="shared" si="38"/>
        <v>8161.28</v>
      </c>
      <c r="O105" s="91">
        <f t="shared" ref="O105:AE105" si="39">O9+O66</f>
        <v>0</v>
      </c>
      <c r="P105" s="91">
        <f t="shared" si="39"/>
        <v>7311.72</v>
      </c>
      <c r="Q105" s="91">
        <f t="shared" si="39"/>
        <v>0</v>
      </c>
      <c r="R105" s="91">
        <f t="shared" si="39"/>
        <v>7388.21</v>
      </c>
      <c r="S105" s="91">
        <f t="shared" si="39"/>
        <v>0</v>
      </c>
      <c r="T105" s="91">
        <f t="shared" si="39"/>
        <v>7132.8899999999994</v>
      </c>
      <c r="U105" s="91">
        <f t="shared" si="39"/>
        <v>0</v>
      </c>
      <c r="V105" s="91">
        <f t="shared" si="39"/>
        <v>5225.8099999999995</v>
      </c>
      <c r="W105" s="91">
        <f t="shared" si="39"/>
        <v>0</v>
      </c>
      <c r="X105" s="91">
        <f t="shared" si="39"/>
        <v>4757.8099999999995</v>
      </c>
      <c r="Y105" s="91">
        <f t="shared" si="39"/>
        <v>0</v>
      </c>
      <c r="Z105" s="91">
        <f t="shared" si="39"/>
        <v>7652.29</v>
      </c>
      <c r="AA105" s="91">
        <f t="shared" si="39"/>
        <v>0</v>
      </c>
      <c r="AB105" s="91">
        <f t="shared" si="39"/>
        <v>6672.21</v>
      </c>
      <c r="AC105" s="91">
        <f t="shared" si="39"/>
        <v>0</v>
      </c>
      <c r="AD105" s="91">
        <f t="shared" si="39"/>
        <v>17455.64</v>
      </c>
      <c r="AE105" s="93">
        <f t="shared" si="39"/>
        <v>0</v>
      </c>
      <c r="AF105" s="94"/>
      <c r="AG105" s="78"/>
      <c r="AH105" s="78"/>
      <c r="AI105" s="78"/>
    </row>
    <row r="106" spans="1:40" s="58" customFormat="1" ht="18.75" x14ac:dyDescent="0.3">
      <c r="A106" s="96"/>
      <c r="B106" s="97"/>
      <c r="C106" s="97"/>
      <c r="D106" s="97"/>
      <c r="E106" s="97"/>
      <c r="F106" s="97"/>
      <c r="G106" s="97"/>
      <c r="H106" s="98"/>
      <c r="I106" s="97"/>
      <c r="J106" s="98"/>
      <c r="K106" s="97"/>
      <c r="L106" s="98"/>
      <c r="M106" s="97"/>
      <c r="N106" s="98"/>
      <c r="O106" s="97"/>
      <c r="P106" s="98"/>
      <c r="Q106" s="97"/>
      <c r="R106" s="98"/>
      <c r="S106" s="97"/>
      <c r="T106" s="98"/>
      <c r="U106" s="97"/>
      <c r="V106" s="98"/>
      <c r="W106" s="97"/>
      <c r="X106" s="98"/>
      <c r="Y106" s="97"/>
      <c r="Z106" s="98"/>
      <c r="AA106" s="97"/>
      <c r="AB106" s="98"/>
      <c r="AC106" s="97"/>
      <c r="AD106" s="98"/>
      <c r="AE106" s="97"/>
      <c r="AF106" s="99"/>
      <c r="AG106" s="100"/>
      <c r="AH106" s="100"/>
      <c r="AI106" s="100"/>
    </row>
    <row r="107" spans="1:40" ht="18.75" x14ac:dyDescent="0.2">
      <c r="A107" s="101" t="s">
        <v>58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2"/>
      <c r="N107" s="103"/>
      <c r="O107" s="102"/>
      <c r="P107" s="3"/>
      <c r="Q107" s="102"/>
      <c r="R107" s="3"/>
      <c r="S107" s="102"/>
      <c r="T107" s="2"/>
      <c r="U107" s="102"/>
      <c r="V107" s="2"/>
      <c r="W107" s="102"/>
      <c r="X107" s="2"/>
      <c r="Y107" s="102"/>
      <c r="Z107" s="2"/>
      <c r="AA107" s="102"/>
      <c r="AB107" s="2"/>
      <c r="AC107" s="102"/>
      <c r="AD107" s="2"/>
      <c r="AE107" s="102"/>
      <c r="AF107" s="102"/>
      <c r="AG107" s="3"/>
      <c r="AH107" s="3"/>
      <c r="AI107" s="3"/>
      <c r="AJ107" s="3"/>
      <c r="AK107" s="3"/>
      <c r="AL107" s="3"/>
      <c r="AM107" s="3"/>
      <c r="AN107" s="1"/>
    </row>
    <row r="108" spans="1:40" x14ac:dyDescent="0.25">
      <c r="A108" s="104"/>
      <c r="B108" s="104"/>
      <c r="C108" s="104"/>
      <c r="D108" s="104"/>
      <c r="E108" s="104"/>
      <c r="F108" s="104"/>
      <c r="G108" s="2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2"/>
      <c r="U108" s="104"/>
      <c r="V108" s="2"/>
      <c r="W108" s="104"/>
      <c r="X108" s="2"/>
      <c r="Y108" s="104"/>
      <c r="Z108" s="2"/>
      <c r="AA108" s="104"/>
      <c r="AB108" s="2"/>
      <c r="AC108" s="104"/>
      <c r="AD108" s="2"/>
      <c r="AE108" s="104"/>
      <c r="AF108" s="104"/>
      <c r="AG108" s="3"/>
      <c r="AH108" s="3"/>
      <c r="AI108" s="3"/>
      <c r="AJ108" s="3"/>
      <c r="AK108" s="3"/>
      <c r="AL108" s="3"/>
      <c r="AM108" s="3"/>
      <c r="AN108" s="1"/>
    </row>
    <row r="109" spans="1:40" ht="34.5" customHeight="1" x14ac:dyDescent="0.2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2"/>
      <c r="N109" s="103"/>
      <c r="O109" s="102"/>
      <c r="P109" s="3"/>
      <c r="Q109" s="102"/>
      <c r="R109" s="3"/>
      <c r="S109" s="102"/>
      <c r="T109" s="104"/>
      <c r="U109" s="102"/>
      <c r="V109" s="2"/>
      <c r="W109" s="102"/>
      <c r="X109" s="2"/>
      <c r="Y109" s="102"/>
      <c r="Z109" s="2"/>
      <c r="AA109" s="102"/>
      <c r="AB109" s="2"/>
      <c r="AC109" s="102"/>
      <c r="AD109" s="2"/>
      <c r="AE109" s="102"/>
      <c r="AF109" s="102"/>
      <c r="AG109" s="3"/>
      <c r="AH109" s="3"/>
      <c r="AI109" s="3"/>
      <c r="AJ109" s="3"/>
      <c r="AK109" s="3"/>
      <c r="AL109" s="3"/>
      <c r="AM109" s="3"/>
      <c r="AN109" s="1"/>
    </row>
    <row r="110" spans="1:40" ht="8.25" customHeight="1" x14ac:dyDescent="0.2">
      <c r="A110" s="102"/>
      <c r="B110" s="2"/>
      <c r="C110" s="2"/>
      <c r="D110" s="2"/>
      <c r="E110" s="2"/>
      <c r="F110" s="2"/>
      <c r="G110" s="2"/>
      <c r="H110" s="3"/>
      <c r="I110" s="2"/>
      <c r="J110" s="3"/>
      <c r="K110" s="2"/>
      <c r="L110" s="3"/>
      <c r="M110" s="2"/>
      <c r="N110" s="3"/>
      <c r="O110" s="2"/>
      <c r="P110" s="3"/>
      <c r="Q110" s="2"/>
      <c r="R110" s="3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3"/>
      <c r="AH110" s="3"/>
      <c r="AI110" s="3"/>
      <c r="AJ110" s="3"/>
      <c r="AK110" s="3"/>
      <c r="AL110" s="3"/>
      <c r="AM110" s="3"/>
      <c r="AN110" s="1"/>
    </row>
    <row r="111" spans="1:40" ht="8.25" customHeight="1" x14ac:dyDescent="0.2">
      <c r="A111" s="102"/>
      <c r="B111" s="2"/>
      <c r="C111" s="2"/>
      <c r="D111" s="2"/>
      <c r="E111" s="2"/>
      <c r="F111" s="2"/>
      <c r="G111" s="2"/>
      <c r="H111" s="3"/>
      <c r="I111" s="2"/>
      <c r="J111" s="3"/>
      <c r="K111" s="2"/>
      <c r="L111" s="3"/>
      <c r="M111" s="2"/>
      <c r="N111" s="3"/>
      <c r="O111" s="2"/>
      <c r="P111" s="3"/>
      <c r="Q111" s="2"/>
      <c r="R111" s="3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3"/>
      <c r="AH111" s="3"/>
      <c r="AI111" s="3"/>
      <c r="AJ111" s="3"/>
      <c r="AK111" s="3"/>
      <c r="AL111" s="3"/>
      <c r="AM111" s="3"/>
      <c r="AN111" s="1"/>
    </row>
    <row r="112" spans="1:40" ht="18.75" x14ac:dyDescent="0.2">
      <c r="A112" s="101" t="s">
        <v>59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2"/>
      <c r="P112" s="103"/>
      <c r="Q112" s="102"/>
      <c r="R112" s="3"/>
      <c r="S112" s="102"/>
      <c r="T112" s="2"/>
      <c r="U112" s="102"/>
      <c r="V112" s="2"/>
      <c r="W112" s="102"/>
      <c r="X112" s="2"/>
      <c r="Y112" s="102"/>
      <c r="Z112" s="2"/>
      <c r="AA112" s="102"/>
      <c r="AB112" s="2"/>
      <c r="AC112" s="102"/>
      <c r="AD112" s="2"/>
      <c r="AE112" s="102"/>
      <c r="AF112" s="102"/>
      <c r="AG112" s="3"/>
      <c r="AH112" s="3"/>
      <c r="AI112" s="3"/>
      <c r="AJ112" s="3"/>
      <c r="AK112" s="3"/>
      <c r="AL112" s="3"/>
      <c r="AM112" s="3"/>
      <c r="AN112" s="1"/>
    </row>
    <row r="113" spans="1:40" ht="18.75" x14ac:dyDescent="0.2">
      <c r="A113" s="101" t="s">
        <v>60</v>
      </c>
      <c r="B113" s="101"/>
      <c r="C113" s="102"/>
      <c r="D113" s="102"/>
      <c r="E113" s="102"/>
      <c r="F113" s="102"/>
      <c r="G113" s="102"/>
      <c r="H113" s="102"/>
      <c r="I113" s="106"/>
      <c r="J113" s="102"/>
      <c r="K113" s="102"/>
      <c r="L113" s="102"/>
      <c r="M113" s="102"/>
      <c r="N113" s="102"/>
      <c r="O113" s="102"/>
      <c r="P113" s="103"/>
      <c r="Q113" s="102"/>
      <c r="R113" s="3"/>
      <c r="S113" s="102"/>
      <c r="T113" s="2"/>
      <c r="U113" s="102"/>
      <c r="V113" s="2"/>
      <c r="W113" s="102"/>
      <c r="X113" s="2"/>
      <c r="Y113" s="102"/>
      <c r="Z113" s="2"/>
      <c r="AA113" s="102"/>
      <c r="AB113" s="2"/>
      <c r="AC113" s="102"/>
      <c r="AD113" s="2"/>
      <c r="AE113" s="102"/>
      <c r="AF113" s="102"/>
      <c r="AG113" s="3"/>
      <c r="AH113" s="3"/>
      <c r="AI113" s="3"/>
      <c r="AJ113" s="3"/>
      <c r="AK113" s="3"/>
      <c r="AL113" s="3"/>
      <c r="AM113" s="3"/>
      <c r="AN113" s="1"/>
    </row>
    <row r="114" spans="1:40" ht="24.75" customHeight="1" x14ac:dyDescent="0.2">
      <c r="A114" s="102"/>
      <c r="B114" s="2"/>
      <c r="C114" s="2"/>
      <c r="D114" s="2"/>
      <c r="E114" s="2"/>
      <c r="F114" s="2"/>
      <c r="G114" s="2"/>
      <c r="I114" s="106"/>
      <c r="K114" s="2"/>
      <c r="M114" s="2"/>
      <c r="O114" s="2"/>
      <c r="Q114" s="2"/>
      <c r="S114" s="2"/>
      <c r="U114" s="2"/>
      <c r="W114" s="2"/>
      <c r="Y114" s="2"/>
      <c r="AA114" s="2"/>
      <c r="AC114" s="2"/>
      <c r="AE114" s="2"/>
      <c r="AF114" s="2"/>
    </row>
    <row r="115" spans="1:40" ht="48.75" customHeight="1" x14ac:dyDescent="0.2"/>
    <row r="116" spans="1:40" ht="18.75" x14ac:dyDescent="0.2">
      <c r="B116" s="102"/>
      <c r="C116" s="102"/>
      <c r="D116" s="102"/>
      <c r="E116" s="102"/>
      <c r="F116" s="102"/>
      <c r="G116" s="102"/>
      <c r="I116" s="102"/>
      <c r="K116" s="102"/>
      <c r="M116" s="102"/>
      <c r="O116" s="102"/>
      <c r="Q116" s="102"/>
      <c r="S116" s="102"/>
      <c r="U116" s="102"/>
      <c r="W116" s="102"/>
      <c r="Y116" s="102"/>
      <c r="AA116" s="102"/>
      <c r="AC116" s="102"/>
      <c r="AE116" s="102"/>
      <c r="AF116" s="102"/>
    </row>
  </sheetData>
  <mergeCells count="36">
    <mergeCell ref="A112:N112"/>
    <mergeCell ref="A113:B113"/>
    <mergeCell ref="AF51:AF56"/>
    <mergeCell ref="AF70:AF86"/>
    <mergeCell ref="AF87:AF92"/>
    <mergeCell ref="AF93:AF98"/>
    <mergeCell ref="A107:L107"/>
    <mergeCell ref="A109:L109"/>
    <mergeCell ref="AF9:AF14"/>
    <mergeCell ref="AF21:AF26"/>
    <mergeCell ref="AF27:AF32"/>
    <mergeCell ref="AF33:AF38"/>
    <mergeCell ref="AF39:AF44"/>
    <mergeCell ref="AF45:AF50"/>
    <mergeCell ref="V5:W5"/>
    <mergeCell ref="X5:Y5"/>
    <mergeCell ref="Z5:AA5"/>
    <mergeCell ref="AB5:AC5"/>
    <mergeCell ref="AD5:AE5"/>
    <mergeCell ref="AF5:AF6"/>
    <mergeCell ref="J5:K5"/>
    <mergeCell ref="L5:M5"/>
    <mergeCell ref="N5:O5"/>
    <mergeCell ref="P5:Q5"/>
    <mergeCell ref="R5:S5"/>
    <mergeCell ref="T5:U5"/>
    <mergeCell ref="X2:AD2"/>
    <mergeCell ref="A3:S3"/>
    <mergeCell ref="AD4:AE4"/>
    <mergeCell ref="A5:A6"/>
    <mergeCell ref="B5:B6"/>
    <mergeCell ref="C5:C6"/>
    <mergeCell ref="D5:D6"/>
    <mergeCell ref="E5:E6"/>
    <mergeCell ref="F5:G5"/>
    <mergeCell ref="H5:I5"/>
  </mergeCells>
  <pageMargins left="0.59055118110236227" right="0.39370078740157483" top="0.19685039370078741" bottom="0.19685039370078741" header="0.31496062992125984" footer="0.31496062992125984"/>
  <pageSetup paperSize="9" scale="40" orientation="landscape" r:id="rId1"/>
  <rowBreaks count="2" manualBreakCount="2">
    <brk id="39" max="31" man="1"/>
    <brk id="81" max="31" man="1"/>
  </rowBreaks>
  <colBreaks count="2" manualBreakCount="2">
    <brk id="19" max="113" man="1"/>
    <brk id="32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2019</vt:lpstr>
      <vt:lpstr>'январь 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Павел Александрович</dc:creator>
  <cp:lastModifiedBy>Кузьменков Павел Александрович</cp:lastModifiedBy>
  <dcterms:created xsi:type="dcterms:W3CDTF">2019-06-11T09:47:28Z</dcterms:created>
  <dcterms:modified xsi:type="dcterms:W3CDTF">2019-06-11T09:47:49Z</dcterms:modified>
</cp:coreProperties>
</file>