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<sst xmlns="http://schemas.openxmlformats.org/spreadsheetml/2006/main" count="121" uniqueCount="54">
  <si>
    <t>Мероприятия программы</t>
  </si>
  <si>
    <t>План на 2015 год</t>
  </si>
  <si>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</si>
  <si>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</si>
  <si>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</si>
  <si>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</si>
  <si>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</si>
  <si>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</si>
  <si>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</si>
  <si>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</si>
  <si>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</si>
  <si>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</si>
  <si>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</si>
  <si>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</si>
  <si>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</si>
  <si>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</si>
  <si>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</si>
  <si>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 xml:space="preserve">план </t>
  </si>
  <si>
    <t>кассовый расход</t>
  </si>
  <si>
    <t xml:space="preserve">Муниципальная программа «Доступная среда города Когалыма на 2014-2017 годы»  </t>
  </si>
  <si>
    <t>Задача 2. «Оснащение объектов транспортной и социальной инфраструктур города Когалыма, находящихся в муниципальной собственности, в том числе жилых домов, приспособлениями и устройствами для беспрепятственного доступа и перемещения инвалидов и маломобильных групп населения»</t>
  </si>
  <si>
    <t>Мероприятия:</t>
  </si>
  <si>
    <t>1. «Обустройство пешеходных дорожек и тротуаров»</t>
  </si>
  <si>
    <t>Всего</t>
  </si>
  <si>
    <t>федеральный бюджет</t>
  </si>
  <si>
    <t>бюджет автономного округа</t>
  </si>
  <si>
    <t>бюджет города Когалыма</t>
  </si>
  <si>
    <t>привлеченные средства</t>
  </si>
  <si>
    <t>2. «Приобретение лестничных подъемников для перемещения инвалидов в учреждениях социальной инфраструктуры города Когалыма»</t>
  </si>
  <si>
    <t>3. «Обеспечение беспрепятственного доступа маломобильных групп населения к объектам, находящимся в муниципальной собственности, из них»:</t>
  </si>
  <si>
    <t>3.6. «Дворец бракосочетания» 
(ЗАГС города Когалыма),
ул. Дружбы народов, д.9</t>
  </si>
  <si>
    <t>3.7. «Административное здание» 
(Администрация города Когалыма),
ул. Дружбы народов, д.7</t>
  </si>
  <si>
    <t>Задача 3. «Обеспечение доступности приоритетных услуг в сфере образования, культуры, спорта для инвалидов и других маломобильных групп населения»</t>
  </si>
  <si>
    <t>1. «Формирование библиотечного фонда с учетом образовательных потребностей и культурных запросов инвалидов»</t>
  </si>
  <si>
    <t>3. «Организация и проведение мероприятий для людей с ограниченными возможностями здоровья: «Город равных возможностей», Рождественские встречи»</t>
  </si>
  <si>
    <t>4. «Обеспечение подготовки и участия лиц с ограниченными возможностями в спортивных мероприятиях городского и окружного уровнях»</t>
  </si>
  <si>
    <t>5. «Организация и проведение городских спортивных мероприятий для лиц с ограниченными возможностями здоровья»</t>
  </si>
  <si>
    <t>6. «Методическое и консультативно-информационное сопровождение педагогов, в том числе педагогических работников учреждений дополнительного образования, и  родителей, имеющих детей-инвалидов, обучающихся по дистанционной форме»</t>
  </si>
  <si>
    <t>Итого по программе, в том числе</t>
  </si>
  <si>
    <r>
      <t>Ответственный за составление сетевого графика Сорока Ю.И. (93-612)</t>
    </r>
    <r>
      <rPr>
        <b/>
        <sz val="14"/>
        <rFont val="Times New Roman"/>
        <family val="1"/>
      </rPr>
      <t xml:space="preserve"> </t>
    </r>
  </si>
  <si>
    <t>План на 01.11.2015</t>
  </si>
  <si>
    <t>Профинансировано на 01.11.2015</t>
  </si>
  <si>
    <t>Кассовый расход на  01.11.2015</t>
  </si>
  <si>
    <t>на 01.11.2015</t>
  </si>
  <si>
    <t>Согласно представленной информации ответственного соисполнителя Программы 31.10.2015-01.11.2015 в г. Лангепас - участие команды в соревнованиях по настольному теннису в зачет Параспартакиады ХМАО-Югры (корректировка произведена по результатам выездов в июне был произведен возврат в размере 20 руб.). Исполнение средств бюджета по данному пункту на 01.11.2015 - 100%. Исполнение за год - 100%.</t>
  </si>
  <si>
    <t>Приобретены сценические костюмы, мягкий спортинвентарь, призы и сувениры для участников мероприятия. Исполнение на 01.11.2015 - 100 %. Исполнение за год - 100 %.</t>
  </si>
  <si>
    <t>В апреле на сумму 100,00 тыс. руб. приобретены аудиокниги для слепых в количестве 441 единиц. Исполнение на 01.11.2015 - 100%. Исполнение за год - 100%.</t>
  </si>
  <si>
    <t xml:space="preserve">По информации соисполнителя Программы денежные средства будут рассходованы в 1-ю половину ноябре месяце,в связи с переносом участия в курсах повышения квалификации (СОШ № 3, СОШ № 5) </t>
  </si>
  <si>
    <t xml:space="preserve">* в связи с решением Думы города Когалыма от 29.10.2015 № 593-ГД на 2015 год уменьшение финансирования на 34,7. Иитого план на 2015 год поменяется на - 2669,4. Изменения будут учтены в следующем отчетном периоде. </t>
  </si>
  <si>
    <t>Начальник отдела по связям с общественностью и социальным вопросам ______________А.А.Анищенко (93-616)</t>
  </si>
  <si>
    <t xml:space="preserve">По информации соисполнителя Программы экономия составила 110 тыс. руб. -  произведена закупка ступенькохода, по итогам котировки сумма ниже </t>
  </si>
  <si>
    <t>Исполнение средст бюджета по данному пункту на 01.11.2015 – 99,51%. Исполнение за год – 56,90%.</t>
  </si>
  <si>
    <t>По данным соисполнителя программы заключено 3 договора на сумму 282 931 (Двести восемьдесят две тысячи девятьсот тридцать один) рубль 36 копеек. Оплата выполненных работ  осуществлена в октябре 2015 года. По результатам проведенных процедур определения поставщиков (подрядчиков, исполнителей) сложилась экономия в размере 34 713 (Тридцать четыре тысячи семьсот тринадцать) рублей 64 копейки. Исполнение на 01.11.2015 - 100%.  Исполнение за год -100%.</t>
  </si>
  <si>
    <t>В августе выполнены  все работы  и оплачены в полном объеме. Исполнение на 01.10.2015 - 100%.  Исполнение за год -100%.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</si>
</sst>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 ;[Red]\-#,##0.0\ "/>
    <numFmt numFmtId="181" formatCode="#,##0_ ;[Red]\-#,##0\ "/>
  </numFmts>
  <fonts count="5"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180" fontId="1" fillId="0" borderId="1" xfId="0" applyNumberFormat="1" applyFont="1" applyFill="1" applyBorder="1" applyAlignment="1">
      <alignment horizontal="center" vertical="center" wrapText="1"/>
    </xf>
    <xf numFmtId="180" fontId="2" fillId="0" borderId="1" xfId="0" applyNumberFormat="1" applyFont="1" applyFill="1" applyBorder="1" applyAlignment="1">
      <alignment horizontal="center" vertical="center" wrapText="1"/>
    </xf>
    <xf numFmtId="181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vertical="center"/>
      <protection locked="0"/>
    </xf>
    <xf numFmtId="49" fontId="1" fillId="0" borderId="1" xfId="0" applyNumberFormat="1" applyFont="1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>
      <alignment horizontal="left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justify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 applyProtection="1">
      <alignment horizontal="center" vertical="center" wrapText="1"/>
      <protection/>
    </xf>
    <xf numFmtId="2" fontId="1" fillId="0" borderId="1" xfId="0" applyNumberFormat="1" applyFont="1" applyFill="1" applyBorder="1" applyAlignment="1" applyProtection="1">
      <alignment horizontal="center" vertical="center" wrapText="1"/>
      <protection/>
    </xf>
    <xf numFmtId="180" fontId="1" fillId="0" borderId="1" xfId="0" applyNumberFormat="1" applyFont="1" applyFill="1" applyBorder="1" applyAlignment="1" applyProtection="1">
      <alignment vertical="center" wrapText="1"/>
      <protection/>
    </xf>
    <xf numFmtId="0" fontId="1" fillId="0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justify" wrapText="1"/>
    </xf>
    <xf numFmtId="0" fontId="1" fillId="0" borderId="1" xfId="0" applyFont="1" applyFill="1" applyBorder="1" applyAlignment="1" applyProtection="1">
      <alignment horizontal="left" wrapText="1"/>
      <protection/>
    </xf>
    <xf numFmtId="0" fontId="1" fillId="0" borderId="1" xfId="0" applyFont="1" applyFill="1" applyBorder="1" applyAlignment="1">
      <alignment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justify" wrapText="1"/>
    </xf>
    <xf numFmtId="2" fontId="1" fillId="2" borderId="1" xfId="0" applyNumberFormat="1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justify" wrapText="1"/>
    </xf>
    <xf numFmtId="0" fontId="2" fillId="0" borderId="0" xfId="0" applyFont="1" applyFill="1" applyBorder="1" applyAlignment="1">
      <alignment horizontal="justify" wrapText="1"/>
    </xf>
    <xf numFmtId="2" fontId="2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 applyProtection="1">
      <alignment horizontal="center" vertical="center" wrapText="1"/>
      <protection/>
    </xf>
    <xf numFmtId="2" fontId="1" fillId="0" borderId="0" xfId="0" applyNumberFormat="1" applyFont="1" applyFill="1" applyBorder="1" applyAlignment="1" applyProtection="1">
      <alignment horizontal="center" vertical="center" wrapText="1"/>
      <protection/>
    </xf>
    <xf numFmtId="180" fontId="1" fillId="0" borderId="0" xfId="0" applyNumberFormat="1" applyFont="1" applyFill="1" applyBorder="1" applyAlignment="1" applyProtection="1">
      <alignment vertical="center" wrapText="1"/>
      <protection/>
    </xf>
    <xf numFmtId="0" fontId="1" fillId="0" borderId="0" xfId="0" applyFont="1" applyFill="1" applyBorder="1" applyAlignment="1">
      <alignment horizontal="justify" vertical="center" wrapText="1"/>
    </xf>
    <xf numFmtId="0" fontId="3" fillId="0" borderId="0" xfId="0" applyFont="1" applyFill="1" applyAlignment="1">
      <alignment horizontal="justify" vertical="center" wrapText="1"/>
    </xf>
    <xf numFmtId="0" fontId="2" fillId="0" borderId="0" xfId="0" applyFont="1" applyFill="1" applyAlignment="1">
      <alignment horizontal="left" vertical="center" wrapText="1"/>
    </xf>
    <xf numFmtId="180" fontId="3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180" fontId="2" fillId="0" borderId="0" xfId="0" applyNumberFormat="1" applyFont="1" applyFill="1" applyAlignment="1">
      <alignment vertical="center" wrapText="1"/>
    </xf>
    <xf numFmtId="180" fontId="2" fillId="0" borderId="0" xfId="0" applyNumberFormat="1" applyFont="1" applyFill="1" applyAlignment="1">
      <alignment horizontal="center" vertical="center" wrapText="1"/>
    </xf>
    <xf numFmtId="180" fontId="4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17" applyFont="1" applyFill="1" applyAlignment="1">
      <alignment horizontal="justify" vertical="center" wrapText="1"/>
      <protection/>
    </xf>
    <xf numFmtId="180" fontId="3" fillId="0" borderId="0" xfId="17" applyNumberFormat="1" applyFont="1" applyFill="1" applyAlignment="1">
      <alignment vertical="center" wrapText="1"/>
      <protection/>
    </xf>
    <xf numFmtId="180" fontId="4" fillId="0" borderId="0" xfId="17" applyNumberFormat="1" applyFont="1" applyFill="1" applyAlignment="1">
      <alignment vertical="center" wrapText="1"/>
      <protection/>
    </xf>
    <xf numFmtId="0" fontId="3" fillId="0" borderId="0" xfId="17" applyFont="1" applyFill="1" applyAlignment="1">
      <alignment vertical="center" wrapText="1"/>
      <protection/>
    </xf>
    <xf numFmtId="0" fontId="2" fillId="0" borderId="0" xfId="0" applyFont="1" applyFill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180" fontId="1" fillId="0" borderId="2" xfId="0" applyNumberFormat="1" applyFont="1" applyFill="1" applyBorder="1" applyAlignment="1">
      <alignment horizontal="center" vertical="center" wrapText="1"/>
    </xf>
    <xf numFmtId="180" fontId="1" fillId="0" borderId="3" xfId="0" applyNumberFormat="1" applyFont="1" applyFill="1" applyBorder="1" applyAlignment="1">
      <alignment horizontal="center" vertical="center" wrapText="1"/>
    </xf>
    <xf numFmtId="180" fontId="1" fillId="0" borderId="1" xfId="0" applyNumberFormat="1" applyFont="1" applyFill="1" applyBorder="1" applyAlignment="1">
      <alignment horizontal="center" vertical="center" wrapText="1"/>
    </xf>
    <xf numFmtId="180" fontId="1" fillId="0" borderId="4" xfId="0" applyNumberFormat="1" applyFont="1" applyFill="1" applyBorder="1" applyAlignment="1">
      <alignment horizontal="center" vertical="center" wrapText="1"/>
    </xf>
    <xf numFmtId="180" fontId="1" fillId="0" borderId="5" xfId="0" applyNumberFormat="1" applyFont="1" applyFill="1" applyBorder="1" applyAlignment="1">
      <alignment horizontal="center" vertical="center" wrapText="1"/>
    </xf>
    <xf numFmtId="49" fontId="1" fillId="4" borderId="4" xfId="0" applyNumberFormat="1" applyFont="1" applyFill="1" applyBorder="1" applyAlignment="1" applyProtection="1">
      <alignment horizontal="center" vertical="center"/>
      <protection locked="0"/>
    </xf>
    <xf numFmtId="49" fontId="1" fillId="4" borderId="6" xfId="0" applyNumberFormat="1" applyFont="1" applyFill="1" applyBorder="1" applyAlignment="1" applyProtection="1">
      <alignment horizontal="center" vertical="center"/>
      <protection locked="0"/>
    </xf>
    <xf numFmtId="49" fontId="1" fillId="4" borderId="5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17" applyFont="1" applyFill="1" applyAlignment="1">
      <alignment horizontal="left" vertical="center" wrapText="1"/>
      <protection/>
    </xf>
    <xf numFmtId="0" fontId="1" fillId="0" borderId="7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Alignment="1">
      <alignment horizontal="left" vertical="center" wrapText="1"/>
    </xf>
    <xf numFmtId="180" fontId="2" fillId="0" borderId="0" xfId="0" applyNumberFormat="1" applyFont="1" applyFill="1" applyAlignment="1">
      <alignment horizontal="center" vertical="center" wrapText="1"/>
    </xf>
  </cellXfs>
  <cellStyles count="7">
    <cellStyle name="Normal" xfId="0"/>
    <cellStyle name="Currency" xfId="15"/>
    <cellStyle name="Currency [0]" xfId="16"/>
    <cellStyle name="Обычный 2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AF77"/>
  <sheetViews>
    <sheetView tabSelected="1" view="pageBreakPreview" zoomScale="50" zoomScaleNormal="50" zoomScaleSheetLayoutView="50" workbookViewId="0" topLeftCell="A1">
      <selection activeCell="D60" sqref="D60"/>
    </sheetView>
  </sheetViews>
  <sheetFormatPr defaultColWidth="9.140625" defaultRowHeight="12.75"/>
  <cols>
    <col min="1" max="1" width="21.7109375" style="0" customWidth="1"/>
    <col min="2" max="2" width="17.140625" style="0" customWidth="1"/>
    <col min="3" max="3" width="17.421875" style="0" customWidth="1"/>
    <col min="4" max="4" width="19.7109375" style="0" customWidth="1"/>
    <col min="5" max="5" width="18.00390625" style="0" customWidth="1"/>
    <col min="6" max="6" width="16.00390625" style="0" customWidth="1"/>
    <col min="7" max="7" width="14.57421875" style="0" customWidth="1"/>
    <col min="8" max="8" width="12.8515625" style="0" customWidth="1"/>
    <col min="9" max="9" width="12.28125" style="0" customWidth="1"/>
    <col min="10" max="10" width="11.57421875" style="0" bestFit="1" customWidth="1"/>
    <col min="11" max="11" width="12.00390625" style="0" customWidth="1"/>
    <col min="12" max="12" width="10.00390625" style="0" bestFit="1" customWidth="1"/>
    <col min="13" max="13" width="13.421875" style="0" customWidth="1"/>
    <col min="14" max="14" width="11.7109375" style="0" bestFit="1" customWidth="1"/>
    <col min="15" max="15" width="11.7109375" style="0" customWidth="1"/>
    <col min="16" max="16" width="11.57421875" style="0" bestFit="1" customWidth="1"/>
    <col min="17" max="17" width="12.57421875" style="0" customWidth="1"/>
    <col min="18" max="18" width="10.00390625" style="0" bestFit="1" customWidth="1"/>
    <col min="19" max="19" width="12.8515625" style="0" customWidth="1"/>
    <col min="20" max="20" width="11.8515625" style="0" bestFit="1" customWidth="1"/>
    <col min="21" max="21" width="11.7109375" style="0" customWidth="1"/>
    <col min="22" max="22" width="11.8515625" style="0" bestFit="1" customWidth="1"/>
    <col min="23" max="23" width="12.57421875" style="0" customWidth="1"/>
    <col min="24" max="24" width="11.8515625" style="0" bestFit="1" customWidth="1"/>
    <col min="25" max="25" width="12.57421875" style="0" customWidth="1"/>
    <col min="26" max="26" width="10.00390625" style="0" bestFit="1" customWidth="1"/>
    <col min="27" max="27" width="11.7109375" style="0" customWidth="1"/>
    <col min="28" max="28" width="10.00390625" style="0" bestFit="1" customWidth="1"/>
    <col min="29" max="29" width="13.421875" style="0" customWidth="1"/>
    <col min="30" max="30" width="9.28125" style="0" bestFit="1" customWidth="1"/>
    <col min="31" max="31" width="11.7109375" style="0" customWidth="1"/>
    <col min="32" max="32" width="77.421875" style="0" customWidth="1"/>
    <col min="33" max="42" width="9.140625" style="0" hidden="1" customWidth="1"/>
  </cols>
  <sheetData>
    <row r="2" spans="1:32" ht="18.75">
      <c r="A2" s="42" t="s">
        <v>0</v>
      </c>
      <c r="B2" s="43" t="s">
        <v>1</v>
      </c>
      <c r="C2" s="43" t="s">
        <v>40</v>
      </c>
      <c r="D2" s="43" t="s">
        <v>41</v>
      </c>
      <c r="E2" s="43" t="s">
        <v>42</v>
      </c>
      <c r="F2" s="45" t="s">
        <v>2</v>
      </c>
      <c r="G2" s="45"/>
      <c r="H2" s="45" t="s">
        <v>3</v>
      </c>
      <c r="I2" s="45"/>
      <c r="J2" s="45" t="s">
        <v>4</v>
      </c>
      <c r="K2" s="45"/>
      <c r="L2" s="45" t="s">
        <v>5</v>
      </c>
      <c r="M2" s="45"/>
      <c r="N2" s="45" t="s">
        <v>6</v>
      </c>
      <c r="O2" s="45"/>
      <c r="P2" s="45" t="s">
        <v>7</v>
      </c>
      <c r="Q2" s="45"/>
      <c r="R2" s="45" t="s">
        <v>8</v>
      </c>
      <c r="S2" s="45"/>
      <c r="T2" s="45" t="s">
        <v>9</v>
      </c>
      <c r="U2" s="45"/>
      <c r="V2" s="45" t="s">
        <v>10</v>
      </c>
      <c r="W2" s="45"/>
      <c r="X2" s="45" t="s">
        <v>11</v>
      </c>
      <c r="Y2" s="45"/>
      <c r="Z2" s="45" t="s">
        <v>12</v>
      </c>
      <c r="AA2" s="45"/>
      <c r="AB2" s="45" t="s">
        <v>13</v>
      </c>
      <c r="AC2" s="45"/>
      <c r="AD2" s="46" t="s">
        <v>14</v>
      </c>
      <c r="AE2" s="47"/>
      <c r="AF2" s="42" t="s">
        <v>15</v>
      </c>
    </row>
    <row r="3" spans="1:32" ht="37.5">
      <c r="A3" s="42"/>
      <c r="B3" s="44"/>
      <c r="C3" s="44"/>
      <c r="D3" s="44"/>
      <c r="E3" s="44"/>
      <c r="F3" s="1" t="s">
        <v>16</v>
      </c>
      <c r="G3" s="1" t="s">
        <v>43</v>
      </c>
      <c r="H3" s="2" t="s">
        <v>17</v>
      </c>
      <c r="I3" s="2" t="s">
        <v>18</v>
      </c>
      <c r="J3" s="2" t="s">
        <v>17</v>
      </c>
      <c r="K3" s="2" t="s">
        <v>18</v>
      </c>
      <c r="L3" s="2" t="s">
        <v>17</v>
      </c>
      <c r="M3" s="2" t="s">
        <v>18</v>
      </c>
      <c r="N3" s="2" t="s">
        <v>17</v>
      </c>
      <c r="O3" s="2" t="s">
        <v>18</v>
      </c>
      <c r="P3" s="2" t="s">
        <v>17</v>
      </c>
      <c r="Q3" s="2" t="s">
        <v>18</v>
      </c>
      <c r="R3" s="2" t="s">
        <v>17</v>
      </c>
      <c r="S3" s="2" t="s">
        <v>18</v>
      </c>
      <c r="T3" s="2" t="s">
        <v>17</v>
      </c>
      <c r="U3" s="2" t="s">
        <v>18</v>
      </c>
      <c r="V3" s="2" t="s">
        <v>17</v>
      </c>
      <c r="W3" s="2" t="s">
        <v>18</v>
      </c>
      <c r="X3" s="2" t="s">
        <v>17</v>
      </c>
      <c r="Y3" s="2" t="s">
        <v>18</v>
      </c>
      <c r="Z3" s="2" t="s">
        <v>17</v>
      </c>
      <c r="AA3" s="2" t="s">
        <v>18</v>
      </c>
      <c r="AB3" s="2" t="s">
        <v>17</v>
      </c>
      <c r="AC3" s="2" t="s">
        <v>18</v>
      </c>
      <c r="AD3" s="2" t="s">
        <v>17</v>
      </c>
      <c r="AE3" s="2" t="s">
        <v>18</v>
      </c>
      <c r="AF3" s="42"/>
    </row>
    <row r="4" spans="1:32" ht="18.75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  <c r="J4" s="3">
        <v>10</v>
      </c>
      <c r="K4" s="3">
        <v>11</v>
      </c>
      <c r="L4" s="3">
        <v>12</v>
      </c>
      <c r="M4" s="3">
        <v>13</v>
      </c>
      <c r="N4" s="3">
        <v>14</v>
      </c>
      <c r="O4" s="3">
        <v>15</v>
      </c>
      <c r="P4" s="3">
        <v>16</v>
      </c>
      <c r="Q4" s="3">
        <v>17</v>
      </c>
      <c r="R4" s="3">
        <v>18</v>
      </c>
      <c r="S4" s="3">
        <v>19</v>
      </c>
      <c r="T4" s="3">
        <v>20</v>
      </c>
      <c r="U4" s="3">
        <v>21</v>
      </c>
      <c r="V4" s="3">
        <v>22</v>
      </c>
      <c r="W4" s="3">
        <v>23</v>
      </c>
      <c r="X4" s="3">
        <v>24</v>
      </c>
      <c r="Y4" s="3">
        <v>25</v>
      </c>
      <c r="Z4" s="3">
        <v>26</v>
      </c>
      <c r="AA4" s="3">
        <v>27</v>
      </c>
      <c r="AB4" s="3">
        <v>28</v>
      </c>
      <c r="AC4" s="3">
        <v>29</v>
      </c>
      <c r="AD4" s="3">
        <v>30</v>
      </c>
      <c r="AE4" s="3">
        <v>31</v>
      </c>
      <c r="AF4" s="3">
        <v>32</v>
      </c>
    </row>
    <row r="5" spans="1:32" ht="18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5"/>
      <c r="Y5" s="5"/>
      <c r="Z5" s="5"/>
      <c r="AA5" s="5"/>
      <c r="AB5" s="5"/>
      <c r="AC5" s="5"/>
      <c r="AD5" s="5"/>
      <c r="AE5" s="5"/>
      <c r="AF5" s="5"/>
    </row>
    <row r="6" spans="1:32" ht="18.75">
      <c r="A6" s="48" t="s">
        <v>19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50"/>
    </row>
    <row r="7" spans="1:32" ht="409.5">
      <c r="A7" s="6" t="s">
        <v>20</v>
      </c>
      <c r="B7" s="7">
        <f>B9+B15+B21</f>
        <v>1962.5</v>
      </c>
      <c r="C7" s="7">
        <f aca="true" t="shared" si="0" ref="C7:AE7">C9+C15+C21</f>
        <v>1962.5</v>
      </c>
      <c r="D7" s="7">
        <f>D9+D15+D21</f>
        <v>1962.5</v>
      </c>
      <c r="E7" s="7">
        <f>E9+E15+E21</f>
        <v>1817.8</v>
      </c>
      <c r="F7" s="7">
        <v>0</v>
      </c>
      <c r="G7" s="7">
        <v>0</v>
      </c>
      <c r="H7" s="7">
        <f t="shared" si="0"/>
        <v>0</v>
      </c>
      <c r="I7" s="7">
        <f>I9+I15+I21</f>
        <v>0</v>
      </c>
      <c r="J7" s="7">
        <f>J9+J15+J21</f>
        <v>0</v>
      </c>
      <c r="K7" s="7">
        <f t="shared" si="0"/>
        <v>0</v>
      </c>
      <c r="L7" s="7">
        <f t="shared" si="0"/>
        <v>0</v>
      </c>
      <c r="M7" s="7">
        <f t="shared" si="0"/>
        <v>0</v>
      </c>
      <c r="N7" s="7">
        <f t="shared" si="0"/>
        <v>0</v>
      </c>
      <c r="O7" s="7">
        <f t="shared" si="0"/>
        <v>0</v>
      </c>
      <c r="P7" s="7">
        <f t="shared" si="0"/>
        <v>0</v>
      </c>
      <c r="Q7" s="7">
        <f t="shared" si="0"/>
        <v>0</v>
      </c>
      <c r="R7" s="7">
        <f t="shared" si="0"/>
        <v>0</v>
      </c>
      <c r="S7" s="7">
        <f t="shared" si="0"/>
        <v>0</v>
      </c>
      <c r="T7" s="7">
        <f t="shared" si="0"/>
        <v>169.76</v>
      </c>
      <c r="U7" s="7">
        <f t="shared" si="0"/>
        <v>169.76</v>
      </c>
      <c r="V7" s="7">
        <f t="shared" si="0"/>
        <v>895.095</v>
      </c>
      <c r="W7" s="7">
        <f t="shared" si="0"/>
        <v>12.74</v>
      </c>
      <c r="X7" s="7">
        <f t="shared" si="0"/>
        <v>897.64</v>
      </c>
      <c r="Y7" s="7">
        <f t="shared" si="0"/>
        <v>882.4</v>
      </c>
      <c r="Z7" s="7">
        <f t="shared" si="0"/>
        <v>0</v>
      </c>
      <c r="AA7" s="7">
        <f t="shared" si="0"/>
        <v>752.94</v>
      </c>
      <c r="AB7" s="7">
        <f t="shared" si="0"/>
        <v>0</v>
      </c>
      <c r="AC7" s="7">
        <f t="shared" si="0"/>
        <v>0</v>
      </c>
      <c r="AD7" s="7">
        <f t="shared" si="0"/>
        <v>0</v>
      </c>
      <c r="AE7" s="7">
        <f t="shared" si="0"/>
        <v>0</v>
      </c>
      <c r="AF7" s="8"/>
    </row>
    <row r="8" spans="1:32" ht="18.75">
      <c r="A8" s="9" t="s">
        <v>21</v>
      </c>
      <c r="B8" s="10"/>
      <c r="C8" s="11"/>
      <c r="D8" s="11"/>
      <c r="E8" s="12"/>
      <c r="F8" s="10"/>
      <c r="G8" s="10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3"/>
      <c r="AF8" s="14"/>
    </row>
    <row r="9" spans="1:32" ht="105.75" customHeight="1">
      <c r="A9" s="15" t="s">
        <v>22</v>
      </c>
      <c r="B9" s="10">
        <f>B10</f>
        <v>1200</v>
      </c>
      <c r="C9" s="10">
        <f aca="true" t="shared" si="1" ref="C9:AE9">C10</f>
        <v>1200</v>
      </c>
      <c r="D9" s="10">
        <f t="shared" si="1"/>
        <v>1200</v>
      </c>
      <c r="E9" s="10">
        <f t="shared" si="1"/>
        <v>1165.3</v>
      </c>
      <c r="F9" s="10">
        <v>0</v>
      </c>
      <c r="G9" s="10">
        <v>0</v>
      </c>
      <c r="H9" s="10">
        <f t="shared" si="1"/>
        <v>0</v>
      </c>
      <c r="I9" s="10">
        <f t="shared" si="1"/>
        <v>0</v>
      </c>
      <c r="J9" s="10">
        <f>J10</f>
        <v>0</v>
      </c>
      <c r="K9" s="10">
        <f t="shared" si="1"/>
        <v>0</v>
      </c>
      <c r="L9" s="10">
        <f t="shared" si="1"/>
        <v>0</v>
      </c>
      <c r="M9" s="10">
        <f t="shared" si="1"/>
        <v>0</v>
      </c>
      <c r="N9" s="10">
        <f t="shared" si="1"/>
        <v>0</v>
      </c>
      <c r="O9" s="10">
        <f t="shared" si="1"/>
        <v>0</v>
      </c>
      <c r="P9" s="10">
        <f t="shared" si="1"/>
        <v>0</v>
      </c>
      <c r="Q9" s="10">
        <f t="shared" si="1"/>
        <v>0</v>
      </c>
      <c r="R9" s="10">
        <f t="shared" si="1"/>
        <v>0</v>
      </c>
      <c r="S9" s="10">
        <f t="shared" si="1"/>
        <v>0</v>
      </c>
      <c r="T9" s="10">
        <f t="shared" si="1"/>
        <v>0</v>
      </c>
      <c r="U9" s="10">
        <f t="shared" si="1"/>
        <v>0</v>
      </c>
      <c r="V9" s="10">
        <f t="shared" si="1"/>
        <v>882.355</v>
      </c>
      <c r="W9" s="10">
        <f t="shared" si="1"/>
        <v>0</v>
      </c>
      <c r="X9" s="10">
        <f t="shared" si="1"/>
        <v>317.64</v>
      </c>
      <c r="Y9" s="10">
        <f t="shared" si="1"/>
        <v>882.4</v>
      </c>
      <c r="Z9" s="10">
        <f t="shared" si="1"/>
        <v>0</v>
      </c>
      <c r="AA9" s="10">
        <f t="shared" si="1"/>
        <v>282.94</v>
      </c>
      <c r="AB9" s="10">
        <f t="shared" si="1"/>
        <v>0</v>
      </c>
      <c r="AC9" s="10">
        <f t="shared" si="1"/>
        <v>0</v>
      </c>
      <c r="AD9" s="10">
        <f t="shared" si="1"/>
        <v>0</v>
      </c>
      <c r="AE9" s="10">
        <f t="shared" si="1"/>
        <v>0</v>
      </c>
      <c r="AF9" s="51" t="s">
        <v>52</v>
      </c>
    </row>
    <row r="10" spans="1:32" ht="18.75">
      <c r="A10" s="16" t="s">
        <v>23</v>
      </c>
      <c r="B10" s="10">
        <f>B11+B12+B13+B14</f>
        <v>1200</v>
      </c>
      <c r="C10" s="10">
        <f aca="true" t="shared" si="2" ref="C10:AE10">C11+C12+C13+C14</f>
        <v>1200</v>
      </c>
      <c r="D10" s="10">
        <f t="shared" si="2"/>
        <v>1200</v>
      </c>
      <c r="E10" s="10">
        <f t="shared" si="2"/>
        <v>1165.3</v>
      </c>
      <c r="F10" s="10">
        <v>73.5</v>
      </c>
      <c r="G10" s="10">
        <v>73.5</v>
      </c>
      <c r="H10" s="10">
        <f t="shared" si="2"/>
        <v>0</v>
      </c>
      <c r="I10" s="10">
        <f t="shared" si="2"/>
        <v>0</v>
      </c>
      <c r="J10" s="10">
        <f t="shared" si="2"/>
        <v>0</v>
      </c>
      <c r="K10" s="10">
        <f t="shared" si="2"/>
        <v>0</v>
      </c>
      <c r="L10" s="10">
        <f t="shared" si="2"/>
        <v>0</v>
      </c>
      <c r="M10" s="10">
        <f t="shared" si="2"/>
        <v>0</v>
      </c>
      <c r="N10" s="10">
        <f t="shared" si="2"/>
        <v>0</v>
      </c>
      <c r="O10" s="10">
        <f t="shared" si="2"/>
        <v>0</v>
      </c>
      <c r="P10" s="10">
        <f t="shared" si="2"/>
        <v>0</v>
      </c>
      <c r="Q10" s="10">
        <f t="shared" si="2"/>
        <v>0</v>
      </c>
      <c r="R10" s="10">
        <f t="shared" si="2"/>
        <v>0</v>
      </c>
      <c r="S10" s="10">
        <f t="shared" si="2"/>
        <v>0</v>
      </c>
      <c r="T10" s="10">
        <f t="shared" si="2"/>
        <v>0</v>
      </c>
      <c r="U10" s="10">
        <f t="shared" si="2"/>
        <v>0</v>
      </c>
      <c r="V10" s="10">
        <f t="shared" si="2"/>
        <v>882.355</v>
      </c>
      <c r="W10" s="10">
        <f t="shared" si="2"/>
        <v>0</v>
      </c>
      <c r="X10" s="10">
        <f t="shared" si="2"/>
        <v>317.64</v>
      </c>
      <c r="Y10" s="10">
        <f t="shared" si="2"/>
        <v>882.4</v>
      </c>
      <c r="Z10" s="10">
        <f t="shared" si="2"/>
        <v>0</v>
      </c>
      <c r="AA10" s="10">
        <f t="shared" si="2"/>
        <v>282.94</v>
      </c>
      <c r="AB10" s="10">
        <f t="shared" si="2"/>
        <v>0</v>
      </c>
      <c r="AC10" s="10">
        <f t="shared" si="2"/>
        <v>0</v>
      </c>
      <c r="AD10" s="10">
        <f t="shared" si="2"/>
        <v>0</v>
      </c>
      <c r="AE10" s="10">
        <f t="shared" si="2"/>
        <v>0</v>
      </c>
      <c r="AF10" s="52"/>
    </row>
    <row r="11" spans="1:32" ht="37.5">
      <c r="A11" s="9" t="s">
        <v>24</v>
      </c>
      <c r="B11" s="10"/>
      <c r="C11" s="11"/>
      <c r="D11" s="11"/>
      <c r="E11" s="12"/>
      <c r="F11" s="10"/>
      <c r="G11" s="10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0"/>
      <c r="Y11" s="11"/>
      <c r="Z11" s="11"/>
      <c r="AA11" s="11"/>
      <c r="AB11" s="11"/>
      <c r="AC11" s="11"/>
      <c r="AD11" s="11"/>
      <c r="AE11" s="13"/>
      <c r="AF11" s="52"/>
    </row>
    <row r="12" spans="1:32" ht="56.25">
      <c r="A12" s="9" t="s">
        <v>25</v>
      </c>
      <c r="B12" s="10"/>
      <c r="C12" s="11"/>
      <c r="D12" s="11"/>
      <c r="E12" s="12"/>
      <c r="F12" s="10"/>
      <c r="G12" s="10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0"/>
      <c r="Y12" s="11"/>
      <c r="Z12" s="11"/>
      <c r="AA12" s="11"/>
      <c r="AB12" s="11"/>
      <c r="AC12" s="11"/>
      <c r="AD12" s="11"/>
      <c r="AE12" s="13"/>
      <c r="AF12" s="52"/>
    </row>
    <row r="13" spans="1:32" ht="37.5">
      <c r="A13" s="9" t="s">
        <v>26</v>
      </c>
      <c r="B13" s="10">
        <v>1200</v>
      </c>
      <c r="C13" s="11">
        <v>1200</v>
      </c>
      <c r="D13" s="11">
        <v>1200</v>
      </c>
      <c r="E13" s="11">
        <v>1165.3</v>
      </c>
      <c r="F13" s="10">
        <v>73.5</v>
      </c>
      <c r="G13" s="10">
        <v>73.5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882.355</v>
      </c>
      <c r="W13" s="11">
        <v>0</v>
      </c>
      <c r="X13" s="10">
        <v>317.64</v>
      </c>
      <c r="Y13" s="11">
        <v>882.4</v>
      </c>
      <c r="Z13" s="11">
        <v>0</v>
      </c>
      <c r="AA13" s="11">
        <v>282.94</v>
      </c>
      <c r="AB13" s="11">
        <v>0</v>
      </c>
      <c r="AC13" s="11">
        <v>0</v>
      </c>
      <c r="AD13" s="11">
        <v>0</v>
      </c>
      <c r="AE13" s="11">
        <v>0</v>
      </c>
      <c r="AF13" s="52"/>
    </row>
    <row r="14" spans="1:32" ht="54" customHeight="1">
      <c r="A14" s="9" t="s">
        <v>27</v>
      </c>
      <c r="B14" s="10"/>
      <c r="C14" s="11"/>
      <c r="D14" s="11"/>
      <c r="E14" s="12"/>
      <c r="F14" s="10"/>
      <c r="G14" s="10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0"/>
      <c r="Y14" s="11"/>
      <c r="Z14" s="11"/>
      <c r="AA14" s="11"/>
      <c r="AB14" s="11"/>
      <c r="AC14" s="11"/>
      <c r="AD14" s="11"/>
      <c r="AE14" s="13"/>
      <c r="AF14" s="53"/>
    </row>
    <row r="15" spans="1:32" ht="244.5" customHeight="1">
      <c r="A15" s="17" t="s">
        <v>28</v>
      </c>
      <c r="B15" s="10">
        <f>B16</f>
        <v>580</v>
      </c>
      <c r="C15" s="10">
        <f aca="true" t="shared" si="3" ref="C15:AE15">C16</f>
        <v>580</v>
      </c>
      <c r="D15" s="10">
        <f t="shared" si="3"/>
        <v>580</v>
      </c>
      <c r="E15" s="10">
        <f t="shared" si="3"/>
        <v>470</v>
      </c>
      <c r="F15" s="10">
        <f>F17+F23+F29</f>
        <v>100</v>
      </c>
      <c r="G15" s="10">
        <f>G17+G23+G29</f>
        <v>100</v>
      </c>
      <c r="H15" s="10">
        <f t="shared" si="3"/>
        <v>0</v>
      </c>
      <c r="I15" s="10">
        <f t="shared" si="3"/>
        <v>0</v>
      </c>
      <c r="J15" s="10">
        <f t="shared" si="3"/>
        <v>0</v>
      </c>
      <c r="K15" s="10">
        <f t="shared" si="3"/>
        <v>0</v>
      </c>
      <c r="L15" s="10">
        <f t="shared" si="3"/>
        <v>0</v>
      </c>
      <c r="M15" s="10">
        <f t="shared" si="3"/>
        <v>0</v>
      </c>
      <c r="N15" s="10">
        <f t="shared" si="3"/>
        <v>0</v>
      </c>
      <c r="O15" s="10">
        <f t="shared" si="3"/>
        <v>0</v>
      </c>
      <c r="P15" s="10">
        <f t="shared" si="3"/>
        <v>0</v>
      </c>
      <c r="Q15" s="10">
        <f t="shared" si="3"/>
        <v>0</v>
      </c>
      <c r="R15" s="10">
        <f t="shared" si="3"/>
        <v>0</v>
      </c>
      <c r="S15" s="10">
        <f t="shared" si="3"/>
        <v>0</v>
      </c>
      <c r="T15" s="10">
        <f t="shared" si="3"/>
        <v>0</v>
      </c>
      <c r="U15" s="10">
        <f t="shared" si="3"/>
        <v>0</v>
      </c>
      <c r="V15" s="10">
        <f t="shared" si="3"/>
        <v>0</v>
      </c>
      <c r="W15" s="10">
        <f t="shared" si="3"/>
        <v>0</v>
      </c>
      <c r="X15" s="10">
        <f t="shared" si="3"/>
        <v>580</v>
      </c>
      <c r="Y15" s="10">
        <f t="shared" si="3"/>
        <v>0</v>
      </c>
      <c r="Z15" s="10">
        <f t="shared" si="3"/>
        <v>0</v>
      </c>
      <c r="AA15" s="10">
        <f t="shared" si="3"/>
        <v>470</v>
      </c>
      <c r="AB15" s="10">
        <f t="shared" si="3"/>
        <v>0</v>
      </c>
      <c r="AC15" s="10">
        <f t="shared" si="3"/>
        <v>0</v>
      </c>
      <c r="AD15" s="10">
        <f t="shared" si="3"/>
        <v>0</v>
      </c>
      <c r="AE15" s="10">
        <f t="shared" si="3"/>
        <v>0</v>
      </c>
      <c r="AF15" s="51" t="s">
        <v>50</v>
      </c>
    </row>
    <row r="16" spans="1:32" ht="18.75">
      <c r="A16" s="16" t="s">
        <v>23</v>
      </c>
      <c r="B16" s="10">
        <f>B17+B18+B19+B20</f>
        <v>580</v>
      </c>
      <c r="C16" s="10">
        <f aca="true" t="shared" si="4" ref="C16:AD16">C17+C18+C19+C20</f>
        <v>580</v>
      </c>
      <c r="D16" s="10">
        <f t="shared" si="4"/>
        <v>580</v>
      </c>
      <c r="E16" s="10">
        <f t="shared" si="4"/>
        <v>470</v>
      </c>
      <c r="F16" s="10">
        <v>0</v>
      </c>
      <c r="G16" s="10">
        <v>0</v>
      </c>
      <c r="H16" s="10">
        <f t="shared" si="4"/>
        <v>0</v>
      </c>
      <c r="I16" s="10">
        <f t="shared" si="4"/>
        <v>0</v>
      </c>
      <c r="J16" s="10">
        <f t="shared" si="4"/>
        <v>0</v>
      </c>
      <c r="K16" s="10">
        <f t="shared" si="4"/>
        <v>0</v>
      </c>
      <c r="L16" s="10">
        <f t="shared" si="4"/>
        <v>0</v>
      </c>
      <c r="M16" s="10">
        <f t="shared" si="4"/>
        <v>0</v>
      </c>
      <c r="N16" s="10">
        <f t="shared" si="4"/>
        <v>0</v>
      </c>
      <c r="O16" s="10">
        <f t="shared" si="4"/>
        <v>0</v>
      </c>
      <c r="P16" s="10">
        <f t="shared" si="4"/>
        <v>0</v>
      </c>
      <c r="Q16" s="10">
        <f t="shared" si="4"/>
        <v>0</v>
      </c>
      <c r="R16" s="10">
        <f t="shared" si="4"/>
        <v>0</v>
      </c>
      <c r="S16" s="10">
        <f t="shared" si="4"/>
        <v>0</v>
      </c>
      <c r="T16" s="10">
        <f t="shared" si="4"/>
        <v>0</v>
      </c>
      <c r="U16" s="10">
        <f t="shared" si="4"/>
        <v>0</v>
      </c>
      <c r="V16" s="10">
        <f t="shared" si="4"/>
        <v>0</v>
      </c>
      <c r="W16" s="10">
        <f t="shared" si="4"/>
        <v>0</v>
      </c>
      <c r="X16" s="10">
        <f t="shared" si="4"/>
        <v>580</v>
      </c>
      <c r="Y16" s="10">
        <f t="shared" si="4"/>
        <v>0</v>
      </c>
      <c r="Z16" s="10">
        <f t="shared" si="4"/>
        <v>0</v>
      </c>
      <c r="AA16" s="10">
        <f t="shared" si="4"/>
        <v>470</v>
      </c>
      <c r="AB16" s="10">
        <f t="shared" si="4"/>
        <v>0</v>
      </c>
      <c r="AC16" s="10">
        <f t="shared" si="4"/>
        <v>0</v>
      </c>
      <c r="AD16" s="10">
        <f t="shared" si="4"/>
        <v>0</v>
      </c>
      <c r="AE16" s="10">
        <f>AE17+AE18+AE19+AE20</f>
        <v>0</v>
      </c>
      <c r="AF16" s="52"/>
    </row>
    <row r="17" spans="1:32" ht="41.25" customHeight="1">
      <c r="A17" s="9" t="s">
        <v>24</v>
      </c>
      <c r="B17" s="10"/>
      <c r="C17" s="11"/>
      <c r="D17" s="11"/>
      <c r="E17" s="12"/>
      <c r="F17" s="10"/>
      <c r="G17" s="10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3"/>
      <c r="AF17" s="52"/>
    </row>
    <row r="18" spans="1:32" ht="56.25" customHeight="1">
      <c r="A18" s="9" t="s">
        <v>25</v>
      </c>
      <c r="B18" s="10"/>
      <c r="C18" s="11"/>
      <c r="D18" s="11"/>
      <c r="E18" s="12"/>
      <c r="F18" s="10"/>
      <c r="G18" s="10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3"/>
      <c r="AF18" s="52"/>
    </row>
    <row r="19" spans="1:32" ht="37.5">
      <c r="A19" s="9" t="s">
        <v>26</v>
      </c>
      <c r="B19" s="10">
        <v>580</v>
      </c>
      <c r="C19" s="11">
        <v>580</v>
      </c>
      <c r="D19" s="11">
        <v>580</v>
      </c>
      <c r="E19" s="11">
        <v>470</v>
      </c>
      <c r="F19" s="10">
        <f>E19/C19*100</f>
        <v>81.03448275862068</v>
      </c>
      <c r="G19" s="10">
        <f>E19/C19*100</f>
        <v>81.03448275862068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>
        <v>580</v>
      </c>
      <c r="Y19" s="11">
        <v>0</v>
      </c>
      <c r="Z19" s="11">
        <v>0</v>
      </c>
      <c r="AA19" s="11">
        <v>470</v>
      </c>
      <c r="AB19" s="11">
        <v>0</v>
      </c>
      <c r="AC19" s="11">
        <v>0</v>
      </c>
      <c r="AD19" s="11">
        <v>0</v>
      </c>
      <c r="AE19" s="11">
        <v>0</v>
      </c>
      <c r="AF19" s="52"/>
    </row>
    <row r="20" spans="1:32" ht="32.25" customHeight="1">
      <c r="A20" s="9" t="s">
        <v>27</v>
      </c>
      <c r="B20" s="10"/>
      <c r="C20" s="11"/>
      <c r="D20" s="11"/>
      <c r="E20" s="12"/>
      <c r="F20" s="10"/>
      <c r="G20" s="10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3"/>
      <c r="AF20" s="53"/>
    </row>
    <row r="21" spans="1:32" ht="228" customHeight="1">
      <c r="A21" s="15" t="s">
        <v>29</v>
      </c>
      <c r="B21" s="10">
        <f>B22+B28</f>
        <v>182.5</v>
      </c>
      <c r="C21" s="10">
        <v>182.5</v>
      </c>
      <c r="D21" s="10">
        <v>182.5</v>
      </c>
      <c r="E21" s="10">
        <v>182.5</v>
      </c>
      <c r="F21" s="10">
        <v>100</v>
      </c>
      <c r="G21" s="10">
        <v>100</v>
      </c>
      <c r="H21" s="10">
        <f aca="true" t="shared" si="5" ref="H21:AE21">H22+H28</f>
        <v>0</v>
      </c>
      <c r="I21" s="10">
        <f t="shared" si="5"/>
        <v>0</v>
      </c>
      <c r="J21" s="10">
        <f t="shared" si="5"/>
        <v>0</v>
      </c>
      <c r="K21" s="10">
        <f t="shared" si="5"/>
        <v>0</v>
      </c>
      <c r="L21" s="10">
        <f t="shared" si="5"/>
        <v>0</v>
      </c>
      <c r="M21" s="10">
        <f t="shared" si="5"/>
        <v>0</v>
      </c>
      <c r="N21" s="10">
        <f t="shared" si="5"/>
        <v>0</v>
      </c>
      <c r="O21" s="10">
        <f t="shared" si="5"/>
        <v>0</v>
      </c>
      <c r="P21" s="10">
        <f t="shared" si="5"/>
        <v>0</v>
      </c>
      <c r="Q21" s="10">
        <f t="shared" si="5"/>
        <v>0</v>
      </c>
      <c r="R21" s="10">
        <f t="shared" si="5"/>
        <v>0</v>
      </c>
      <c r="S21" s="10">
        <f t="shared" si="5"/>
        <v>0</v>
      </c>
      <c r="T21" s="10">
        <v>169.76</v>
      </c>
      <c r="U21" s="10">
        <v>169.76</v>
      </c>
      <c r="V21" s="10">
        <f t="shared" si="5"/>
        <v>12.74</v>
      </c>
      <c r="W21" s="10">
        <f t="shared" si="5"/>
        <v>12.74</v>
      </c>
      <c r="X21" s="10">
        <f t="shared" si="5"/>
        <v>0</v>
      </c>
      <c r="Y21" s="10">
        <f t="shared" si="5"/>
        <v>0</v>
      </c>
      <c r="Z21" s="10">
        <f t="shared" si="5"/>
        <v>0</v>
      </c>
      <c r="AA21" s="10">
        <f t="shared" si="5"/>
        <v>0</v>
      </c>
      <c r="AB21" s="10">
        <f t="shared" si="5"/>
        <v>0</v>
      </c>
      <c r="AC21" s="10">
        <f t="shared" si="5"/>
        <v>0</v>
      </c>
      <c r="AD21" s="10">
        <f t="shared" si="5"/>
        <v>0</v>
      </c>
      <c r="AE21" s="10">
        <f t="shared" si="5"/>
        <v>0</v>
      </c>
      <c r="AF21" s="51" t="s">
        <v>53</v>
      </c>
    </row>
    <row r="22" spans="1:32" ht="150.75" customHeight="1">
      <c r="A22" s="15" t="s">
        <v>30</v>
      </c>
      <c r="B22" s="10">
        <f>B23</f>
        <v>112.7</v>
      </c>
      <c r="C22" s="10">
        <v>112.7</v>
      </c>
      <c r="D22" s="10">
        <v>112.7</v>
      </c>
      <c r="E22" s="10">
        <v>112.7</v>
      </c>
      <c r="F22" s="10">
        <v>100</v>
      </c>
      <c r="G22" s="10">
        <v>100</v>
      </c>
      <c r="H22" s="10">
        <f aca="true" t="shared" si="6" ref="H22:AE22">H23</f>
        <v>0</v>
      </c>
      <c r="I22" s="10">
        <f t="shared" si="6"/>
        <v>0</v>
      </c>
      <c r="J22" s="10">
        <f t="shared" si="6"/>
        <v>0</v>
      </c>
      <c r="K22" s="10">
        <f t="shared" si="6"/>
        <v>0</v>
      </c>
      <c r="L22" s="10">
        <f t="shared" si="6"/>
        <v>0</v>
      </c>
      <c r="M22" s="10">
        <f t="shared" si="6"/>
        <v>0</v>
      </c>
      <c r="N22" s="10">
        <f t="shared" si="6"/>
        <v>0</v>
      </c>
      <c r="O22" s="10">
        <f t="shared" si="6"/>
        <v>0</v>
      </c>
      <c r="P22" s="10">
        <f t="shared" si="6"/>
        <v>0</v>
      </c>
      <c r="Q22" s="10">
        <f t="shared" si="6"/>
        <v>0</v>
      </c>
      <c r="R22" s="10">
        <f t="shared" si="6"/>
        <v>0</v>
      </c>
      <c r="S22" s="10">
        <f t="shared" si="6"/>
        <v>0</v>
      </c>
      <c r="T22" s="10">
        <v>99.96</v>
      </c>
      <c r="U22" s="10">
        <v>99.96</v>
      </c>
      <c r="V22" s="10">
        <f t="shared" si="6"/>
        <v>12.74</v>
      </c>
      <c r="W22" s="10">
        <f t="shared" si="6"/>
        <v>12.74</v>
      </c>
      <c r="X22" s="10">
        <v>0</v>
      </c>
      <c r="Y22" s="10">
        <f t="shared" si="6"/>
        <v>0</v>
      </c>
      <c r="Z22" s="10">
        <f t="shared" si="6"/>
        <v>0</v>
      </c>
      <c r="AA22" s="10">
        <f t="shared" si="6"/>
        <v>0</v>
      </c>
      <c r="AB22" s="10">
        <f t="shared" si="6"/>
        <v>0</v>
      </c>
      <c r="AC22" s="10">
        <f t="shared" si="6"/>
        <v>0</v>
      </c>
      <c r="AD22" s="10">
        <f t="shared" si="6"/>
        <v>0</v>
      </c>
      <c r="AE22" s="10">
        <f t="shared" si="6"/>
        <v>0</v>
      </c>
      <c r="AF22" s="52"/>
    </row>
    <row r="23" spans="1:32" ht="18.75">
      <c r="A23" s="16" t="s">
        <v>23</v>
      </c>
      <c r="B23" s="10">
        <f>B24+B25+B26+B27</f>
        <v>112.7</v>
      </c>
      <c r="C23" s="10">
        <f aca="true" t="shared" si="7" ref="C23:AE23">C24+C25+C26+C27</f>
        <v>112.7</v>
      </c>
      <c r="D23" s="10">
        <f t="shared" si="7"/>
        <v>112.7</v>
      </c>
      <c r="E23" s="10">
        <f t="shared" si="7"/>
        <v>112.7</v>
      </c>
      <c r="F23" s="10">
        <v>0</v>
      </c>
      <c r="G23" s="10">
        <v>0</v>
      </c>
      <c r="H23" s="10">
        <f t="shared" si="7"/>
        <v>0</v>
      </c>
      <c r="I23" s="10">
        <f t="shared" si="7"/>
        <v>0</v>
      </c>
      <c r="J23" s="10">
        <f t="shared" si="7"/>
        <v>0</v>
      </c>
      <c r="K23" s="10">
        <f t="shared" si="7"/>
        <v>0</v>
      </c>
      <c r="L23" s="10">
        <f t="shared" si="7"/>
        <v>0</v>
      </c>
      <c r="M23" s="10">
        <f t="shared" si="7"/>
        <v>0</v>
      </c>
      <c r="N23" s="10">
        <f t="shared" si="7"/>
        <v>0</v>
      </c>
      <c r="O23" s="10">
        <f t="shared" si="7"/>
        <v>0</v>
      </c>
      <c r="P23" s="10">
        <f t="shared" si="7"/>
        <v>0</v>
      </c>
      <c r="Q23" s="10">
        <f t="shared" si="7"/>
        <v>0</v>
      </c>
      <c r="R23" s="10">
        <f t="shared" si="7"/>
        <v>0</v>
      </c>
      <c r="S23" s="10">
        <f t="shared" si="7"/>
        <v>0</v>
      </c>
      <c r="T23" s="10">
        <f t="shared" si="7"/>
        <v>99.96</v>
      </c>
      <c r="U23" s="10">
        <f t="shared" si="7"/>
        <v>99.96</v>
      </c>
      <c r="V23" s="10">
        <f t="shared" si="7"/>
        <v>12.74</v>
      </c>
      <c r="W23" s="10">
        <f t="shared" si="7"/>
        <v>12.74</v>
      </c>
      <c r="X23" s="10">
        <v>0</v>
      </c>
      <c r="Y23" s="10">
        <f t="shared" si="7"/>
        <v>0</v>
      </c>
      <c r="Z23" s="10">
        <f t="shared" si="7"/>
        <v>0</v>
      </c>
      <c r="AA23" s="10">
        <f t="shared" si="7"/>
        <v>0</v>
      </c>
      <c r="AB23" s="10">
        <f t="shared" si="7"/>
        <v>0</v>
      </c>
      <c r="AC23" s="10">
        <f t="shared" si="7"/>
        <v>0</v>
      </c>
      <c r="AD23" s="10">
        <f t="shared" si="7"/>
        <v>0</v>
      </c>
      <c r="AE23" s="10">
        <f t="shared" si="7"/>
        <v>0</v>
      </c>
      <c r="AF23" s="52"/>
    </row>
    <row r="24" spans="1:32" ht="37.5">
      <c r="A24" s="9" t="s">
        <v>24</v>
      </c>
      <c r="B24" s="10"/>
      <c r="C24" s="11"/>
      <c r="D24" s="11"/>
      <c r="E24" s="12"/>
      <c r="F24" s="10"/>
      <c r="G24" s="10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3"/>
      <c r="AF24" s="52"/>
    </row>
    <row r="25" spans="1:32" ht="56.25">
      <c r="A25" s="9" t="s">
        <v>25</v>
      </c>
      <c r="B25" s="10"/>
      <c r="C25" s="11"/>
      <c r="D25" s="11"/>
      <c r="E25" s="12"/>
      <c r="F25" s="10"/>
      <c r="G25" s="10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3"/>
      <c r="AF25" s="52"/>
    </row>
    <row r="26" spans="1:32" ht="37.5">
      <c r="A26" s="9" t="s">
        <v>26</v>
      </c>
      <c r="B26" s="10">
        <v>112.7</v>
      </c>
      <c r="C26" s="10">
        <v>112.7</v>
      </c>
      <c r="D26" s="10">
        <v>112.7</v>
      </c>
      <c r="E26" s="10">
        <v>112.7</v>
      </c>
      <c r="F26" s="10">
        <v>100</v>
      </c>
      <c r="G26" s="10">
        <v>100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0">
        <v>99.96</v>
      </c>
      <c r="U26" s="10">
        <v>99.96</v>
      </c>
      <c r="V26" s="11">
        <v>12.74</v>
      </c>
      <c r="W26" s="11">
        <v>12.74</v>
      </c>
      <c r="X26" s="11">
        <v>0</v>
      </c>
      <c r="Y26" s="11">
        <v>0</v>
      </c>
      <c r="Z26" s="11">
        <v>0</v>
      </c>
      <c r="AA26" s="11">
        <v>0</v>
      </c>
      <c r="AB26" s="11">
        <v>0</v>
      </c>
      <c r="AC26" s="11">
        <v>0</v>
      </c>
      <c r="AD26" s="11">
        <v>0</v>
      </c>
      <c r="AE26" s="10">
        <v>0</v>
      </c>
      <c r="AF26" s="52"/>
    </row>
    <row r="27" spans="1:32" ht="37.5">
      <c r="A27" s="9" t="s">
        <v>27</v>
      </c>
      <c r="B27" s="10"/>
      <c r="C27" s="11"/>
      <c r="D27" s="11"/>
      <c r="E27" s="12"/>
      <c r="F27" s="10"/>
      <c r="G27" s="10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3"/>
      <c r="AF27" s="52"/>
    </row>
    <row r="28" spans="1:32" ht="162" customHeight="1">
      <c r="A28" s="18" t="s">
        <v>31</v>
      </c>
      <c r="B28" s="10">
        <f>B29</f>
        <v>69.8</v>
      </c>
      <c r="C28" s="10">
        <v>69.8</v>
      </c>
      <c r="D28" s="10">
        <v>69.8</v>
      </c>
      <c r="E28" s="10">
        <v>69.8</v>
      </c>
      <c r="F28" s="10">
        <v>100</v>
      </c>
      <c r="G28" s="10">
        <v>100</v>
      </c>
      <c r="H28" s="10">
        <f aca="true" t="shared" si="8" ref="H28:AE28">H29</f>
        <v>0</v>
      </c>
      <c r="I28" s="10">
        <f t="shared" si="8"/>
        <v>0</v>
      </c>
      <c r="J28" s="10">
        <f t="shared" si="8"/>
        <v>0</v>
      </c>
      <c r="K28" s="10">
        <f t="shared" si="8"/>
        <v>0</v>
      </c>
      <c r="L28" s="10">
        <f t="shared" si="8"/>
        <v>0</v>
      </c>
      <c r="M28" s="10">
        <f t="shared" si="8"/>
        <v>0</v>
      </c>
      <c r="N28" s="10">
        <f t="shared" si="8"/>
        <v>0</v>
      </c>
      <c r="O28" s="10">
        <f t="shared" si="8"/>
        <v>0</v>
      </c>
      <c r="P28" s="10">
        <f t="shared" si="8"/>
        <v>0</v>
      </c>
      <c r="Q28" s="10">
        <f t="shared" si="8"/>
        <v>0</v>
      </c>
      <c r="R28" s="10">
        <f t="shared" si="8"/>
        <v>0</v>
      </c>
      <c r="S28" s="10">
        <f t="shared" si="8"/>
        <v>0</v>
      </c>
      <c r="T28" s="10">
        <v>69.8</v>
      </c>
      <c r="U28" s="10">
        <v>69.8</v>
      </c>
      <c r="V28" s="10">
        <f t="shared" si="8"/>
        <v>0</v>
      </c>
      <c r="W28" s="10">
        <f t="shared" si="8"/>
        <v>0</v>
      </c>
      <c r="X28" s="10">
        <v>0</v>
      </c>
      <c r="Y28" s="10">
        <f t="shared" si="8"/>
        <v>0</v>
      </c>
      <c r="Z28" s="10">
        <f t="shared" si="8"/>
        <v>0</v>
      </c>
      <c r="AA28" s="10">
        <f t="shared" si="8"/>
        <v>0</v>
      </c>
      <c r="AB28" s="10">
        <f t="shared" si="8"/>
        <v>0</v>
      </c>
      <c r="AC28" s="10">
        <f t="shared" si="8"/>
        <v>0</v>
      </c>
      <c r="AD28" s="10">
        <f t="shared" si="8"/>
        <v>0</v>
      </c>
      <c r="AE28" s="10">
        <f t="shared" si="8"/>
        <v>0</v>
      </c>
      <c r="AF28" s="52"/>
    </row>
    <row r="29" spans="1:32" ht="18.75">
      <c r="A29" s="16" t="s">
        <v>23</v>
      </c>
      <c r="B29" s="10">
        <f>B30+B31+B32+B33</f>
        <v>69.8</v>
      </c>
      <c r="C29" s="10">
        <v>69.8</v>
      </c>
      <c r="D29" s="10">
        <v>69.8</v>
      </c>
      <c r="E29" s="10">
        <v>69.8</v>
      </c>
      <c r="F29" s="10">
        <v>100</v>
      </c>
      <c r="G29" s="10">
        <v>100</v>
      </c>
      <c r="H29" s="10">
        <f aca="true" t="shared" si="9" ref="H29:AE29">H30+H31+H32+H33</f>
        <v>0</v>
      </c>
      <c r="I29" s="10">
        <f t="shared" si="9"/>
        <v>0</v>
      </c>
      <c r="J29" s="10">
        <f t="shared" si="9"/>
        <v>0</v>
      </c>
      <c r="K29" s="10">
        <f t="shared" si="9"/>
        <v>0</v>
      </c>
      <c r="L29" s="10">
        <f t="shared" si="9"/>
        <v>0</v>
      </c>
      <c r="M29" s="10">
        <f t="shared" si="9"/>
        <v>0</v>
      </c>
      <c r="N29" s="10">
        <f t="shared" si="9"/>
        <v>0</v>
      </c>
      <c r="O29" s="10">
        <f t="shared" si="9"/>
        <v>0</v>
      </c>
      <c r="P29" s="10">
        <f t="shared" si="9"/>
        <v>0</v>
      </c>
      <c r="Q29" s="10">
        <f t="shared" si="9"/>
        <v>0</v>
      </c>
      <c r="R29" s="10">
        <f t="shared" si="9"/>
        <v>0</v>
      </c>
      <c r="S29" s="10">
        <f t="shared" si="9"/>
        <v>0</v>
      </c>
      <c r="T29" s="10">
        <v>69.8</v>
      </c>
      <c r="U29" s="10">
        <v>69.8</v>
      </c>
      <c r="V29" s="10">
        <f t="shared" si="9"/>
        <v>0</v>
      </c>
      <c r="W29" s="10">
        <f t="shared" si="9"/>
        <v>0</v>
      </c>
      <c r="X29" s="10">
        <v>0</v>
      </c>
      <c r="Y29" s="10">
        <f t="shared" si="9"/>
        <v>0</v>
      </c>
      <c r="Z29" s="10">
        <f t="shared" si="9"/>
        <v>0</v>
      </c>
      <c r="AA29" s="10">
        <f t="shared" si="9"/>
        <v>0</v>
      </c>
      <c r="AB29" s="10">
        <f t="shared" si="9"/>
        <v>0</v>
      </c>
      <c r="AC29" s="10">
        <f t="shared" si="9"/>
        <v>0</v>
      </c>
      <c r="AD29" s="10">
        <f t="shared" si="9"/>
        <v>0</v>
      </c>
      <c r="AE29" s="10">
        <f t="shared" si="9"/>
        <v>0</v>
      </c>
      <c r="AF29" s="52"/>
    </row>
    <row r="30" spans="1:32" ht="37.5">
      <c r="A30" s="9" t="s">
        <v>24</v>
      </c>
      <c r="B30" s="10"/>
      <c r="C30" s="11"/>
      <c r="D30" s="11"/>
      <c r="E30" s="12"/>
      <c r="F30" s="10"/>
      <c r="G30" s="10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3"/>
      <c r="AF30" s="52"/>
    </row>
    <row r="31" spans="1:32" ht="56.25">
      <c r="A31" s="9" t="s">
        <v>25</v>
      </c>
      <c r="B31" s="10"/>
      <c r="C31" s="11"/>
      <c r="D31" s="11"/>
      <c r="E31" s="12"/>
      <c r="F31" s="10"/>
      <c r="G31" s="10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3"/>
      <c r="AF31" s="52"/>
    </row>
    <row r="32" spans="1:32" ht="37.5">
      <c r="A32" s="9" t="s">
        <v>26</v>
      </c>
      <c r="B32" s="10">
        <v>69.8</v>
      </c>
      <c r="C32" s="10">
        <v>69.8</v>
      </c>
      <c r="D32" s="10">
        <v>69.8</v>
      </c>
      <c r="E32" s="10">
        <v>69.8</v>
      </c>
      <c r="F32" s="10">
        <v>100</v>
      </c>
      <c r="G32" s="10">
        <v>100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0">
        <v>69.8</v>
      </c>
      <c r="U32" s="10">
        <v>69.8</v>
      </c>
      <c r="V32" s="11">
        <v>0</v>
      </c>
      <c r="W32" s="11">
        <v>0</v>
      </c>
      <c r="X32" s="11">
        <v>0</v>
      </c>
      <c r="Y32" s="11">
        <v>0</v>
      </c>
      <c r="Z32" s="11">
        <v>0</v>
      </c>
      <c r="AA32" s="11">
        <v>0</v>
      </c>
      <c r="AB32" s="11">
        <v>0</v>
      </c>
      <c r="AC32" s="11">
        <v>0</v>
      </c>
      <c r="AD32" s="11">
        <v>0</v>
      </c>
      <c r="AE32" s="11">
        <v>0</v>
      </c>
      <c r="AF32" s="52"/>
    </row>
    <row r="33" spans="1:32" ht="37.5">
      <c r="A33" s="9" t="s">
        <v>27</v>
      </c>
      <c r="B33" s="10"/>
      <c r="C33" s="11"/>
      <c r="D33" s="11"/>
      <c r="E33" s="12"/>
      <c r="F33" s="10"/>
      <c r="G33" s="10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3"/>
      <c r="AF33" s="53"/>
    </row>
    <row r="34" spans="1:32" ht="264.75" customHeight="1">
      <c r="A34" s="6" t="s">
        <v>32</v>
      </c>
      <c r="B34" s="7">
        <f>B36+B42+B48+B54+B60</f>
        <v>741.6</v>
      </c>
      <c r="C34" s="7">
        <f>C36+C42+C48+C54+C60</f>
        <v>690.3</v>
      </c>
      <c r="D34" s="7">
        <f>D36+D42+D48+D54+D60</f>
        <v>690.3000000000001</v>
      </c>
      <c r="E34" s="7">
        <f>E36+E42+E48+E54+E60</f>
        <v>539.96</v>
      </c>
      <c r="F34" s="7">
        <f>E34/B34*100</f>
        <v>72.8101402373247</v>
      </c>
      <c r="G34" s="19">
        <f>E34/C34*100</f>
        <v>78.22106330580908</v>
      </c>
      <c r="H34" s="19">
        <f aca="true" t="shared" si="10" ref="H34:AE34">H36+H42+H48+H54+H60</f>
        <v>141.875</v>
      </c>
      <c r="I34" s="19">
        <f>I36+I42+I48+I54+I60</f>
        <v>67.7</v>
      </c>
      <c r="J34" s="7">
        <f t="shared" si="10"/>
        <v>154.45</v>
      </c>
      <c r="K34" s="7">
        <f t="shared" si="10"/>
        <v>33.7</v>
      </c>
      <c r="L34" s="7">
        <f>L36+L42+L48+L54+L60</f>
        <v>10.33</v>
      </c>
      <c r="M34" s="7">
        <f>M36+M42+M48+M54+M60</f>
        <v>73.4</v>
      </c>
      <c r="N34" s="7">
        <f t="shared" si="10"/>
        <v>101.45</v>
      </c>
      <c r="O34" s="7">
        <f t="shared" si="10"/>
        <v>154.5</v>
      </c>
      <c r="P34" s="7">
        <f t="shared" si="10"/>
        <v>179</v>
      </c>
      <c r="Q34" s="7">
        <f t="shared" si="10"/>
        <v>35.13</v>
      </c>
      <c r="R34" s="19">
        <f t="shared" si="10"/>
        <v>58.830000000000005</v>
      </c>
      <c r="S34" s="19">
        <f t="shared" si="10"/>
        <v>0</v>
      </c>
      <c r="T34" s="7">
        <f t="shared" si="10"/>
        <v>5</v>
      </c>
      <c r="U34" s="7">
        <f t="shared" si="10"/>
        <v>65.5</v>
      </c>
      <c r="V34" s="7">
        <f t="shared" si="10"/>
        <v>0</v>
      </c>
      <c r="W34" s="7">
        <f t="shared" si="10"/>
        <v>0</v>
      </c>
      <c r="X34" s="7">
        <f t="shared" si="10"/>
        <v>29</v>
      </c>
      <c r="Y34" s="7">
        <f t="shared" si="10"/>
        <v>97.72</v>
      </c>
      <c r="Z34" s="7">
        <f t="shared" si="10"/>
        <v>10.345</v>
      </c>
      <c r="AA34" s="7">
        <f t="shared" si="10"/>
        <v>12.31</v>
      </c>
      <c r="AB34" s="7">
        <f t="shared" si="10"/>
        <v>51.14</v>
      </c>
      <c r="AC34" s="7">
        <f t="shared" si="10"/>
        <v>0</v>
      </c>
      <c r="AD34" s="7">
        <f t="shared" si="10"/>
        <v>0.16</v>
      </c>
      <c r="AE34" s="7">
        <f t="shared" si="10"/>
        <v>0</v>
      </c>
      <c r="AF34" s="7"/>
    </row>
    <row r="35" spans="1:32" ht="18.75">
      <c r="A35" s="9" t="s">
        <v>21</v>
      </c>
      <c r="B35" s="10"/>
      <c r="C35" s="11"/>
      <c r="D35" s="11"/>
      <c r="E35" s="12"/>
      <c r="F35" s="10"/>
      <c r="G35" s="10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3"/>
      <c r="AF35" s="14"/>
    </row>
    <row r="36" spans="1:32" ht="190.5" customHeight="1">
      <c r="A36" s="15" t="s">
        <v>33</v>
      </c>
      <c r="B36" s="10">
        <f>B37</f>
        <v>100</v>
      </c>
      <c r="C36" s="10">
        <f aca="true" t="shared" si="11" ref="C36:AE36">C37</f>
        <v>100</v>
      </c>
      <c r="D36" s="10">
        <f t="shared" si="11"/>
        <v>100</v>
      </c>
      <c r="E36" s="10">
        <f>E37</f>
        <v>100</v>
      </c>
      <c r="F36" s="10">
        <f>E36/B36*100</f>
        <v>100</v>
      </c>
      <c r="G36" s="10">
        <f>E36/C36*100</f>
        <v>100</v>
      </c>
      <c r="H36" s="10">
        <f t="shared" si="11"/>
        <v>0</v>
      </c>
      <c r="I36" s="10">
        <f t="shared" si="11"/>
        <v>0</v>
      </c>
      <c r="J36" s="10">
        <f t="shared" si="11"/>
        <v>0</v>
      </c>
      <c r="K36" s="10">
        <f t="shared" si="11"/>
        <v>0</v>
      </c>
      <c r="L36" s="10">
        <f t="shared" si="11"/>
        <v>0</v>
      </c>
      <c r="M36" s="10">
        <f t="shared" si="11"/>
        <v>0</v>
      </c>
      <c r="N36" s="10">
        <f t="shared" si="11"/>
        <v>100</v>
      </c>
      <c r="O36" s="10">
        <f t="shared" si="11"/>
        <v>100</v>
      </c>
      <c r="P36" s="10">
        <f t="shared" si="11"/>
        <v>0</v>
      </c>
      <c r="Q36" s="10">
        <f t="shared" si="11"/>
        <v>0</v>
      </c>
      <c r="R36" s="10">
        <f t="shared" si="11"/>
        <v>0</v>
      </c>
      <c r="S36" s="10">
        <f t="shared" si="11"/>
        <v>0</v>
      </c>
      <c r="T36" s="10">
        <f t="shared" si="11"/>
        <v>0</v>
      </c>
      <c r="U36" s="10">
        <f t="shared" si="11"/>
        <v>0</v>
      </c>
      <c r="V36" s="10">
        <f t="shared" si="11"/>
        <v>0</v>
      </c>
      <c r="W36" s="10">
        <f t="shared" si="11"/>
        <v>0</v>
      </c>
      <c r="X36" s="10">
        <f t="shared" si="11"/>
        <v>0</v>
      </c>
      <c r="Y36" s="10">
        <f t="shared" si="11"/>
        <v>0</v>
      </c>
      <c r="Z36" s="10">
        <f t="shared" si="11"/>
        <v>0</v>
      </c>
      <c r="AA36" s="10">
        <f t="shared" si="11"/>
        <v>0</v>
      </c>
      <c r="AB36" s="10">
        <f t="shared" si="11"/>
        <v>0</v>
      </c>
      <c r="AC36" s="10">
        <f t="shared" si="11"/>
        <v>0</v>
      </c>
      <c r="AD36" s="10">
        <f t="shared" si="11"/>
        <v>0</v>
      </c>
      <c r="AE36" s="10">
        <f t="shared" si="11"/>
        <v>0</v>
      </c>
      <c r="AF36" s="51" t="s">
        <v>46</v>
      </c>
    </row>
    <row r="37" spans="1:32" ht="18.75">
      <c r="A37" s="16" t="s">
        <v>23</v>
      </c>
      <c r="B37" s="10">
        <f>B38+B39+B40+B41</f>
        <v>100</v>
      </c>
      <c r="C37" s="10">
        <f aca="true" t="shared" si="12" ref="C37:AE37">C38+C39+C40+C41</f>
        <v>100</v>
      </c>
      <c r="D37" s="10">
        <f t="shared" si="12"/>
        <v>100</v>
      </c>
      <c r="E37" s="10">
        <f t="shared" si="12"/>
        <v>100</v>
      </c>
      <c r="F37" s="10">
        <f>E37/B37*100</f>
        <v>100</v>
      </c>
      <c r="G37" s="10">
        <f>E37/C37*100</f>
        <v>100</v>
      </c>
      <c r="H37" s="10">
        <f t="shared" si="12"/>
        <v>0</v>
      </c>
      <c r="I37" s="10">
        <f t="shared" si="12"/>
        <v>0</v>
      </c>
      <c r="J37" s="10">
        <f t="shared" si="12"/>
        <v>0</v>
      </c>
      <c r="K37" s="10">
        <f t="shared" si="12"/>
        <v>0</v>
      </c>
      <c r="L37" s="10">
        <f t="shared" si="12"/>
        <v>0</v>
      </c>
      <c r="M37" s="10">
        <f t="shared" si="12"/>
        <v>0</v>
      </c>
      <c r="N37" s="10">
        <f t="shared" si="12"/>
        <v>100</v>
      </c>
      <c r="O37" s="10">
        <f>O38+O39+O40+O41</f>
        <v>100</v>
      </c>
      <c r="P37" s="10">
        <f t="shared" si="12"/>
        <v>0</v>
      </c>
      <c r="Q37" s="10">
        <f t="shared" si="12"/>
        <v>0</v>
      </c>
      <c r="R37" s="10">
        <f t="shared" si="12"/>
        <v>0</v>
      </c>
      <c r="S37" s="10">
        <f t="shared" si="12"/>
        <v>0</v>
      </c>
      <c r="T37" s="10">
        <f t="shared" si="12"/>
        <v>0</v>
      </c>
      <c r="U37" s="10">
        <f t="shared" si="12"/>
        <v>0</v>
      </c>
      <c r="V37" s="10">
        <f t="shared" si="12"/>
        <v>0</v>
      </c>
      <c r="W37" s="10">
        <f t="shared" si="12"/>
        <v>0</v>
      </c>
      <c r="X37" s="10">
        <f t="shared" si="12"/>
        <v>0</v>
      </c>
      <c r="Y37" s="10">
        <f t="shared" si="12"/>
        <v>0</v>
      </c>
      <c r="Z37" s="10">
        <f t="shared" si="12"/>
        <v>0</v>
      </c>
      <c r="AA37" s="10">
        <f t="shared" si="12"/>
        <v>0</v>
      </c>
      <c r="AB37" s="10">
        <f t="shared" si="12"/>
        <v>0</v>
      </c>
      <c r="AC37" s="10">
        <f t="shared" si="12"/>
        <v>0</v>
      </c>
      <c r="AD37" s="10">
        <f t="shared" si="12"/>
        <v>0</v>
      </c>
      <c r="AE37" s="10">
        <f t="shared" si="12"/>
        <v>0</v>
      </c>
      <c r="AF37" s="52"/>
    </row>
    <row r="38" spans="1:32" ht="37.5">
      <c r="A38" s="9" t="s">
        <v>24</v>
      </c>
      <c r="B38" s="10"/>
      <c r="C38" s="11"/>
      <c r="D38" s="11"/>
      <c r="E38" s="12"/>
      <c r="F38" s="10"/>
      <c r="G38" s="10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3"/>
      <c r="AF38" s="52"/>
    </row>
    <row r="39" spans="1:32" ht="56.25">
      <c r="A39" s="9" t="s">
        <v>25</v>
      </c>
      <c r="B39" s="10"/>
      <c r="C39" s="11"/>
      <c r="D39" s="11"/>
      <c r="E39" s="12"/>
      <c r="F39" s="10"/>
      <c r="G39" s="10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3"/>
      <c r="AF39" s="52"/>
    </row>
    <row r="40" spans="1:32" ht="37.5">
      <c r="A40" s="9" t="s">
        <v>26</v>
      </c>
      <c r="B40" s="10">
        <v>100</v>
      </c>
      <c r="C40" s="10">
        <v>100</v>
      </c>
      <c r="D40" s="10">
        <v>100</v>
      </c>
      <c r="E40" s="11">
        <f>I40+K40+M40+O40</f>
        <v>100</v>
      </c>
      <c r="F40" s="10">
        <f>E40/B40*100</f>
        <v>100</v>
      </c>
      <c r="G40" s="10">
        <f>E40/C40*100</f>
        <v>100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100</v>
      </c>
      <c r="O40" s="11">
        <v>100</v>
      </c>
      <c r="P40" s="11">
        <v>0</v>
      </c>
      <c r="Q40" s="11">
        <v>0</v>
      </c>
      <c r="R40" s="11">
        <v>0</v>
      </c>
      <c r="S40" s="11">
        <v>0</v>
      </c>
      <c r="T40" s="11">
        <v>0</v>
      </c>
      <c r="U40" s="11">
        <v>0</v>
      </c>
      <c r="V40" s="11">
        <v>0</v>
      </c>
      <c r="W40" s="11">
        <v>0</v>
      </c>
      <c r="X40" s="11">
        <v>0</v>
      </c>
      <c r="Y40" s="11">
        <v>0</v>
      </c>
      <c r="Z40" s="11">
        <v>0</v>
      </c>
      <c r="AA40" s="11">
        <v>0</v>
      </c>
      <c r="AB40" s="11">
        <v>0</v>
      </c>
      <c r="AC40" s="11">
        <v>0</v>
      </c>
      <c r="AD40" s="11">
        <v>0</v>
      </c>
      <c r="AE40" s="11">
        <v>0</v>
      </c>
      <c r="AF40" s="52"/>
    </row>
    <row r="41" spans="1:32" ht="37.5">
      <c r="A41" s="9" t="s">
        <v>27</v>
      </c>
      <c r="B41" s="10"/>
      <c r="C41" s="11"/>
      <c r="D41" s="11"/>
      <c r="E41" s="12"/>
      <c r="F41" s="10"/>
      <c r="G41" s="10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3"/>
      <c r="AF41" s="53"/>
    </row>
    <row r="42" spans="1:32" ht="224.25" customHeight="1">
      <c r="A42" s="15" t="s">
        <v>34</v>
      </c>
      <c r="B42" s="10">
        <f>B43</f>
        <v>230</v>
      </c>
      <c r="C42" s="10">
        <f>C43</f>
        <v>230</v>
      </c>
      <c r="D42" s="10">
        <f aca="true" t="shared" si="13" ref="D42:AE42">D43</f>
        <v>230</v>
      </c>
      <c r="E42" s="10">
        <f>E43</f>
        <v>230.00000000000003</v>
      </c>
      <c r="F42" s="10">
        <f>E42/B42*100</f>
        <v>100.00000000000003</v>
      </c>
      <c r="G42" s="10">
        <f>E42/C42*100</f>
        <v>100.00000000000003</v>
      </c>
      <c r="H42" s="10">
        <f t="shared" si="13"/>
        <v>141.875</v>
      </c>
      <c r="I42" s="10">
        <f t="shared" si="13"/>
        <v>67.7</v>
      </c>
      <c r="J42" s="10">
        <f t="shared" si="13"/>
        <v>67.45</v>
      </c>
      <c r="K42" s="10">
        <f t="shared" si="13"/>
        <v>33.7</v>
      </c>
      <c r="L42" s="10">
        <f t="shared" si="13"/>
        <v>10.33</v>
      </c>
      <c r="M42" s="10">
        <f t="shared" si="13"/>
        <v>73.4</v>
      </c>
      <c r="N42" s="10">
        <f t="shared" si="13"/>
        <v>0</v>
      </c>
      <c r="O42" s="10">
        <f t="shared" si="13"/>
        <v>44.9</v>
      </c>
      <c r="P42" s="10">
        <f t="shared" si="13"/>
        <v>0</v>
      </c>
      <c r="Q42" s="10">
        <f t="shared" si="13"/>
        <v>0</v>
      </c>
      <c r="R42" s="10">
        <f t="shared" si="13"/>
        <v>0</v>
      </c>
      <c r="S42" s="10">
        <f t="shared" si="13"/>
        <v>0</v>
      </c>
      <c r="T42" s="10">
        <f t="shared" si="13"/>
        <v>0</v>
      </c>
      <c r="U42" s="10">
        <f t="shared" si="13"/>
        <v>0</v>
      </c>
      <c r="V42" s="10">
        <f t="shared" si="13"/>
        <v>0</v>
      </c>
      <c r="W42" s="10">
        <f t="shared" si="13"/>
        <v>0</v>
      </c>
      <c r="X42" s="10">
        <f t="shared" si="13"/>
        <v>0</v>
      </c>
      <c r="Y42" s="10">
        <f t="shared" si="13"/>
        <v>0</v>
      </c>
      <c r="Z42" s="10">
        <f t="shared" si="13"/>
        <v>10.345</v>
      </c>
      <c r="AA42" s="10">
        <f t="shared" si="13"/>
        <v>10.3</v>
      </c>
      <c r="AB42" s="10">
        <f t="shared" si="13"/>
        <v>0</v>
      </c>
      <c r="AC42" s="10">
        <f t="shared" si="13"/>
        <v>0</v>
      </c>
      <c r="AD42" s="10">
        <f t="shared" si="13"/>
        <v>0</v>
      </c>
      <c r="AE42" s="10">
        <f t="shared" si="13"/>
        <v>0</v>
      </c>
      <c r="AF42" s="51" t="s">
        <v>45</v>
      </c>
    </row>
    <row r="43" spans="1:32" ht="18.75">
      <c r="A43" s="16" t="s">
        <v>23</v>
      </c>
      <c r="B43" s="10">
        <f>B44+B45+B46+B47</f>
        <v>230</v>
      </c>
      <c r="C43" s="10">
        <f>C44+C45+C46+C47</f>
        <v>230</v>
      </c>
      <c r="D43" s="10">
        <f aca="true" t="shared" si="14" ref="D43:AE43">D44+D45+D46+D47</f>
        <v>230</v>
      </c>
      <c r="E43" s="10">
        <f>E44+E45+E46+E47</f>
        <v>230.00000000000003</v>
      </c>
      <c r="F43" s="10">
        <f>E43/B43*100</f>
        <v>100.00000000000003</v>
      </c>
      <c r="G43" s="10">
        <f>E43/C43*100</f>
        <v>100.00000000000003</v>
      </c>
      <c r="H43" s="10">
        <f t="shared" si="14"/>
        <v>141.875</v>
      </c>
      <c r="I43" s="10">
        <f t="shared" si="14"/>
        <v>67.7</v>
      </c>
      <c r="J43" s="10">
        <f t="shared" si="14"/>
        <v>67.45</v>
      </c>
      <c r="K43" s="10">
        <f t="shared" si="14"/>
        <v>33.7</v>
      </c>
      <c r="L43" s="10">
        <f t="shared" si="14"/>
        <v>10.33</v>
      </c>
      <c r="M43" s="10">
        <f t="shared" si="14"/>
        <v>73.4</v>
      </c>
      <c r="N43" s="10">
        <f t="shared" si="14"/>
        <v>0</v>
      </c>
      <c r="O43" s="10">
        <f t="shared" si="14"/>
        <v>44.9</v>
      </c>
      <c r="P43" s="10">
        <f t="shared" si="14"/>
        <v>0</v>
      </c>
      <c r="Q43" s="10">
        <f t="shared" si="14"/>
        <v>0</v>
      </c>
      <c r="R43" s="10">
        <f t="shared" si="14"/>
        <v>0</v>
      </c>
      <c r="S43" s="10">
        <f t="shared" si="14"/>
        <v>0</v>
      </c>
      <c r="T43" s="10">
        <f t="shared" si="14"/>
        <v>0</v>
      </c>
      <c r="U43" s="10">
        <f t="shared" si="14"/>
        <v>0</v>
      </c>
      <c r="V43" s="10">
        <f t="shared" si="14"/>
        <v>0</v>
      </c>
      <c r="W43" s="10">
        <f t="shared" si="14"/>
        <v>0</v>
      </c>
      <c r="X43" s="10">
        <f t="shared" si="14"/>
        <v>0</v>
      </c>
      <c r="Y43" s="10">
        <f t="shared" si="14"/>
        <v>0</v>
      </c>
      <c r="Z43" s="10">
        <f t="shared" si="14"/>
        <v>10.345</v>
      </c>
      <c r="AA43" s="10">
        <f t="shared" si="14"/>
        <v>10.3</v>
      </c>
      <c r="AB43" s="10">
        <f t="shared" si="14"/>
        <v>0</v>
      </c>
      <c r="AC43" s="10">
        <f t="shared" si="14"/>
        <v>0</v>
      </c>
      <c r="AD43" s="10">
        <f t="shared" si="14"/>
        <v>0</v>
      </c>
      <c r="AE43" s="10">
        <f t="shared" si="14"/>
        <v>0</v>
      </c>
      <c r="AF43" s="52"/>
    </row>
    <row r="44" spans="1:32" ht="37.5">
      <c r="A44" s="9" t="s">
        <v>24</v>
      </c>
      <c r="B44" s="10"/>
      <c r="C44" s="11"/>
      <c r="D44" s="11"/>
      <c r="E44" s="12"/>
      <c r="F44" s="10"/>
      <c r="G44" s="10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3"/>
      <c r="AF44" s="52"/>
    </row>
    <row r="45" spans="1:32" ht="56.25">
      <c r="A45" s="9" t="s">
        <v>25</v>
      </c>
      <c r="B45" s="10"/>
      <c r="C45" s="11"/>
      <c r="D45" s="11"/>
      <c r="E45" s="12"/>
      <c r="F45" s="10"/>
      <c r="G45" s="10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3"/>
      <c r="AF45" s="52"/>
    </row>
    <row r="46" spans="1:32" ht="37.5">
      <c r="A46" s="9" t="s">
        <v>26</v>
      </c>
      <c r="B46" s="10">
        <f>H46+J46+L46+Z46</f>
        <v>230</v>
      </c>
      <c r="C46" s="11">
        <f>H46+J46+L46+N46+P46+R46+T46+V46+X46+Z46+AB46+AD46</f>
        <v>230</v>
      </c>
      <c r="D46" s="11">
        <v>230</v>
      </c>
      <c r="E46" s="11">
        <f>I46+K46+M46+O46+Q46+S46+U46+W46+Y46+AA46</f>
        <v>230.00000000000003</v>
      </c>
      <c r="F46" s="10">
        <f>E46/B46*100</f>
        <v>100.00000000000003</v>
      </c>
      <c r="G46" s="10">
        <f>E46/C46*100</f>
        <v>100.00000000000003</v>
      </c>
      <c r="H46" s="11">
        <v>141.875</v>
      </c>
      <c r="I46" s="11">
        <v>67.7</v>
      </c>
      <c r="J46" s="11">
        <v>67.45</v>
      </c>
      <c r="K46" s="11">
        <v>33.7</v>
      </c>
      <c r="L46" s="11">
        <v>10.33</v>
      </c>
      <c r="M46" s="11">
        <v>73.4</v>
      </c>
      <c r="N46" s="11">
        <v>0</v>
      </c>
      <c r="O46" s="11">
        <v>44.9</v>
      </c>
      <c r="P46" s="11">
        <v>0</v>
      </c>
      <c r="Q46" s="11">
        <v>0</v>
      </c>
      <c r="R46" s="11">
        <v>0</v>
      </c>
      <c r="S46" s="11">
        <v>0</v>
      </c>
      <c r="T46" s="11">
        <v>0</v>
      </c>
      <c r="U46" s="11">
        <v>0</v>
      </c>
      <c r="V46" s="11">
        <v>0</v>
      </c>
      <c r="W46" s="11">
        <v>0</v>
      </c>
      <c r="X46" s="11">
        <v>0</v>
      </c>
      <c r="Y46" s="11">
        <v>0</v>
      </c>
      <c r="Z46" s="11">
        <v>10.345</v>
      </c>
      <c r="AA46" s="11">
        <v>10.3</v>
      </c>
      <c r="AB46" s="11">
        <v>0</v>
      </c>
      <c r="AC46" s="11">
        <v>0</v>
      </c>
      <c r="AD46" s="11">
        <v>0</v>
      </c>
      <c r="AE46" s="11">
        <v>0</v>
      </c>
      <c r="AF46" s="52"/>
    </row>
    <row r="47" spans="1:32" ht="37.5">
      <c r="A47" s="9" t="s">
        <v>27</v>
      </c>
      <c r="B47" s="10"/>
      <c r="C47" s="11"/>
      <c r="D47" s="11"/>
      <c r="E47" s="12"/>
      <c r="F47" s="10"/>
      <c r="G47" s="10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3"/>
      <c r="AF47" s="53"/>
    </row>
    <row r="48" spans="1:32" ht="225">
      <c r="A48" s="15" t="s">
        <v>35</v>
      </c>
      <c r="B48" s="10">
        <f>B49</f>
        <v>144.45999999999998</v>
      </c>
      <c r="C48" s="10">
        <f aca="true" t="shared" si="15" ref="C48:AE48">C49</f>
        <v>144.45999999999998</v>
      </c>
      <c r="D48" s="10">
        <f t="shared" si="15"/>
        <v>144.46</v>
      </c>
      <c r="E48" s="10">
        <f>E49</f>
        <v>144.45999999999998</v>
      </c>
      <c r="F48" s="10">
        <f>E48/B48*100</f>
        <v>100</v>
      </c>
      <c r="G48" s="10">
        <f>E48/C48*100</f>
        <v>100</v>
      </c>
      <c r="H48" s="10">
        <f t="shared" si="15"/>
        <v>0</v>
      </c>
      <c r="I48" s="10">
        <f t="shared" si="15"/>
        <v>0</v>
      </c>
      <c r="J48" s="10">
        <f t="shared" si="15"/>
        <v>87</v>
      </c>
      <c r="K48" s="10">
        <f t="shared" si="15"/>
        <v>0</v>
      </c>
      <c r="L48" s="10">
        <f t="shared" si="15"/>
        <v>0</v>
      </c>
      <c r="M48" s="10">
        <f t="shared" si="15"/>
        <v>0</v>
      </c>
      <c r="N48" s="10">
        <f t="shared" si="15"/>
        <v>1.45</v>
      </c>
      <c r="O48" s="10">
        <f t="shared" si="15"/>
        <v>9.6</v>
      </c>
      <c r="P48" s="10">
        <f>P49</f>
        <v>24.38</v>
      </c>
      <c r="Q48" s="10">
        <f t="shared" si="15"/>
        <v>35.13</v>
      </c>
      <c r="R48" s="10">
        <f t="shared" si="15"/>
        <v>2.63</v>
      </c>
      <c r="S48" s="10">
        <f t="shared" si="15"/>
        <v>0</v>
      </c>
      <c r="T48" s="10">
        <f t="shared" si="15"/>
        <v>0</v>
      </c>
      <c r="U48" s="10">
        <f t="shared" si="15"/>
        <v>0</v>
      </c>
      <c r="V48" s="10">
        <f t="shared" si="15"/>
        <v>0</v>
      </c>
      <c r="W48" s="10">
        <f t="shared" si="15"/>
        <v>0</v>
      </c>
      <c r="X48" s="10">
        <f t="shared" si="15"/>
        <v>29</v>
      </c>
      <c r="Y48" s="10">
        <f t="shared" si="15"/>
        <v>97.72</v>
      </c>
      <c r="Z48" s="10">
        <f t="shared" si="15"/>
        <v>0</v>
      </c>
      <c r="AA48" s="10">
        <f t="shared" si="15"/>
        <v>2.01</v>
      </c>
      <c r="AB48" s="10">
        <f t="shared" si="15"/>
        <v>0</v>
      </c>
      <c r="AC48" s="10">
        <f t="shared" si="15"/>
        <v>0</v>
      </c>
      <c r="AD48" s="10">
        <f t="shared" si="15"/>
        <v>0</v>
      </c>
      <c r="AE48" s="10">
        <f t="shared" si="15"/>
        <v>0</v>
      </c>
      <c r="AF48" s="51" t="s">
        <v>44</v>
      </c>
    </row>
    <row r="49" spans="1:32" ht="18.75">
      <c r="A49" s="16" t="s">
        <v>23</v>
      </c>
      <c r="B49" s="10">
        <f>B50+B51+B52+B53</f>
        <v>144.45999999999998</v>
      </c>
      <c r="C49" s="10">
        <f aca="true" t="shared" si="16" ref="C49:AE49">C50+C51+C52+C53</f>
        <v>144.45999999999998</v>
      </c>
      <c r="D49" s="10">
        <f t="shared" si="16"/>
        <v>144.46</v>
      </c>
      <c r="E49" s="10">
        <f>E50+E51+E52+E53</f>
        <v>144.45999999999998</v>
      </c>
      <c r="F49" s="10">
        <f>E49/B49*100</f>
        <v>100</v>
      </c>
      <c r="G49" s="10">
        <f>E49/C49*100</f>
        <v>100</v>
      </c>
      <c r="H49" s="10">
        <f t="shared" si="16"/>
        <v>0</v>
      </c>
      <c r="I49" s="10">
        <f t="shared" si="16"/>
        <v>0</v>
      </c>
      <c r="J49" s="10">
        <f t="shared" si="16"/>
        <v>87</v>
      </c>
      <c r="K49" s="10">
        <f>K50+K51+K52+K53</f>
        <v>0</v>
      </c>
      <c r="L49" s="10">
        <f t="shared" si="16"/>
        <v>0</v>
      </c>
      <c r="M49" s="10">
        <f t="shared" si="16"/>
        <v>0</v>
      </c>
      <c r="N49" s="10">
        <f t="shared" si="16"/>
        <v>1.45</v>
      </c>
      <c r="O49" s="10">
        <f t="shared" si="16"/>
        <v>9.6</v>
      </c>
      <c r="P49" s="10">
        <f>P50+P51+P52+P53</f>
        <v>24.38</v>
      </c>
      <c r="Q49" s="10">
        <f t="shared" si="16"/>
        <v>35.13</v>
      </c>
      <c r="R49" s="10">
        <f t="shared" si="16"/>
        <v>2.63</v>
      </c>
      <c r="S49" s="10">
        <f t="shared" si="16"/>
        <v>0</v>
      </c>
      <c r="T49" s="10">
        <f t="shared" si="16"/>
        <v>0</v>
      </c>
      <c r="U49" s="10">
        <f t="shared" si="16"/>
        <v>0</v>
      </c>
      <c r="V49" s="10">
        <f t="shared" si="16"/>
        <v>0</v>
      </c>
      <c r="W49" s="10">
        <f t="shared" si="16"/>
        <v>0</v>
      </c>
      <c r="X49" s="10">
        <f t="shared" si="16"/>
        <v>29</v>
      </c>
      <c r="Y49" s="10">
        <f t="shared" si="16"/>
        <v>97.72</v>
      </c>
      <c r="Z49" s="10">
        <f t="shared" si="16"/>
        <v>0</v>
      </c>
      <c r="AA49" s="10">
        <f t="shared" si="16"/>
        <v>2.01</v>
      </c>
      <c r="AB49" s="10">
        <f t="shared" si="16"/>
        <v>0</v>
      </c>
      <c r="AC49" s="10">
        <f t="shared" si="16"/>
        <v>0</v>
      </c>
      <c r="AD49" s="10">
        <f t="shared" si="16"/>
        <v>0</v>
      </c>
      <c r="AE49" s="10">
        <f t="shared" si="16"/>
        <v>0</v>
      </c>
      <c r="AF49" s="55"/>
    </row>
    <row r="50" spans="1:32" ht="37.5">
      <c r="A50" s="9" t="s">
        <v>24</v>
      </c>
      <c r="B50" s="10"/>
      <c r="C50" s="11"/>
      <c r="D50" s="11"/>
      <c r="E50" s="12"/>
      <c r="F50" s="12"/>
      <c r="G50" s="12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3"/>
      <c r="AF50" s="55"/>
    </row>
    <row r="51" spans="1:32" ht="56.25">
      <c r="A51" s="9" t="s">
        <v>25</v>
      </c>
      <c r="B51" s="10"/>
      <c r="C51" s="11"/>
      <c r="D51" s="11"/>
      <c r="E51" s="12"/>
      <c r="F51" s="12"/>
      <c r="G51" s="12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3"/>
      <c r="AF51" s="55"/>
    </row>
    <row r="52" spans="1:32" ht="37.5">
      <c r="A52" s="9" t="s">
        <v>26</v>
      </c>
      <c r="B52" s="10">
        <f>H52+J52+L52+N52+P52+R52+T52+V52+X52+Z52+AB52+AD52</f>
        <v>144.45999999999998</v>
      </c>
      <c r="C52" s="11">
        <f>H52+J52+L52+N52+P52+R52+T52+V52+X52</f>
        <v>144.45999999999998</v>
      </c>
      <c r="D52" s="11">
        <v>144.46</v>
      </c>
      <c r="E52" s="11">
        <f>I52+K52+M52+O52+Q52+S52+U52+W52+Y52+AA52</f>
        <v>144.45999999999998</v>
      </c>
      <c r="F52" s="10">
        <f>E52/B52*100</f>
        <v>100</v>
      </c>
      <c r="G52" s="10">
        <f>E52/C52*100</f>
        <v>100</v>
      </c>
      <c r="H52" s="11">
        <v>0</v>
      </c>
      <c r="I52" s="11">
        <v>0</v>
      </c>
      <c r="J52" s="11">
        <v>87</v>
      </c>
      <c r="K52" s="11">
        <v>0</v>
      </c>
      <c r="L52" s="11">
        <v>0</v>
      </c>
      <c r="M52" s="11">
        <v>0</v>
      </c>
      <c r="N52" s="11">
        <v>1.45</v>
      </c>
      <c r="O52" s="11">
        <v>9.6</v>
      </c>
      <c r="P52" s="11">
        <v>24.38</v>
      </c>
      <c r="Q52" s="11">
        <v>35.13</v>
      </c>
      <c r="R52" s="11">
        <v>2.63</v>
      </c>
      <c r="S52" s="11">
        <v>0</v>
      </c>
      <c r="T52" s="11">
        <v>0</v>
      </c>
      <c r="U52" s="11">
        <v>0</v>
      </c>
      <c r="V52" s="11">
        <v>0</v>
      </c>
      <c r="W52" s="11">
        <v>0</v>
      </c>
      <c r="X52" s="11">
        <v>29</v>
      </c>
      <c r="Y52" s="11">
        <v>97.72</v>
      </c>
      <c r="Z52" s="11">
        <v>0</v>
      </c>
      <c r="AA52" s="11">
        <v>2.01</v>
      </c>
      <c r="AB52" s="11">
        <v>0</v>
      </c>
      <c r="AC52" s="11">
        <v>0</v>
      </c>
      <c r="AD52" s="11">
        <v>0</v>
      </c>
      <c r="AE52" s="11">
        <v>0</v>
      </c>
      <c r="AF52" s="55"/>
    </row>
    <row r="53" spans="1:32" ht="42" customHeight="1">
      <c r="A53" s="9" t="s">
        <v>27</v>
      </c>
      <c r="B53" s="10"/>
      <c r="C53" s="11"/>
      <c r="D53" s="11"/>
      <c r="E53" s="12"/>
      <c r="F53" s="12"/>
      <c r="G53" s="12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3"/>
      <c r="AF53" s="56"/>
    </row>
    <row r="54" spans="1:32" ht="200.25" customHeight="1">
      <c r="A54" s="15" t="s">
        <v>36</v>
      </c>
      <c r="B54" s="10">
        <f aca="true" t="shared" si="17" ref="B54:AE54">B55</f>
        <v>117.14</v>
      </c>
      <c r="C54" s="10">
        <f t="shared" si="17"/>
        <v>65.84</v>
      </c>
      <c r="D54" s="10">
        <f t="shared" si="17"/>
        <v>65.84</v>
      </c>
      <c r="E54" s="10">
        <f t="shared" si="17"/>
        <v>65.5</v>
      </c>
      <c r="F54" s="11">
        <v>56.9</v>
      </c>
      <c r="G54" s="11">
        <f>E54/C54*100</f>
        <v>99.48359659781288</v>
      </c>
      <c r="H54" s="10">
        <f t="shared" si="17"/>
        <v>0</v>
      </c>
      <c r="I54" s="10">
        <f t="shared" si="17"/>
        <v>0</v>
      </c>
      <c r="J54" s="10">
        <f t="shared" si="17"/>
        <v>0</v>
      </c>
      <c r="K54" s="10">
        <f t="shared" si="17"/>
        <v>0</v>
      </c>
      <c r="L54" s="10">
        <f t="shared" si="17"/>
        <v>0</v>
      </c>
      <c r="M54" s="10">
        <f t="shared" si="17"/>
        <v>0</v>
      </c>
      <c r="N54" s="10">
        <f t="shared" si="17"/>
        <v>0</v>
      </c>
      <c r="O54" s="10">
        <f t="shared" si="17"/>
        <v>0</v>
      </c>
      <c r="P54" s="10">
        <f t="shared" si="17"/>
        <v>4.62</v>
      </c>
      <c r="Q54" s="10">
        <f t="shared" si="17"/>
        <v>0</v>
      </c>
      <c r="R54" s="10">
        <f t="shared" si="17"/>
        <v>56.2</v>
      </c>
      <c r="S54" s="10">
        <f t="shared" si="17"/>
        <v>0</v>
      </c>
      <c r="T54" s="10">
        <f t="shared" si="17"/>
        <v>5</v>
      </c>
      <c r="U54" s="10">
        <f t="shared" si="17"/>
        <v>65.5</v>
      </c>
      <c r="V54" s="10">
        <f t="shared" si="17"/>
        <v>0</v>
      </c>
      <c r="W54" s="10">
        <f t="shared" si="17"/>
        <v>0</v>
      </c>
      <c r="X54" s="10">
        <f t="shared" si="17"/>
        <v>0</v>
      </c>
      <c r="Y54" s="10">
        <f t="shared" si="17"/>
        <v>0</v>
      </c>
      <c r="Z54" s="10">
        <f t="shared" si="17"/>
        <v>0</v>
      </c>
      <c r="AA54" s="10">
        <f t="shared" si="17"/>
        <v>0</v>
      </c>
      <c r="AB54" s="10">
        <f t="shared" si="17"/>
        <v>51.14</v>
      </c>
      <c r="AC54" s="10">
        <f t="shared" si="17"/>
        <v>0</v>
      </c>
      <c r="AD54" s="10">
        <f t="shared" si="17"/>
        <v>0.16</v>
      </c>
      <c r="AE54" s="10">
        <f t="shared" si="17"/>
        <v>0</v>
      </c>
      <c r="AF54" s="51" t="s">
        <v>51</v>
      </c>
    </row>
    <row r="55" spans="1:32" ht="18.75">
      <c r="A55" s="16" t="s">
        <v>23</v>
      </c>
      <c r="B55" s="10">
        <f aca="true" t="shared" si="18" ref="B55:AE55">B56+B57+B58+B59</f>
        <v>117.14</v>
      </c>
      <c r="C55" s="10">
        <f>C56+C57+C58+C59</f>
        <v>65.84</v>
      </c>
      <c r="D55" s="10">
        <f>D56+D57+D58+D59</f>
        <v>65.84</v>
      </c>
      <c r="E55" s="10">
        <f>E56+E57+E58+E59</f>
        <v>65.5</v>
      </c>
      <c r="F55" s="11">
        <v>56.9</v>
      </c>
      <c r="G55" s="11">
        <f>E55/C55*100</f>
        <v>99.48359659781288</v>
      </c>
      <c r="H55" s="10">
        <f t="shared" si="18"/>
        <v>0</v>
      </c>
      <c r="I55" s="10">
        <f t="shared" si="18"/>
        <v>0</v>
      </c>
      <c r="J55" s="10">
        <f t="shared" si="18"/>
        <v>0</v>
      </c>
      <c r="K55" s="10">
        <f t="shared" si="18"/>
        <v>0</v>
      </c>
      <c r="L55" s="10">
        <f t="shared" si="18"/>
        <v>0</v>
      </c>
      <c r="M55" s="10">
        <f t="shared" si="18"/>
        <v>0</v>
      </c>
      <c r="N55" s="10">
        <f t="shared" si="18"/>
        <v>0</v>
      </c>
      <c r="O55" s="10">
        <f t="shared" si="18"/>
        <v>0</v>
      </c>
      <c r="P55" s="10">
        <f t="shared" si="18"/>
        <v>4.62</v>
      </c>
      <c r="Q55" s="10">
        <f t="shared" si="18"/>
        <v>0</v>
      </c>
      <c r="R55" s="10">
        <f t="shared" si="18"/>
        <v>56.2</v>
      </c>
      <c r="S55" s="10">
        <f t="shared" si="18"/>
        <v>0</v>
      </c>
      <c r="T55" s="10">
        <f t="shared" si="18"/>
        <v>5</v>
      </c>
      <c r="U55" s="10">
        <f>U56+U57+U58+U59</f>
        <v>65.5</v>
      </c>
      <c r="V55" s="10">
        <f t="shared" si="18"/>
        <v>0</v>
      </c>
      <c r="W55" s="10">
        <f t="shared" si="18"/>
        <v>0</v>
      </c>
      <c r="X55" s="10">
        <f t="shared" si="18"/>
        <v>0</v>
      </c>
      <c r="Y55" s="10">
        <f t="shared" si="18"/>
        <v>0</v>
      </c>
      <c r="Z55" s="10">
        <f t="shared" si="18"/>
        <v>0</v>
      </c>
      <c r="AA55" s="10">
        <f t="shared" si="18"/>
        <v>0</v>
      </c>
      <c r="AB55" s="10">
        <f t="shared" si="18"/>
        <v>51.14</v>
      </c>
      <c r="AC55" s="10">
        <f t="shared" si="18"/>
        <v>0</v>
      </c>
      <c r="AD55" s="10">
        <v>0.16</v>
      </c>
      <c r="AE55" s="10">
        <f t="shared" si="18"/>
        <v>0</v>
      </c>
      <c r="AF55" s="55"/>
    </row>
    <row r="56" spans="1:32" ht="37.5">
      <c r="A56" s="9" t="s">
        <v>24</v>
      </c>
      <c r="B56" s="10"/>
      <c r="C56" s="11"/>
      <c r="D56" s="11"/>
      <c r="E56" s="12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3"/>
      <c r="AF56" s="55"/>
    </row>
    <row r="57" spans="1:32" ht="56.25">
      <c r="A57" s="9" t="s">
        <v>25</v>
      </c>
      <c r="B57" s="10"/>
      <c r="C57" s="11"/>
      <c r="D57" s="11"/>
      <c r="E57" s="12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3"/>
      <c r="AF57" s="55"/>
    </row>
    <row r="58" spans="1:32" ht="37.5">
      <c r="A58" s="9" t="s">
        <v>26</v>
      </c>
      <c r="B58" s="10">
        <v>117.14</v>
      </c>
      <c r="C58" s="11">
        <v>65.84</v>
      </c>
      <c r="D58" s="11">
        <v>65.84</v>
      </c>
      <c r="E58" s="11">
        <f>I58+K58+M58+O58+Q58+S58+U58+W58+Y58</f>
        <v>65.5</v>
      </c>
      <c r="F58" s="11">
        <v>56.9</v>
      </c>
      <c r="G58" s="11">
        <f>E58/C58*100</f>
        <v>99.48359659781288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4.62</v>
      </c>
      <c r="Q58" s="11">
        <v>0</v>
      </c>
      <c r="R58" s="11">
        <v>56.2</v>
      </c>
      <c r="S58" s="11">
        <v>0</v>
      </c>
      <c r="T58" s="11">
        <v>5</v>
      </c>
      <c r="U58" s="11">
        <v>65.5</v>
      </c>
      <c r="V58" s="11">
        <v>0</v>
      </c>
      <c r="W58" s="11">
        <v>0</v>
      </c>
      <c r="X58" s="11">
        <v>0</v>
      </c>
      <c r="Y58" s="11">
        <v>0</v>
      </c>
      <c r="Z58" s="11">
        <v>0</v>
      </c>
      <c r="AA58" s="11">
        <v>0</v>
      </c>
      <c r="AB58" s="11">
        <v>51.14</v>
      </c>
      <c r="AC58" s="11">
        <v>0</v>
      </c>
      <c r="AD58" s="11">
        <v>0.16</v>
      </c>
      <c r="AE58" s="11">
        <v>0</v>
      </c>
      <c r="AF58" s="55"/>
    </row>
    <row r="59" spans="1:32" ht="37.5">
      <c r="A59" s="9" t="s">
        <v>27</v>
      </c>
      <c r="B59" s="10"/>
      <c r="C59" s="11"/>
      <c r="D59" s="11"/>
      <c r="E59" s="12"/>
      <c r="F59" s="12"/>
      <c r="G59" s="12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3"/>
      <c r="AF59" s="56"/>
    </row>
    <row r="60" spans="1:32" ht="354" customHeight="1">
      <c r="A60" s="15" t="s">
        <v>37</v>
      </c>
      <c r="B60" s="10">
        <f>B61</f>
        <v>150</v>
      </c>
      <c r="C60" s="10">
        <f aca="true" t="shared" si="19" ref="C60:AE60">C61</f>
        <v>150</v>
      </c>
      <c r="D60" s="10">
        <f t="shared" si="19"/>
        <v>150</v>
      </c>
      <c r="E60" s="10">
        <f t="shared" si="19"/>
        <v>0</v>
      </c>
      <c r="F60" s="10">
        <f>E60/B60*100</f>
        <v>0</v>
      </c>
      <c r="G60" s="10">
        <v>0</v>
      </c>
      <c r="H60" s="10">
        <f t="shared" si="19"/>
        <v>0</v>
      </c>
      <c r="I60" s="10">
        <f t="shared" si="19"/>
        <v>0</v>
      </c>
      <c r="J60" s="10">
        <f t="shared" si="19"/>
        <v>0</v>
      </c>
      <c r="K60" s="10">
        <f t="shared" si="19"/>
        <v>0</v>
      </c>
      <c r="L60" s="10">
        <f t="shared" si="19"/>
        <v>0</v>
      </c>
      <c r="M60" s="10">
        <f t="shared" si="19"/>
        <v>0</v>
      </c>
      <c r="N60" s="10">
        <f t="shared" si="19"/>
        <v>0</v>
      </c>
      <c r="O60" s="10">
        <f t="shared" si="19"/>
        <v>0</v>
      </c>
      <c r="P60" s="10">
        <f t="shared" si="19"/>
        <v>150</v>
      </c>
      <c r="Q60" s="10">
        <f t="shared" si="19"/>
        <v>0</v>
      </c>
      <c r="R60" s="10">
        <f t="shared" si="19"/>
        <v>0</v>
      </c>
      <c r="S60" s="10">
        <f t="shared" si="19"/>
        <v>0</v>
      </c>
      <c r="T60" s="10">
        <f t="shared" si="19"/>
        <v>0</v>
      </c>
      <c r="U60" s="10">
        <f t="shared" si="19"/>
        <v>0</v>
      </c>
      <c r="V60" s="10">
        <f t="shared" si="19"/>
        <v>0</v>
      </c>
      <c r="W60" s="10">
        <f t="shared" si="19"/>
        <v>0</v>
      </c>
      <c r="X60" s="10">
        <f t="shared" si="19"/>
        <v>0</v>
      </c>
      <c r="Y60" s="10">
        <f t="shared" si="19"/>
        <v>0</v>
      </c>
      <c r="Z60" s="10">
        <f t="shared" si="19"/>
        <v>0</v>
      </c>
      <c r="AA60" s="10">
        <f t="shared" si="19"/>
        <v>0</v>
      </c>
      <c r="AB60" s="10">
        <f t="shared" si="19"/>
        <v>0</v>
      </c>
      <c r="AC60" s="10">
        <f t="shared" si="19"/>
        <v>0</v>
      </c>
      <c r="AD60" s="10">
        <f t="shared" si="19"/>
        <v>0</v>
      </c>
      <c r="AE60" s="10">
        <f t="shared" si="19"/>
        <v>0</v>
      </c>
      <c r="AF60" s="51" t="s">
        <v>47</v>
      </c>
    </row>
    <row r="61" spans="1:32" ht="18.75">
      <c r="A61" s="16" t="s">
        <v>23</v>
      </c>
      <c r="B61" s="10">
        <f>B62+B63+B64+B65</f>
        <v>150</v>
      </c>
      <c r="C61" s="10">
        <f aca="true" t="shared" si="20" ref="C61:AE61">C62+C63+C64+C65</f>
        <v>150</v>
      </c>
      <c r="D61" s="10">
        <f t="shared" si="20"/>
        <v>150</v>
      </c>
      <c r="E61" s="10">
        <f t="shared" si="20"/>
        <v>0</v>
      </c>
      <c r="F61" s="10">
        <f>E61/B61*100</f>
        <v>0</v>
      </c>
      <c r="G61" s="10">
        <v>0</v>
      </c>
      <c r="H61" s="10">
        <f t="shared" si="20"/>
        <v>0</v>
      </c>
      <c r="I61" s="10">
        <f t="shared" si="20"/>
        <v>0</v>
      </c>
      <c r="J61" s="10">
        <f t="shared" si="20"/>
        <v>0</v>
      </c>
      <c r="K61" s="10">
        <f t="shared" si="20"/>
        <v>0</v>
      </c>
      <c r="L61" s="10">
        <f t="shared" si="20"/>
        <v>0</v>
      </c>
      <c r="M61" s="10">
        <f t="shared" si="20"/>
        <v>0</v>
      </c>
      <c r="N61" s="10">
        <f t="shared" si="20"/>
        <v>0</v>
      </c>
      <c r="O61" s="10">
        <f t="shared" si="20"/>
        <v>0</v>
      </c>
      <c r="P61" s="10">
        <f t="shared" si="20"/>
        <v>150</v>
      </c>
      <c r="Q61" s="10">
        <f t="shared" si="20"/>
        <v>0</v>
      </c>
      <c r="R61" s="10">
        <f t="shared" si="20"/>
        <v>0</v>
      </c>
      <c r="S61" s="10">
        <f t="shared" si="20"/>
        <v>0</v>
      </c>
      <c r="T61" s="10">
        <f t="shared" si="20"/>
        <v>0</v>
      </c>
      <c r="U61" s="10">
        <f t="shared" si="20"/>
        <v>0</v>
      </c>
      <c r="V61" s="10">
        <f t="shared" si="20"/>
        <v>0</v>
      </c>
      <c r="W61" s="10">
        <f t="shared" si="20"/>
        <v>0</v>
      </c>
      <c r="X61" s="10">
        <f t="shared" si="20"/>
        <v>0</v>
      </c>
      <c r="Y61" s="10">
        <f t="shared" si="20"/>
        <v>0</v>
      </c>
      <c r="Z61" s="10">
        <f t="shared" si="20"/>
        <v>0</v>
      </c>
      <c r="AA61" s="10">
        <f t="shared" si="20"/>
        <v>0</v>
      </c>
      <c r="AB61" s="10">
        <f t="shared" si="20"/>
        <v>0</v>
      </c>
      <c r="AC61" s="10">
        <f t="shared" si="20"/>
        <v>0</v>
      </c>
      <c r="AD61" s="10">
        <f t="shared" si="20"/>
        <v>0</v>
      </c>
      <c r="AE61" s="10">
        <f t="shared" si="20"/>
        <v>0</v>
      </c>
      <c r="AF61" s="55"/>
    </row>
    <row r="62" spans="1:32" ht="37.5">
      <c r="A62" s="9" t="s">
        <v>24</v>
      </c>
      <c r="B62" s="10"/>
      <c r="C62" s="11"/>
      <c r="D62" s="11"/>
      <c r="E62" s="12"/>
      <c r="F62" s="12"/>
      <c r="G62" s="12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3"/>
      <c r="AF62" s="55"/>
    </row>
    <row r="63" spans="1:32" ht="56.25">
      <c r="A63" s="9" t="s">
        <v>25</v>
      </c>
      <c r="B63" s="10"/>
      <c r="C63" s="11"/>
      <c r="D63" s="11"/>
      <c r="E63" s="12"/>
      <c r="F63" s="12"/>
      <c r="G63" s="12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3"/>
      <c r="AF63" s="55"/>
    </row>
    <row r="64" spans="1:32" ht="37.5">
      <c r="A64" s="9" t="s">
        <v>26</v>
      </c>
      <c r="B64" s="10">
        <v>150</v>
      </c>
      <c r="C64" s="11">
        <v>150</v>
      </c>
      <c r="D64" s="11">
        <v>150</v>
      </c>
      <c r="E64" s="11">
        <v>0</v>
      </c>
      <c r="F64" s="11">
        <f>E64/B64*100</f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150</v>
      </c>
      <c r="Q64" s="11">
        <v>0</v>
      </c>
      <c r="R64" s="11">
        <v>0</v>
      </c>
      <c r="S64" s="11">
        <v>0</v>
      </c>
      <c r="T64" s="11">
        <v>0</v>
      </c>
      <c r="U64" s="11">
        <v>0</v>
      </c>
      <c r="V64" s="11">
        <v>0</v>
      </c>
      <c r="W64" s="11">
        <v>0</v>
      </c>
      <c r="X64" s="11">
        <v>0</v>
      </c>
      <c r="Y64" s="11">
        <v>0</v>
      </c>
      <c r="Z64" s="11">
        <v>0</v>
      </c>
      <c r="AA64" s="11">
        <v>0</v>
      </c>
      <c r="AB64" s="11">
        <v>0</v>
      </c>
      <c r="AC64" s="11">
        <v>0</v>
      </c>
      <c r="AD64" s="11">
        <v>0</v>
      </c>
      <c r="AE64" s="11">
        <v>0</v>
      </c>
      <c r="AF64" s="55"/>
    </row>
    <row r="65" spans="1:32" ht="37.5">
      <c r="A65" s="9" t="s">
        <v>27</v>
      </c>
      <c r="B65" s="10"/>
      <c r="C65" s="11"/>
      <c r="D65" s="11"/>
      <c r="E65" s="12"/>
      <c r="F65" s="12"/>
      <c r="G65" s="12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3"/>
      <c r="AF65" s="56"/>
    </row>
    <row r="66" spans="1:32" ht="56.25">
      <c r="A66" s="20" t="s">
        <v>38</v>
      </c>
      <c r="B66" s="7">
        <f>B7+B34</f>
        <v>2704.1</v>
      </c>
      <c r="C66" s="7">
        <f>C69</f>
        <v>2652.7749999999996</v>
      </c>
      <c r="D66" s="7">
        <f>D7+D34</f>
        <v>2652.8</v>
      </c>
      <c r="E66" s="7">
        <f>E7+E34</f>
        <v>2357.76</v>
      </c>
      <c r="F66" s="7">
        <f>E66/B66*100</f>
        <v>87.19204171443364</v>
      </c>
      <c r="G66" s="19">
        <f>E66/C66*100</f>
        <v>88.87900406178439</v>
      </c>
      <c r="H66" s="19">
        <f aca="true" t="shared" si="21" ref="H66:AE66">H7+H34</f>
        <v>141.875</v>
      </c>
      <c r="I66" s="7">
        <f t="shared" si="21"/>
        <v>67.7</v>
      </c>
      <c r="J66" s="7">
        <f t="shared" si="21"/>
        <v>154.45</v>
      </c>
      <c r="K66" s="7">
        <f>K7+K34</f>
        <v>33.7</v>
      </c>
      <c r="L66" s="7">
        <f t="shared" si="21"/>
        <v>10.33</v>
      </c>
      <c r="M66" s="7">
        <f t="shared" si="21"/>
        <v>73.4</v>
      </c>
      <c r="N66" s="7">
        <f t="shared" si="21"/>
        <v>101.45</v>
      </c>
      <c r="O66" s="7">
        <f>O7+O34</f>
        <v>154.5</v>
      </c>
      <c r="P66" s="7">
        <f t="shared" si="21"/>
        <v>179</v>
      </c>
      <c r="Q66" s="19">
        <f t="shared" si="21"/>
        <v>35.13</v>
      </c>
      <c r="R66" s="19">
        <f t="shared" si="21"/>
        <v>58.830000000000005</v>
      </c>
      <c r="S66" s="19">
        <f t="shared" si="21"/>
        <v>0</v>
      </c>
      <c r="T66" s="19">
        <f t="shared" si="21"/>
        <v>174.76</v>
      </c>
      <c r="U66" s="7">
        <f t="shared" si="21"/>
        <v>235.26</v>
      </c>
      <c r="V66" s="7">
        <f t="shared" si="21"/>
        <v>895.095</v>
      </c>
      <c r="W66" s="7">
        <f t="shared" si="21"/>
        <v>12.74</v>
      </c>
      <c r="X66" s="7">
        <f t="shared" si="21"/>
        <v>926.64</v>
      </c>
      <c r="Y66" s="7">
        <f t="shared" si="21"/>
        <v>980.12</v>
      </c>
      <c r="Z66" s="7">
        <f t="shared" si="21"/>
        <v>10.345</v>
      </c>
      <c r="AA66" s="7">
        <f t="shared" si="21"/>
        <v>765.25</v>
      </c>
      <c r="AB66" s="7">
        <f t="shared" si="21"/>
        <v>51.14</v>
      </c>
      <c r="AC66" s="7">
        <f t="shared" si="21"/>
        <v>0</v>
      </c>
      <c r="AD66" s="7">
        <f t="shared" si="21"/>
        <v>0.16</v>
      </c>
      <c r="AE66" s="7">
        <f t="shared" si="21"/>
        <v>0</v>
      </c>
      <c r="AF66" s="21"/>
    </row>
    <row r="67" spans="1:32" ht="37.5">
      <c r="A67" s="9" t="s">
        <v>24</v>
      </c>
      <c r="B67" s="10"/>
      <c r="C67" s="11"/>
      <c r="D67" s="11"/>
      <c r="E67" s="12"/>
      <c r="F67" s="12"/>
      <c r="G67" s="12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3"/>
      <c r="AF67" s="14"/>
    </row>
    <row r="68" spans="1:32" ht="56.25">
      <c r="A68" s="9" t="s">
        <v>25</v>
      </c>
      <c r="B68" s="10"/>
      <c r="C68" s="11"/>
      <c r="D68" s="11"/>
      <c r="E68" s="12"/>
      <c r="F68" s="12"/>
      <c r="G68" s="12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3"/>
      <c r="AF68" s="14"/>
    </row>
    <row r="69" spans="1:32" ht="37.5">
      <c r="A69" s="22" t="s">
        <v>26</v>
      </c>
      <c r="B69" s="7">
        <f>B64+B58+B52+B46+B40+B32+B26+B19+B13</f>
        <v>2704.1</v>
      </c>
      <c r="C69" s="7">
        <f>H69+J69+L69+N69+P69+R69+T69+V69+X69+Z69</f>
        <v>2652.7749999999996</v>
      </c>
      <c r="D69" s="7">
        <f>D64+D58+D52+D46+D40+D32+D26+D19+D13</f>
        <v>2652.8</v>
      </c>
      <c r="E69" s="7">
        <f>E64+E58+E52+E46+E40+E32+E26+E19+E13</f>
        <v>2357.76</v>
      </c>
      <c r="F69" s="7">
        <f>E69/B69*100</f>
        <v>87.19204171443364</v>
      </c>
      <c r="G69" s="7">
        <f>E69/C69*100</f>
        <v>88.87900406178439</v>
      </c>
      <c r="H69" s="7">
        <f aca="true" t="shared" si="22" ref="H69:AE69">H64+H58+H52+H46+H40+H32+H26+H19+H13</f>
        <v>141.875</v>
      </c>
      <c r="I69" s="7">
        <f t="shared" si="22"/>
        <v>67.7</v>
      </c>
      <c r="J69" s="7">
        <f t="shared" si="22"/>
        <v>154.45</v>
      </c>
      <c r="K69" s="7">
        <f t="shared" si="22"/>
        <v>33.7</v>
      </c>
      <c r="L69" s="7">
        <f>L64+L58+L52+L46+L40+L32+L26+L19+L13</f>
        <v>10.33</v>
      </c>
      <c r="M69" s="7">
        <f t="shared" si="22"/>
        <v>73.4</v>
      </c>
      <c r="N69" s="7">
        <f t="shared" si="22"/>
        <v>101.45</v>
      </c>
      <c r="O69" s="7">
        <f>O64+O58+O52+O46+O40+O32+O26+O19+O13</f>
        <v>154.5</v>
      </c>
      <c r="P69" s="7">
        <f t="shared" si="22"/>
        <v>179</v>
      </c>
      <c r="Q69" s="19">
        <f t="shared" si="22"/>
        <v>35.13</v>
      </c>
      <c r="R69" s="19">
        <f t="shared" si="22"/>
        <v>58.830000000000005</v>
      </c>
      <c r="S69" s="19">
        <f t="shared" si="22"/>
        <v>0</v>
      </c>
      <c r="T69" s="7">
        <f t="shared" si="22"/>
        <v>174.76</v>
      </c>
      <c r="U69" s="7">
        <f t="shared" si="22"/>
        <v>235.26</v>
      </c>
      <c r="V69" s="7">
        <f t="shared" si="22"/>
        <v>895.095</v>
      </c>
      <c r="W69" s="7">
        <f t="shared" si="22"/>
        <v>12.74</v>
      </c>
      <c r="X69" s="7">
        <f t="shared" si="22"/>
        <v>926.64</v>
      </c>
      <c r="Y69" s="7">
        <f t="shared" si="22"/>
        <v>980.12</v>
      </c>
      <c r="Z69" s="7">
        <f t="shared" si="22"/>
        <v>10.345</v>
      </c>
      <c r="AA69" s="7">
        <f t="shared" si="22"/>
        <v>765.25</v>
      </c>
      <c r="AB69" s="7">
        <f t="shared" si="22"/>
        <v>51.14</v>
      </c>
      <c r="AC69" s="7">
        <f t="shared" si="22"/>
        <v>0</v>
      </c>
      <c r="AD69" s="7">
        <f t="shared" si="22"/>
        <v>0.16</v>
      </c>
      <c r="AE69" s="7">
        <f t="shared" si="22"/>
        <v>0</v>
      </c>
      <c r="AF69" s="21"/>
    </row>
    <row r="70" spans="1:32" ht="37.5">
      <c r="A70" s="9" t="s">
        <v>27</v>
      </c>
      <c r="B70" s="10"/>
      <c r="C70" s="11"/>
      <c r="D70" s="11"/>
      <c r="E70" s="12"/>
      <c r="F70" s="12"/>
      <c r="G70" s="12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3"/>
      <c r="AF70" s="14"/>
    </row>
    <row r="71" spans="1:32" ht="18.75">
      <c r="A71" s="23"/>
      <c r="B71" s="24"/>
      <c r="C71" s="25"/>
      <c r="D71" s="25"/>
      <c r="E71" s="26"/>
      <c r="F71" s="26"/>
      <c r="G71" s="26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7"/>
      <c r="AF71" s="28"/>
    </row>
    <row r="72" spans="1:32" ht="37.5" customHeight="1">
      <c r="A72" s="57" t="s">
        <v>48</v>
      </c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25"/>
      <c r="AC72" s="25"/>
      <c r="AD72" s="25"/>
      <c r="AE72" s="27"/>
      <c r="AF72" s="28"/>
    </row>
    <row r="73" spans="1:32" ht="16.5" customHeight="1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29"/>
    </row>
    <row r="74" spans="1:32" ht="18.75">
      <c r="A74" s="58" t="s">
        <v>49</v>
      </c>
      <c r="B74" s="58"/>
      <c r="C74" s="58"/>
      <c r="D74" s="58"/>
      <c r="E74" s="58"/>
      <c r="F74" s="58"/>
      <c r="G74" s="58"/>
      <c r="H74" s="58"/>
      <c r="I74" s="33"/>
      <c r="J74" s="59"/>
      <c r="K74" s="59"/>
      <c r="L74" s="59"/>
      <c r="M74" s="31"/>
      <c r="N74" s="31"/>
      <c r="O74" s="31"/>
      <c r="P74" s="31"/>
      <c r="Q74" s="35"/>
      <c r="R74" s="31"/>
      <c r="S74" s="31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1"/>
    </row>
    <row r="75" spans="1:32" ht="18.75">
      <c r="A75" s="30"/>
      <c r="B75" s="36"/>
      <c r="C75" s="36"/>
      <c r="D75" s="36"/>
      <c r="E75" s="36"/>
      <c r="F75" s="36"/>
      <c r="G75" s="36"/>
      <c r="H75" s="34"/>
      <c r="I75" s="33"/>
      <c r="J75" s="59"/>
      <c r="K75" s="59"/>
      <c r="L75" s="59"/>
      <c r="M75" s="31"/>
      <c r="N75" s="31"/>
      <c r="O75" s="31"/>
      <c r="P75" s="31"/>
      <c r="Q75" s="35"/>
      <c r="R75" s="31"/>
      <c r="S75" s="31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1"/>
    </row>
    <row r="76" spans="1:32" ht="15.75">
      <c r="A76" s="29"/>
      <c r="B76" s="29"/>
      <c r="C76" s="29"/>
      <c r="D76" s="29"/>
      <c r="E76" s="29"/>
      <c r="F76" s="29"/>
      <c r="G76" s="29"/>
      <c r="H76" s="31"/>
      <c r="I76" s="31"/>
      <c r="J76" s="31"/>
      <c r="K76" s="31"/>
      <c r="L76" s="31"/>
      <c r="M76" s="31"/>
      <c r="N76" s="31"/>
      <c r="O76" s="31"/>
      <c r="P76" s="31"/>
      <c r="Q76" s="35"/>
      <c r="R76" s="31"/>
      <c r="S76" s="31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1"/>
    </row>
    <row r="77" spans="1:32" ht="18.75">
      <c r="A77" s="54" t="s">
        <v>39</v>
      </c>
      <c r="B77" s="54"/>
      <c r="C77" s="54"/>
      <c r="D77" s="54"/>
      <c r="E77" s="54"/>
      <c r="F77" s="54"/>
      <c r="G77" s="37"/>
      <c r="H77" s="38"/>
      <c r="I77" s="38"/>
      <c r="J77" s="38"/>
      <c r="K77" s="38"/>
      <c r="L77" s="38"/>
      <c r="M77" s="38"/>
      <c r="N77" s="38"/>
      <c r="O77" s="38"/>
      <c r="P77" s="38"/>
      <c r="Q77" s="39"/>
      <c r="R77" s="38"/>
      <c r="S77" s="38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38"/>
    </row>
  </sheetData>
  <mergeCells count="33">
    <mergeCell ref="A77:F77"/>
    <mergeCell ref="AF42:AF47"/>
    <mergeCell ref="AF48:AF53"/>
    <mergeCell ref="AF54:AF59"/>
    <mergeCell ref="AF60:AF65"/>
    <mergeCell ref="A72:AA72"/>
    <mergeCell ref="A74:H74"/>
    <mergeCell ref="J74:L74"/>
    <mergeCell ref="J75:L75"/>
    <mergeCell ref="AF9:AF14"/>
    <mergeCell ref="AF15:AF20"/>
    <mergeCell ref="AF21:AF33"/>
    <mergeCell ref="AF36:AF41"/>
    <mergeCell ref="AB2:AC2"/>
    <mergeCell ref="AD2:AE2"/>
    <mergeCell ref="AF2:AF3"/>
    <mergeCell ref="A6:AF6"/>
    <mergeCell ref="T2:U2"/>
    <mergeCell ref="V2:W2"/>
    <mergeCell ref="X2:Y2"/>
    <mergeCell ref="Z2:AA2"/>
    <mergeCell ref="L2:M2"/>
    <mergeCell ref="N2:O2"/>
    <mergeCell ref="P2:Q2"/>
    <mergeCell ref="R2:S2"/>
    <mergeCell ref="E2:E3"/>
    <mergeCell ref="F2:G2"/>
    <mergeCell ref="H2:I2"/>
    <mergeCell ref="J2:K2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landscape" paperSize="9" scale="21" r:id="rId1"/>
  <rowBreaks count="2" manualBreakCount="2">
    <brk id="33" max="255" man="1"/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2015-11-09T10:30:40Z</cp:lastPrinted>
  <dcterms:created xsi:type="dcterms:W3CDTF">1996-10-08T23:32:33Z</dcterms:created>
  <dcterms:modified xsi:type="dcterms:W3CDTF">2015-11-09T10:40:55Z</dcterms:modified>
  <cp:category/>
  <cp:version/>
  <cp:contentType/>
  <cp:contentStatus/>
</cp:coreProperties>
</file>