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135" activeTab="0"/>
  </bookViews>
  <sheets>
    <sheet name="2016 год " sheetId="1" r:id="rId1"/>
  </sheets>
  <definedNames>
    <definedName name="_xlfn.IFERROR" hidden="1">#NAME?</definedName>
    <definedName name="_xlnm.Print_Titles" localSheetId="0">'2016 год '!$A:$A</definedName>
    <definedName name="_xlnm.Print_Area" localSheetId="0">'2016 год '!$A$1:$AF$142</definedName>
  </definedNames>
  <calcPr fullCalcOnLoad="1"/>
</workbook>
</file>

<file path=xl/sharedStrings.xml><?xml version="1.0" encoding="utf-8"?>
<sst xmlns="http://schemas.openxmlformats.org/spreadsheetml/2006/main" count="191" uniqueCount="70">
  <si>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</si>
  <si>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</si>
  <si>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</si>
  <si>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</si>
  <si>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</si>
  <si>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</si>
  <si>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</si>
  <si>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</si>
  <si>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</si>
  <si>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</si>
  <si>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</si>
  <si>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</si>
  <si>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</si>
  <si>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</si>
  <si>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</si>
  <si>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</si>
  <si>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</si>
  <si>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</si>
  <si>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</si>
  <si>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</si>
  <si>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</si>
  <si>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 xml:space="preserve">Согласовано:
Заместитель главы города Когалыма
________________  О.В. Мартынова </t>
  </si>
  <si>
    <t>1.2. Организация и проведение городских мероприятий с участием городских общественных организаций  национально-культурных объединений, национальных ансамблей и национальных коллективов (2)</t>
  </si>
  <si>
    <t>1.2.1.Национальный праздник «День оленевода», концертная программа, посвящённая Дню Конституции РФ, концертная программа «Национальное содружество», фестиваль Дружбы народов «В семье единой»  (МАУ «КДК «Метро»)</t>
  </si>
  <si>
    <t>1.2.3. Национальный праздник «День оленевода» («Дворец спорта»)</t>
  </si>
  <si>
    <t>Подпрограмма II. «Поддержка граждан, внёсших значительный вклад в развитие гражданского общества»</t>
  </si>
  <si>
    <t>Подпрограмма III. «Информационная открытость деятельности Администрации города Когалыма»</t>
  </si>
  <si>
    <t>3.1.1.Освещение деятельности структурных подразделений Администрации города Когалыма в телевизионных эфирах (сектор пресслужбы )</t>
  </si>
  <si>
    <t>Подпрограмма I. «Поддержка социально ориентированных некоммерческих организаций города Когалыма»</t>
  </si>
  <si>
    <t>3.1.Реализация взаимодействия с городскими  средствами массовой информации (5)</t>
  </si>
  <si>
    <t xml:space="preserve">1.1. Поддержка социально ориентированных некоммерческих организаций (1) </t>
  </si>
  <si>
    <t>1.1.2.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(МАУ "ММЦ")</t>
  </si>
  <si>
    <t xml:space="preserve">1.1.3.Обеспечение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(МАУ «ММЦ»)
</t>
  </si>
  <si>
    <t xml:space="preserve">1.1.4.Содействие общественным объединениям, некоммерческим организациям в проведении мероприятий (МАУ «ММЦ»)
</t>
  </si>
  <si>
    <t>1.2.2.Дни национальных культур (МВЦ)</t>
  </si>
  <si>
    <t>1.2.5.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(МАУ «ММЦ»)</t>
  </si>
  <si>
    <t>3.1.2.Обеспечение деятельности муниципального автономного учреждения «Редакция газеты «Когалымский вестник» (сектор пресслужбы  (МАУ «Редакция газеты «Когалымский вестник»))</t>
  </si>
  <si>
    <t xml:space="preserve">4.1.2.Обеспечение деятельности отдела по связям с общественностью и социальным вопросам Администрации города Когалыма  (Администрация
города Когалыма)
</t>
  </si>
  <si>
    <t>1.2.4.Мероприятия национальной тематики среди школьных коллективов: городская краеведческая игра «Путешествие по Югре», фестиваль детских творческих коллективов «Дружба народов», городская игра «Мой дом – Югра»;  мероприятия, посвящённые Дню России, Дню народного единства (УО (МБОУ СОШ города Когалыма, МАОУ СОШ города Когалыма)</t>
  </si>
  <si>
    <t>1.1.1. Организация и проведение конкурса социально значимых проектов, направленного на развитие гражданских инициатив в городе Когалыме</t>
  </si>
  <si>
    <t>Комплексный план *(сетевой график) по реализации муниципальной программы</t>
  </si>
  <si>
    <t>*комплексный план составлен по по данным соисполнителей муниципальной программы</t>
  </si>
  <si>
    <t>Подпрограмма IV. «Создание условий для выполнения отдельными структурными подразделениями Администрации города Когалыма своих полномочий»</t>
  </si>
  <si>
    <t>2.1.2.Чествование юбиляров из числа ветеранов Великой Отечественной войны от имени главы города Когалыма (МАУ "ММЦ")</t>
  </si>
  <si>
    <t>2.1.1. Оказание поддержки гражданам, удостоенным звания «Почётный гражданин города Когалыма» (ОСОиСВ)</t>
  </si>
  <si>
    <t>2.1. Проведение мероприятий для граждан, внёсших значительный вклад в развитие гражданского общества (3,4)</t>
  </si>
  <si>
    <r>
      <rPr>
        <sz val="13"/>
        <rFont val="Times New Roman"/>
        <family val="1"/>
      </rPr>
      <t>4.1. Обеспечение деятельности  структурных подразделений Администрации города Когалыма (Администрация
города Когалыма)</t>
    </r>
    <r>
      <rPr>
        <sz val="13"/>
        <color indexed="10"/>
        <rFont val="Times New Roman"/>
        <family val="1"/>
      </rPr>
      <t xml:space="preserve">
</t>
    </r>
  </si>
  <si>
    <t>факт</t>
  </si>
  <si>
    <t>примечание</t>
  </si>
  <si>
    <t>Исполнение,%</t>
  </si>
  <si>
    <t>к текущему году</t>
  </si>
  <si>
    <t>на отчетную дату</t>
  </si>
  <si>
    <t xml:space="preserve"> "Поддержка развития институтов гражданского общества города Когалыма" на 2016 год</t>
  </si>
  <si>
    <t xml:space="preserve">4.1.3.Обеспечение деятельности сектора пресслужбы Администрации города Когалыма (Администрация города)
</t>
  </si>
  <si>
    <t>Оплата производится по факту оказанных услуг на основании акта выполненных работ и счетов-фактур.</t>
  </si>
  <si>
    <t>Приобретение витирин и  торсов жен. (манекенов) -94,88 тыс.руб.; продукты питания -4,72 тыс.рублей;буклетницы- 35,16 тыс.руб.; жалюзи -34,00 тыс.руб.; ковры -14,00 тыс.руб., канцтовары-5,07 тыс.руб.; картриджы-8,45 тыс.руб., музыкальный центр -12,18 тыс.руб.</t>
  </si>
  <si>
    <t>Начальник отдела по связям с общественностью ___________   А.А.Анищенко</t>
  </si>
  <si>
    <t xml:space="preserve">Приобретена подарочная продукция для ветеранов -юбиляров </t>
  </si>
  <si>
    <t xml:space="preserve">На текущий период по пункту не освоено 18,45 тыс.руб, ввиду того , что выплата мер поддержки за январь 2016 года осуществлена 24.12.2015 г. Запланированные, но не израсходованные финансовые средства января 2016 года, будут направлены на оказание мер социальной поддержки (январские выплаты 2017 года) в декабре 2016 года. </t>
  </si>
  <si>
    <t>Расхождение фактических показателей с плановыми по подпрограмме IV составляет 435,14 тыс.руб. Возникли отклонения по заработной плате в связи с расхождением  запланированных рассчётных финансовых средств  на выплаты  премии по итогам 2015 года с фактическими показателями (фактических выплат с учётом листов временной нетрудоспособности сотрудников и других факторов).</t>
  </si>
  <si>
    <t>По даному пункту расхождение фактических затрат на содержание с запланированным финансированием расходов  составляет  208,15 тыс.руб</t>
  </si>
  <si>
    <t>По даному пункту расхождение фактических затрат на содержание с запланированным финансированием расходов  составляет  226,99 тыс.руб</t>
  </si>
  <si>
    <t>Произведены расходы на приобретение: 30,00 т.руб. - МАОУ СОШ №7 (нитки, ткани); 20,00 т.руб. -МАОУ СОШ №5 (приобретение костюмов); 30,00 тыс.руб.-МАОУ СОШ №8 (пошив юбок, сарафанов); 20,00 тыс.руб. - МАОУ СОШ №3 (4,8 т.руб.приобретение ниток и тканей и 15,20-приобретение бейсболок); 20,00 тыс.руб - МАОУ СОШ № 6(приобретение брюк народных).                                                                     По состоянию на 01.05.2016 года не реализованы 30,00 тыс.руб. Расходы будут произведены по факту поставки товаров (МАОУ СОШ №1)</t>
  </si>
  <si>
    <r>
      <rPr>
        <sz val="13"/>
        <color indexed="10"/>
        <rFont val="Times New Roman"/>
        <family val="1"/>
      </rPr>
      <t xml:space="preserve"> </t>
    </r>
    <r>
      <rPr>
        <sz val="13"/>
        <rFont val="Times New Roman"/>
        <family val="1"/>
      </rPr>
      <t xml:space="preserve"> 21,40 тыс. руб.израсходовано на приобретение наградной атрибутики.</t>
    </r>
  </si>
  <si>
    <t xml:space="preserve">На текущую дату мера социальной поддержки "Компенсация на санаторно-курортное лечение" была не востребована. В соответствии с п.5.2. Постановления от 29.08.11 №2136 данная мера поддержки имеет заявительный характер. Заявлений от граждан не поступало. </t>
  </si>
  <si>
    <t xml:space="preserve">Ответственный за составление сводного сетевого графика: Леонова И.С., 93-619 </t>
  </si>
  <si>
    <t>План на отчетную дату 01.06.2016</t>
  </si>
  <si>
    <t>Профинансировано на 01.06.2016</t>
  </si>
  <si>
    <t>Кассовый расход на  отчетную дату 01.06.2016</t>
  </si>
  <si>
    <t>2,08 тыс. рублей на оплату договоров на приобретение рамок экономистами ошибочно занесены в представительские расходы. Корректировка в июне месяце</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</si>
</sst>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quot;р.&quot;;[Red]#,##0.00&quot;р.&quot;"/>
    <numFmt numFmtId="189" formatCode="#,##0.00_р_.;[Red]#,##0.00_р_."/>
    <numFmt numFmtId="190" formatCode="#,##0.00;[Red]#,##0.00"/>
    <numFmt numFmtId="191" formatCode="0.00;[Red]0.00"/>
    <numFmt numFmtId="192" formatCode="0.00000"/>
    <numFmt numFmtId="193" formatCode="0.0000"/>
    <numFmt numFmtId="194" formatCode="0.000"/>
    <numFmt numFmtId="195" formatCode="0.0;[Red]0.0"/>
  </numFmts>
  <fonts count="60">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sz val="20"/>
      <name val="Times New Roman"/>
      <family val="1"/>
    </font>
    <font>
      <sz val="16"/>
      <name val="Times New Roman"/>
      <family val="1"/>
    </font>
    <font>
      <b/>
      <sz val="13"/>
      <name val="Times New Roman"/>
      <family val="1"/>
    </font>
    <font>
      <sz val="13"/>
      <color indexed="8"/>
      <name val="Times New Roman"/>
      <family val="1"/>
    </font>
    <font>
      <sz val="13"/>
      <color indexed="10"/>
      <name val="Times New Roman"/>
      <family val="1"/>
    </font>
    <font>
      <b/>
      <sz val="11"/>
      <name val="Times New Roman"/>
      <family val="1"/>
    </font>
    <font>
      <sz val="11"/>
      <name val="Arial"/>
      <family val="2"/>
    </font>
    <font>
      <b/>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3"/>
      <color rgb="FFFF0000"/>
      <name val="Times New Roman"/>
      <family val="1"/>
    </font>
    <font>
      <b/>
      <sz val="13"/>
      <color theme="1"/>
      <name val="Times New Roman"/>
      <family val="1"/>
    </font>
    <font>
      <b/>
      <sz val="13"/>
      <color rgb="FFFF000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33">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173" fontId="7" fillId="0" borderId="0" xfId="0" applyNumberFormat="1" applyFont="1" applyFill="1" applyAlignment="1">
      <alignment vertical="center" wrapText="1"/>
    </xf>
    <xf numFmtId="0" fontId="8" fillId="0" borderId="0" xfId="0" applyFont="1" applyFill="1" applyAlignment="1">
      <alignment horizontal="justify" vertical="center" wrapText="1"/>
    </xf>
    <xf numFmtId="0" fontId="2" fillId="0" borderId="10" xfId="0" applyFont="1" applyFill="1" applyBorder="1" applyAlignment="1">
      <alignment vertical="center" wrapText="1"/>
    </xf>
    <xf numFmtId="174"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wrapText="1"/>
    </xf>
    <xf numFmtId="0" fontId="10" fillId="0" borderId="10" xfId="0" applyFont="1" applyFill="1" applyBorder="1" applyAlignment="1">
      <alignment vertical="center" wrapText="1"/>
    </xf>
    <xf numFmtId="2" fontId="11" fillId="0" borderId="10" xfId="0" applyNumberFormat="1" applyFont="1" applyFill="1" applyBorder="1" applyAlignment="1">
      <alignment horizontal="center" vertical="center" wrapText="1"/>
    </xf>
    <xf numFmtId="173" fontId="10" fillId="0" borderId="10" xfId="0" applyNumberFormat="1" applyFont="1" applyFill="1" applyBorder="1" applyAlignment="1" applyProtection="1">
      <alignment vertical="center" wrapText="1"/>
      <protection/>
    </xf>
    <xf numFmtId="191" fontId="55" fillId="0" borderId="10" xfId="0" applyNumberFormat="1" applyFont="1" applyFill="1" applyBorder="1" applyAlignment="1">
      <alignment horizontal="center" vertical="center" wrapText="1"/>
    </xf>
    <xf numFmtId="191" fontId="55"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191"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top" wrapText="1"/>
    </xf>
    <xf numFmtId="0" fontId="7" fillId="0" borderId="10" xfId="0" applyFont="1" applyFill="1" applyBorder="1" applyAlignment="1">
      <alignment vertical="top" wrapText="1"/>
    </xf>
    <xf numFmtId="191" fontId="7" fillId="0" borderId="10" xfId="0" applyNumberFormat="1" applyFont="1" applyFill="1" applyBorder="1" applyAlignment="1" applyProtection="1">
      <alignment horizontal="center" vertical="center" wrapText="1"/>
      <protection/>
    </xf>
    <xf numFmtId="191" fontId="7" fillId="0" borderId="10" xfId="0" applyNumberFormat="1" applyFont="1" applyFill="1" applyBorder="1" applyAlignment="1">
      <alignment horizontal="center" wrapText="1"/>
    </xf>
    <xf numFmtId="0" fontId="55" fillId="0" borderId="10" xfId="0" applyFont="1" applyFill="1" applyBorder="1" applyAlignment="1">
      <alignment horizontal="center" vertical="center" wrapText="1"/>
    </xf>
    <xf numFmtId="191" fontId="10" fillId="0" borderId="10" xfId="0" applyNumberFormat="1" applyFont="1" applyFill="1" applyBorder="1" applyAlignment="1" applyProtection="1">
      <alignment horizontal="center" vertical="center" wrapText="1"/>
      <protection/>
    </xf>
    <xf numFmtId="191" fontId="7" fillId="0" borderId="10" xfId="0" applyNumberFormat="1" applyFont="1" applyFill="1" applyBorder="1" applyAlignment="1">
      <alignment horizontal="justify" wrapText="1"/>
    </xf>
    <xf numFmtId="191" fontId="10" fillId="0" borderId="10" xfId="0" applyNumberFormat="1" applyFont="1" applyFill="1" applyBorder="1" applyAlignment="1" applyProtection="1">
      <alignment vertical="center" wrapText="1"/>
      <protection/>
    </xf>
    <xf numFmtId="173" fontId="10" fillId="0" borderId="0" xfId="0" applyNumberFormat="1" applyFont="1" applyFill="1" applyBorder="1" applyAlignment="1" applyProtection="1">
      <alignment vertical="center" wrapText="1"/>
      <protection/>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justify" vertical="center" wrapText="1"/>
    </xf>
    <xf numFmtId="2" fontId="7" fillId="0" borderId="10" xfId="0" applyNumberFormat="1" applyFont="1" applyFill="1" applyBorder="1" applyAlignment="1">
      <alignment horizontal="left" vertical="top" wrapText="1"/>
    </xf>
    <xf numFmtId="173" fontId="10"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vertical="center" wrapText="1"/>
    </xf>
    <xf numFmtId="189" fontId="7" fillId="0" borderId="0" xfId="0" applyNumberFormat="1" applyFont="1" applyFill="1" applyAlignment="1">
      <alignment vertical="center"/>
    </xf>
    <xf numFmtId="0" fontId="56" fillId="0" borderId="10" xfId="0" applyFont="1" applyFill="1" applyBorder="1" applyAlignment="1">
      <alignment vertical="top" wrapText="1"/>
    </xf>
    <xf numFmtId="0" fontId="2" fillId="0" borderId="12" xfId="0" applyFont="1" applyFill="1" applyBorder="1" applyAlignment="1">
      <alignment vertical="center" wrapText="1"/>
    </xf>
    <xf numFmtId="0" fontId="0" fillId="0" borderId="0" xfId="0" applyBorder="1" applyAlignment="1">
      <alignment wrapText="1"/>
    </xf>
    <xf numFmtId="191" fontId="10" fillId="0" borderId="11" xfId="0" applyNumberFormat="1" applyFont="1" applyFill="1" applyBorder="1" applyAlignment="1" applyProtection="1">
      <alignment vertical="center" wrapText="1"/>
      <protection/>
    </xf>
    <xf numFmtId="0" fontId="7" fillId="0" borderId="12" xfId="0" applyFont="1" applyFill="1" applyBorder="1" applyAlignment="1">
      <alignment horizontal="justify" wrapText="1"/>
    </xf>
    <xf numFmtId="191" fontId="55" fillId="0" borderId="12" xfId="0" applyNumberFormat="1" applyFont="1" applyFill="1" applyBorder="1" applyAlignment="1">
      <alignment horizontal="center" vertical="center" wrapText="1"/>
    </xf>
    <xf numFmtId="189" fontId="7" fillId="0" borderId="13" xfId="0" applyNumberFormat="1" applyFont="1" applyFill="1" applyBorder="1" applyAlignment="1">
      <alignment vertical="center"/>
    </xf>
    <xf numFmtId="189" fontId="7" fillId="0" borderId="14" xfId="0" applyNumberFormat="1" applyFont="1" applyFill="1" applyBorder="1" applyAlignment="1">
      <alignment vertical="center"/>
    </xf>
    <xf numFmtId="191" fontId="7" fillId="0" borderId="12" xfId="0" applyNumberFormat="1" applyFont="1" applyFill="1" applyBorder="1" applyAlignment="1">
      <alignment horizontal="center" wrapText="1"/>
    </xf>
    <xf numFmtId="189" fontId="7" fillId="0" borderId="15" xfId="0" applyNumberFormat="1" applyFont="1" applyFill="1" applyBorder="1" applyAlignment="1">
      <alignment vertical="center"/>
    </xf>
    <xf numFmtId="173" fontId="13" fillId="0" borderId="10" xfId="53" applyNumberFormat="1" applyFont="1" applyFill="1" applyBorder="1" applyAlignment="1">
      <alignment horizontal="center" vertical="center" wrapText="1"/>
      <protection/>
    </xf>
    <xf numFmtId="0" fontId="10" fillId="0" borderId="10" xfId="0" applyFont="1" applyFill="1" applyBorder="1" applyAlignment="1">
      <alignment vertical="top" wrapText="1"/>
    </xf>
    <xf numFmtId="191" fontId="57" fillId="0" borderId="12" xfId="0" applyNumberFormat="1" applyFont="1" applyFill="1" applyBorder="1" applyAlignment="1">
      <alignment horizontal="center" vertical="center" wrapText="1"/>
    </xf>
    <xf numFmtId="191" fontId="57"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0" fontId="10" fillId="0" borderId="10" xfId="0" applyFont="1" applyFill="1" applyBorder="1" applyAlignment="1">
      <alignment horizontal="justify" wrapText="1"/>
    </xf>
    <xf numFmtId="191" fontId="10" fillId="0" borderId="10" xfId="0" applyNumberFormat="1" applyFont="1" applyFill="1" applyBorder="1" applyAlignment="1">
      <alignment horizontal="center" vertical="center" wrapText="1"/>
    </xf>
    <xf numFmtId="191" fontId="10" fillId="0" borderId="12" xfId="0" applyNumberFormat="1" applyFont="1" applyFill="1" applyBorder="1" applyAlignment="1">
      <alignment horizontal="center" vertical="center" wrapText="1"/>
    </xf>
    <xf numFmtId="191" fontId="2" fillId="0" borderId="10" xfId="0" applyNumberFormat="1" applyFont="1" applyFill="1" applyBorder="1" applyAlignment="1">
      <alignment vertical="center" wrapText="1"/>
    </xf>
    <xf numFmtId="191" fontId="7" fillId="0" borderId="10" xfId="0" applyNumberFormat="1" applyFont="1" applyFill="1" applyBorder="1" applyAlignment="1">
      <alignment horizontal="center" vertical="center"/>
    </xf>
    <xf numFmtId="173" fontId="58" fillId="0" borderId="10" xfId="0" applyNumberFormat="1" applyFont="1" applyFill="1" applyBorder="1" applyAlignment="1" applyProtection="1">
      <alignment vertical="center" wrapText="1"/>
      <protection/>
    </xf>
    <xf numFmtId="189" fontId="7" fillId="0" borderId="10" xfId="0" applyNumberFormat="1" applyFont="1" applyFill="1" applyBorder="1" applyAlignment="1">
      <alignment vertical="center"/>
    </xf>
    <xf numFmtId="189" fontId="7" fillId="0" borderId="10" xfId="0" applyNumberFormat="1" applyFont="1" applyFill="1" applyBorder="1" applyAlignment="1">
      <alignment horizontal="center" vertical="center"/>
    </xf>
    <xf numFmtId="189" fontId="10" fillId="2" borderId="10" xfId="0" applyNumberFormat="1" applyFont="1" applyFill="1" applyBorder="1" applyAlignment="1">
      <alignment horizontal="center" vertical="center"/>
    </xf>
    <xf numFmtId="191" fontId="56"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2" fontId="55" fillId="0" borderId="10" xfId="0" applyNumberFormat="1" applyFont="1" applyFill="1" applyBorder="1" applyAlignment="1">
      <alignment horizontal="center" vertical="center" wrapText="1"/>
    </xf>
    <xf numFmtId="190" fontId="10" fillId="0" borderId="12" xfId="0" applyNumberFormat="1" applyFont="1" applyFill="1" applyBorder="1" applyAlignment="1">
      <alignment vertical="center" wrapText="1"/>
    </xf>
    <xf numFmtId="2" fontId="15"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18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173" fontId="7" fillId="0" borderId="10" xfId="0" applyNumberFormat="1" applyFont="1" applyFill="1" applyBorder="1" applyAlignment="1" applyProtection="1">
      <alignment horizontal="center" vertical="center" wrapText="1"/>
      <protection/>
    </xf>
    <xf numFmtId="2" fontId="10" fillId="0" borderId="10" xfId="0" applyNumberFormat="1" applyFont="1" applyFill="1" applyBorder="1" applyAlignment="1">
      <alignment horizontal="center" vertical="center" wrapText="1"/>
    </xf>
    <xf numFmtId="191" fontId="7" fillId="2"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190" fontId="55"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191" fontId="10" fillId="0" borderId="10" xfId="0" applyNumberFormat="1" applyFont="1" applyFill="1" applyBorder="1" applyAlignment="1">
      <alignment horizontal="center"/>
    </xf>
    <xf numFmtId="191" fontId="7" fillId="0" borderId="10" xfId="0" applyNumberFormat="1" applyFont="1" applyFill="1" applyBorder="1" applyAlignment="1">
      <alignment horizontal="center"/>
    </xf>
    <xf numFmtId="191" fontId="7" fillId="0" borderId="15" xfId="0" applyNumberFormat="1" applyFont="1" applyFill="1" applyBorder="1" applyAlignment="1">
      <alignment horizontal="center"/>
    </xf>
    <xf numFmtId="0" fontId="10" fillId="2" borderId="10" xfId="0" applyFont="1" applyFill="1" applyBorder="1" applyAlignment="1">
      <alignment horizontal="left" vertical="center" wrapText="1"/>
    </xf>
    <xf numFmtId="191" fontId="10" fillId="2" borderId="10" xfId="0" applyNumberFormat="1" applyFont="1" applyFill="1" applyBorder="1" applyAlignment="1">
      <alignment horizontal="center" vertical="center" wrapText="1"/>
    </xf>
    <xf numFmtId="189" fontId="10" fillId="2" borderId="10" xfId="0" applyNumberFormat="1" applyFont="1" applyFill="1" applyBorder="1" applyAlignment="1">
      <alignment vertical="center"/>
    </xf>
    <xf numFmtId="2" fontId="11" fillId="2" borderId="10" xfId="0" applyNumberFormat="1" applyFont="1" applyFill="1" applyBorder="1" applyAlignment="1">
      <alignment horizontal="center" vertical="center" wrapText="1"/>
    </xf>
    <xf numFmtId="191" fontId="7" fillId="0" borderId="12" xfId="0" applyNumberFormat="1" applyFont="1" applyFill="1" applyBorder="1" applyAlignment="1">
      <alignment horizontal="center" vertical="center" wrapText="1"/>
    </xf>
    <xf numFmtId="0" fontId="10" fillId="2" borderId="10" xfId="0" applyFont="1" applyFill="1" applyBorder="1" applyAlignment="1">
      <alignment vertical="top" wrapText="1"/>
    </xf>
    <xf numFmtId="191" fontId="10" fillId="0" borderId="10" xfId="0" applyNumberFormat="1" applyFont="1" applyFill="1" applyBorder="1" applyAlignment="1">
      <alignment horizontal="center" wrapText="1"/>
    </xf>
    <xf numFmtId="2" fontId="10" fillId="2" borderId="10" xfId="0" applyNumberFormat="1" applyFont="1" applyFill="1" applyBorder="1" applyAlignment="1">
      <alignment horizontal="center" vertical="center" wrapText="1"/>
    </xf>
    <xf numFmtId="191" fontId="57" fillId="2" borderId="10" xfId="0" applyNumberFormat="1" applyFont="1" applyFill="1" applyBorder="1" applyAlignment="1">
      <alignment horizontal="center" vertical="center"/>
    </xf>
    <xf numFmtId="0" fontId="10" fillId="2" borderId="10" xfId="0" applyFont="1" applyFill="1" applyBorder="1" applyAlignment="1">
      <alignment horizontal="center" vertical="center" wrapText="1"/>
    </xf>
    <xf numFmtId="191" fontId="57" fillId="0" borderId="10" xfId="0" applyNumberFormat="1" applyFont="1" applyFill="1" applyBorder="1" applyAlignment="1">
      <alignment horizontal="center" vertical="center"/>
    </xf>
    <xf numFmtId="191" fontId="10" fillId="2" borderId="10" xfId="0" applyNumberFormat="1" applyFont="1" applyFill="1" applyBorder="1" applyAlignment="1">
      <alignment vertical="top" wrapText="1"/>
    </xf>
    <xf numFmtId="191" fontId="57" fillId="2" borderId="10"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191" fontId="7" fillId="0" borderId="10" xfId="0" applyNumberFormat="1" applyFont="1" applyFill="1" applyBorder="1" applyAlignment="1">
      <alignment vertical="center" wrapText="1"/>
    </xf>
    <xf numFmtId="191" fontId="7" fillId="33"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0" fontId="7" fillId="0" borderId="16" xfId="0" applyFont="1" applyFill="1" applyBorder="1" applyAlignment="1">
      <alignment horizontal="justify" wrapText="1"/>
    </xf>
    <xf numFmtId="0" fontId="0" fillId="0" borderId="16" xfId="0" applyBorder="1" applyAlignment="1">
      <alignment wrapText="1"/>
    </xf>
    <xf numFmtId="173" fontId="4" fillId="0" borderId="12" xfId="0" applyNumberFormat="1" applyFont="1" applyFill="1" applyBorder="1" applyAlignment="1">
      <alignment horizontal="center" vertical="center" wrapText="1"/>
    </xf>
    <xf numFmtId="0" fontId="0" fillId="0" borderId="17" xfId="0" applyBorder="1" applyAlignment="1">
      <alignment horizontal="center" vertical="center" wrapText="1"/>
    </xf>
    <xf numFmtId="191" fontId="7" fillId="0" borderId="14" xfId="0" applyNumberFormat="1" applyFont="1" applyFill="1" applyBorder="1" applyAlignment="1">
      <alignment horizontal="center" vertical="center" wrapText="1"/>
    </xf>
    <xf numFmtId="0" fontId="0" fillId="0" borderId="13"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191" fontId="7" fillId="0" borderId="14" xfId="0" applyNumberFormat="1" applyFont="1" applyFill="1" applyBorder="1" applyAlignment="1">
      <alignment horizontal="center" vertical="top" wrapText="1"/>
    </xf>
    <xf numFmtId="0" fontId="0" fillId="0" borderId="13" xfId="0" applyBorder="1" applyAlignment="1">
      <alignment vertical="top" wrapText="1"/>
    </xf>
    <xf numFmtId="0" fontId="0" fillId="0" borderId="15" xfId="0" applyBorder="1" applyAlignment="1">
      <alignment vertical="top" wrapText="1"/>
    </xf>
    <xf numFmtId="0" fontId="7" fillId="0" borderId="14" xfId="0" applyFont="1" applyFill="1" applyBorder="1" applyAlignment="1">
      <alignment vertical="center" wrapText="1"/>
    </xf>
    <xf numFmtId="2" fontId="11" fillId="0" borderId="14"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5" xfId="0" applyBorder="1" applyAlignment="1">
      <alignment vertical="center" wrapText="1"/>
    </xf>
    <xf numFmtId="0" fontId="55" fillId="0" borderId="14"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173" fontId="9" fillId="0" borderId="0" xfId="0" applyNumberFormat="1" applyFont="1" applyFill="1" applyAlignment="1">
      <alignment horizontal="left" vertical="center" wrapText="1"/>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173" fontId="9" fillId="0" borderId="0" xfId="0" applyNumberFormat="1" applyFont="1" applyFill="1" applyBorder="1" applyAlignment="1">
      <alignment horizontal="center" vertical="center" wrapText="1"/>
    </xf>
    <xf numFmtId="173" fontId="13" fillId="0" borderId="14" xfId="53" applyNumberFormat="1" applyFont="1" applyFill="1" applyBorder="1" applyAlignment="1">
      <alignment horizontal="center" vertical="center" wrapText="1"/>
      <protection/>
    </xf>
    <xf numFmtId="0" fontId="0" fillId="0" borderId="15" xfId="0" applyBorder="1" applyAlignment="1">
      <alignment horizontal="center" vertical="center" wrapText="1"/>
    </xf>
    <xf numFmtId="173" fontId="13" fillId="0" borderId="10" xfId="53" applyNumberFormat="1" applyFont="1" applyFill="1" applyBorder="1" applyAlignment="1">
      <alignment horizontal="center" vertical="center" wrapText="1"/>
      <protection/>
    </xf>
    <xf numFmtId="173" fontId="13" fillId="0" borderId="15" xfId="53" applyNumberFormat="1" applyFont="1" applyFill="1" applyBorder="1" applyAlignment="1">
      <alignment horizontal="center" vertical="center" wrapText="1"/>
      <protection/>
    </xf>
    <xf numFmtId="0" fontId="14" fillId="0" borderId="15"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144"/>
  <sheetViews>
    <sheetView showGridLines="0" tabSelected="1" view="pageBreakPreview" zoomScale="70" zoomScaleNormal="70" zoomScaleSheetLayoutView="70" zoomScalePageLayoutView="0" workbookViewId="0" topLeftCell="A4">
      <pane xSplit="7" ySplit="4" topLeftCell="H8" activePane="bottomRight" state="frozen"/>
      <selection pane="topLeft" activeCell="A4" sqref="A4"/>
      <selection pane="topRight" activeCell="H4" sqref="H4"/>
      <selection pane="bottomLeft" activeCell="A8" sqref="A8"/>
      <selection pane="bottomRight" activeCell="AF17" sqref="AF17"/>
    </sheetView>
  </sheetViews>
  <sheetFormatPr defaultColWidth="9.140625" defaultRowHeight="12.75"/>
  <cols>
    <col min="1" max="1" width="85.421875" style="3" customWidth="1"/>
    <col min="2" max="7" width="12.28125" style="3" customWidth="1"/>
    <col min="8" max="8" width="10.57421875" style="1" customWidth="1"/>
    <col min="9" max="9" width="10.421875" style="1" customWidth="1"/>
    <col min="10" max="10" width="11.28125" style="1" customWidth="1"/>
    <col min="11" max="11" width="10.57421875" style="1" customWidth="1"/>
    <col min="12" max="12" width="12.00390625" style="1" customWidth="1"/>
    <col min="13" max="13" width="11.00390625" style="1" customWidth="1"/>
    <col min="14" max="14" width="12.57421875" style="1" customWidth="1"/>
    <col min="15" max="15" width="13.28125" style="1" customWidth="1"/>
    <col min="16" max="16" width="13.140625" style="1" customWidth="1"/>
    <col min="17" max="17" width="9.28125" style="1" customWidth="1"/>
    <col min="18" max="18" width="12.28125" style="1" customWidth="1"/>
    <col min="19" max="19" width="9.140625" style="1" customWidth="1"/>
    <col min="20" max="20" width="9.7109375" style="4" customWidth="1"/>
    <col min="21" max="21" width="8.7109375" style="4" customWidth="1"/>
    <col min="22" max="22" width="14.7109375" style="4" customWidth="1"/>
    <col min="23" max="23" width="8.8515625" style="4" customWidth="1"/>
    <col min="24" max="24" width="11.00390625" style="4" customWidth="1"/>
    <col min="25" max="25" width="10.28125" style="4" customWidth="1"/>
    <col min="26" max="26" width="10.57421875" style="4" customWidth="1"/>
    <col min="27" max="27" width="9.140625" style="4" customWidth="1"/>
    <col min="28" max="28" width="12.421875" style="4" customWidth="1"/>
    <col min="29" max="29" width="9.8515625" style="4" customWidth="1"/>
    <col min="30" max="30" width="14.421875" style="4" customWidth="1"/>
    <col min="31" max="31" width="10.28125" style="4" customWidth="1"/>
    <col min="32" max="32" width="37.57421875" style="4" customWidth="1"/>
    <col min="33" max="16384" width="9.140625" style="1" customWidth="1"/>
  </cols>
  <sheetData>
    <row r="1" spans="28:32" ht="18.75" customHeight="1">
      <c r="AB1" s="124"/>
      <c r="AC1" s="124"/>
      <c r="AD1" s="124"/>
      <c r="AE1" s="124"/>
      <c r="AF1" s="124"/>
    </row>
    <row r="2" spans="1:32" ht="54" customHeight="1">
      <c r="A2" s="12"/>
      <c r="X2" s="125" t="s">
        <v>21</v>
      </c>
      <c r="Y2" s="125"/>
      <c r="Z2" s="125"/>
      <c r="AA2" s="125"/>
      <c r="AB2" s="125"/>
      <c r="AC2" s="125"/>
      <c r="AD2" s="125"/>
      <c r="AE2" s="125"/>
      <c r="AF2" s="125"/>
    </row>
    <row r="3" spans="22:32" ht="32.25" customHeight="1">
      <c r="V3" s="11"/>
      <c r="W3" s="11"/>
      <c r="X3" s="125"/>
      <c r="Y3" s="125"/>
      <c r="Z3" s="125"/>
      <c r="AA3" s="125"/>
      <c r="AB3" s="125"/>
      <c r="AC3" s="125"/>
      <c r="AD3" s="125"/>
      <c r="AE3" s="125"/>
      <c r="AF3" s="125"/>
    </row>
    <row r="4" spans="1:32" ht="32.25" customHeight="1">
      <c r="A4" s="126" t="s">
        <v>40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6.75" customHeight="1">
      <c r="A5" s="127" t="s">
        <v>52</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row>
    <row r="6" spans="1:32" s="6" customFormat="1" ht="18.75" customHeight="1">
      <c r="A6" s="102" t="s">
        <v>19</v>
      </c>
      <c r="B6" s="103" t="s">
        <v>20</v>
      </c>
      <c r="C6" s="128" t="s">
        <v>66</v>
      </c>
      <c r="D6" s="128" t="s">
        <v>67</v>
      </c>
      <c r="E6" s="128" t="s">
        <v>68</v>
      </c>
      <c r="F6" s="130" t="s">
        <v>49</v>
      </c>
      <c r="G6" s="130"/>
      <c r="H6" s="107" t="s">
        <v>0</v>
      </c>
      <c r="I6" s="108"/>
      <c r="J6" s="107" t="s">
        <v>1</v>
      </c>
      <c r="K6" s="108"/>
      <c r="L6" s="107" t="s">
        <v>2</v>
      </c>
      <c r="M6" s="108"/>
      <c r="N6" s="107" t="s">
        <v>3</v>
      </c>
      <c r="O6" s="108"/>
      <c r="P6" s="107" t="s">
        <v>4</v>
      </c>
      <c r="Q6" s="108"/>
      <c r="R6" s="107" t="s">
        <v>5</v>
      </c>
      <c r="S6" s="108"/>
      <c r="T6" s="107" t="s">
        <v>6</v>
      </c>
      <c r="U6" s="108"/>
      <c r="V6" s="107" t="s">
        <v>7</v>
      </c>
      <c r="W6" s="108"/>
      <c r="X6" s="107" t="s">
        <v>8</v>
      </c>
      <c r="Y6" s="108"/>
      <c r="Z6" s="107" t="s">
        <v>9</v>
      </c>
      <c r="AA6" s="108"/>
      <c r="AB6" s="107" t="s">
        <v>10</v>
      </c>
      <c r="AC6" s="108"/>
      <c r="AD6" s="107" t="s">
        <v>11</v>
      </c>
      <c r="AE6" s="108"/>
      <c r="AF6" s="5" t="s">
        <v>48</v>
      </c>
    </row>
    <row r="7" spans="1:32" s="8" customFormat="1" ht="57" customHeight="1">
      <c r="A7" s="102"/>
      <c r="B7" s="104"/>
      <c r="C7" s="131"/>
      <c r="D7" s="132"/>
      <c r="E7" s="129"/>
      <c r="F7" s="49" t="s">
        <v>50</v>
      </c>
      <c r="G7" s="49" t="s">
        <v>51</v>
      </c>
      <c r="H7" s="7" t="s">
        <v>12</v>
      </c>
      <c r="I7" s="7" t="s">
        <v>47</v>
      </c>
      <c r="J7" s="7" t="s">
        <v>12</v>
      </c>
      <c r="K7" s="7" t="s">
        <v>47</v>
      </c>
      <c r="L7" s="7" t="s">
        <v>12</v>
      </c>
      <c r="M7" s="7" t="s">
        <v>47</v>
      </c>
      <c r="N7" s="7" t="s">
        <v>12</v>
      </c>
      <c r="O7" s="7" t="s">
        <v>47</v>
      </c>
      <c r="P7" s="7" t="s">
        <v>12</v>
      </c>
      <c r="Q7" s="7" t="s">
        <v>47</v>
      </c>
      <c r="R7" s="7" t="s">
        <v>12</v>
      </c>
      <c r="S7" s="7" t="s">
        <v>47</v>
      </c>
      <c r="T7" s="7" t="s">
        <v>12</v>
      </c>
      <c r="U7" s="7" t="s">
        <v>47</v>
      </c>
      <c r="V7" s="7" t="s">
        <v>12</v>
      </c>
      <c r="W7" s="7" t="s">
        <v>47</v>
      </c>
      <c r="X7" s="7" t="s">
        <v>12</v>
      </c>
      <c r="Y7" s="7" t="s">
        <v>47</v>
      </c>
      <c r="Z7" s="7" t="s">
        <v>12</v>
      </c>
      <c r="AA7" s="7" t="s">
        <v>47</v>
      </c>
      <c r="AB7" s="7" t="s">
        <v>12</v>
      </c>
      <c r="AC7" s="7" t="s">
        <v>47</v>
      </c>
      <c r="AD7" s="7" t="s">
        <v>12</v>
      </c>
      <c r="AE7" s="7" t="s">
        <v>47</v>
      </c>
      <c r="AF7" s="7"/>
    </row>
    <row r="8" spans="1:32" s="9" customFormat="1" ht="38.25" customHeight="1">
      <c r="A8" s="14">
        <v>1</v>
      </c>
      <c r="B8" s="14">
        <v>2</v>
      </c>
      <c r="C8" s="14"/>
      <c r="D8" s="14"/>
      <c r="E8" s="14"/>
      <c r="F8" s="14"/>
      <c r="G8" s="14"/>
      <c r="H8" s="14">
        <v>3</v>
      </c>
      <c r="I8" s="14">
        <v>4</v>
      </c>
      <c r="J8" s="14">
        <v>5</v>
      </c>
      <c r="K8" s="14">
        <v>6</v>
      </c>
      <c r="L8" s="14">
        <v>7</v>
      </c>
      <c r="M8" s="14">
        <v>8</v>
      </c>
      <c r="N8" s="14">
        <v>9</v>
      </c>
      <c r="O8" s="14"/>
      <c r="P8" s="14">
        <v>10</v>
      </c>
      <c r="Q8" s="14"/>
      <c r="R8" s="14">
        <v>8</v>
      </c>
      <c r="S8" s="14"/>
      <c r="T8" s="14">
        <v>9</v>
      </c>
      <c r="U8" s="14"/>
      <c r="V8" s="14">
        <v>10</v>
      </c>
      <c r="W8" s="14"/>
      <c r="X8" s="14">
        <v>11</v>
      </c>
      <c r="Y8" s="14"/>
      <c r="Z8" s="14">
        <v>12</v>
      </c>
      <c r="AA8" s="14"/>
      <c r="AB8" s="14">
        <v>13</v>
      </c>
      <c r="AC8" s="14"/>
      <c r="AD8" s="14">
        <v>14</v>
      </c>
      <c r="AE8" s="14"/>
      <c r="AF8" s="14"/>
    </row>
    <row r="9" spans="1:32" s="10" customFormat="1" ht="37.5" customHeight="1">
      <c r="A9" s="89" t="s">
        <v>28</v>
      </c>
      <c r="B9" s="62">
        <f>H9+J9+L9+N9+P9+R9+T9+V9+X9+Z9+AB9+AD9</f>
        <v>2748.7799999999997</v>
      </c>
      <c r="C9" s="62">
        <f>H9+J9+L9+N9</f>
        <v>500.15999999999997</v>
      </c>
      <c r="D9" s="62">
        <f>E9</f>
        <v>470.15999999999997</v>
      </c>
      <c r="E9" s="62">
        <f>I9+K9+M9+O9</f>
        <v>470.15999999999997</v>
      </c>
      <c r="F9" s="62">
        <f>E9/B9*100</f>
        <v>17.104315369000066</v>
      </c>
      <c r="G9" s="62">
        <f>E9/C9*100</f>
        <v>94.00191938579654</v>
      </c>
      <c r="H9" s="62">
        <f>H11+H41</f>
        <v>0</v>
      </c>
      <c r="I9" s="62">
        <f aca="true" t="shared" si="0" ref="I9:AE9">I11+I41</f>
        <v>0</v>
      </c>
      <c r="J9" s="62">
        <f t="shared" si="0"/>
        <v>0</v>
      </c>
      <c r="K9" s="62">
        <f t="shared" si="0"/>
        <v>0</v>
      </c>
      <c r="L9" s="62">
        <f t="shared" si="0"/>
        <v>238.46</v>
      </c>
      <c r="M9" s="62">
        <f>M11+M41</f>
        <v>238.46</v>
      </c>
      <c r="N9" s="86">
        <f t="shared" si="0"/>
        <v>261.7</v>
      </c>
      <c r="O9" s="86">
        <f>O11+O41</f>
        <v>231.7</v>
      </c>
      <c r="P9" s="62">
        <f t="shared" si="0"/>
        <v>43.18</v>
      </c>
      <c r="Q9" s="62">
        <f t="shared" si="0"/>
        <v>41.1</v>
      </c>
      <c r="R9" s="62">
        <f t="shared" si="0"/>
        <v>1035.6</v>
      </c>
      <c r="S9" s="62">
        <f t="shared" si="0"/>
        <v>0</v>
      </c>
      <c r="T9" s="62">
        <f t="shared" si="0"/>
        <v>0</v>
      </c>
      <c r="U9" s="62">
        <f t="shared" si="0"/>
        <v>0</v>
      </c>
      <c r="V9" s="62">
        <f t="shared" si="0"/>
        <v>60</v>
      </c>
      <c r="W9" s="62">
        <f t="shared" si="0"/>
        <v>0</v>
      </c>
      <c r="X9" s="62">
        <v>169.8</v>
      </c>
      <c r="Y9" s="62">
        <f t="shared" si="0"/>
        <v>0</v>
      </c>
      <c r="Z9" s="62">
        <f t="shared" si="0"/>
        <v>470.64</v>
      </c>
      <c r="AA9" s="62">
        <f t="shared" si="0"/>
        <v>0</v>
      </c>
      <c r="AB9" s="62">
        <f t="shared" si="0"/>
        <v>469.4</v>
      </c>
      <c r="AC9" s="62">
        <f t="shared" si="0"/>
        <v>0</v>
      </c>
      <c r="AD9" s="62">
        <f t="shared" si="0"/>
        <v>0</v>
      </c>
      <c r="AE9" s="62">
        <f t="shared" si="0"/>
        <v>0</v>
      </c>
      <c r="AF9" s="87"/>
    </row>
    <row r="10" spans="1:32" s="10" customFormat="1" ht="18.75" customHeight="1">
      <c r="A10" s="24" t="s">
        <v>30</v>
      </c>
      <c r="B10" s="67"/>
      <c r="C10" s="16"/>
      <c r="D10" s="16"/>
      <c r="E10" s="16"/>
      <c r="F10" s="16"/>
      <c r="G10" s="61"/>
      <c r="H10" s="16"/>
      <c r="I10" s="16"/>
      <c r="J10" s="16"/>
      <c r="K10" s="16"/>
      <c r="L10" s="16"/>
      <c r="M10" s="16"/>
      <c r="N10" s="16"/>
      <c r="O10" s="16"/>
      <c r="P10" s="16"/>
      <c r="Q10" s="16"/>
      <c r="R10" s="53"/>
      <c r="S10" s="16"/>
      <c r="T10" s="16"/>
      <c r="U10" s="16"/>
      <c r="V10" s="16"/>
      <c r="W10" s="16"/>
      <c r="X10" s="53"/>
      <c r="Y10" s="16"/>
      <c r="Z10" s="16"/>
      <c r="AA10" s="16"/>
      <c r="AB10" s="16"/>
      <c r="AC10" s="16"/>
      <c r="AD10" s="16"/>
      <c r="AE10" s="16"/>
      <c r="AF10" s="117"/>
    </row>
    <row r="11" spans="1:32" s="10" customFormat="1" ht="16.5" customHeight="1">
      <c r="A11" s="50" t="s">
        <v>17</v>
      </c>
      <c r="B11" s="68">
        <f>H11+J11+L11+N11+P11+R11+T11+V11+X11+Z11+AB11+AD11</f>
        <v>1532</v>
      </c>
      <c r="C11" s="69">
        <f>H11+J11+L11+N11</f>
        <v>208.46</v>
      </c>
      <c r="D11" s="69">
        <f>D12+D13+D14+D15</f>
        <v>208.46</v>
      </c>
      <c r="E11" s="68">
        <f>E12+E13+E14+E15</f>
        <v>208.46</v>
      </c>
      <c r="F11" s="53">
        <f>E11/B11*100</f>
        <v>13.607049608355092</v>
      </c>
      <c r="G11" s="70">
        <f>E11/C11*100</f>
        <v>100</v>
      </c>
      <c r="H11" s="53">
        <f>H12+H13+H14+H15</f>
        <v>0</v>
      </c>
      <c r="I11" s="53">
        <f aca="true" t="shared" si="1" ref="I11:AE11">I12+I13+I14+I15</f>
        <v>0</v>
      </c>
      <c r="J11" s="53">
        <f t="shared" si="1"/>
        <v>0</v>
      </c>
      <c r="K11" s="53">
        <f t="shared" si="1"/>
        <v>0</v>
      </c>
      <c r="L11" s="71">
        <f>L12+L13+L14+L15</f>
        <v>208.46</v>
      </c>
      <c r="M11" s="71">
        <f t="shared" si="1"/>
        <v>208.46</v>
      </c>
      <c r="N11" s="53">
        <f t="shared" si="1"/>
        <v>0</v>
      </c>
      <c r="O11" s="53">
        <f t="shared" si="1"/>
        <v>0</v>
      </c>
      <c r="P11" s="53">
        <f t="shared" si="1"/>
        <v>2.08</v>
      </c>
      <c r="Q11" s="53">
        <f t="shared" si="1"/>
        <v>0</v>
      </c>
      <c r="R11" s="53">
        <f t="shared" si="1"/>
        <v>1035.6</v>
      </c>
      <c r="S11" s="53">
        <f t="shared" si="1"/>
        <v>0</v>
      </c>
      <c r="T11" s="53">
        <f t="shared" si="1"/>
        <v>0</v>
      </c>
      <c r="U11" s="53">
        <f t="shared" si="1"/>
        <v>0</v>
      </c>
      <c r="V11" s="53">
        <f t="shared" si="1"/>
        <v>0</v>
      </c>
      <c r="W11" s="53">
        <f t="shared" si="1"/>
        <v>0</v>
      </c>
      <c r="X11" s="53">
        <f t="shared" si="1"/>
        <v>17.72</v>
      </c>
      <c r="Y11" s="53">
        <f t="shared" si="1"/>
        <v>0</v>
      </c>
      <c r="Z11" s="53">
        <f t="shared" si="1"/>
        <v>215</v>
      </c>
      <c r="AA11" s="53">
        <f t="shared" si="1"/>
        <v>0</v>
      </c>
      <c r="AB11" s="53">
        <f t="shared" si="1"/>
        <v>53.14</v>
      </c>
      <c r="AC11" s="53">
        <f t="shared" si="1"/>
        <v>0</v>
      </c>
      <c r="AD11" s="53">
        <f t="shared" si="1"/>
        <v>0</v>
      </c>
      <c r="AE11" s="53">
        <f t="shared" si="1"/>
        <v>0</v>
      </c>
      <c r="AF11" s="110"/>
    </row>
    <row r="12" spans="1:32" s="10" customFormat="1" ht="16.5">
      <c r="A12" s="24" t="s">
        <v>15</v>
      </c>
      <c r="B12" s="72"/>
      <c r="C12" s="73"/>
      <c r="D12" s="73"/>
      <c r="E12" s="17"/>
      <c r="F12" s="53"/>
      <c r="G12" s="70"/>
      <c r="H12" s="17"/>
      <c r="I12" s="17"/>
      <c r="J12" s="17"/>
      <c r="K12" s="17"/>
      <c r="L12" s="71"/>
      <c r="M12" s="71"/>
      <c r="N12" s="17"/>
      <c r="O12" s="17"/>
      <c r="P12" s="17"/>
      <c r="Q12" s="17"/>
      <c r="R12" s="53"/>
      <c r="S12" s="17"/>
      <c r="T12" s="17"/>
      <c r="U12" s="17"/>
      <c r="V12" s="17"/>
      <c r="W12" s="17"/>
      <c r="X12" s="53"/>
      <c r="Y12" s="17"/>
      <c r="Z12" s="17"/>
      <c r="AA12" s="17"/>
      <c r="AB12" s="17"/>
      <c r="AC12" s="17"/>
      <c r="AD12" s="17"/>
      <c r="AE12" s="17"/>
      <c r="AF12" s="110"/>
    </row>
    <row r="13" spans="1:32" s="10" customFormat="1" ht="16.5">
      <c r="A13" s="24" t="s">
        <v>13</v>
      </c>
      <c r="B13" s="43"/>
      <c r="C13" s="15"/>
      <c r="D13" s="15"/>
      <c r="E13" s="15"/>
      <c r="F13" s="53"/>
      <c r="G13" s="70"/>
      <c r="H13" s="18"/>
      <c r="I13" s="18"/>
      <c r="J13" s="18"/>
      <c r="K13" s="18"/>
      <c r="L13" s="71"/>
      <c r="M13" s="71"/>
      <c r="N13" s="18"/>
      <c r="O13" s="18"/>
      <c r="P13" s="18"/>
      <c r="Q13" s="18"/>
      <c r="R13" s="53"/>
      <c r="S13" s="18"/>
      <c r="T13" s="18"/>
      <c r="U13" s="18"/>
      <c r="V13" s="18"/>
      <c r="W13" s="18"/>
      <c r="X13" s="53"/>
      <c r="Y13" s="18"/>
      <c r="Z13" s="18"/>
      <c r="AA13" s="18"/>
      <c r="AB13" s="18"/>
      <c r="AC13" s="18"/>
      <c r="AD13" s="18"/>
      <c r="AE13" s="18"/>
      <c r="AF13" s="110"/>
    </row>
    <row r="14" spans="1:32" s="10" customFormat="1" ht="16.5">
      <c r="A14" s="24" t="s">
        <v>14</v>
      </c>
      <c r="B14" s="72">
        <f>B20+B26+B32+B38</f>
        <v>1532</v>
      </c>
      <c r="C14" s="74">
        <f>C20+C26+C32+C38</f>
        <v>208.46</v>
      </c>
      <c r="D14" s="74">
        <f>D20+D26+D32+D38</f>
        <v>208.46</v>
      </c>
      <c r="E14" s="72">
        <f>E20+E26+E32+E38</f>
        <v>208.46</v>
      </c>
      <c r="F14" s="17">
        <f>E14/B14*100</f>
        <v>13.607049608355092</v>
      </c>
      <c r="G14" s="61">
        <f>E14/C14*100</f>
        <v>100</v>
      </c>
      <c r="H14" s="17">
        <v>0</v>
      </c>
      <c r="I14" s="17">
        <v>0</v>
      </c>
      <c r="J14" s="17">
        <f>J20+J26+J32+J38</f>
        <v>0</v>
      </c>
      <c r="K14" s="17">
        <f aca="true" t="shared" si="2" ref="K14:AE14">K20+K26+K32+K38</f>
        <v>0</v>
      </c>
      <c r="L14" s="21">
        <v>208.46</v>
      </c>
      <c r="M14" s="21">
        <v>208.46</v>
      </c>
      <c r="N14" s="17">
        <f t="shared" si="2"/>
        <v>0</v>
      </c>
      <c r="O14" s="17">
        <v>0</v>
      </c>
      <c r="P14" s="17">
        <f t="shared" si="2"/>
        <v>2.08</v>
      </c>
      <c r="Q14" s="17">
        <f t="shared" si="2"/>
        <v>0</v>
      </c>
      <c r="R14" s="17">
        <f t="shared" si="2"/>
        <v>1035.6</v>
      </c>
      <c r="S14" s="17">
        <f t="shared" si="2"/>
        <v>0</v>
      </c>
      <c r="T14" s="17">
        <f t="shared" si="2"/>
        <v>0</v>
      </c>
      <c r="U14" s="17">
        <f t="shared" si="2"/>
        <v>0</v>
      </c>
      <c r="V14" s="17">
        <f t="shared" si="2"/>
        <v>0</v>
      </c>
      <c r="W14" s="17">
        <f t="shared" si="2"/>
        <v>0</v>
      </c>
      <c r="X14" s="17">
        <f t="shared" si="2"/>
        <v>17.72</v>
      </c>
      <c r="Y14" s="17">
        <f t="shared" si="2"/>
        <v>0</v>
      </c>
      <c r="Z14" s="17">
        <f t="shared" si="2"/>
        <v>215</v>
      </c>
      <c r="AA14" s="17">
        <f t="shared" si="2"/>
        <v>0</v>
      </c>
      <c r="AB14" s="17">
        <f t="shared" si="2"/>
        <v>53.14</v>
      </c>
      <c r="AC14" s="17">
        <f t="shared" si="2"/>
        <v>0</v>
      </c>
      <c r="AD14" s="17">
        <f t="shared" si="2"/>
        <v>0</v>
      </c>
      <c r="AE14" s="17">
        <f t="shared" si="2"/>
        <v>0</v>
      </c>
      <c r="AF14" s="110"/>
    </row>
    <row r="15" spans="1:32" s="10" customFormat="1" ht="18" customHeight="1">
      <c r="A15" s="24" t="s">
        <v>16</v>
      </c>
      <c r="B15" s="43"/>
      <c r="C15" s="15"/>
      <c r="D15" s="15"/>
      <c r="E15" s="15"/>
      <c r="F15" s="53"/>
      <c r="G15" s="53"/>
      <c r="H15" s="18"/>
      <c r="I15" s="18"/>
      <c r="J15" s="18"/>
      <c r="K15" s="18"/>
      <c r="L15" s="18"/>
      <c r="M15" s="18"/>
      <c r="N15" s="18"/>
      <c r="O15" s="18"/>
      <c r="P15" s="18"/>
      <c r="Q15" s="18"/>
      <c r="R15" s="18"/>
      <c r="S15" s="18"/>
      <c r="T15" s="18"/>
      <c r="U15" s="18"/>
      <c r="V15" s="18"/>
      <c r="W15" s="18"/>
      <c r="X15" s="53"/>
      <c r="Y15" s="18"/>
      <c r="Z15" s="18"/>
      <c r="AA15" s="18"/>
      <c r="AB15" s="18"/>
      <c r="AC15" s="18"/>
      <c r="AD15" s="18"/>
      <c r="AE15" s="18"/>
      <c r="AF15" s="111"/>
    </row>
    <row r="16" spans="1:32" s="2" customFormat="1" ht="33" customHeight="1">
      <c r="A16" s="24" t="s">
        <v>39</v>
      </c>
      <c r="B16" s="38"/>
      <c r="C16" s="45"/>
      <c r="D16" s="46"/>
      <c r="E16" s="46"/>
      <c r="F16" s="53"/>
      <c r="G16" s="46"/>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row>
    <row r="17" spans="1:32" s="10" customFormat="1" ht="22.5" customHeight="1">
      <c r="A17" s="50" t="s">
        <v>17</v>
      </c>
      <c r="B17" s="51">
        <f>B18+B19+B20+B21</f>
        <v>1050.3999999999999</v>
      </c>
      <c r="C17" s="51">
        <f>C18+C19+C20+C21</f>
        <v>0</v>
      </c>
      <c r="D17" s="51">
        <f>D18+D19+D20+D21</f>
        <v>0</v>
      </c>
      <c r="E17" s="51">
        <f>E18+E19+E20+E21</f>
        <v>0</v>
      </c>
      <c r="F17" s="53">
        <f>E17/B17*100</f>
        <v>0</v>
      </c>
      <c r="G17" s="52">
        <f>_xlfn.IFERROR(E17/C17*100,0)</f>
        <v>0</v>
      </c>
      <c r="H17" s="53">
        <f>H18+H19+H20+H21</f>
        <v>0</v>
      </c>
      <c r="I17" s="53">
        <f aca="true" t="shared" si="3" ref="I17:AE17">I18+I19+I20+I21</f>
        <v>0</v>
      </c>
      <c r="J17" s="53">
        <f>J18+J19+J20+J21</f>
        <v>0</v>
      </c>
      <c r="K17" s="53">
        <f t="shared" si="3"/>
        <v>0</v>
      </c>
      <c r="L17" s="53">
        <f t="shared" si="3"/>
        <v>0</v>
      </c>
      <c r="M17" s="53">
        <f t="shared" si="3"/>
        <v>0</v>
      </c>
      <c r="N17" s="53">
        <f>N18+N19+N20+N21</f>
        <v>0</v>
      </c>
      <c r="O17" s="53">
        <f t="shared" si="3"/>
        <v>0</v>
      </c>
      <c r="P17" s="53">
        <v>2.08</v>
      </c>
      <c r="Q17" s="53">
        <f t="shared" si="3"/>
        <v>0</v>
      </c>
      <c r="R17" s="53">
        <f>R18+R19+R20+R21</f>
        <v>1035.6</v>
      </c>
      <c r="S17" s="53">
        <f t="shared" si="3"/>
        <v>0</v>
      </c>
      <c r="T17" s="53">
        <f t="shared" si="3"/>
        <v>0</v>
      </c>
      <c r="U17" s="53">
        <f t="shared" si="3"/>
        <v>0</v>
      </c>
      <c r="V17" s="53">
        <f t="shared" si="3"/>
        <v>0</v>
      </c>
      <c r="W17" s="53">
        <f t="shared" si="3"/>
        <v>0</v>
      </c>
      <c r="X17" s="53">
        <v>12.72</v>
      </c>
      <c r="Y17" s="53">
        <f t="shared" si="3"/>
        <v>0</v>
      </c>
      <c r="Z17" s="53">
        <f t="shared" si="3"/>
        <v>0</v>
      </c>
      <c r="AA17" s="53">
        <f t="shared" si="3"/>
        <v>0</v>
      </c>
      <c r="AB17" s="53">
        <f t="shared" si="3"/>
        <v>0</v>
      </c>
      <c r="AC17" s="53">
        <f t="shared" si="3"/>
        <v>0</v>
      </c>
      <c r="AD17" s="53">
        <f t="shared" si="3"/>
        <v>0</v>
      </c>
      <c r="AE17" s="53">
        <f t="shared" si="3"/>
        <v>0</v>
      </c>
      <c r="AF17" s="17" t="s">
        <v>69</v>
      </c>
    </row>
    <row r="18" spans="1:32" s="10" customFormat="1" ht="22.5" customHeight="1">
      <c r="A18" s="24" t="s">
        <v>15</v>
      </c>
      <c r="B18" s="44"/>
      <c r="C18" s="19"/>
      <c r="D18" s="19"/>
      <c r="E18" s="44"/>
      <c r="F18" s="19"/>
      <c r="G18" s="52"/>
      <c r="H18" s="17"/>
      <c r="I18" s="17"/>
      <c r="J18" s="17"/>
      <c r="K18" s="17"/>
      <c r="L18" s="17"/>
      <c r="M18" s="17"/>
      <c r="N18" s="17"/>
      <c r="O18" s="17"/>
      <c r="P18" s="17"/>
      <c r="Q18" s="17"/>
      <c r="R18" s="20"/>
      <c r="S18" s="20"/>
      <c r="T18" s="17"/>
      <c r="U18" s="17"/>
      <c r="V18" s="17"/>
      <c r="W18" s="17"/>
      <c r="X18" s="20"/>
      <c r="Y18" s="20"/>
      <c r="Z18" s="17"/>
      <c r="AA18" s="17"/>
      <c r="AB18" s="17"/>
      <c r="AC18" s="17"/>
      <c r="AD18" s="17"/>
      <c r="AE18" s="17"/>
      <c r="AF18" s="17"/>
    </row>
    <row r="19" spans="1:32" s="10" customFormat="1" ht="24" customHeight="1">
      <c r="A19" s="24" t="s">
        <v>13</v>
      </c>
      <c r="B19" s="43"/>
      <c r="C19" s="15"/>
      <c r="D19" s="15"/>
      <c r="E19" s="44"/>
      <c r="F19" s="19"/>
      <c r="G19" s="52"/>
      <c r="H19" s="17"/>
      <c r="I19" s="17"/>
      <c r="J19" s="17"/>
      <c r="K19" s="17"/>
      <c r="L19" s="17"/>
      <c r="M19" s="17"/>
      <c r="N19" s="17"/>
      <c r="O19" s="17"/>
      <c r="P19" s="17"/>
      <c r="Q19" s="17"/>
      <c r="R19" s="18"/>
      <c r="S19" s="18"/>
      <c r="T19" s="18"/>
      <c r="U19" s="18"/>
      <c r="V19" s="18"/>
      <c r="W19" s="18"/>
      <c r="X19" s="18"/>
      <c r="Y19" s="18"/>
      <c r="Z19" s="18"/>
      <c r="AA19" s="18"/>
      <c r="AB19" s="18"/>
      <c r="AC19" s="18"/>
      <c r="AD19" s="18"/>
      <c r="AE19" s="18"/>
      <c r="AF19" s="18"/>
    </row>
    <row r="20" spans="1:32" s="10" customFormat="1" ht="16.5">
      <c r="A20" s="24" t="s">
        <v>14</v>
      </c>
      <c r="B20" s="44">
        <f>H20+J20+L20+N20+P20+R20+T20+V20+X20+Z20+AB20+AD20</f>
        <v>1050.3999999999999</v>
      </c>
      <c r="C20" s="19">
        <f>H20+J20+L20+N20</f>
        <v>0</v>
      </c>
      <c r="D20" s="19">
        <v>0</v>
      </c>
      <c r="E20" s="44">
        <f>I20+K20+M20+O20</f>
        <v>0</v>
      </c>
      <c r="F20" s="19">
        <f>_xlfn.IFERROR(E20/B20*100,0)</f>
        <v>0</v>
      </c>
      <c r="G20" s="19">
        <f>_xlfn.IFERROR(E20/C20*100,0)</f>
        <v>0</v>
      </c>
      <c r="H20" s="17">
        <v>0</v>
      </c>
      <c r="I20" s="17">
        <v>0</v>
      </c>
      <c r="J20" s="17">
        <v>0</v>
      </c>
      <c r="K20" s="17">
        <v>0</v>
      </c>
      <c r="L20" s="17">
        <v>0</v>
      </c>
      <c r="M20" s="17">
        <v>0</v>
      </c>
      <c r="N20" s="17">
        <v>0</v>
      </c>
      <c r="O20" s="17">
        <v>0</v>
      </c>
      <c r="P20" s="17">
        <v>2.08</v>
      </c>
      <c r="Q20" s="17">
        <v>0</v>
      </c>
      <c r="R20" s="17">
        <v>1035.6</v>
      </c>
      <c r="S20" s="20">
        <v>0</v>
      </c>
      <c r="T20" s="17">
        <v>0</v>
      </c>
      <c r="U20" s="17">
        <v>0</v>
      </c>
      <c r="V20" s="17">
        <v>0</v>
      </c>
      <c r="W20" s="17">
        <v>0</v>
      </c>
      <c r="X20" s="17">
        <v>12.72</v>
      </c>
      <c r="Y20" s="20">
        <v>0</v>
      </c>
      <c r="Z20" s="17">
        <v>0</v>
      </c>
      <c r="AA20" s="17">
        <v>0</v>
      </c>
      <c r="AB20" s="17">
        <v>0</v>
      </c>
      <c r="AC20" s="17">
        <v>0</v>
      </c>
      <c r="AD20" s="17">
        <v>0</v>
      </c>
      <c r="AE20" s="17">
        <v>0</v>
      </c>
      <c r="AF20" s="17"/>
    </row>
    <row r="21" spans="1:32" s="10" customFormat="1" ht="16.5">
      <c r="A21" s="24" t="s">
        <v>16</v>
      </c>
      <c r="B21" s="43"/>
      <c r="C21" s="15"/>
      <c r="D21" s="15"/>
      <c r="E21" s="44"/>
      <c r="F21" s="19"/>
      <c r="G21" s="52"/>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s="10" customFormat="1" ht="56.25" customHeight="1">
      <c r="A22" s="24" t="s">
        <v>31</v>
      </c>
      <c r="B22" s="38"/>
      <c r="C22" s="48"/>
      <c r="D22" s="45"/>
      <c r="E22" s="45"/>
      <c r="F22" s="45"/>
      <c r="G22" s="45"/>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s="10" customFormat="1" ht="28.5" customHeight="1">
      <c r="A23" s="54" t="s">
        <v>17</v>
      </c>
      <c r="B23" s="51">
        <f>B24+B25+B26+B27</f>
        <v>376.6</v>
      </c>
      <c r="C23" s="51">
        <f>C24+C25+C26+C27</f>
        <v>208.46</v>
      </c>
      <c r="D23" s="51">
        <f>D24+D25+D26+D27</f>
        <v>208.46</v>
      </c>
      <c r="E23" s="51">
        <f>E24+E25+E26+E27</f>
        <v>208.46</v>
      </c>
      <c r="F23" s="52">
        <f>E23/B23*100</f>
        <v>55.353159851301115</v>
      </c>
      <c r="G23" s="52">
        <f>E23/C23*100</f>
        <v>100</v>
      </c>
      <c r="H23" s="53">
        <f>H24+H25+H26+H27</f>
        <v>0</v>
      </c>
      <c r="I23" s="53">
        <f aca="true" t="shared" si="4" ref="I23:AE23">I24+I25+I26+I27</f>
        <v>0</v>
      </c>
      <c r="J23" s="53">
        <f t="shared" si="4"/>
        <v>0</v>
      </c>
      <c r="K23" s="53">
        <f t="shared" si="4"/>
        <v>0</v>
      </c>
      <c r="L23" s="53">
        <f t="shared" si="4"/>
        <v>208.46</v>
      </c>
      <c r="M23" s="53">
        <f t="shared" si="4"/>
        <v>208.46</v>
      </c>
      <c r="N23" s="53">
        <f t="shared" si="4"/>
        <v>0</v>
      </c>
      <c r="O23" s="53">
        <f t="shared" si="4"/>
        <v>0</v>
      </c>
      <c r="P23" s="53">
        <f t="shared" si="4"/>
        <v>0</v>
      </c>
      <c r="Q23" s="53">
        <f t="shared" si="4"/>
        <v>0</v>
      </c>
      <c r="R23" s="53">
        <f t="shared" si="4"/>
        <v>0</v>
      </c>
      <c r="S23" s="53">
        <f t="shared" si="4"/>
        <v>0</v>
      </c>
      <c r="T23" s="53">
        <f t="shared" si="4"/>
        <v>0</v>
      </c>
      <c r="U23" s="53">
        <f t="shared" si="4"/>
        <v>0</v>
      </c>
      <c r="V23" s="53">
        <f t="shared" si="4"/>
        <v>0</v>
      </c>
      <c r="W23" s="53">
        <f t="shared" si="4"/>
        <v>0</v>
      </c>
      <c r="X23" s="53">
        <f t="shared" si="4"/>
        <v>5</v>
      </c>
      <c r="Y23" s="53">
        <f t="shared" si="4"/>
        <v>0</v>
      </c>
      <c r="Z23" s="53">
        <f t="shared" si="4"/>
        <v>110</v>
      </c>
      <c r="AA23" s="53">
        <f t="shared" si="4"/>
        <v>0</v>
      </c>
      <c r="AB23" s="53">
        <f t="shared" si="4"/>
        <v>53.14</v>
      </c>
      <c r="AC23" s="53">
        <f t="shared" si="4"/>
        <v>0</v>
      </c>
      <c r="AD23" s="53">
        <f t="shared" si="4"/>
        <v>0</v>
      </c>
      <c r="AE23" s="53">
        <f t="shared" si="4"/>
        <v>0</v>
      </c>
      <c r="AF23" s="118" t="s">
        <v>55</v>
      </c>
    </row>
    <row r="24" spans="1:32" s="10" customFormat="1" ht="31.5" customHeight="1">
      <c r="A24" s="15" t="s">
        <v>15</v>
      </c>
      <c r="B24" s="19"/>
      <c r="C24" s="19"/>
      <c r="D24" s="19"/>
      <c r="E24" s="19"/>
      <c r="F24" s="52"/>
      <c r="G24" s="52"/>
      <c r="H24" s="17"/>
      <c r="I24" s="17"/>
      <c r="J24" s="17"/>
      <c r="K24" s="17"/>
      <c r="L24" s="21"/>
      <c r="M24" s="21"/>
      <c r="N24" s="17"/>
      <c r="O24" s="17"/>
      <c r="P24" s="17"/>
      <c r="Q24" s="17"/>
      <c r="R24" s="17"/>
      <c r="S24" s="17"/>
      <c r="T24" s="17"/>
      <c r="U24" s="17"/>
      <c r="V24" s="17"/>
      <c r="W24" s="17"/>
      <c r="X24" s="22"/>
      <c r="Y24" s="22"/>
      <c r="Z24" s="22"/>
      <c r="AA24" s="22"/>
      <c r="AB24" s="22"/>
      <c r="AC24" s="22"/>
      <c r="AD24" s="22"/>
      <c r="AE24" s="22"/>
      <c r="AF24" s="119"/>
    </row>
    <row r="25" spans="1:32" s="10" customFormat="1" ht="28.5" customHeight="1">
      <c r="A25" s="15" t="s">
        <v>13</v>
      </c>
      <c r="B25" s="15"/>
      <c r="C25" s="15"/>
      <c r="D25" s="15"/>
      <c r="E25" s="15"/>
      <c r="F25" s="52"/>
      <c r="G25" s="52"/>
      <c r="H25" s="18"/>
      <c r="I25" s="18"/>
      <c r="J25" s="17"/>
      <c r="K25" s="17"/>
      <c r="L25" s="18"/>
      <c r="M25" s="18"/>
      <c r="N25" s="18"/>
      <c r="O25" s="18"/>
      <c r="P25" s="18"/>
      <c r="Q25" s="18"/>
      <c r="R25" s="18"/>
      <c r="S25" s="18"/>
      <c r="T25" s="18"/>
      <c r="U25" s="18"/>
      <c r="V25" s="18"/>
      <c r="W25" s="18"/>
      <c r="X25" s="18"/>
      <c r="Y25" s="18"/>
      <c r="Z25" s="18"/>
      <c r="AA25" s="18"/>
      <c r="AB25" s="18"/>
      <c r="AC25" s="18"/>
      <c r="AD25" s="18"/>
      <c r="AE25" s="18"/>
      <c r="AF25" s="119"/>
    </row>
    <row r="26" spans="1:32" s="10" customFormat="1" ht="25.5" customHeight="1">
      <c r="A26" s="15" t="s">
        <v>14</v>
      </c>
      <c r="B26" s="44">
        <f>H26+J26+L26+N26+P26+R26+T26+V26+X26+Z26+AB26+AD26</f>
        <v>376.6</v>
      </c>
      <c r="C26" s="19">
        <f>H26+J26+L26+N26</f>
        <v>208.46</v>
      </c>
      <c r="D26" s="19">
        <f>C26</f>
        <v>208.46</v>
      </c>
      <c r="E26" s="19">
        <f>I26+K26+M26+O26</f>
        <v>208.46</v>
      </c>
      <c r="F26" s="19">
        <f>E26/B26*100</f>
        <v>55.353159851301115</v>
      </c>
      <c r="G26" s="19">
        <f>E26/C26*100</f>
        <v>100</v>
      </c>
      <c r="H26" s="17">
        <v>0</v>
      </c>
      <c r="I26" s="17">
        <v>0</v>
      </c>
      <c r="J26" s="17">
        <v>0</v>
      </c>
      <c r="K26" s="17">
        <v>0</v>
      </c>
      <c r="L26" s="75">
        <v>208.46</v>
      </c>
      <c r="M26" s="75">
        <v>208.46</v>
      </c>
      <c r="N26" s="17">
        <v>0</v>
      </c>
      <c r="O26" s="17">
        <v>0</v>
      </c>
      <c r="P26" s="17">
        <v>0</v>
      </c>
      <c r="Q26" s="17">
        <v>0</v>
      </c>
      <c r="R26" s="17">
        <v>0</v>
      </c>
      <c r="S26" s="17">
        <v>0</v>
      </c>
      <c r="T26" s="17">
        <v>0</v>
      </c>
      <c r="U26" s="17">
        <v>0</v>
      </c>
      <c r="V26" s="17">
        <v>0</v>
      </c>
      <c r="W26" s="17">
        <v>0</v>
      </c>
      <c r="X26" s="22">
        <v>5</v>
      </c>
      <c r="Y26" s="22">
        <v>0</v>
      </c>
      <c r="Z26" s="22">
        <v>110</v>
      </c>
      <c r="AA26" s="22">
        <v>0</v>
      </c>
      <c r="AB26" s="22">
        <v>53.14</v>
      </c>
      <c r="AC26" s="22">
        <v>0</v>
      </c>
      <c r="AD26" s="22">
        <v>0</v>
      </c>
      <c r="AE26" s="22">
        <v>0</v>
      </c>
      <c r="AF26" s="119"/>
    </row>
    <row r="27" spans="1:32" s="10" customFormat="1" ht="33" customHeight="1">
      <c r="A27" s="15" t="s">
        <v>16</v>
      </c>
      <c r="B27" s="43"/>
      <c r="C27" s="15"/>
      <c r="D27" s="15"/>
      <c r="E27" s="15"/>
      <c r="F27" s="19"/>
      <c r="G27" s="19"/>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20"/>
    </row>
    <row r="28" spans="1:32" s="10" customFormat="1" ht="66" customHeight="1">
      <c r="A28" s="23" t="s">
        <v>32</v>
      </c>
      <c r="B28" s="56"/>
      <c r="C28" s="45"/>
      <c r="D28" s="45"/>
      <c r="E28" s="45"/>
      <c r="F28" s="19"/>
      <c r="G28" s="19"/>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s="10" customFormat="1" ht="21" customHeight="1">
      <c r="A29" s="54" t="s">
        <v>17</v>
      </c>
      <c r="B29" s="56">
        <f>B30+B31+B32+B33</f>
        <v>80</v>
      </c>
      <c r="C29" s="56">
        <f>C30+C31+C32+C33</f>
        <v>0</v>
      </c>
      <c r="D29" s="56">
        <f>D30+D31+D32+D33</f>
        <v>0</v>
      </c>
      <c r="E29" s="56">
        <f>E30+E31+E32+E33</f>
        <v>0</v>
      </c>
      <c r="F29" s="52">
        <f>E29/B29*100</f>
        <v>0</v>
      </c>
      <c r="G29" s="52">
        <v>0</v>
      </c>
      <c r="H29" s="53">
        <f>H30+H31+H32+H33</f>
        <v>0</v>
      </c>
      <c r="I29" s="53">
        <f>I30+I31+I32+I33</f>
        <v>0</v>
      </c>
      <c r="J29" s="53">
        <f aca="true" t="shared" si="5" ref="J29:AE29">J30+J31+J32+J33</f>
        <v>0</v>
      </c>
      <c r="K29" s="53">
        <f t="shared" si="5"/>
        <v>0</v>
      </c>
      <c r="L29" s="53">
        <f t="shared" si="5"/>
        <v>0</v>
      </c>
      <c r="M29" s="53">
        <f t="shared" si="5"/>
        <v>0</v>
      </c>
      <c r="N29" s="53">
        <f t="shared" si="5"/>
        <v>0</v>
      </c>
      <c r="O29" s="53">
        <f t="shared" si="5"/>
        <v>0</v>
      </c>
      <c r="P29" s="53">
        <f t="shared" si="5"/>
        <v>0</v>
      </c>
      <c r="Q29" s="53">
        <f t="shared" si="5"/>
        <v>0</v>
      </c>
      <c r="R29" s="53">
        <f t="shared" si="5"/>
        <v>0</v>
      </c>
      <c r="S29" s="53">
        <f t="shared" si="5"/>
        <v>0</v>
      </c>
      <c r="T29" s="53">
        <f t="shared" si="5"/>
        <v>0</v>
      </c>
      <c r="U29" s="53">
        <f t="shared" si="5"/>
        <v>0</v>
      </c>
      <c r="V29" s="53">
        <f t="shared" si="5"/>
        <v>0</v>
      </c>
      <c r="W29" s="53">
        <f t="shared" si="5"/>
        <v>0</v>
      </c>
      <c r="X29" s="53">
        <f t="shared" si="5"/>
        <v>0</v>
      </c>
      <c r="Y29" s="53">
        <f t="shared" si="5"/>
        <v>0</v>
      </c>
      <c r="Z29" s="53">
        <f t="shared" si="5"/>
        <v>80</v>
      </c>
      <c r="AA29" s="53">
        <f t="shared" si="5"/>
        <v>0</v>
      </c>
      <c r="AB29" s="53">
        <f t="shared" si="5"/>
        <v>0</v>
      </c>
      <c r="AC29" s="53">
        <f t="shared" si="5"/>
        <v>0</v>
      </c>
      <c r="AD29" s="53">
        <f t="shared" si="5"/>
        <v>0</v>
      </c>
      <c r="AE29" s="53">
        <f t="shared" si="5"/>
        <v>0</v>
      </c>
      <c r="AF29" s="53"/>
    </row>
    <row r="30" spans="1:32" s="10" customFormat="1" ht="16.5" customHeight="1">
      <c r="A30" s="15" t="s">
        <v>15</v>
      </c>
      <c r="B30" s="56"/>
      <c r="C30" s="22"/>
      <c r="D30" s="22"/>
      <c r="E30" s="22"/>
      <c r="F30" s="19"/>
      <c r="G30" s="19"/>
      <c r="H30" s="17"/>
      <c r="I30" s="17"/>
      <c r="J30" s="17"/>
      <c r="K30" s="17"/>
      <c r="L30" s="17"/>
      <c r="M30" s="17"/>
      <c r="N30" s="17"/>
      <c r="O30" s="17"/>
      <c r="P30" s="17"/>
      <c r="Q30" s="17"/>
      <c r="R30" s="17"/>
      <c r="S30" s="17"/>
      <c r="T30" s="17"/>
      <c r="U30" s="17"/>
      <c r="V30" s="17"/>
      <c r="W30" s="17"/>
      <c r="X30" s="17"/>
      <c r="Y30" s="17"/>
      <c r="Z30" s="22"/>
      <c r="AA30" s="22"/>
      <c r="AB30" s="17"/>
      <c r="AC30" s="17"/>
      <c r="AD30" s="17"/>
      <c r="AE30" s="17"/>
      <c r="AF30" s="17"/>
    </row>
    <row r="31" spans="1:32" s="10" customFormat="1" ht="16.5">
      <c r="A31" s="15" t="s">
        <v>13</v>
      </c>
      <c r="B31" s="56"/>
      <c r="C31" s="15"/>
      <c r="D31" s="15"/>
      <c r="E31" s="15"/>
      <c r="F31" s="19"/>
      <c r="G31" s="19"/>
      <c r="H31" s="18"/>
      <c r="I31" s="18"/>
      <c r="J31" s="18"/>
      <c r="K31" s="18"/>
      <c r="L31" s="18"/>
      <c r="M31" s="18"/>
      <c r="N31" s="18"/>
      <c r="O31" s="18"/>
      <c r="P31" s="18"/>
      <c r="Q31" s="18"/>
      <c r="R31" s="18"/>
      <c r="S31" s="18"/>
      <c r="T31" s="18"/>
      <c r="U31" s="18"/>
      <c r="V31" s="18"/>
      <c r="W31" s="18"/>
      <c r="X31" s="18"/>
      <c r="Y31" s="18"/>
      <c r="Z31" s="17"/>
      <c r="AA31" s="18"/>
      <c r="AB31" s="18"/>
      <c r="AC31" s="18"/>
      <c r="AD31" s="18"/>
      <c r="AE31" s="18"/>
      <c r="AF31" s="18"/>
    </row>
    <row r="32" spans="1:32" s="10" customFormat="1" ht="16.5">
      <c r="A32" s="15" t="s">
        <v>14</v>
      </c>
      <c r="B32" s="88">
        <f>H32+J32+L32+N32+P32+R32+T32+V32+X32+Z32+AB32+AD32</f>
        <v>80</v>
      </c>
      <c r="C32" s="22">
        <f>H32+J32+L32+N32</f>
        <v>0</v>
      </c>
      <c r="D32" s="22">
        <f>E32</f>
        <v>0</v>
      </c>
      <c r="E32" s="22">
        <f>I32+K32+M32+O32</f>
        <v>0</v>
      </c>
      <c r="F32" s="19">
        <f>E32/B32*100</f>
        <v>0</v>
      </c>
      <c r="G32" s="19">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80</v>
      </c>
      <c r="AA32" s="22">
        <v>0</v>
      </c>
      <c r="AB32" s="22">
        <v>0</v>
      </c>
      <c r="AC32" s="22">
        <v>0</v>
      </c>
      <c r="AD32" s="22">
        <v>0</v>
      </c>
      <c r="AE32" s="22">
        <v>0</v>
      </c>
      <c r="AF32" s="17"/>
    </row>
    <row r="33" spans="1:32" s="10" customFormat="1" ht="18" customHeight="1">
      <c r="A33" s="15" t="s">
        <v>16</v>
      </c>
      <c r="B33" s="56"/>
      <c r="C33" s="15"/>
      <c r="D33" s="15"/>
      <c r="E33" s="15"/>
      <c r="F33" s="19"/>
      <c r="G33" s="19"/>
      <c r="H33" s="18"/>
      <c r="I33" s="18"/>
      <c r="J33" s="18"/>
      <c r="K33" s="18"/>
      <c r="L33" s="18"/>
      <c r="M33" s="18"/>
      <c r="N33" s="18"/>
      <c r="O33" s="18"/>
      <c r="P33" s="18"/>
      <c r="Q33" s="18"/>
      <c r="R33" s="18"/>
      <c r="S33" s="18"/>
      <c r="T33" s="18"/>
      <c r="U33" s="18"/>
      <c r="V33" s="18"/>
      <c r="W33" s="18"/>
      <c r="X33" s="18"/>
      <c r="Y33" s="18"/>
      <c r="Z33" s="17"/>
      <c r="AA33" s="18"/>
      <c r="AB33" s="18"/>
      <c r="AC33" s="18"/>
      <c r="AD33" s="18"/>
      <c r="AE33" s="18"/>
      <c r="AF33" s="18"/>
    </row>
    <row r="34" spans="1:32" s="10" customFormat="1" ht="35.25" customHeight="1">
      <c r="A34" s="24" t="s">
        <v>33</v>
      </c>
      <c r="B34" s="56"/>
      <c r="C34" s="60"/>
      <c r="D34" s="60"/>
      <c r="E34" s="60"/>
      <c r="F34" s="19"/>
      <c r="G34" s="19"/>
      <c r="H34" s="18"/>
      <c r="I34" s="18"/>
      <c r="J34" s="18"/>
      <c r="K34" s="18"/>
      <c r="L34" s="18"/>
      <c r="M34" s="18"/>
      <c r="N34" s="18"/>
      <c r="O34" s="18"/>
      <c r="P34" s="18"/>
      <c r="Q34" s="18"/>
      <c r="R34" s="18"/>
      <c r="S34" s="18"/>
      <c r="T34" s="18"/>
      <c r="U34" s="18"/>
      <c r="V34" s="18"/>
      <c r="W34" s="18"/>
      <c r="X34" s="18"/>
      <c r="Y34" s="18"/>
      <c r="Z34" s="17"/>
      <c r="AA34" s="18"/>
      <c r="AB34" s="18"/>
      <c r="AC34" s="18"/>
      <c r="AD34" s="18"/>
      <c r="AE34" s="18"/>
      <c r="AF34" s="18"/>
    </row>
    <row r="35" spans="1:32" s="10" customFormat="1" ht="15.75" customHeight="1">
      <c r="A35" s="54" t="s">
        <v>17</v>
      </c>
      <c r="B35" s="56">
        <f>B36+B37+B38+B39</f>
        <v>25</v>
      </c>
      <c r="C35" s="56">
        <f>C36+C37+C38+C39</f>
        <v>0</v>
      </c>
      <c r="D35" s="56">
        <f>D36+D37+D38+D39</f>
        <v>0</v>
      </c>
      <c r="E35" s="56">
        <f>E36+E37+E38+E39</f>
        <v>0</v>
      </c>
      <c r="F35" s="52">
        <f>E35/B35*100</f>
        <v>0</v>
      </c>
      <c r="G35" s="52">
        <v>0</v>
      </c>
      <c r="H35" s="55">
        <f>H38</f>
        <v>0</v>
      </c>
      <c r="I35" s="55">
        <f aca="true" t="shared" si="6" ref="I35:AE35">I38</f>
        <v>0</v>
      </c>
      <c r="J35" s="55">
        <f t="shared" si="6"/>
        <v>0</v>
      </c>
      <c r="K35" s="55">
        <f t="shared" si="6"/>
        <v>0</v>
      </c>
      <c r="L35" s="55">
        <f t="shared" si="6"/>
        <v>0</v>
      </c>
      <c r="M35" s="55">
        <f t="shared" si="6"/>
        <v>0</v>
      </c>
      <c r="N35" s="55">
        <f t="shared" si="6"/>
        <v>0</v>
      </c>
      <c r="O35" s="55">
        <f t="shared" si="6"/>
        <v>0</v>
      </c>
      <c r="P35" s="55">
        <f t="shared" si="6"/>
        <v>0</v>
      </c>
      <c r="Q35" s="55">
        <f t="shared" si="6"/>
        <v>0</v>
      </c>
      <c r="R35" s="55">
        <f t="shared" si="6"/>
        <v>0</v>
      </c>
      <c r="S35" s="55">
        <f t="shared" si="6"/>
        <v>0</v>
      </c>
      <c r="T35" s="55">
        <f t="shared" si="6"/>
        <v>0</v>
      </c>
      <c r="U35" s="55">
        <f t="shared" si="6"/>
        <v>0</v>
      </c>
      <c r="V35" s="55">
        <f t="shared" si="6"/>
        <v>0</v>
      </c>
      <c r="W35" s="55">
        <f t="shared" si="6"/>
        <v>0</v>
      </c>
      <c r="X35" s="55">
        <f t="shared" si="6"/>
        <v>0</v>
      </c>
      <c r="Y35" s="55">
        <f t="shared" si="6"/>
        <v>0</v>
      </c>
      <c r="Z35" s="55">
        <f t="shared" si="6"/>
        <v>25</v>
      </c>
      <c r="AA35" s="55">
        <f t="shared" si="6"/>
        <v>0</v>
      </c>
      <c r="AB35" s="55">
        <f t="shared" si="6"/>
        <v>0</v>
      </c>
      <c r="AC35" s="55">
        <f t="shared" si="6"/>
        <v>0</v>
      </c>
      <c r="AD35" s="55">
        <f t="shared" si="6"/>
        <v>0</v>
      </c>
      <c r="AE35" s="55">
        <f t="shared" si="6"/>
        <v>0</v>
      </c>
      <c r="AF35" s="53"/>
    </row>
    <row r="36" spans="1:32" s="10" customFormat="1" ht="15.75" customHeight="1">
      <c r="A36" s="15" t="s">
        <v>15</v>
      </c>
      <c r="B36" s="88"/>
      <c r="C36" s="22"/>
      <c r="D36" s="22"/>
      <c r="E36" s="22"/>
      <c r="F36" s="19"/>
      <c r="G36" s="19"/>
      <c r="H36" s="22"/>
      <c r="I36" s="22"/>
      <c r="J36" s="22"/>
      <c r="K36" s="22"/>
      <c r="L36" s="22"/>
      <c r="M36" s="22"/>
      <c r="N36" s="22"/>
      <c r="O36" s="22"/>
      <c r="P36" s="22"/>
      <c r="Q36" s="22"/>
      <c r="R36" s="22"/>
      <c r="S36" s="22"/>
      <c r="T36" s="22"/>
      <c r="U36" s="22"/>
      <c r="V36" s="22"/>
      <c r="W36" s="22"/>
      <c r="X36" s="22"/>
      <c r="Y36" s="22"/>
      <c r="Z36" s="17"/>
      <c r="AA36" s="22"/>
      <c r="AB36" s="17"/>
      <c r="AC36" s="17"/>
      <c r="AD36" s="17"/>
      <c r="AE36" s="17"/>
      <c r="AF36" s="17"/>
    </row>
    <row r="37" spans="1:32" s="10" customFormat="1" ht="16.5">
      <c r="A37" s="15" t="s">
        <v>13</v>
      </c>
      <c r="B37" s="88"/>
      <c r="C37" s="60"/>
      <c r="D37" s="60"/>
      <c r="E37" s="60"/>
      <c r="F37" s="19"/>
      <c r="G37" s="19"/>
      <c r="H37" s="18"/>
      <c r="I37" s="18"/>
      <c r="J37" s="18"/>
      <c r="K37" s="18"/>
      <c r="L37" s="18"/>
      <c r="M37" s="18"/>
      <c r="N37" s="18"/>
      <c r="O37" s="18"/>
      <c r="P37" s="18"/>
      <c r="Q37" s="18"/>
      <c r="R37" s="18"/>
      <c r="S37" s="18"/>
      <c r="T37" s="18"/>
      <c r="U37" s="18"/>
      <c r="V37" s="18"/>
      <c r="W37" s="18"/>
      <c r="X37" s="18"/>
      <c r="Y37" s="18"/>
      <c r="Z37" s="17"/>
      <c r="AA37" s="18"/>
      <c r="AB37" s="18"/>
      <c r="AC37" s="18"/>
      <c r="AD37" s="18"/>
      <c r="AE37" s="18"/>
      <c r="AF37" s="18"/>
    </row>
    <row r="38" spans="1:32" s="10" customFormat="1" ht="15" customHeight="1">
      <c r="A38" s="15" t="s">
        <v>14</v>
      </c>
      <c r="B38" s="88">
        <f>H38+J38+L38+N38+P38+R38+T38+V38+X38+Z38+AB38+AD38</f>
        <v>25</v>
      </c>
      <c r="C38" s="58">
        <f>H38+J38+L38+N38</f>
        <v>0</v>
      </c>
      <c r="D38" s="58">
        <f>E38</f>
        <v>0</v>
      </c>
      <c r="E38" s="58">
        <f>I38+K38+M38+O38</f>
        <v>0</v>
      </c>
      <c r="F38" s="19">
        <f>E38/B38*100</f>
        <v>0</v>
      </c>
      <c r="G38" s="19">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17">
        <v>25</v>
      </c>
      <c r="AA38" s="25">
        <v>0</v>
      </c>
      <c r="AB38" s="25">
        <v>0</v>
      </c>
      <c r="AC38" s="25">
        <v>0</v>
      </c>
      <c r="AD38" s="25">
        <v>0</v>
      </c>
      <c r="AE38" s="25">
        <v>0</v>
      </c>
      <c r="AF38" s="25"/>
    </row>
    <row r="39" spans="1:32" s="10" customFormat="1" ht="18.75" customHeight="1">
      <c r="A39" s="15" t="s">
        <v>16</v>
      </c>
      <c r="B39" s="60"/>
      <c r="C39" s="60"/>
      <c r="D39" s="60"/>
      <c r="E39" s="60"/>
      <c r="F39" s="19"/>
      <c r="G39" s="19"/>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s="10" customFormat="1" ht="54" customHeight="1">
      <c r="A40" s="24" t="s">
        <v>22</v>
      </c>
      <c r="B40" s="13"/>
      <c r="C40" s="13"/>
      <c r="D40" s="13"/>
      <c r="E40" s="13"/>
      <c r="F40" s="19"/>
      <c r="G40" s="13"/>
      <c r="H40" s="13"/>
      <c r="I40" s="13"/>
      <c r="J40" s="13"/>
      <c r="K40" s="13"/>
      <c r="L40" s="13"/>
      <c r="M40" s="13"/>
      <c r="N40" s="13"/>
      <c r="O40" s="59"/>
      <c r="P40" s="13"/>
      <c r="Q40" s="13"/>
      <c r="R40" s="13"/>
      <c r="S40" s="13"/>
      <c r="T40" s="13"/>
      <c r="U40" s="13"/>
      <c r="V40" s="13"/>
      <c r="W40" s="13"/>
      <c r="X40" s="13"/>
      <c r="Y40" s="13"/>
      <c r="Z40" s="13"/>
      <c r="AA40" s="13"/>
      <c r="AB40" s="13"/>
      <c r="AC40" s="40"/>
      <c r="AD40" s="40"/>
      <c r="AE40" s="40"/>
      <c r="AF40" s="40"/>
    </row>
    <row r="41" spans="1:32" s="10" customFormat="1" ht="16.5">
      <c r="A41" s="54" t="s">
        <v>17</v>
      </c>
      <c r="B41" s="53">
        <f>H41+J41+L41+N41+P41+R41+T41+V41+X41+Z41+AB41+AD41</f>
        <v>1214.6999999999998</v>
      </c>
      <c r="C41" s="53">
        <f>C42+C43+C44+C45</f>
        <v>291.7</v>
      </c>
      <c r="D41" s="53">
        <f>D42+D43+D44+D45</f>
        <v>261.7</v>
      </c>
      <c r="E41" s="53">
        <f>E42+E43+E44+E45</f>
        <v>261.7</v>
      </c>
      <c r="F41" s="52">
        <f>E41/B41*100</f>
        <v>21.544414258664695</v>
      </c>
      <c r="G41" s="53">
        <f>E41/C41*100</f>
        <v>89.71546109016111</v>
      </c>
      <c r="H41" s="53">
        <f>H42+H43+H44+H45</f>
        <v>0</v>
      </c>
      <c r="I41" s="53">
        <f>I42+I43+I44+I45</f>
        <v>0</v>
      </c>
      <c r="J41" s="53">
        <f>J42+J43+J44+J45</f>
        <v>0</v>
      </c>
      <c r="K41" s="53">
        <f>K42+K43+K44+K45</f>
        <v>0</v>
      </c>
      <c r="L41" s="53">
        <f aca="true" t="shared" si="7" ref="L41:AD41">L42+L43+L44+L45</f>
        <v>30</v>
      </c>
      <c r="M41" s="53">
        <v>30</v>
      </c>
      <c r="N41" s="28">
        <f>N42+N43+N44+N45</f>
        <v>261.7</v>
      </c>
      <c r="O41" s="28">
        <f>O42+O43+O44+O45</f>
        <v>231.7</v>
      </c>
      <c r="P41" s="53">
        <f t="shared" si="7"/>
        <v>41.1</v>
      </c>
      <c r="Q41" s="53">
        <v>41.1</v>
      </c>
      <c r="R41" s="53">
        <f t="shared" si="7"/>
        <v>0</v>
      </c>
      <c r="S41" s="53">
        <f t="shared" si="7"/>
        <v>0</v>
      </c>
      <c r="T41" s="53"/>
      <c r="U41" s="53">
        <f t="shared" si="7"/>
        <v>0</v>
      </c>
      <c r="V41" s="53">
        <f t="shared" si="7"/>
        <v>60</v>
      </c>
      <c r="W41" s="53">
        <f t="shared" si="7"/>
        <v>0</v>
      </c>
      <c r="X41" s="53">
        <v>150</v>
      </c>
      <c r="Y41" s="53">
        <f t="shared" si="7"/>
        <v>0</v>
      </c>
      <c r="Z41" s="53">
        <f t="shared" si="7"/>
        <v>255.64</v>
      </c>
      <c r="AA41" s="53">
        <f t="shared" si="7"/>
        <v>0</v>
      </c>
      <c r="AB41" s="76">
        <f>AB47+AB53+AB71</f>
        <v>416.26</v>
      </c>
      <c r="AC41" s="53">
        <f t="shared" si="7"/>
        <v>0</v>
      </c>
      <c r="AD41" s="53">
        <f t="shared" si="7"/>
        <v>0</v>
      </c>
      <c r="AE41" s="53">
        <f>AE42+AE43+AE44+AE45</f>
        <v>0</v>
      </c>
      <c r="AF41" s="53"/>
    </row>
    <row r="42" spans="1:32" s="10" customFormat="1" ht="16.5">
      <c r="A42" s="15" t="s">
        <v>15</v>
      </c>
      <c r="B42" s="22"/>
      <c r="C42" s="22"/>
      <c r="D42" s="22"/>
      <c r="E42" s="22"/>
      <c r="F42" s="52"/>
      <c r="G42" s="53"/>
      <c r="H42" s="22"/>
      <c r="I42" s="22"/>
      <c r="J42" s="22"/>
      <c r="K42" s="22"/>
      <c r="L42" s="22"/>
      <c r="M42" s="22"/>
      <c r="N42" s="25"/>
      <c r="O42" s="25"/>
      <c r="P42" s="17"/>
      <c r="Q42" s="17"/>
      <c r="R42" s="17"/>
      <c r="S42" s="17"/>
      <c r="T42" s="22"/>
      <c r="U42" s="22"/>
      <c r="V42" s="22"/>
      <c r="W42" s="22"/>
      <c r="X42" s="22"/>
      <c r="Y42" s="22"/>
      <c r="Z42" s="22"/>
      <c r="AA42" s="22"/>
      <c r="AB42" s="22"/>
      <c r="AC42" s="22"/>
      <c r="AD42" s="22"/>
      <c r="AE42" s="22"/>
      <c r="AF42" s="17"/>
    </row>
    <row r="43" spans="1:32" s="10" customFormat="1" ht="16.5">
      <c r="A43" s="15" t="s">
        <v>13</v>
      </c>
      <c r="B43" s="60"/>
      <c r="C43" s="60"/>
      <c r="D43" s="60"/>
      <c r="E43" s="60"/>
      <c r="F43" s="52"/>
      <c r="G43" s="53"/>
      <c r="H43" s="18"/>
      <c r="I43" s="18"/>
      <c r="J43" s="18"/>
      <c r="K43" s="18"/>
      <c r="L43" s="18"/>
      <c r="M43" s="18"/>
      <c r="N43" s="25"/>
      <c r="O43" s="25"/>
      <c r="P43" s="18"/>
      <c r="Q43" s="18"/>
      <c r="R43" s="18"/>
      <c r="S43" s="18"/>
      <c r="T43" s="18"/>
      <c r="U43" s="18"/>
      <c r="V43" s="18"/>
      <c r="W43" s="18"/>
      <c r="X43" s="18"/>
      <c r="Y43" s="18"/>
      <c r="Z43" s="18"/>
      <c r="AA43" s="18"/>
      <c r="AB43" s="18"/>
      <c r="AC43" s="18"/>
      <c r="AD43" s="18"/>
      <c r="AE43" s="18"/>
      <c r="AF43" s="18"/>
    </row>
    <row r="44" spans="1:32" s="10" customFormat="1" ht="16.5">
      <c r="A44" s="15" t="s">
        <v>14</v>
      </c>
      <c r="B44" s="22">
        <f>B47+B53+B59+B65+B71</f>
        <v>1214.7</v>
      </c>
      <c r="C44" s="22">
        <f>H44+J44+L44+N44</f>
        <v>291.7</v>
      </c>
      <c r="D44" s="22">
        <f>E44</f>
        <v>261.7</v>
      </c>
      <c r="E44" s="22">
        <f>I44+K44+M44+O44</f>
        <v>261.7</v>
      </c>
      <c r="F44" s="19">
        <f>E44/B44*100</f>
        <v>21.54441425866469</v>
      </c>
      <c r="G44" s="17">
        <f>E44/C44*100</f>
        <v>89.71546109016111</v>
      </c>
      <c r="H44" s="22">
        <f>H47+H53+H59+H65+H71</f>
        <v>0</v>
      </c>
      <c r="I44" s="22">
        <f aca="true" t="shared" si="8" ref="I44:AE44">I47+I53+I59+I65+I71</f>
        <v>0</v>
      </c>
      <c r="J44" s="22">
        <f t="shared" si="8"/>
        <v>0</v>
      </c>
      <c r="K44" s="22">
        <f t="shared" si="8"/>
        <v>0</v>
      </c>
      <c r="L44" s="22">
        <f t="shared" si="8"/>
        <v>30</v>
      </c>
      <c r="M44" s="22">
        <f t="shared" si="8"/>
        <v>30</v>
      </c>
      <c r="N44" s="22">
        <f t="shared" si="8"/>
        <v>261.7</v>
      </c>
      <c r="O44" s="99">
        <f>O47+O53+O59+O65+O71</f>
        <v>231.7</v>
      </c>
      <c r="P44" s="22">
        <f t="shared" si="8"/>
        <v>41.1</v>
      </c>
      <c r="Q44" s="22">
        <v>41.1</v>
      </c>
      <c r="R44" s="22">
        <f t="shared" si="8"/>
        <v>0</v>
      </c>
      <c r="S44" s="22">
        <f t="shared" si="8"/>
        <v>0</v>
      </c>
      <c r="T44" s="22">
        <f t="shared" si="8"/>
        <v>0</v>
      </c>
      <c r="U44" s="22">
        <f t="shared" si="8"/>
        <v>0</v>
      </c>
      <c r="V44" s="22">
        <f t="shared" si="8"/>
        <v>60</v>
      </c>
      <c r="W44" s="22">
        <f t="shared" si="8"/>
        <v>0</v>
      </c>
      <c r="X44" s="22">
        <f t="shared" si="8"/>
        <v>150</v>
      </c>
      <c r="Y44" s="22">
        <f t="shared" si="8"/>
        <v>0</v>
      </c>
      <c r="Z44" s="22">
        <f t="shared" si="8"/>
        <v>255.64</v>
      </c>
      <c r="AA44" s="22">
        <f t="shared" si="8"/>
        <v>0</v>
      </c>
      <c r="AB44" s="22">
        <f t="shared" si="8"/>
        <v>416.26</v>
      </c>
      <c r="AC44" s="22">
        <f t="shared" si="8"/>
        <v>0</v>
      </c>
      <c r="AD44" s="22">
        <f t="shared" si="8"/>
        <v>0</v>
      </c>
      <c r="AE44" s="22">
        <f t="shared" si="8"/>
        <v>0</v>
      </c>
      <c r="AF44" s="17"/>
    </row>
    <row r="45" spans="1:32" s="10" customFormat="1" ht="16.5">
      <c r="A45" s="15" t="s">
        <v>16</v>
      </c>
      <c r="B45" s="60"/>
      <c r="C45" s="60"/>
      <c r="D45" s="60"/>
      <c r="E45" s="60"/>
      <c r="F45" s="52"/>
      <c r="G45" s="53"/>
      <c r="H45" s="18"/>
      <c r="I45" s="18"/>
      <c r="J45" s="18"/>
      <c r="K45" s="18"/>
      <c r="L45" s="18"/>
      <c r="M45" s="18"/>
      <c r="N45" s="25"/>
      <c r="O45" s="25"/>
      <c r="P45" s="18"/>
      <c r="Q45" s="18"/>
      <c r="R45" s="18"/>
      <c r="S45" s="18"/>
      <c r="T45" s="18"/>
      <c r="U45" s="18"/>
      <c r="V45" s="18"/>
      <c r="W45" s="18"/>
      <c r="X45" s="18"/>
      <c r="Y45" s="18"/>
      <c r="Z45" s="18"/>
      <c r="AA45" s="18"/>
      <c r="AB45" s="18"/>
      <c r="AC45" s="18"/>
      <c r="AD45" s="18"/>
      <c r="AE45" s="18"/>
      <c r="AF45" s="18"/>
    </row>
    <row r="46" spans="1:32" s="10" customFormat="1" ht="72" customHeight="1">
      <c r="A46" s="23" t="s">
        <v>23</v>
      </c>
      <c r="B46" s="60"/>
      <c r="C46" s="60"/>
      <c r="D46" s="60"/>
      <c r="E46" s="60"/>
      <c r="F46" s="52"/>
      <c r="G46" s="53"/>
      <c r="H46" s="18"/>
      <c r="I46" s="18"/>
      <c r="J46" s="18"/>
      <c r="K46" s="18"/>
      <c r="L46" s="18"/>
      <c r="M46" s="18"/>
      <c r="N46" s="18"/>
      <c r="O46" s="59"/>
      <c r="P46" s="18"/>
      <c r="Q46" s="18"/>
      <c r="R46" s="18"/>
      <c r="S46" s="18"/>
      <c r="T46" s="18"/>
      <c r="U46" s="18"/>
      <c r="V46" s="18"/>
      <c r="W46" s="18"/>
      <c r="X46" s="18"/>
      <c r="Y46" s="18"/>
      <c r="Z46" s="18"/>
      <c r="AA46" s="18"/>
      <c r="AB46" s="18"/>
      <c r="AC46" s="18"/>
      <c r="AD46" s="18"/>
      <c r="AE46" s="18"/>
      <c r="AF46" s="18"/>
    </row>
    <row r="47" spans="1:32" s="10" customFormat="1" ht="16.5">
      <c r="A47" s="54" t="s">
        <v>17</v>
      </c>
      <c r="B47" s="55">
        <f>B48+B49+B50+B51</f>
        <v>414.9</v>
      </c>
      <c r="C47" s="55">
        <f>C48+C49+C50+C51</f>
        <v>90.3</v>
      </c>
      <c r="D47" s="55">
        <f>D48+D49+D50+D51</f>
        <v>90.3</v>
      </c>
      <c r="E47" s="55">
        <f>E48+E49+E50+E51</f>
        <v>90.3</v>
      </c>
      <c r="F47" s="52">
        <f>E47/B47*100</f>
        <v>21.764280549530007</v>
      </c>
      <c r="G47" s="53">
        <f>E47/C47*100</f>
        <v>100</v>
      </c>
      <c r="H47" s="55">
        <f>H48+H49+H50+H51</f>
        <v>0</v>
      </c>
      <c r="I47" s="55">
        <f aca="true" t="shared" si="9" ref="I47:O47">I48+I49+I50+I51</f>
        <v>0</v>
      </c>
      <c r="J47" s="55">
        <f t="shared" si="9"/>
        <v>0</v>
      </c>
      <c r="K47" s="55">
        <f t="shared" si="9"/>
        <v>0</v>
      </c>
      <c r="L47" s="55">
        <f t="shared" si="9"/>
        <v>0</v>
      </c>
      <c r="M47" s="55">
        <f t="shared" si="9"/>
        <v>0</v>
      </c>
      <c r="N47" s="55">
        <f t="shared" si="9"/>
        <v>90.3</v>
      </c>
      <c r="O47" s="55">
        <f t="shared" si="9"/>
        <v>90.3</v>
      </c>
      <c r="P47" s="55">
        <f aca="true" t="shared" si="10" ref="P47:AE47">P48+P49+P50+P51</f>
        <v>0</v>
      </c>
      <c r="Q47" s="55">
        <f t="shared" si="10"/>
        <v>0</v>
      </c>
      <c r="R47" s="55">
        <f t="shared" si="10"/>
        <v>0</v>
      </c>
      <c r="S47" s="55">
        <f t="shared" si="10"/>
        <v>0</v>
      </c>
      <c r="T47" s="55">
        <f t="shared" si="10"/>
        <v>0</v>
      </c>
      <c r="U47" s="55">
        <f t="shared" si="10"/>
        <v>0</v>
      </c>
      <c r="V47" s="55">
        <f t="shared" si="10"/>
        <v>60</v>
      </c>
      <c r="W47" s="55">
        <f t="shared" si="10"/>
        <v>0</v>
      </c>
      <c r="X47" s="55">
        <f t="shared" si="10"/>
        <v>50</v>
      </c>
      <c r="Y47" s="55">
        <f t="shared" si="10"/>
        <v>0</v>
      </c>
      <c r="Z47" s="55">
        <f t="shared" si="10"/>
        <v>90</v>
      </c>
      <c r="AA47" s="55">
        <f t="shared" si="10"/>
        <v>0</v>
      </c>
      <c r="AB47" s="55">
        <f t="shared" si="10"/>
        <v>124.6</v>
      </c>
      <c r="AC47" s="55">
        <f t="shared" si="10"/>
        <v>0</v>
      </c>
      <c r="AD47" s="55">
        <f t="shared" si="10"/>
        <v>0</v>
      </c>
      <c r="AE47" s="55">
        <f t="shared" si="10"/>
        <v>0</v>
      </c>
      <c r="AF47" s="53"/>
    </row>
    <row r="48" spans="1:32" s="10" customFormat="1" ht="16.5">
      <c r="A48" s="15" t="s">
        <v>15</v>
      </c>
      <c r="B48" s="22"/>
      <c r="C48" s="22"/>
      <c r="D48" s="22"/>
      <c r="E48" s="22"/>
      <c r="F48" s="22"/>
      <c r="G48" s="22"/>
      <c r="H48" s="22"/>
      <c r="I48" s="22"/>
      <c r="J48" s="22"/>
      <c r="K48" s="22"/>
      <c r="L48" s="22"/>
      <c r="M48" s="22"/>
      <c r="N48" s="22"/>
      <c r="O48" s="22"/>
      <c r="P48" s="17"/>
      <c r="Q48" s="17"/>
      <c r="R48" s="17"/>
      <c r="S48" s="17"/>
      <c r="T48" s="22"/>
      <c r="U48" s="22"/>
      <c r="V48" s="22"/>
      <c r="W48" s="22"/>
      <c r="X48" s="22"/>
      <c r="Y48" s="22"/>
      <c r="Z48" s="22"/>
      <c r="AA48" s="22"/>
      <c r="AB48" s="22"/>
      <c r="AC48" s="22"/>
      <c r="AD48" s="22"/>
      <c r="AE48" s="22"/>
      <c r="AF48" s="17"/>
    </row>
    <row r="49" spans="1:32" s="10" customFormat="1" ht="16.5">
      <c r="A49" s="15" t="s">
        <v>13</v>
      </c>
      <c r="B49" s="60"/>
      <c r="C49" s="60"/>
      <c r="D49" s="60"/>
      <c r="E49" s="60"/>
      <c r="F49" s="60"/>
      <c r="G49" s="60"/>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s="10" customFormat="1" ht="16.5">
      <c r="A50" s="15" t="s">
        <v>14</v>
      </c>
      <c r="B50" s="22">
        <f>H50+J50+L50+N50+P50+R50+T50+V50+X50+Z50+AB50+AD50</f>
        <v>414.9</v>
      </c>
      <c r="C50" s="22">
        <f>H50+J50+L50+N50</f>
        <v>90.3</v>
      </c>
      <c r="D50" s="22">
        <v>90.3</v>
      </c>
      <c r="E50" s="22">
        <f>I50+K50+M50+O50</f>
        <v>90.3</v>
      </c>
      <c r="F50" s="22">
        <f>E50/B50*100</f>
        <v>21.764280549530007</v>
      </c>
      <c r="G50" s="22">
        <f>E50/C50*100</f>
        <v>100</v>
      </c>
      <c r="H50" s="22">
        <v>0</v>
      </c>
      <c r="I50" s="22">
        <v>0</v>
      </c>
      <c r="J50" s="22">
        <v>0</v>
      </c>
      <c r="K50" s="22">
        <v>0</v>
      </c>
      <c r="L50" s="22">
        <v>0</v>
      </c>
      <c r="M50" s="22">
        <v>0</v>
      </c>
      <c r="N50" s="22">
        <v>90.3</v>
      </c>
      <c r="O50" s="22">
        <v>90.3</v>
      </c>
      <c r="P50" s="17">
        <v>0</v>
      </c>
      <c r="Q50" s="17">
        <v>0</v>
      </c>
      <c r="R50" s="17">
        <v>0</v>
      </c>
      <c r="S50" s="17">
        <v>0</v>
      </c>
      <c r="T50" s="17">
        <v>0</v>
      </c>
      <c r="U50" s="17">
        <v>0</v>
      </c>
      <c r="V50" s="22">
        <v>60</v>
      </c>
      <c r="W50" s="22">
        <v>0</v>
      </c>
      <c r="X50" s="22">
        <v>50</v>
      </c>
      <c r="Y50" s="22">
        <v>0</v>
      </c>
      <c r="Z50" s="22">
        <v>90</v>
      </c>
      <c r="AA50" s="22">
        <v>0</v>
      </c>
      <c r="AB50" s="22">
        <v>124.6</v>
      </c>
      <c r="AC50" s="22">
        <v>0</v>
      </c>
      <c r="AD50" s="22">
        <v>0</v>
      </c>
      <c r="AE50" s="22">
        <v>0</v>
      </c>
      <c r="AF50" s="17"/>
    </row>
    <row r="51" spans="1:32" s="10" customFormat="1" ht="16.5">
      <c r="A51" s="15" t="s">
        <v>16</v>
      </c>
      <c r="B51" s="60"/>
      <c r="C51" s="60"/>
      <c r="D51" s="60"/>
      <c r="E51" s="60"/>
      <c r="F51" s="22"/>
      <c r="G51" s="22"/>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s="10" customFormat="1" ht="24.75" customHeight="1">
      <c r="A52" s="24" t="s">
        <v>34</v>
      </c>
      <c r="B52" s="60"/>
      <c r="C52" s="60"/>
      <c r="D52" s="60"/>
      <c r="E52" s="60"/>
      <c r="F52" s="22"/>
      <c r="G52" s="22"/>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s="10" customFormat="1" ht="16.5">
      <c r="A53" s="24" t="s">
        <v>17</v>
      </c>
      <c r="B53" s="55">
        <f>B54+B55+B56+B57</f>
        <v>200</v>
      </c>
      <c r="C53" s="55">
        <f>C54+C55+C56+C57</f>
        <v>0</v>
      </c>
      <c r="D53" s="55">
        <f>D54+D55+D56+D57</f>
        <v>0</v>
      </c>
      <c r="E53" s="55">
        <f>E54+E55+E56+E57</f>
        <v>0</v>
      </c>
      <c r="F53" s="55">
        <f>E53/B53*100</f>
        <v>0</v>
      </c>
      <c r="G53" s="55">
        <v>0</v>
      </c>
      <c r="H53" s="55">
        <f>H54+H55+H56+H57</f>
        <v>0</v>
      </c>
      <c r="I53" s="55">
        <f aca="true" t="shared" si="11" ref="I53:O53">I54+I55+I56+I57</f>
        <v>0</v>
      </c>
      <c r="J53" s="55">
        <f t="shared" si="11"/>
        <v>0</v>
      </c>
      <c r="K53" s="55">
        <f t="shared" si="11"/>
        <v>0</v>
      </c>
      <c r="L53" s="55">
        <f t="shared" si="11"/>
        <v>0</v>
      </c>
      <c r="M53" s="55">
        <f t="shared" si="11"/>
        <v>0</v>
      </c>
      <c r="N53" s="55">
        <f t="shared" si="11"/>
        <v>0</v>
      </c>
      <c r="O53" s="55">
        <f t="shared" si="11"/>
        <v>0</v>
      </c>
      <c r="P53" s="55">
        <f aca="true" t="shared" si="12" ref="P53:AE53">P54+P55+P56+P57</f>
        <v>0</v>
      </c>
      <c r="Q53" s="55">
        <f t="shared" si="12"/>
        <v>0</v>
      </c>
      <c r="R53" s="55">
        <f t="shared" si="12"/>
        <v>0</v>
      </c>
      <c r="S53" s="55">
        <f t="shared" si="12"/>
        <v>0</v>
      </c>
      <c r="T53" s="55">
        <f t="shared" si="12"/>
        <v>0</v>
      </c>
      <c r="U53" s="55">
        <f t="shared" si="12"/>
        <v>0</v>
      </c>
      <c r="V53" s="55">
        <f t="shared" si="12"/>
        <v>0</v>
      </c>
      <c r="W53" s="55">
        <f t="shared" si="12"/>
        <v>0</v>
      </c>
      <c r="X53" s="55">
        <f t="shared" si="12"/>
        <v>100</v>
      </c>
      <c r="Y53" s="55">
        <f t="shared" si="12"/>
        <v>0</v>
      </c>
      <c r="Z53" s="55">
        <f t="shared" si="12"/>
        <v>50</v>
      </c>
      <c r="AA53" s="55">
        <f t="shared" si="12"/>
        <v>0</v>
      </c>
      <c r="AB53" s="55">
        <f t="shared" si="12"/>
        <v>50</v>
      </c>
      <c r="AC53" s="55">
        <f t="shared" si="12"/>
        <v>0</v>
      </c>
      <c r="AD53" s="55">
        <f t="shared" si="12"/>
        <v>0</v>
      </c>
      <c r="AE53" s="55">
        <f t="shared" si="12"/>
        <v>0</v>
      </c>
      <c r="AF53" s="22"/>
    </row>
    <row r="54" spans="1:32" s="10" customFormat="1" ht="16.5">
      <c r="A54" s="24" t="s">
        <v>15</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32" s="10" customFormat="1" ht="16.5">
      <c r="A55" s="24" t="s">
        <v>13</v>
      </c>
      <c r="B55" s="60"/>
      <c r="C55" s="60"/>
      <c r="D55" s="60"/>
      <c r="E55" s="60"/>
      <c r="F55" s="22"/>
      <c r="G55" s="22"/>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s="10" customFormat="1" ht="16.5">
      <c r="A56" s="15" t="s">
        <v>14</v>
      </c>
      <c r="B56" s="22">
        <f>H56+J56+L56+N56+P56+R56+T56+V56+X56+Z56+AB56+AD56</f>
        <v>200</v>
      </c>
      <c r="C56" s="22">
        <f>H56+J56+L56+N56</f>
        <v>0</v>
      </c>
      <c r="D56" s="22">
        <f>E56</f>
        <v>0</v>
      </c>
      <c r="E56" s="22">
        <f>I56+K56+M56+O56</f>
        <v>0</v>
      </c>
      <c r="F56" s="22">
        <f>E56/B56*100</f>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100</v>
      </c>
      <c r="Y56" s="22">
        <v>0</v>
      </c>
      <c r="Z56" s="22">
        <v>50</v>
      </c>
      <c r="AA56" s="22">
        <v>0</v>
      </c>
      <c r="AB56" s="22">
        <v>50</v>
      </c>
      <c r="AC56" s="22">
        <v>0</v>
      </c>
      <c r="AD56" s="22">
        <v>0</v>
      </c>
      <c r="AE56" s="22">
        <v>0</v>
      </c>
      <c r="AF56" s="22"/>
    </row>
    <row r="57" spans="1:32" s="10" customFormat="1" ht="16.5">
      <c r="A57" s="24" t="s">
        <v>16</v>
      </c>
      <c r="B57" s="60"/>
      <c r="C57" s="60"/>
      <c r="D57" s="60"/>
      <c r="E57" s="60"/>
      <c r="F57" s="60"/>
      <c r="G57" s="60"/>
      <c r="H57" s="18"/>
      <c r="I57" s="18"/>
      <c r="J57" s="18"/>
      <c r="K57" s="18"/>
      <c r="L57" s="18"/>
      <c r="M57" s="18"/>
      <c r="N57" s="18"/>
      <c r="O57" s="18"/>
      <c r="P57" s="18"/>
      <c r="Q57" s="18"/>
      <c r="R57" s="18"/>
      <c r="S57" s="18"/>
      <c r="T57" s="18"/>
      <c r="U57" s="18"/>
      <c r="V57" s="18"/>
      <c r="W57" s="18"/>
      <c r="X57" s="59"/>
      <c r="Y57" s="18"/>
      <c r="Z57" s="18"/>
      <c r="AA57" s="18"/>
      <c r="AB57" s="18"/>
      <c r="AC57" s="18"/>
      <c r="AD57" s="18"/>
      <c r="AE57" s="18"/>
      <c r="AF57" s="18"/>
    </row>
    <row r="58" spans="1:32" s="10" customFormat="1" ht="26.25" customHeight="1">
      <c r="A58" s="23" t="s">
        <v>24</v>
      </c>
      <c r="B58" s="60"/>
      <c r="C58" s="60"/>
      <c r="D58" s="60"/>
      <c r="E58" s="60"/>
      <c r="F58" s="60"/>
      <c r="G58" s="60"/>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s="10" customFormat="1" ht="29.25" customHeight="1">
      <c r="A59" s="15" t="s">
        <v>17</v>
      </c>
      <c r="B59" s="55">
        <f>B60+B61+B62+B63</f>
        <v>62.5</v>
      </c>
      <c r="C59" s="55">
        <f>H59+J59+L59+N59</f>
        <v>21.4</v>
      </c>
      <c r="D59" s="55">
        <v>21.4</v>
      </c>
      <c r="E59" s="55">
        <f>I59+K59+M59+O59</f>
        <v>21.4</v>
      </c>
      <c r="F59" s="55">
        <f>E59/B59*100</f>
        <v>34.239999999999995</v>
      </c>
      <c r="G59" s="55">
        <f>E59/C59*100</f>
        <v>100</v>
      </c>
      <c r="H59" s="55">
        <f>H60+H61+H62+H63</f>
        <v>0</v>
      </c>
      <c r="I59" s="55">
        <f aca="true" t="shared" si="13" ref="I59:P59">I60+I61+I62+I63</f>
        <v>0</v>
      </c>
      <c r="J59" s="55">
        <f t="shared" si="13"/>
        <v>0</v>
      </c>
      <c r="K59" s="55">
        <f t="shared" si="13"/>
        <v>0</v>
      </c>
      <c r="L59" s="55">
        <f t="shared" si="13"/>
        <v>0</v>
      </c>
      <c r="M59" s="55">
        <f t="shared" si="13"/>
        <v>0</v>
      </c>
      <c r="N59" s="55">
        <f t="shared" si="13"/>
        <v>21.4</v>
      </c>
      <c r="O59" s="55">
        <f t="shared" si="13"/>
        <v>21.4</v>
      </c>
      <c r="P59" s="55">
        <f t="shared" si="13"/>
        <v>41.1</v>
      </c>
      <c r="Q59" s="55">
        <v>41.1</v>
      </c>
      <c r="R59" s="55">
        <f aca="true" t="shared" si="14" ref="R59:AE59">R60+R61+R62+R63</f>
        <v>0</v>
      </c>
      <c r="S59" s="55">
        <f t="shared" si="14"/>
        <v>0</v>
      </c>
      <c r="T59" s="55">
        <f t="shared" si="14"/>
        <v>0</v>
      </c>
      <c r="U59" s="55">
        <f t="shared" si="14"/>
        <v>0</v>
      </c>
      <c r="V59" s="55">
        <f t="shared" si="14"/>
        <v>0</v>
      </c>
      <c r="W59" s="55">
        <f t="shared" si="14"/>
        <v>0</v>
      </c>
      <c r="X59" s="55">
        <f t="shared" si="14"/>
        <v>0</v>
      </c>
      <c r="Y59" s="55">
        <f t="shared" si="14"/>
        <v>0</v>
      </c>
      <c r="Z59" s="55">
        <f t="shared" si="14"/>
        <v>0</v>
      </c>
      <c r="AA59" s="55">
        <f t="shared" si="14"/>
        <v>0</v>
      </c>
      <c r="AB59" s="55">
        <f t="shared" si="14"/>
        <v>0</v>
      </c>
      <c r="AC59" s="55">
        <f t="shared" si="14"/>
        <v>0</v>
      </c>
      <c r="AD59" s="55">
        <f t="shared" si="14"/>
        <v>0</v>
      </c>
      <c r="AE59" s="55">
        <f t="shared" si="14"/>
        <v>0</v>
      </c>
      <c r="AF59" s="109" t="s">
        <v>63</v>
      </c>
    </row>
    <row r="60" spans="1:32" s="10" customFormat="1" ht="27.75" customHeight="1">
      <c r="A60" s="15" t="s">
        <v>15</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110"/>
    </row>
    <row r="61" spans="1:32" s="10" customFormat="1" ht="26.25" customHeight="1">
      <c r="A61" s="15" t="s">
        <v>13</v>
      </c>
      <c r="B61" s="60"/>
      <c r="C61" s="60"/>
      <c r="D61" s="60"/>
      <c r="E61" s="60"/>
      <c r="F61" s="22"/>
      <c r="G61" s="22"/>
      <c r="H61" s="18"/>
      <c r="I61" s="18"/>
      <c r="J61" s="18"/>
      <c r="K61" s="18"/>
      <c r="L61" s="18"/>
      <c r="M61" s="18"/>
      <c r="N61" s="18"/>
      <c r="O61" s="22"/>
      <c r="P61" s="18"/>
      <c r="Q61" s="18"/>
      <c r="R61" s="18"/>
      <c r="S61" s="18"/>
      <c r="T61" s="18"/>
      <c r="U61" s="18"/>
      <c r="V61" s="18"/>
      <c r="W61" s="18"/>
      <c r="X61" s="18"/>
      <c r="Y61" s="18"/>
      <c r="Z61" s="18"/>
      <c r="AA61" s="18"/>
      <c r="AB61" s="18"/>
      <c r="AC61" s="18"/>
      <c r="AD61" s="18"/>
      <c r="AE61" s="18"/>
      <c r="AF61" s="110"/>
    </row>
    <row r="62" spans="1:32" s="10" customFormat="1" ht="39.75" customHeight="1">
      <c r="A62" s="15" t="s">
        <v>14</v>
      </c>
      <c r="B62" s="22">
        <f>H62+J62+L62+N62+P62+R62+T62+V62+X62+Z62+AB62+AD62</f>
        <v>62.5</v>
      </c>
      <c r="C62" s="22">
        <f>H62+J62+L62+N62</f>
        <v>21.4</v>
      </c>
      <c r="D62" s="22">
        <f>E62</f>
        <v>21.4</v>
      </c>
      <c r="E62" s="22">
        <f>I62+K62+M62+O62</f>
        <v>21.4</v>
      </c>
      <c r="F62" s="22">
        <f>E62/B62*100</f>
        <v>34.239999999999995</v>
      </c>
      <c r="G62" s="22">
        <f>E62/C62*100</f>
        <v>100</v>
      </c>
      <c r="H62" s="22">
        <v>0</v>
      </c>
      <c r="I62" s="22">
        <v>0</v>
      </c>
      <c r="J62" s="22">
        <v>0</v>
      </c>
      <c r="K62" s="22">
        <v>0</v>
      </c>
      <c r="L62" s="22">
        <v>0</v>
      </c>
      <c r="M62" s="22">
        <v>0</v>
      </c>
      <c r="N62" s="22">
        <v>21.4</v>
      </c>
      <c r="O62" s="22">
        <v>21.4</v>
      </c>
      <c r="P62" s="22">
        <v>41.1</v>
      </c>
      <c r="Q62" s="22">
        <v>41.1</v>
      </c>
      <c r="R62" s="22">
        <v>0</v>
      </c>
      <c r="S62" s="22">
        <v>0</v>
      </c>
      <c r="T62" s="22">
        <v>0</v>
      </c>
      <c r="U62" s="22">
        <v>0</v>
      </c>
      <c r="V62" s="22">
        <v>0</v>
      </c>
      <c r="W62" s="22">
        <v>0</v>
      </c>
      <c r="X62" s="22">
        <v>0</v>
      </c>
      <c r="Y62" s="22">
        <v>0</v>
      </c>
      <c r="Z62" s="22">
        <v>0</v>
      </c>
      <c r="AA62" s="22">
        <v>0</v>
      </c>
      <c r="AB62" s="22">
        <v>0</v>
      </c>
      <c r="AC62" s="22">
        <v>0</v>
      </c>
      <c r="AD62" s="22">
        <v>0</v>
      </c>
      <c r="AE62" s="22">
        <v>0</v>
      </c>
      <c r="AF62" s="111"/>
    </row>
    <row r="63" spans="1:32" s="10" customFormat="1" ht="21" customHeight="1">
      <c r="A63" s="15" t="s">
        <v>16</v>
      </c>
      <c r="B63" s="60"/>
      <c r="C63" s="60"/>
      <c r="D63" s="60"/>
      <c r="E63" s="60"/>
      <c r="F63" s="22"/>
      <c r="G63" s="22"/>
      <c r="H63" s="18"/>
      <c r="I63" s="18"/>
      <c r="J63" s="18"/>
      <c r="K63" s="18"/>
      <c r="L63" s="18"/>
      <c r="M63" s="18"/>
      <c r="N63" s="18"/>
      <c r="O63" s="22"/>
      <c r="P63" s="18"/>
      <c r="Q63" s="18"/>
      <c r="R63" s="18"/>
      <c r="S63" s="18"/>
      <c r="T63" s="18"/>
      <c r="U63" s="18"/>
      <c r="V63" s="18"/>
      <c r="W63" s="18"/>
      <c r="X63" s="18"/>
      <c r="Y63" s="18"/>
      <c r="Z63" s="18"/>
      <c r="AA63" s="18"/>
      <c r="AB63" s="18"/>
      <c r="AC63" s="18"/>
      <c r="AD63" s="18"/>
      <c r="AE63" s="18"/>
      <c r="AF63" s="18"/>
    </row>
    <row r="64" spans="1:32" s="10" customFormat="1" ht="91.5" customHeight="1">
      <c r="A64" s="23" t="s">
        <v>38</v>
      </c>
      <c r="B64" s="16"/>
      <c r="C64" s="16"/>
      <c r="D64" s="16"/>
      <c r="E64" s="16"/>
      <c r="F64" s="22"/>
      <c r="G64" s="22"/>
      <c r="H64" s="16"/>
      <c r="I64" s="16"/>
      <c r="J64" s="16"/>
      <c r="K64" s="16"/>
      <c r="L64" s="16"/>
      <c r="M64" s="16"/>
      <c r="N64" s="16"/>
      <c r="O64" s="16"/>
      <c r="P64" s="18"/>
      <c r="Q64" s="18"/>
      <c r="R64" s="18"/>
      <c r="S64" s="18"/>
      <c r="T64" s="18"/>
      <c r="U64" s="18"/>
      <c r="V64" s="18"/>
      <c r="W64" s="18"/>
      <c r="X64" s="18"/>
      <c r="Y64" s="18"/>
      <c r="Z64" s="18"/>
      <c r="AA64" s="18"/>
      <c r="AB64" s="18"/>
      <c r="AC64" s="18"/>
      <c r="AD64" s="18"/>
      <c r="AE64" s="18"/>
      <c r="AF64" s="18"/>
    </row>
    <row r="65" spans="1:32" s="10" customFormat="1" ht="99" customHeight="1">
      <c r="A65" s="15" t="s">
        <v>17</v>
      </c>
      <c r="B65" s="70">
        <f>B66+B67+B68+B69</f>
        <v>180</v>
      </c>
      <c r="C65" s="70">
        <f>C66+C67+C68+C69</f>
        <v>180</v>
      </c>
      <c r="D65" s="70">
        <f>D66+D67+D68+D69</f>
        <v>150</v>
      </c>
      <c r="E65" s="70">
        <f>E66+E67+E68+E69</f>
        <v>150</v>
      </c>
      <c r="F65" s="55">
        <f>E65/B65*100</f>
        <v>83.33333333333334</v>
      </c>
      <c r="G65" s="55">
        <f>E65/C65*100</f>
        <v>83.33333333333334</v>
      </c>
      <c r="H65" s="55">
        <f aca="true" t="shared" si="15" ref="H65:AE65">H66+H67+H68+H69</f>
        <v>0</v>
      </c>
      <c r="I65" s="55">
        <f t="shared" si="15"/>
        <v>0</v>
      </c>
      <c r="J65" s="55">
        <f t="shared" si="15"/>
        <v>0</v>
      </c>
      <c r="K65" s="55">
        <f t="shared" si="15"/>
        <v>0</v>
      </c>
      <c r="L65" s="55">
        <f t="shared" si="15"/>
        <v>30</v>
      </c>
      <c r="M65" s="55">
        <f t="shared" si="15"/>
        <v>30</v>
      </c>
      <c r="N65" s="55">
        <f t="shared" si="15"/>
        <v>150</v>
      </c>
      <c r="O65" s="55">
        <f t="shared" si="15"/>
        <v>120</v>
      </c>
      <c r="P65" s="55">
        <f t="shared" si="15"/>
        <v>0</v>
      </c>
      <c r="Q65" s="55">
        <f t="shared" si="15"/>
        <v>0</v>
      </c>
      <c r="R65" s="55">
        <f t="shared" si="15"/>
        <v>0</v>
      </c>
      <c r="S65" s="55">
        <f t="shared" si="15"/>
        <v>0</v>
      </c>
      <c r="T65" s="55">
        <f t="shared" si="15"/>
        <v>0</v>
      </c>
      <c r="U65" s="55">
        <f t="shared" si="15"/>
        <v>0</v>
      </c>
      <c r="V65" s="55">
        <f t="shared" si="15"/>
        <v>0</v>
      </c>
      <c r="W65" s="55">
        <f t="shared" si="15"/>
        <v>0</v>
      </c>
      <c r="X65" s="55">
        <f t="shared" si="15"/>
        <v>0</v>
      </c>
      <c r="Y65" s="55">
        <f t="shared" si="15"/>
        <v>0</v>
      </c>
      <c r="Z65" s="55">
        <f t="shared" si="15"/>
        <v>0</v>
      </c>
      <c r="AA65" s="55">
        <f t="shared" si="15"/>
        <v>0</v>
      </c>
      <c r="AB65" s="55">
        <f t="shared" si="15"/>
        <v>0</v>
      </c>
      <c r="AC65" s="55">
        <f t="shared" si="15"/>
        <v>0</v>
      </c>
      <c r="AD65" s="55">
        <f t="shared" si="15"/>
        <v>0</v>
      </c>
      <c r="AE65" s="55">
        <f t="shared" si="15"/>
        <v>0</v>
      </c>
      <c r="AF65" s="109" t="s">
        <v>62</v>
      </c>
    </row>
    <row r="66" spans="1:32" s="10" customFormat="1" ht="88.5" customHeight="1">
      <c r="A66" s="15" t="s">
        <v>15</v>
      </c>
      <c r="B66" s="61"/>
      <c r="C66" s="61"/>
      <c r="D66" s="61"/>
      <c r="E66" s="61"/>
      <c r="F66" s="22"/>
      <c r="G66" s="22"/>
      <c r="H66" s="22"/>
      <c r="I66" s="22"/>
      <c r="J66" s="22"/>
      <c r="K66" s="22"/>
      <c r="L66" s="22"/>
      <c r="M66" s="22"/>
      <c r="N66" s="75"/>
      <c r="O66" s="75"/>
      <c r="P66" s="22"/>
      <c r="Q66" s="22"/>
      <c r="R66" s="22"/>
      <c r="S66" s="22"/>
      <c r="T66" s="22"/>
      <c r="U66" s="22"/>
      <c r="V66" s="22"/>
      <c r="W66" s="22"/>
      <c r="X66" s="22"/>
      <c r="Y66" s="22"/>
      <c r="Z66" s="22"/>
      <c r="AA66" s="22"/>
      <c r="AB66" s="22"/>
      <c r="AC66" s="22"/>
      <c r="AD66" s="22"/>
      <c r="AE66" s="22"/>
      <c r="AF66" s="112"/>
    </row>
    <row r="67" spans="1:32" s="10" customFormat="1" ht="96" customHeight="1">
      <c r="A67" s="15" t="s">
        <v>13</v>
      </c>
      <c r="B67" s="61"/>
      <c r="C67" s="61"/>
      <c r="D67" s="61"/>
      <c r="E67" s="61"/>
      <c r="F67" s="22"/>
      <c r="G67" s="22"/>
      <c r="H67" s="36"/>
      <c r="I67" s="36"/>
      <c r="J67" s="36"/>
      <c r="K67" s="36"/>
      <c r="L67" s="36"/>
      <c r="M67" s="36"/>
      <c r="N67" s="36"/>
      <c r="O67" s="36"/>
      <c r="P67" s="36"/>
      <c r="Q67" s="36"/>
      <c r="R67" s="36"/>
      <c r="S67" s="36"/>
      <c r="T67" s="36"/>
      <c r="U67" s="36"/>
      <c r="V67" s="36"/>
      <c r="W67" s="36"/>
      <c r="X67" s="36"/>
      <c r="Y67" s="36"/>
      <c r="Z67" s="36"/>
      <c r="AA67" s="36"/>
      <c r="AB67" s="36"/>
      <c r="AC67" s="36"/>
      <c r="AD67" s="36"/>
      <c r="AE67" s="36"/>
      <c r="AF67" s="112"/>
    </row>
    <row r="68" spans="1:32" s="10" customFormat="1" ht="84.75" customHeight="1">
      <c r="A68" s="15" t="s">
        <v>14</v>
      </c>
      <c r="B68" s="61">
        <f>H68+J68+L68+N68+P68+R68+T68+V68+X68+Z68+AB68+AD68</f>
        <v>180</v>
      </c>
      <c r="C68" s="61">
        <f>J68+L68+N68+H68</f>
        <v>180</v>
      </c>
      <c r="D68" s="61">
        <f>E68</f>
        <v>150</v>
      </c>
      <c r="E68" s="61">
        <f>I68+K68+M68+O68</f>
        <v>150</v>
      </c>
      <c r="F68" s="22">
        <f>E68/B68*100</f>
        <v>83.33333333333334</v>
      </c>
      <c r="G68" s="22">
        <f>E68/C68*100</f>
        <v>83.33333333333334</v>
      </c>
      <c r="H68" s="22">
        <v>0</v>
      </c>
      <c r="I68" s="22">
        <v>0</v>
      </c>
      <c r="J68" s="22">
        <v>0</v>
      </c>
      <c r="K68" s="22">
        <v>0</v>
      </c>
      <c r="L68" s="22">
        <v>30</v>
      </c>
      <c r="M68" s="22">
        <v>30</v>
      </c>
      <c r="N68" s="22">
        <v>150</v>
      </c>
      <c r="O68" s="22">
        <v>120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113"/>
    </row>
    <row r="69" spans="1:32" s="10" customFormat="1" ht="21" customHeight="1">
      <c r="A69" s="15" t="s">
        <v>16</v>
      </c>
      <c r="B69" s="61"/>
      <c r="C69" s="61"/>
      <c r="D69" s="61"/>
      <c r="E69" s="61"/>
      <c r="F69" s="22"/>
      <c r="G69" s="22"/>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row>
    <row r="70" spans="1:32" s="10" customFormat="1" ht="51.75" customHeight="1">
      <c r="A70" s="23" t="s">
        <v>35</v>
      </c>
      <c r="B70" s="60"/>
      <c r="C70" s="60"/>
      <c r="D70" s="60"/>
      <c r="E70" s="60"/>
      <c r="F70" s="22"/>
      <c r="G70" s="22"/>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s="10" customFormat="1" ht="18" customHeight="1">
      <c r="A71" s="15" t="s">
        <v>17</v>
      </c>
      <c r="B71" s="55">
        <f>B72+B73+B74+B75</f>
        <v>357.3</v>
      </c>
      <c r="C71" s="55">
        <f>C72+C73+C74+C75</f>
        <v>0</v>
      </c>
      <c r="D71" s="55">
        <f>D72+D73+D74+D75</f>
        <v>0</v>
      </c>
      <c r="E71" s="55">
        <f>E72+E73+E74+E75</f>
        <v>0</v>
      </c>
      <c r="F71" s="55">
        <f>E71/B71*100</f>
        <v>0</v>
      </c>
      <c r="G71" s="55">
        <v>0</v>
      </c>
      <c r="H71" s="55">
        <f>H72+H73+H74+H75</f>
        <v>0</v>
      </c>
      <c r="I71" s="55">
        <f aca="true" t="shared" si="16" ref="I71:Z71">I72+I73+I74+I75</f>
        <v>0</v>
      </c>
      <c r="J71" s="55">
        <f t="shared" si="16"/>
        <v>0</v>
      </c>
      <c r="K71" s="55">
        <f t="shared" si="16"/>
        <v>0</v>
      </c>
      <c r="L71" s="55">
        <f t="shared" si="16"/>
        <v>0</v>
      </c>
      <c r="M71" s="55">
        <f t="shared" si="16"/>
        <v>0</v>
      </c>
      <c r="N71" s="55">
        <f t="shared" si="16"/>
        <v>0</v>
      </c>
      <c r="O71" s="55">
        <f t="shared" si="16"/>
        <v>0</v>
      </c>
      <c r="P71" s="55">
        <f t="shared" si="16"/>
        <v>0</v>
      </c>
      <c r="Q71" s="55">
        <f t="shared" si="16"/>
        <v>0</v>
      </c>
      <c r="R71" s="55">
        <f t="shared" si="16"/>
        <v>0</v>
      </c>
      <c r="S71" s="55">
        <f t="shared" si="16"/>
        <v>0</v>
      </c>
      <c r="T71" s="55">
        <f t="shared" si="16"/>
        <v>0</v>
      </c>
      <c r="U71" s="55">
        <f t="shared" si="16"/>
        <v>0</v>
      </c>
      <c r="V71" s="55">
        <f t="shared" si="16"/>
        <v>0</v>
      </c>
      <c r="W71" s="55">
        <f t="shared" si="16"/>
        <v>0</v>
      </c>
      <c r="X71" s="55">
        <f t="shared" si="16"/>
        <v>0</v>
      </c>
      <c r="Y71" s="55">
        <f t="shared" si="16"/>
        <v>0</v>
      </c>
      <c r="Z71" s="55">
        <f t="shared" si="16"/>
        <v>115.64</v>
      </c>
      <c r="AA71" s="55">
        <f>AA72+AA73+AA74+AA75</f>
        <v>0</v>
      </c>
      <c r="AB71" s="55">
        <f>AB72+AB73+AB74+AB75</f>
        <v>241.66</v>
      </c>
      <c r="AC71" s="55">
        <f>AC72+AC73+AC74+AC75</f>
        <v>0</v>
      </c>
      <c r="AD71" s="55">
        <f>AD72+AD73+AD74+AD75</f>
        <v>0</v>
      </c>
      <c r="AE71" s="55">
        <f>AE72+AE73+AE74+AE75</f>
        <v>0</v>
      </c>
      <c r="AF71" s="22"/>
    </row>
    <row r="72" spans="1:32" s="10" customFormat="1" ht="18" customHeight="1">
      <c r="A72" s="15" t="s">
        <v>15</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row>
    <row r="73" spans="1:32" s="10" customFormat="1" ht="21.75" customHeight="1">
      <c r="A73" s="15" t="s">
        <v>13</v>
      </c>
      <c r="B73" s="15"/>
      <c r="C73" s="15"/>
      <c r="D73" s="15"/>
      <c r="E73" s="15"/>
      <c r="F73" s="22"/>
      <c r="G73" s="22"/>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row>
    <row r="74" spans="1:32" s="10" customFormat="1" ht="24.75" customHeight="1">
      <c r="A74" s="15" t="s">
        <v>14</v>
      </c>
      <c r="B74" s="26">
        <f>H74+J74+L74+N74+P74+R74+T74+V74+X74+Z74+AB74+AD74</f>
        <v>357.3</v>
      </c>
      <c r="C74" s="26">
        <f>H74+J74+L74+N74</f>
        <v>0</v>
      </c>
      <c r="D74" s="26">
        <f>E74</f>
        <v>0</v>
      </c>
      <c r="E74" s="26">
        <f>I74+K74+M74+O74</f>
        <v>0</v>
      </c>
      <c r="F74" s="22">
        <f>E74/B74*100</f>
        <v>0</v>
      </c>
      <c r="G74" s="22">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115.64</v>
      </c>
      <c r="AA74" s="26">
        <v>0</v>
      </c>
      <c r="AB74" s="26">
        <v>241.66</v>
      </c>
      <c r="AC74" s="26">
        <v>0</v>
      </c>
      <c r="AD74" s="26">
        <v>0</v>
      </c>
      <c r="AE74" s="26">
        <v>0</v>
      </c>
      <c r="AF74" s="26"/>
    </row>
    <row r="75" spans="1:32" s="10" customFormat="1" ht="27" customHeight="1">
      <c r="A75" s="15" t="s">
        <v>16</v>
      </c>
      <c r="B75" s="15"/>
      <c r="C75" s="15"/>
      <c r="D75" s="15"/>
      <c r="E75" s="15"/>
      <c r="F75" s="22"/>
      <c r="G75" s="22"/>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1:32" s="10" customFormat="1" ht="42" customHeight="1">
      <c r="A76" s="84" t="s">
        <v>25</v>
      </c>
      <c r="B76" s="85">
        <f>B78</f>
        <v>691.0999999999999</v>
      </c>
      <c r="C76" s="85">
        <f>C78</f>
        <v>92.588</v>
      </c>
      <c r="D76" s="85">
        <f>D78</f>
        <v>74.14999999999999</v>
      </c>
      <c r="E76" s="85">
        <f>E78</f>
        <v>74.14999999999999</v>
      </c>
      <c r="F76" s="85">
        <f>E76/B76*100</f>
        <v>10.729272174793806</v>
      </c>
      <c r="G76" s="85">
        <f>E76/C76*100</f>
        <v>80.08597226422431</v>
      </c>
      <c r="H76" s="85">
        <f>H78</f>
        <v>18.447</v>
      </c>
      <c r="I76" s="85">
        <f aca="true" t="shared" si="17" ref="I76:AE76">I78</f>
        <v>0</v>
      </c>
      <c r="J76" s="85">
        <f t="shared" si="17"/>
        <v>18.447</v>
      </c>
      <c r="K76" s="85">
        <f t="shared" si="17"/>
        <v>18.45</v>
      </c>
      <c r="L76" s="85">
        <f t="shared" si="17"/>
        <v>18.447</v>
      </c>
      <c r="M76" s="85">
        <f t="shared" si="17"/>
        <v>18.45</v>
      </c>
      <c r="N76" s="85">
        <f t="shared" si="17"/>
        <v>37.247</v>
      </c>
      <c r="O76" s="85">
        <f t="shared" si="17"/>
        <v>37.25</v>
      </c>
      <c r="P76" s="85">
        <f t="shared" si="17"/>
        <v>88.447</v>
      </c>
      <c r="Q76" s="85">
        <f t="shared" si="17"/>
        <v>18.45</v>
      </c>
      <c r="R76" s="85">
        <f t="shared" si="17"/>
        <v>18.447</v>
      </c>
      <c r="S76" s="85">
        <f t="shared" si="17"/>
        <v>0</v>
      </c>
      <c r="T76" s="85">
        <f t="shared" si="17"/>
        <v>18.447</v>
      </c>
      <c r="U76" s="85">
        <f t="shared" si="17"/>
        <v>0</v>
      </c>
      <c r="V76" s="85">
        <f t="shared" si="17"/>
        <v>18.447</v>
      </c>
      <c r="W76" s="85">
        <f t="shared" si="17"/>
        <v>0</v>
      </c>
      <c r="X76" s="85">
        <f t="shared" si="17"/>
        <v>78.447</v>
      </c>
      <c r="Y76" s="85">
        <f t="shared" si="17"/>
        <v>0</v>
      </c>
      <c r="Z76" s="85">
        <f t="shared" si="17"/>
        <v>18.447</v>
      </c>
      <c r="AA76" s="85">
        <f t="shared" si="17"/>
        <v>0</v>
      </c>
      <c r="AB76" s="85">
        <f t="shared" si="17"/>
        <v>88.447</v>
      </c>
      <c r="AC76" s="85">
        <f t="shared" si="17"/>
        <v>0</v>
      </c>
      <c r="AD76" s="85">
        <f t="shared" si="17"/>
        <v>269.383</v>
      </c>
      <c r="AE76" s="85">
        <f t="shared" si="17"/>
        <v>0</v>
      </c>
      <c r="AF76" s="98"/>
    </row>
    <row r="77" spans="1:32" s="10" customFormat="1" ht="36.75" customHeight="1">
      <c r="A77" s="23" t="s">
        <v>45</v>
      </c>
      <c r="B77" s="64"/>
      <c r="C77" s="64"/>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40"/>
      <c r="AD77" s="40"/>
      <c r="AE77" s="40"/>
      <c r="AF77" s="122" t="s">
        <v>58</v>
      </c>
    </row>
    <row r="78" spans="1:32" s="10" customFormat="1" ht="30.75" customHeight="1">
      <c r="A78" s="35" t="s">
        <v>17</v>
      </c>
      <c r="B78" s="55">
        <f>B84+B90</f>
        <v>691.0999999999999</v>
      </c>
      <c r="C78" s="55">
        <f>C84+C90</f>
        <v>92.588</v>
      </c>
      <c r="D78" s="55">
        <f>D84+D90</f>
        <v>74.14999999999999</v>
      </c>
      <c r="E78" s="55">
        <f>E84+E90</f>
        <v>74.14999999999999</v>
      </c>
      <c r="F78" s="55">
        <f>E78/B78*100</f>
        <v>10.729272174793806</v>
      </c>
      <c r="G78" s="55">
        <f>E78/C78*100</f>
        <v>80.08597226422431</v>
      </c>
      <c r="H78" s="55">
        <f>H84+H90</f>
        <v>18.447</v>
      </c>
      <c r="I78" s="55">
        <f aca="true" t="shared" si="18" ref="I78:AE78">I84+I90</f>
        <v>0</v>
      </c>
      <c r="J78" s="55">
        <f t="shared" si="18"/>
        <v>18.447</v>
      </c>
      <c r="K78" s="55">
        <f t="shared" si="18"/>
        <v>18.45</v>
      </c>
      <c r="L78" s="55">
        <f t="shared" si="18"/>
        <v>18.447</v>
      </c>
      <c r="M78" s="55">
        <f t="shared" si="18"/>
        <v>18.45</v>
      </c>
      <c r="N78" s="55">
        <f t="shared" si="18"/>
        <v>37.247</v>
      </c>
      <c r="O78" s="55">
        <f t="shared" si="18"/>
        <v>37.25</v>
      </c>
      <c r="P78" s="55">
        <f t="shared" si="18"/>
        <v>88.447</v>
      </c>
      <c r="Q78" s="55">
        <f t="shared" si="18"/>
        <v>18.45</v>
      </c>
      <c r="R78" s="55">
        <f t="shared" si="18"/>
        <v>18.447</v>
      </c>
      <c r="S78" s="55">
        <f t="shared" si="18"/>
        <v>0</v>
      </c>
      <c r="T78" s="55">
        <f t="shared" si="18"/>
        <v>18.447</v>
      </c>
      <c r="U78" s="55">
        <f t="shared" si="18"/>
        <v>0</v>
      </c>
      <c r="V78" s="55">
        <f t="shared" si="18"/>
        <v>18.447</v>
      </c>
      <c r="W78" s="55">
        <f t="shared" si="18"/>
        <v>0</v>
      </c>
      <c r="X78" s="55">
        <f t="shared" si="18"/>
        <v>78.447</v>
      </c>
      <c r="Y78" s="55">
        <f t="shared" si="18"/>
        <v>0</v>
      </c>
      <c r="Z78" s="55">
        <f t="shared" si="18"/>
        <v>18.447</v>
      </c>
      <c r="AA78" s="55">
        <f t="shared" si="18"/>
        <v>0</v>
      </c>
      <c r="AB78" s="55">
        <f t="shared" si="18"/>
        <v>88.447</v>
      </c>
      <c r="AC78" s="55">
        <f t="shared" si="18"/>
        <v>0</v>
      </c>
      <c r="AD78" s="55">
        <f t="shared" si="18"/>
        <v>269.383</v>
      </c>
      <c r="AE78" s="55">
        <f t="shared" si="18"/>
        <v>0</v>
      </c>
      <c r="AF78" s="122"/>
    </row>
    <row r="79" spans="1:32" s="10" customFormat="1" ht="20.25" customHeight="1">
      <c r="A79" s="35" t="s">
        <v>15</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122"/>
    </row>
    <row r="80" spans="1:32" s="10" customFormat="1" ht="24" customHeight="1">
      <c r="A80" s="35" t="s">
        <v>13</v>
      </c>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122"/>
    </row>
    <row r="81" spans="1:32" s="10" customFormat="1" ht="36.75" customHeight="1">
      <c r="A81" s="35" t="s">
        <v>14</v>
      </c>
      <c r="B81" s="22">
        <f>H81+J81+L81+N81+P81+R81+T81+V81+X81+Z81+AB81+AD81</f>
        <v>691.0999999999999</v>
      </c>
      <c r="C81" s="22">
        <f>H81+J81+L81+N81</f>
        <v>92.588</v>
      </c>
      <c r="D81" s="22">
        <f>E81</f>
        <v>74.15</v>
      </c>
      <c r="E81" s="22">
        <f>I81+K81+M81+O81</f>
        <v>74.15</v>
      </c>
      <c r="F81" s="22">
        <f>E81/B81*100</f>
        <v>10.72927217479381</v>
      </c>
      <c r="G81" s="22">
        <f>E81/C81*100</f>
        <v>80.08597226422431</v>
      </c>
      <c r="H81" s="22">
        <f>H87+H93</f>
        <v>18.447</v>
      </c>
      <c r="I81" s="22">
        <f aca="true" t="shared" si="19" ref="I81:AE81">I87+I93</f>
        <v>0</v>
      </c>
      <c r="J81" s="22">
        <f t="shared" si="19"/>
        <v>18.447</v>
      </c>
      <c r="K81" s="22">
        <f t="shared" si="19"/>
        <v>18.45</v>
      </c>
      <c r="L81" s="22">
        <f t="shared" si="19"/>
        <v>18.447</v>
      </c>
      <c r="M81" s="22">
        <f t="shared" si="19"/>
        <v>18.45</v>
      </c>
      <c r="N81" s="22">
        <f t="shared" si="19"/>
        <v>37.247</v>
      </c>
      <c r="O81" s="22">
        <f t="shared" si="19"/>
        <v>37.25</v>
      </c>
      <c r="P81" s="22">
        <f t="shared" si="19"/>
        <v>88.447</v>
      </c>
      <c r="Q81" s="22">
        <f t="shared" si="19"/>
        <v>18.45</v>
      </c>
      <c r="R81" s="22">
        <f t="shared" si="19"/>
        <v>18.447</v>
      </c>
      <c r="S81" s="22">
        <f t="shared" si="19"/>
        <v>0</v>
      </c>
      <c r="T81" s="22">
        <f t="shared" si="19"/>
        <v>18.447</v>
      </c>
      <c r="U81" s="22">
        <f t="shared" si="19"/>
        <v>0</v>
      </c>
      <c r="V81" s="22">
        <f t="shared" si="19"/>
        <v>18.447</v>
      </c>
      <c r="W81" s="22">
        <f t="shared" si="19"/>
        <v>0</v>
      </c>
      <c r="X81" s="22">
        <f t="shared" si="19"/>
        <v>78.447</v>
      </c>
      <c r="Y81" s="22">
        <f t="shared" si="19"/>
        <v>0</v>
      </c>
      <c r="Z81" s="22">
        <f t="shared" si="19"/>
        <v>18.447</v>
      </c>
      <c r="AA81" s="22">
        <f t="shared" si="19"/>
        <v>0</v>
      </c>
      <c r="AB81" s="22">
        <f t="shared" si="19"/>
        <v>88.447</v>
      </c>
      <c r="AC81" s="22">
        <f t="shared" si="19"/>
        <v>0</v>
      </c>
      <c r="AD81" s="22">
        <f t="shared" si="19"/>
        <v>269.383</v>
      </c>
      <c r="AE81" s="22">
        <f t="shared" si="19"/>
        <v>0</v>
      </c>
      <c r="AF81" s="122"/>
    </row>
    <row r="82" spans="1:32" s="10" customFormat="1" ht="34.5" customHeight="1">
      <c r="A82" s="35" t="s">
        <v>16</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123"/>
    </row>
    <row r="83" spans="1:31" s="10" customFormat="1" ht="36" customHeight="1">
      <c r="A83" s="23" t="s">
        <v>44</v>
      </c>
      <c r="B83" s="63"/>
      <c r="C83" s="63"/>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row>
    <row r="84" spans="1:31" s="10" customFormat="1" ht="20.25" customHeight="1">
      <c r="A84" s="35" t="s">
        <v>17</v>
      </c>
      <c r="B84" s="55">
        <f>B85+B86+B87+B88</f>
        <v>672.3</v>
      </c>
      <c r="C84" s="55">
        <f>C85+C86+C87+C88</f>
        <v>73.788</v>
      </c>
      <c r="D84" s="55">
        <f>D85+D86+D87+D88</f>
        <v>55.349999999999994</v>
      </c>
      <c r="E84" s="55">
        <f>E85+E86+E87+E88</f>
        <v>55.349999999999994</v>
      </c>
      <c r="F84" s="55">
        <f>E84/B84*100</f>
        <v>8.23293172690763</v>
      </c>
      <c r="G84" s="55">
        <f>E84/C84*100</f>
        <v>75.01219710522035</v>
      </c>
      <c r="H84" s="55">
        <f>H85+H86+H87+H88</f>
        <v>18.447</v>
      </c>
      <c r="I84" s="55">
        <f aca="true" t="shared" si="20" ref="I84:O84">I85+I86+I87+I88</f>
        <v>0</v>
      </c>
      <c r="J84" s="55">
        <f t="shared" si="20"/>
        <v>18.447</v>
      </c>
      <c r="K84" s="55">
        <f t="shared" si="20"/>
        <v>18.45</v>
      </c>
      <c r="L84" s="55">
        <f t="shared" si="20"/>
        <v>18.447</v>
      </c>
      <c r="M84" s="55">
        <f t="shared" si="20"/>
        <v>18.45</v>
      </c>
      <c r="N84" s="55">
        <f t="shared" si="20"/>
        <v>18.447</v>
      </c>
      <c r="O84" s="55">
        <f t="shared" si="20"/>
        <v>18.45</v>
      </c>
      <c r="P84" s="55">
        <f aca="true" t="shared" si="21" ref="P84:AE84">P85+P86+P87+P88</f>
        <v>88.447</v>
      </c>
      <c r="Q84" s="55">
        <v>18.45</v>
      </c>
      <c r="R84" s="55">
        <f t="shared" si="21"/>
        <v>18.447</v>
      </c>
      <c r="S84" s="55">
        <f t="shared" si="21"/>
        <v>0</v>
      </c>
      <c r="T84" s="55">
        <f t="shared" si="21"/>
        <v>18.447</v>
      </c>
      <c r="U84" s="55">
        <f t="shared" si="21"/>
        <v>0</v>
      </c>
      <c r="V84" s="55">
        <f t="shared" si="21"/>
        <v>18.447</v>
      </c>
      <c r="W84" s="55">
        <f t="shared" si="21"/>
        <v>0</v>
      </c>
      <c r="X84" s="55">
        <f t="shared" si="21"/>
        <v>78.447</v>
      </c>
      <c r="Y84" s="55">
        <f t="shared" si="21"/>
        <v>0</v>
      </c>
      <c r="Z84" s="55">
        <f t="shared" si="21"/>
        <v>18.447</v>
      </c>
      <c r="AA84" s="55">
        <f t="shared" si="21"/>
        <v>0</v>
      </c>
      <c r="AB84" s="55">
        <f t="shared" si="21"/>
        <v>88.447</v>
      </c>
      <c r="AC84" s="55">
        <f t="shared" si="21"/>
        <v>0</v>
      </c>
      <c r="AD84" s="55">
        <f t="shared" si="21"/>
        <v>269.383</v>
      </c>
      <c r="AE84" s="55">
        <f t="shared" si="21"/>
        <v>0</v>
      </c>
    </row>
    <row r="85" spans="1:31" s="10" customFormat="1" ht="20.25" customHeight="1">
      <c r="A85" s="35" t="s">
        <v>15</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row>
    <row r="86" spans="1:31" s="10" customFormat="1" ht="24" customHeight="1">
      <c r="A86" s="35" t="s">
        <v>13</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1:32" s="10" customFormat="1" ht="24" customHeight="1">
      <c r="A87" s="35" t="s">
        <v>14</v>
      </c>
      <c r="B87" s="22">
        <f>H87+J87+L87+N87+P87+R87+T87+V87+X87+Z87+AB87+AD87</f>
        <v>672.3</v>
      </c>
      <c r="C87" s="22">
        <f>H87+J87+L87+N87</f>
        <v>73.788</v>
      </c>
      <c r="D87" s="22">
        <f>E87</f>
        <v>55.349999999999994</v>
      </c>
      <c r="E87" s="22">
        <f>I87+K87+M87+O87</f>
        <v>55.349999999999994</v>
      </c>
      <c r="F87" s="22">
        <f>E87/B87*100</f>
        <v>8.23293172690763</v>
      </c>
      <c r="G87" s="22">
        <f>E87/C87*100</f>
        <v>75.01219710522035</v>
      </c>
      <c r="H87" s="22">
        <v>18.447</v>
      </c>
      <c r="I87" s="22">
        <v>0</v>
      </c>
      <c r="J87" s="22">
        <v>18.447</v>
      </c>
      <c r="K87" s="22">
        <v>18.45</v>
      </c>
      <c r="L87" s="22">
        <v>18.447</v>
      </c>
      <c r="M87" s="22">
        <v>18.45</v>
      </c>
      <c r="N87" s="22">
        <v>18.447</v>
      </c>
      <c r="O87" s="22">
        <v>18.45</v>
      </c>
      <c r="P87" s="22">
        <v>88.447</v>
      </c>
      <c r="Q87" s="22">
        <v>18.45</v>
      </c>
      <c r="R87" s="22">
        <v>18.447</v>
      </c>
      <c r="S87" s="22">
        <v>0</v>
      </c>
      <c r="T87" s="22">
        <v>18.447</v>
      </c>
      <c r="U87" s="22">
        <v>0</v>
      </c>
      <c r="V87" s="22">
        <v>18.447</v>
      </c>
      <c r="W87" s="22">
        <v>0</v>
      </c>
      <c r="X87" s="22">
        <v>78.447</v>
      </c>
      <c r="Y87" s="22">
        <v>0</v>
      </c>
      <c r="Z87" s="22">
        <v>18.447</v>
      </c>
      <c r="AA87" s="22">
        <v>0</v>
      </c>
      <c r="AB87" s="22">
        <v>88.447</v>
      </c>
      <c r="AC87" s="22">
        <v>0</v>
      </c>
      <c r="AD87" s="22">
        <v>269.383</v>
      </c>
      <c r="AE87" s="22">
        <v>0</v>
      </c>
      <c r="AF87" s="100" t="s">
        <v>64</v>
      </c>
    </row>
    <row r="88" spans="1:31" s="10" customFormat="1" ht="23.25" customHeight="1">
      <c r="A88" s="35" t="s">
        <v>16</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1:32" s="10" customFormat="1" ht="33.75" customHeight="1">
      <c r="A89" s="35" t="s">
        <v>43</v>
      </c>
      <c r="B89" s="15"/>
      <c r="C89" s="15"/>
      <c r="D89" s="15"/>
      <c r="E89" s="15"/>
      <c r="F89" s="22"/>
      <c r="G89" s="22"/>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0" spans="1:32" s="10" customFormat="1" ht="21" customHeight="1">
      <c r="A90" s="35" t="s">
        <v>17</v>
      </c>
      <c r="B90" s="90">
        <f>B91+B92+B93+B94</f>
        <v>18.8</v>
      </c>
      <c r="C90" s="90">
        <f>C91+C92+C93+C94</f>
        <v>18.8</v>
      </c>
      <c r="D90" s="90">
        <f>E90</f>
        <v>18.8</v>
      </c>
      <c r="E90" s="90">
        <f>E91+E92+E93+E94</f>
        <v>18.8</v>
      </c>
      <c r="F90" s="55">
        <f>E90/B90*100</f>
        <v>100</v>
      </c>
      <c r="G90" s="55">
        <f>E90/C90*100</f>
        <v>100</v>
      </c>
      <c r="H90" s="90">
        <f>H91+H92+H93+H94</f>
        <v>0</v>
      </c>
      <c r="I90" s="90">
        <f aca="true" t="shared" si="22" ref="I90:O90">I91+I92+I93+I94</f>
        <v>0</v>
      </c>
      <c r="J90" s="90">
        <f t="shared" si="22"/>
        <v>0</v>
      </c>
      <c r="K90" s="90">
        <f t="shared" si="22"/>
        <v>0</v>
      </c>
      <c r="L90" s="90">
        <f t="shared" si="22"/>
        <v>0</v>
      </c>
      <c r="M90" s="90">
        <f t="shared" si="22"/>
        <v>0</v>
      </c>
      <c r="N90" s="90">
        <f t="shared" si="22"/>
        <v>18.8</v>
      </c>
      <c r="O90" s="90">
        <f t="shared" si="22"/>
        <v>18.8</v>
      </c>
      <c r="P90" s="90">
        <f aca="true" t="shared" si="23" ref="P90:AD90">P91+P92+P93+P94</f>
        <v>0</v>
      </c>
      <c r="Q90" s="90">
        <f t="shared" si="23"/>
        <v>0</v>
      </c>
      <c r="R90" s="90">
        <f t="shared" si="23"/>
        <v>0</v>
      </c>
      <c r="S90" s="90">
        <f t="shared" si="23"/>
        <v>0</v>
      </c>
      <c r="T90" s="90">
        <f t="shared" si="23"/>
        <v>0</v>
      </c>
      <c r="U90" s="90">
        <f t="shared" si="23"/>
        <v>0</v>
      </c>
      <c r="V90" s="90">
        <f t="shared" si="23"/>
        <v>0</v>
      </c>
      <c r="W90" s="90">
        <f t="shared" si="23"/>
        <v>0</v>
      </c>
      <c r="X90" s="90">
        <f t="shared" si="23"/>
        <v>0</v>
      </c>
      <c r="Y90" s="90">
        <f t="shared" si="23"/>
        <v>0</v>
      </c>
      <c r="Z90" s="90">
        <f t="shared" si="23"/>
        <v>0</v>
      </c>
      <c r="AA90" s="90">
        <f t="shared" si="23"/>
        <v>0</v>
      </c>
      <c r="AB90" s="90">
        <f t="shared" si="23"/>
        <v>0</v>
      </c>
      <c r="AC90" s="90">
        <f t="shared" si="23"/>
        <v>0</v>
      </c>
      <c r="AD90" s="90">
        <f t="shared" si="23"/>
        <v>0</v>
      </c>
      <c r="AE90" s="90">
        <v>0</v>
      </c>
      <c r="AF90" s="114" t="s">
        <v>57</v>
      </c>
    </row>
    <row r="91" spans="1:32" s="10" customFormat="1" ht="21" customHeight="1">
      <c r="A91" s="35" t="s">
        <v>15</v>
      </c>
      <c r="B91" s="26"/>
      <c r="C91" s="26"/>
      <c r="D91" s="26"/>
      <c r="E91" s="26"/>
      <c r="F91" s="22"/>
      <c r="G91" s="22"/>
      <c r="H91" s="26"/>
      <c r="I91" s="26"/>
      <c r="J91" s="26"/>
      <c r="K91" s="26"/>
      <c r="L91" s="26"/>
      <c r="M91" s="26"/>
      <c r="N91" s="26"/>
      <c r="O91" s="26"/>
      <c r="P91" s="26"/>
      <c r="Q91" s="26"/>
      <c r="R91" s="26"/>
      <c r="S91" s="26"/>
      <c r="T91" s="26"/>
      <c r="U91" s="26"/>
      <c r="V91" s="26"/>
      <c r="W91" s="26"/>
      <c r="X91" s="26"/>
      <c r="Y91" s="26"/>
      <c r="Z91" s="26"/>
      <c r="AA91" s="26"/>
      <c r="AB91" s="26"/>
      <c r="AC91" s="26"/>
      <c r="AD91" s="26"/>
      <c r="AE91" s="26"/>
      <c r="AF91" s="115"/>
    </row>
    <row r="92" spans="1:32" s="10" customFormat="1" ht="23.25" customHeight="1">
      <c r="A92" s="35" t="s">
        <v>13</v>
      </c>
      <c r="B92" s="26"/>
      <c r="C92" s="26"/>
      <c r="D92" s="26"/>
      <c r="E92" s="26"/>
      <c r="F92" s="22"/>
      <c r="G92" s="22"/>
      <c r="H92" s="26"/>
      <c r="I92" s="26"/>
      <c r="J92" s="26"/>
      <c r="K92" s="26"/>
      <c r="L92" s="26"/>
      <c r="M92" s="26"/>
      <c r="N92" s="26"/>
      <c r="O92" s="26"/>
      <c r="P92" s="26"/>
      <c r="Q92" s="26"/>
      <c r="R92" s="26"/>
      <c r="S92" s="26"/>
      <c r="T92" s="26"/>
      <c r="U92" s="26"/>
      <c r="V92" s="26"/>
      <c r="W92" s="26"/>
      <c r="X92" s="26"/>
      <c r="Y92" s="26"/>
      <c r="Z92" s="26"/>
      <c r="AA92" s="26"/>
      <c r="AB92" s="26"/>
      <c r="AC92" s="26"/>
      <c r="AD92" s="26"/>
      <c r="AE92" s="26"/>
      <c r="AF92" s="115"/>
    </row>
    <row r="93" spans="1:32" s="10" customFormat="1" ht="23.25" customHeight="1">
      <c r="A93" s="35" t="s">
        <v>14</v>
      </c>
      <c r="B93" s="26">
        <f>H93+J93+L93+N93+P93+R93+T93+V93+X93+Z93+AB93+AD93</f>
        <v>18.8</v>
      </c>
      <c r="C93" s="26">
        <f>H93+J93+L93+N93</f>
        <v>18.8</v>
      </c>
      <c r="D93" s="26">
        <f>E93</f>
        <v>18.8</v>
      </c>
      <c r="E93" s="26">
        <f>I93+K93+M93+O93</f>
        <v>18.8</v>
      </c>
      <c r="F93" s="22">
        <f>E93/B93*100</f>
        <v>100</v>
      </c>
      <c r="G93" s="22">
        <f>E93/C93*100</f>
        <v>100</v>
      </c>
      <c r="H93" s="26">
        <v>0</v>
      </c>
      <c r="I93" s="26">
        <v>0</v>
      </c>
      <c r="J93" s="26">
        <v>0</v>
      </c>
      <c r="K93" s="26">
        <v>0</v>
      </c>
      <c r="L93" s="26">
        <v>0</v>
      </c>
      <c r="M93" s="26">
        <v>0</v>
      </c>
      <c r="N93" s="26">
        <v>18.8</v>
      </c>
      <c r="O93" s="26">
        <v>18.8</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115"/>
    </row>
    <row r="94" spans="1:32" s="10" customFormat="1" ht="23.25" customHeight="1">
      <c r="A94" s="35" t="s">
        <v>16</v>
      </c>
      <c r="B94" s="15"/>
      <c r="C94" s="15"/>
      <c r="D94" s="15"/>
      <c r="E94" s="15"/>
      <c r="F94" s="22"/>
      <c r="G94" s="22"/>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16"/>
    </row>
    <row r="95" spans="1:32" s="10" customFormat="1" ht="48" customHeight="1">
      <c r="A95" s="84" t="s">
        <v>26</v>
      </c>
      <c r="B95" s="85">
        <f>B97</f>
        <v>11148.91</v>
      </c>
      <c r="C95" s="85">
        <f>C97</f>
        <v>3265.8399999999997</v>
      </c>
      <c r="D95" s="85">
        <f>D97</f>
        <v>3265.5299999999997</v>
      </c>
      <c r="E95" s="85">
        <f>E97</f>
        <v>3265.5299999999997</v>
      </c>
      <c r="F95" s="91">
        <f>E95/B95*100</f>
        <v>29.290127913849872</v>
      </c>
      <c r="G95" s="92">
        <f>E95/C95*100</f>
        <v>99.99050780197439</v>
      </c>
      <c r="H95" s="85">
        <f>H97</f>
        <v>609.9200000000001</v>
      </c>
      <c r="I95" s="93">
        <f aca="true" t="shared" si="24" ref="I95:AE95">I97</f>
        <v>609.9200000000001</v>
      </c>
      <c r="J95" s="93">
        <f t="shared" si="24"/>
        <v>942.91</v>
      </c>
      <c r="K95" s="93">
        <f t="shared" si="24"/>
        <v>942.77</v>
      </c>
      <c r="L95" s="93">
        <f t="shared" si="24"/>
        <v>851.39</v>
      </c>
      <c r="M95" s="93">
        <f t="shared" si="24"/>
        <v>851.3</v>
      </c>
      <c r="N95" s="93">
        <f t="shared" si="24"/>
        <v>861.62</v>
      </c>
      <c r="O95" s="93">
        <f t="shared" si="24"/>
        <v>861.54</v>
      </c>
      <c r="P95" s="93">
        <f t="shared" si="24"/>
        <v>1009.71</v>
      </c>
      <c r="Q95" s="93">
        <f t="shared" si="24"/>
        <v>1009.61</v>
      </c>
      <c r="R95" s="93">
        <f t="shared" si="24"/>
        <v>1137.31</v>
      </c>
      <c r="S95" s="93">
        <f t="shared" si="24"/>
        <v>0</v>
      </c>
      <c r="T95" s="93">
        <f t="shared" si="24"/>
        <v>1349.18</v>
      </c>
      <c r="U95" s="93">
        <f t="shared" si="24"/>
        <v>0</v>
      </c>
      <c r="V95" s="93">
        <f t="shared" si="24"/>
        <v>809.26</v>
      </c>
      <c r="W95" s="93">
        <f t="shared" si="24"/>
        <v>0</v>
      </c>
      <c r="X95" s="93">
        <f t="shared" si="24"/>
        <v>845.66</v>
      </c>
      <c r="Y95" s="93">
        <f t="shared" si="24"/>
        <v>0</v>
      </c>
      <c r="Z95" s="93">
        <f t="shared" si="24"/>
        <v>808.2</v>
      </c>
      <c r="AA95" s="93">
        <f t="shared" si="24"/>
        <v>0</v>
      </c>
      <c r="AB95" s="93">
        <f t="shared" si="24"/>
        <v>796.7</v>
      </c>
      <c r="AC95" s="93">
        <f t="shared" si="24"/>
        <v>0</v>
      </c>
      <c r="AD95" s="93">
        <f t="shared" si="24"/>
        <v>1127.05</v>
      </c>
      <c r="AE95" s="93">
        <f t="shared" si="24"/>
        <v>0</v>
      </c>
      <c r="AF95" s="78"/>
    </row>
    <row r="96" spans="1:32" s="10" customFormat="1" ht="35.25" customHeight="1">
      <c r="A96" s="15" t="s">
        <v>29</v>
      </c>
      <c r="B96" s="64"/>
      <c r="C96" s="57"/>
      <c r="D96" s="57"/>
      <c r="E96" s="57"/>
      <c r="F96" s="13"/>
      <c r="G96" s="20"/>
      <c r="H96" s="13"/>
      <c r="I96" s="13"/>
      <c r="J96" s="13"/>
      <c r="K96" s="13"/>
      <c r="L96" s="13"/>
      <c r="M96" s="13"/>
      <c r="N96" s="13"/>
      <c r="O96" s="13"/>
      <c r="P96" s="13"/>
      <c r="Q96" s="13"/>
      <c r="R96" s="13"/>
      <c r="S96" s="13"/>
      <c r="T96" s="13"/>
      <c r="U96" s="13"/>
      <c r="V96" s="13"/>
      <c r="W96" s="13"/>
      <c r="X96" s="13"/>
      <c r="Y96" s="13"/>
      <c r="Z96" s="13"/>
      <c r="AA96" s="13"/>
      <c r="AB96" s="13"/>
      <c r="AC96" s="40"/>
      <c r="AD96" s="40"/>
      <c r="AE96" s="40"/>
      <c r="AF96" s="40"/>
    </row>
    <row r="97" spans="1:32" s="10" customFormat="1" ht="23.25" customHeight="1">
      <c r="A97" s="15" t="s">
        <v>17</v>
      </c>
      <c r="B97" s="94">
        <f>H97+J97+L97+N97+P97+R97+T97+V97+X97+Z97+AB97+AD97</f>
        <v>11148.91</v>
      </c>
      <c r="C97" s="94">
        <f>C98+C99+C100+C101</f>
        <v>3265.8399999999997</v>
      </c>
      <c r="D97" s="94">
        <f>D98+D99+D100+D101</f>
        <v>3265.5299999999997</v>
      </c>
      <c r="E97" s="94">
        <f>E98+E99+E100+E101</f>
        <v>3265.5299999999997</v>
      </c>
      <c r="F97" s="94">
        <f>E97/B97*100</f>
        <v>29.290127913849872</v>
      </c>
      <c r="G97" s="94">
        <f>E97/C97*100</f>
        <v>99.99050780197439</v>
      </c>
      <c r="H97" s="94">
        <f>H98+H99+H100+H101</f>
        <v>609.9200000000001</v>
      </c>
      <c r="I97" s="94">
        <f aca="true" t="shared" si="25" ref="I97:AE97">I98+I99+I100+I101</f>
        <v>609.9200000000001</v>
      </c>
      <c r="J97" s="94">
        <f t="shared" si="25"/>
        <v>942.91</v>
      </c>
      <c r="K97" s="94">
        <f t="shared" si="25"/>
        <v>942.77</v>
      </c>
      <c r="L97" s="94">
        <f t="shared" si="25"/>
        <v>851.39</v>
      </c>
      <c r="M97" s="94">
        <f t="shared" si="25"/>
        <v>851.3</v>
      </c>
      <c r="N97" s="94">
        <f t="shared" si="25"/>
        <v>861.62</v>
      </c>
      <c r="O97" s="94">
        <f t="shared" si="25"/>
        <v>861.54</v>
      </c>
      <c r="P97" s="94">
        <f t="shared" si="25"/>
        <v>1009.71</v>
      </c>
      <c r="Q97" s="94">
        <f t="shared" si="25"/>
        <v>1009.61</v>
      </c>
      <c r="R97" s="94">
        <f t="shared" si="25"/>
        <v>1137.31</v>
      </c>
      <c r="S97" s="94">
        <f t="shared" si="25"/>
        <v>0</v>
      </c>
      <c r="T97" s="94">
        <f t="shared" si="25"/>
        <v>1349.18</v>
      </c>
      <c r="U97" s="94">
        <f t="shared" si="25"/>
        <v>0</v>
      </c>
      <c r="V97" s="94">
        <f t="shared" si="25"/>
        <v>809.26</v>
      </c>
      <c r="W97" s="94">
        <f t="shared" si="25"/>
        <v>0</v>
      </c>
      <c r="X97" s="94">
        <f t="shared" si="25"/>
        <v>845.66</v>
      </c>
      <c r="Y97" s="94">
        <f t="shared" si="25"/>
        <v>0</v>
      </c>
      <c r="Z97" s="94">
        <f t="shared" si="25"/>
        <v>808.2</v>
      </c>
      <c r="AA97" s="94">
        <f t="shared" si="25"/>
        <v>0</v>
      </c>
      <c r="AB97" s="94">
        <f t="shared" si="25"/>
        <v>796.7</v>
      </c>
      <c r="AC97" s="94">
        <f t="shared" si="25"/>
        <v>0</v>
      </c>
      <c r="AD97" s="94">
        <f t="shared" si="25"/>
        <v>1127.05</v>
      </c>
      <c r="AE97" s="94">
        <f t="shared" si="25"/>
        <v>0</v>
      </c>
      <c r="AF97" s="20"/>
    </row>
    <row r="98" spans="1:32" s="10" customFormat="1" ht="23.25" customHeight="1">
      <c r="A98" s="15" t="s">
        <v>15</v>
      </c>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row>
    <row r="99" spans="1:32" s="10" customFormat="1" ht="16.5">
      <c r="A99" s="15" t="s">
        <v>13</v>
      </c>
      <c r="B99" s="29"/>
      <c r="C99" s="15"/>
      <c r="D99" s="15"/>
      <c r="E99" s="15"/>
      <c r="F99" s="15"/>
      <c r="G99" s="15"/>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1:32" s="10" customFormat="1" ht="16.5">
      <c r="A100" s="15" t="s">
        <v>14</v>
      </c>
      <c r="B100" s="22">
        <f>B106+B112</f>
        <v>11148.909999999998</v>
      </c>
      <c r="C100" s="22">
        <f>H100+J100+L100+N100</f>
        <v>3265.8399999999997</v>
      </c>
      <c r="D100" s="22">
        <f>E100</f>
        <v>3265.5299999999997</v>
      </c>
      <c r="E100" s="22">
        <f>I100+K100+M100+O100</f>
        <v>3265.5299999999997</v>
      </c>
      <c r="F100" s="22">
        <f>E100/B100*100</f>
        <v>29.29012791384988</v>
      </c>
      <c r="G100" s="22">
        <f>E100/C100*100</f>
        <v>99.99050780197439</v>
      </c>
      <c r="H100" s="22">
        <f>H106+H112</f>
        <v>609.9200000000001</v>
      </c>
      <c r="I100" s="22">
        <f>I106+I112</f>
        <v>609.9200000000001</v>
      </c>
      <c r="J100" s="22">
        <f>J106+J112</f>
        <v>942.91</v>
      </c>
      <c r="K100" s="22">
        <f>K106+K112</f>
        <v>942.77</v>
      </c>
      <c r="L100" s="22">
        <f aca="true" t="shared" si="26" ref="L100:AE100">L106+L112</f>
        <v>851.39</v>
      </c>
      <c r="M100" s="22">
        <f t="shared" si="26"/>
        <v>851.3</v>
      </c>
      <c r="N100" s="22">
        <f t="shared" si="26"/>
        <v>861.62</v>
      </c>
      <c r="O100" s="22">
        <f t="shared" si="26"/>
        <v>861.54</v>
      </c>
      <c r="P100" s="22">
        <f t="shared" si="26"/>
        <v>1009.71</v>
      </c>
      <c r="Q100" s="22">
        <f t="shared" si="26"/>
        <v>1009.61</v>
      </c>
      <c r="R100" s="22">
        <f t="shared" si="26"/>
        <v>1137.31</v>
      </c>
      <c r="S100" s="22">
        <f t="shared" si="26"/>
        <v>0</v>
      </c>
      <c r="T100" s="22">
        <f t="shared" si="26"/>
        <v>1349.18</v>
      </c>
      <c r="U100" s="22">
        <f t="shared" si="26"/>
        <v>0</v>
      </c>
      <c r="V100" s="22">
        <f t="shared" si="26"/>
        <v>809.26</v>
      </c>
      <c r="W100" s="22">
        <f t="shared" si="26"/>
        <v>0</v>
      </c>
      <c r="X100" s="22">
        <f t="shared" si="26"/>
        <v>845.66</v>
      </c>
      <c r="Y100" s="22">
        <f t="shared" si="26"/>
        <v>0</v>
      </c>
      <c r="Z100" s="22">
        <f t="shared" si="26"/>
        <v>808.2</v>
      </c>
      <c r="AA100" s="22">
        <f t="shared" si="26"/>
        <v>0</v>
      </c>
      <c r="AB100" s="22">
        <f t="shared" si="26"/>
        <v>796.7</v>
      </c>
      <c r="AC100" s="22">
        <f t="shared" si="26"/>
        <v>0</v>
      </c>
      <c r="AD100" s="22">
        <f t="shared" si="26"/>
        <v>1127.05</v>
      </c>
      <c r="AE100" s="22">
        <f t="shared" si="26"/>
        <v>0</v>
      </c>
      <c r="AF100" s="22"/>
    </row>
    <row r="101" spans="1:32" s="10" customFormat="1" ht="16.5">
      <c r="A101" s="15" t="s">
        <v>16</v>
      </c>
      <c r="B101" s="15"/>
      <c r="C101" s="15"/>
      <c r="D101" s="15"/>
      <c r="E101" s="15"/>
      <c r="F101" s="15"/>
      <c r="G101" s="15"/>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s="10" customFormat="1" ht="40.5" customHeight="1">
      <c r="A102" s="15" t="s">
        <v>27</v>
      </c>
      <c r="B102" s="6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17" t="s">
        <v>54</v>
      </c>
    </row>
    <row r="103" spans="1:32" s="10" customFormat="1" ht="23.25" customHeight="1">
      <c r="A103" s="15" t="s">
        <v>17</v>
      </c>
      <c r="B103" s="55">
        <f>B104+B105+B106+B107</f>
        <v>841.8000000000001</v>
      </c>
      <c r="C103" s="55">
        <f>C104+C105+C106+C107</f>
        <v>279.92</v>
      </c>
      <c r="D103" s="55">
        <f>D104+D105+D106+D107</f>
        <v>279.61</v>
      </c>
      <c r="E103" s="55">
        <f>E104+E105+E106+E107</f>
        <v>279.61</v>
      </c>
      <c r="F103" s="55">
        <f>E103/B103*100</f>
        <v>33.215728201473034</v>
      </c>
      <c r="G103" s="55">
        <f>E103/C103*100</f>
        <v>99.88925407259217</v>
      </c>
      <c r="H103" s="55">
        <f aca="true" t="shared" si="27" ref="H103:AE103">H104+H105+H106+H107</f>
        <v>69.2</v>
      </c>
      <c r="I103" s="55">
        <f t="shared" si="27"/>
        <v>69.2</v>
      </c>
      <c r="J103" s="55">
        <f t="shared" si="27"/>
        <v>70.24</v>
      </c>
      <c r="K103" s="55">
        <f t="shared" si="27"/>
        <v>70.1</v>
      </c>
      <c r="L103" s="55">
        <f t="shared" si="27"/>
        <v>70.24</v>
      </c>
      <c r="M103" s="55">
        <f t="shared" si="27"/>
        <v>70.15</v>
      </c>
      <c r="N103" s="55">
        <f t="shared" si="27"/>
        <v>70.24</v>
      </c>
      <c r="O103" s="55">
        <f t="shared" si="27"/>
        <v>70.16</v>
      </c>
      <c r="P103" s="55">
        <f t="shared" si="27"/>
        <v>70.24</v>
      </c>
      <c r="Q103" s="55">
        <v>70.14</v>
      </c>
      <c r="R103" s="55">
        <f t="shared" si="27"/>
        <v>70.24</v>
      </c>
      <c r="S103" s="55">
        <f t="shared" si="27"/>
        <v>0</v>
      </c>
      <c r="T103" s="55">
        <f t="shared" si="27"/>
        <v>70.23</v>
      </c>
      <c r="U103" s="55">
        <f t="shared" si="27"/>
        <v>0</v>
      </c>
      <c r="V103" s="55">
        <f t="shared" si="27"/>
        <v>70.24</v>
      </c>
      <c r="W103" s="55">
        <f t="shared" si="27"/>
        <v>0</v>
      </c>
      <c r="X103" s="55">
        <f t="shared" si="27"/>
        <v>70.23</v>
      </c>
      <c r="Y103" s="55">
        <f t="shared" si="27"/>
        <v>0</v>
      </c>
      <c r="Z103" s="55">
        <f t="shared" si="27"/>
        <v>70.23</v>
      </c>
      <c r="AA103" s="55">
        <f t="shared" si="27"/>
        <v>0</v>
      </c>
      <c r="AB103" s="55">
        <f t="shared" si="27"/>
        <v>70.23</v>
      </c>
      <c r="AC103" s="55">
        <f t="shared" si="27"/>
        <v>0</v>
      </c>
      <c r="AD103" s="55">
        <f t="shared" si="27"/>
        <v>70.24</v>
      </c>
      <c r="AE103" s="55">
        <f t="shared" si="27"/>
        <v>0</v>
      </c>
      <c r="AF103" s="119"/>
    </row>
    <row r="104" spans="1:32" s="10" customFormat="1" ht="23.25" customHeight="1">
      <c r="A104" s="15" t="s">
        <v>15</v>
      </c>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119"/>
    </row>
    <row r="105" spans="1:32" s="10" customFormat="1" ht="16.5">
      <c r="A105" s="15" t="s">
        <v>13</v>
      </c>
      <c r="B105" s="15"/>
      <c r="C105" s="15"/>
      <c r="D105" s="15"/>
      <c r="E105" s="15"/>
      <c r="F105" s="22"/>
      <c r="G105" s="15"/>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19"/>
    </row>
    <row r="106" spans="1:32" s="10" customFormat="1" ht="16.5">
      <c r="A106" s="15" t="s">
        <v>14</v>
      </c>
      <c r="B106" s="22">
        <f>H106+J106+L106+N106+P106+R106+T106+V106+X106+Z106+AB106+AD106</f>
        <v>841.8000000000001</v>
      </c>
      <c r="C106" s="22">
        <f>H106+J106+L106+N106</f>
        <v>279.92</v>
      </c>
      <c r="D106" s="22">
        <f>E106</f>
        <v>279.61</v>
      </c>
      <c r="E106" s="22">
        <f>I106+K106+M106+O106</f>
        <v>279.61</v>
      </c>
      <c r="F106" s="22">
        <f>E106/B106*100</f>
        <v>33.215728201473034</v>
      </c>
      <c r="G106" s="22">
        <f>E106/C106*100</f>
        <v>99.88925407259217</v>
      </c>
      <c r="H106" s="22">
        <v>69.2</v>
      </c>
      <c r="I106" s="22">
        <v>69.2</v>
      </c>
      <c r="J106" s="22">
        <v>70.24</v>
      </c>
      <c r="K106" s="22">
        <v>70.1</v>
      </c>
      <c r="L106" s="22">
        <v>70.24</v>
      </c>
      <c r="M106" s="22">
        <v>70.15</v>
      </c>
      <c r="N106" s="22">
        <v>70.24</v>
      </c>
      <c r="O106" s="22">
        <v>70.16</v>
      </c>
      <c r="P106" s="22">
        <v>70.24</v>
      </c>
      <c r="Q106" s="22">
        <v>70.14</v>
      </c>
      <c r="R106" s="22">
        <v>70.24</v>
      </c>
      <c r="S106" s="22">
        <v>0</v>
      </c>
      <c r="T106" s="22">
        <v>70.23</v>
      </c>
      <c r="U106" s="22">
        <v>0</v>
      </c>
      <c r="V106" s="22">
        <v>70.24</v>
      </c>
      <c r="W106" s="22">
        <v>0</v>
      </c>
      <c r="X106" s="22">
        <v>70.23</v>
      </c>
      <c r="Y106" s="22">
        <v>0</v>
      </c>
      <c r="Z106" s="22">
        <v>70.23</v>
      </c>
      <c r="AA106" s="22">
        <v>0</v>
      </c>
      <c r="AB106" s="22">
        <v>70.23</v>
      </c>
      <c r="AC106" s="22">
        <v>0</v>
      </c>
      <c r="AD106" s="22">
        <v>70.24</v>
      </c>
      <c r="AE106" s="22">
        <v>0</v>
      </c>
      <c r="AF106" s="120"/>
    </row>
    <row r="107" spans="1:32" s="10" customFormat="1" ht="16.5">
      <c r="A107" s="15" t="s">
        <v>16</v>
      </c>
      <c r="B107" s="15"/>
      <c r="C107" s="15"/>
      <c r="D107" s="15"/>
      <c r="E107" s="15"/>
      <c r="F107" s="22"/>
      <c r="G107" s="22"/>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1:32" s="10" customFormat="1" ht="51" customHeight="1">
      <c r="A108" s="15" t="s">
        <v>36</v>
      </c>
      <c r="B108" s="63"/>
      <c r="C108" s="22"/>
      <c r="D108" s="22"/>
      <c r="E108" s="22"/>
      <c r="F108" s="22"/>
      <c r="G108" s="22"/>
      <c r="H108" s="25"/>
      <c r="I108" s="25"/>
      <c r="J108" s="22"/>
      <c r="K108" s="22"/>
      <c r="L108" s="25"/>
      <c r="M108" s="25"/>
      <c r="N108" s="22"/>
      <c r="O108" s="22"/>
      <c r="P108" s="25"/>
      <c r="Q108" s="25"/>
      <c r="R108" s="22"/>
      <c r="S108" s="22"/>
      <c r="T108" s="25"/>
      <c r="U108" s="25"/>
      <c r="V108" s="22"/>
      <c r="W108" s="22"/>
      <c r="X108" s="25"/>
      <c r="Y108" s="25"/>
      <c r="Z108" s="22"/>
      <c r="AA108" s="22"/>
      <c r="AB108" s="25"/>
      <c r="AC108" s="25"/>
      <c r="AD108" s="25"/>
      <c r="AE108" s="25"/>
      <c r="AF108" s="22"/>
    </row>
    <row r="109" spans="1:32" s="10" customFormat="1" ht="22.5" customHeight="1">
      <c r="A109" s="15" t="s">
        <v>17</v>
      </c>
      <c r="B109" s="55">
        <f>B110+B111+B112+B113</f>
        <v>10307.109999999999</v>
      </c>
      <c r="C109" s="55">
        <f>C110+C111+C112+C113</f>
        <v>2194.54</v>
      </c>
      <c r="D109" s="55">
        <f>D110+D111+D112+D113</f>
        <v>2194.54</v>
      </c>
      <c r="E109" s="55">
        <f>E110+E111+E112+E113</f>
        <v>2194.54</v>
      </c>
      <c r="F109" s="55">
        <f>E109/B109*100</f>
        <v>21.29151624461173</v>
      </c>
      <c r="G109" s="55">
        <f>E109/C109*100</f>
        <v>100</v>
      </c>
      <c r="H109" s="28">
        <f aca="true" t="shared" si="28" ref="H109:AE109">H110+H111+H112+H113</f>
        <v>540.72</v>
      </c>
      <c r="I109" s="28">
        <f t="shared" si="28"/>
        <v>540.72</v>
      </c>
      <c r="J109" s="28">
        <f t="shared" si="28"/>
        <v>872.67</v>
      </c>
      <c r="K109" s="28">
        <f t="shared" si="28"/>
        <v>872.67</v>
      </c>
      <c r="L109" s="28">
        <f t="shared" si="28"/>
        <v>781.15</v>
      </c>
      <c r="M109" s="28">
        <f t="shared" si="28"/>
        <v>781.15</v>
      </c>
      <c r="N109" s="28">
        <f t="shared" si="28"/>
        <v>791.38</v>
      </c>
      <c r="O109" s="28">
        <f t="shared" si="28"/>
        <v>791.38</v>
      </c>
      <c r="P109" s="28">
        <v>939.47</v>
      </c>
      <c r="Q109" s="28">
        <v>939.47</v>
      </c>
      <c r="R109" s="28">
        <v>1067.07</v>
      </c>
      <c r="S109" s="28">
        <f t="shared" si="28"/>
        <v>0</v>
      </c>
      <c r="T109" s="28">
        <f t="shared" si="28"/>
        <v>1278.95</v>
      </c>
      <c r="U109" s="28">
        <f t="shared" si="28"/>
        <v>0</v>
      </c>
      <c r="V109" s="28">
        <v>739.02</v>
      </c>
      <c r="W109" s="28">
        <f t="shared" si="28"/>
        <v>0</v>
      </c>
      <c r="X109" s="28">
        <f t="shared" si="28"/>
        <v>775.43</v>
      </c>
      <c r="Y109" s="28">
        <f t="shared" si="28"/>
        <v>0</v>
      </c>
      <c r="Z109" s="28">
        <f t="shared" si="28"/>
        <v>737.97</v>
      </c>
      <c r="AA109" s="28">
        <f t="shared" si="28"/>
        <v>0</v>
      </c>
      <c r="AB109" s="28">
        <f t="shared" si="28"/>
        <v>726.47</v>
      </c>
      <c r="AC109" s="28">
        <f t="shared" si="28"/>
        <v>0</v>
      </c>
      <c r="AD109" s="28">
        <f t="shared" si="28"/>
        <v>1056.81</v>
      </c>
      <c r="AE109" s="28">
        <f t="shared" si="28"/>
        <v>0</v>
      </c>
      <c r="AF109" s="22"/>
    </row>
    <row r="110" spans="1:32" s="10" customFormat="1" ht="15" customHeight="1">
      <c r="A110" s="15" t="s">
        <v>15</v>
      </c>
      <c r="B110" s="22"/>
      <c r="C110" s="22"/>
      <c r="D110" s="22"/>
      <c r="E110" s="22"/>
      <c r="F110" s="22"/>
      <c r="G110" s="22"/>
      <c r="H110" s="25"/>
      <c r="I110" s="25"/>
      <c r="J110" s="22"/>
      <c r="K110" s="22"/>
      <c r="L110" s="25"/>
      <c r="M110" s="25"/>
      <c r="N110" s="22"/>
      <c r="O110" s="22"/>
      <c r="P110" s="25"/>
      <c r="Q110" s="25"/>
      <c r="R110" s="22"/>
      <c r="S110" s="22"/>
      <c r="T110" s="25"/>
      <c r="U110" s="25"/>
      <c r="V110" s="22"/>
      <c r="W110" s="22"/>
      <c r="X110" s="25"/>
      <c r="Y110" s="25"/>
      <c r="Z110" s="22"/>
      <c r="AA110" s="22"/>
      <c r="AB110" s="25"/>
      <c r="AC110" s="25"/>
      <c r="AD110" s="25"/>
      <c r="AE110" s="25"/>
      <c r="AF110" s="22"/>
    </row>
    <row r="111" spans="1:32" s="10" customFormat="1" ht="16.5">
      <c r="A111" s="15" t="s">
        <v>13</v>
      </c>
      <c r="B111" s="15"/>
      <c r="C111" s="29"/>
      <c r="D111" s="15"/>
      <c r="E111" s="15"/>
      <c r="F111" s="22"/>
      <c r="G111" s="22"/>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1:32" s="10" customFormat="1" ht="16.5">
      <c r="A112" s="15" t="s">
        <v>14</v>
      </c>
      <c r="B112" s="22">
        <f>H112+J112+L112+N112+P112+R112+T112+V112+X112+Z112+AB112+AD112</f>
        <v>10307.109999999999</v>
      </c>
      <c r="C112" s="22">
        <f>H112+J112+L112</f>
        <v>2194.54</v>
      </c>
      <c r="D112" s="22">
        <f>C112</f>
        <v>2194.54</v>
      </c>
      <c r="E112" s="22">
        <f>I112+K112+M112</f>
        <v>2194.54</v>
      </c>
      <c r="F112" s="22">
        <f>E112/B112*100</f>
        <v>21.29151624461173</v>
      </c>
      <c r="G112" s="22">
        <f>E112/C112*100</f>
        <v>100</v>
      </c>
      <c r="H112" s="25">
        <v>540.72</v>
      </c>
      <c r="I112" s="25">
        <v>540.72</v>
      </c>
      <c r="J112" s="22">
        <v>872.67</v>
      </c>
      <c r="K112" s="22">
        <v>872.67</v>
      </c>
      <c r="L112" s="25">
        <v>781.15</v>
      </c>
      <c r="M112" s="25">
        <v>781.15</v>
      </c>
      <c r="N112" s="22">
        <v>791.38</v>
      </c>
      <c r="O112" s="22">
        <v>791.38</v>
      </c>
      <c r="P112" s="25">
        <v>939.47</v>
      </c>
      <c r="Q112" s="25">
        <v>939.47</v>
      </c>
      <c r="R112" s="22">
        <v>1067.07</v>
      </c>
      <c r="S112" s="22">
        <v>0</v>
      </c>
      <c r="T112" s="25">
        <v>1278.95</v>
      </c>
      <c r="U112" s="25">
        <v>0</v>
      </c>
      <c r="V112" s="22">
        <v>739.02</v>
      </c>
      <c r="W112" s="22">
        <v>0</v>
      </c>
      <c r="X112" s="25">
        <v>775.43</v>
      </c>
      <c r="Y112" s="25">
        <v>0</v>
      </c>
      <c r="Z112" s="22">
        <v>737.97</v>
      </c>
      <c r="AA112" s="22">
        <v>0</v>
      </c>
      <c r="AB112" s="25">
        <v>726.47</v>
      </c>
      <c r="AC112" s="25">
        <v>0</v>
      </c>
      <c r="AD112" s="25">
        <v>1056.81</v>
      </c>
      <c r="AE112" s="25">
        <v>0</v>
      </c>
      <c r="AF112" s="22"/>
    </row>
    <row r="113" spans="1:32" s="10" customFormat="1" ht="16.5">
      <c r="A113" s="15" t="s">
        <v>16</v>
      </c>
      <c r="B113" s="15"/>
      <c r="C113" s="15"/>
      <c r="D113" s="15"/>
      <c r="E113" s="15"/>
      <c r="F113" s="22"/>
      <c r="G113" s="22"/>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1:32" s="10" customFormat="1" ht="39" customHeight="1">
      <c r="A114" s="95" t="s">
        <v>42</v>
      </c>
      <c r="B114" s="85">
        <f>B116</f>
        <v>7911.197</v>
      </c>
      <c r="C114" s="85">
        <f>C116</f>
        <v>4014.19</v>
      </c>
      <c r="D114" s="85">
        <f>D116</f>
        <v>3579.05</v>
      </c>
      <c r="E114" s="85">
        <f>E116</f>
        <v>3579.05</v>
      </c>
      <c r="F114" s="96">
        <f>E114/B114*100</f>
        <v>45.24030939944992</v>
      </c>
      <c r="G114" s="96">
        <f>E114/C114*100</f>
        <v>89.1599550594267</v>
      </c>
      <c r="H114" s="85">
        <f>H116</f>
        <v>1894.95</v>
      </c>
      <c r="I114" s="85">
        <f aca="true" t="shared" si="29" ref="I114:AE114">I116</f>
        <v>1334.67</v>
      </c>
      <c r="J114" s="85">
        <f t="shared" si="29"/>
        <v>1106.07</v>
      </c>
      <c r="K114" s="85">
        <f t="shared" si="29"/>
        <v>1051.04</v>
      </c>
      <c r="L114" s="85">
        <f t="shared" si="29"/>
        <v>297.77</v>
      </c>
      <c r="M114" s="85">
        <f t="shared" si="29"/>
        <v>378.76</v>
      </c>
      <c r="N114" s="85">
        <f t="shared" si="29"/>
        <v>715.4000000000001</v>
      </c>
      <c r="O114" s="85">
        <f t="shared" si="29"/>
        <v>814.5799999999999</v>
      </c>
      <c r="P114" s="85">
        <f t="shared" si="29"/>
        <v>522.62</v>
      </c>
      <c r="Q114" s="85">
        <f t="shared" si="29"/>
        <v>471.02</v>
      </c>
      <c r="R114" s="85">
        <f t="shared" si="29"/>
        <v>523.717</v>
      </c>
      <c r="S114" s="85">
        <f t="shared" si="29"/>
        <v>0</v>
      </c>
      <c r="T114" s="85">
        <f t="shared" si="29"/>
        <v>758.76</v>
      </c>
      <c r="U114" s="85">
        <f t="shared" si="29"/>
        <v>0</v>
      </c>
      <c r="V114" s="85">
        <f t="shared" si="29"/>
        <v>329.71000000000004</v>
      </c>
      <c r="W114" s="85">
        <f t="shared" si="29"/>
        <v>0</v>
      </c>
      <c r="X114" s="85">
        <f t="shared" si="29"/>
        <v>313.57</v>
      </c>
      <c r="Y114" s="85">
        <f t="shared" si="29"/>
        <v>0</v>
      </c>
      <c r="Z114" s="85">
        <f t="shared" si="29"/>
        <v>582.3</v>
      </c>
      <c r="AA114" s="85">
        <f t="shared" si="29"/>
        <v>0</v>
      </c>
      <c r="AB114" s="85">
        <f t="shared" si="29"/>
        <v>284.36</v>
      </c>
      <c r="AC114" s="85">
        <f t="shared" si="29"/>
        <v>0</v>
      </c>
      <c r="AD114" s="85">
        <f t="shared" si="29"/>
        <v>581.97</v>
      </c>
      <c r="AE114" s="85">
        <f t="shared" si="29"/>
        <v>0</v>
      </c>
      <c r="AF114" s="77"/>
    </row>
    <row r="115" spans="1:32" s="10" customFormat="1" ht="66" customHeight="1">
      <c r="A115" s="39" t="s">
        <v>46</v>
      </c>
      <c r="B115" s="21"/>
      <c r="C115" s="21"/>
      <c r="D115" s="21"/>
      <c r="E115" s="21"/>
      <c r="F115" s="19"/>
      <c r="G115" s="19"/>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21" t="s">
        <v>59</v>
      </c>
    </row>
    <row r="116" spans="1:32" s="10" customFormat="1" ht="45" customHeight="1">
      <c r="A116" s="24" t="s">
        <v>17</v>
      </c>
      <c r="B116" s="52">
        <f>B122+B128</f>
        <v>7911.197</v>
      </c>
      <c r="C116" s="52">
        <f>C122+C128</f>
        <v>4014.19</v>
      </c>
      <c r="D116" s="52">
        <f>D122+D128</f>
        <v>3579.05</v>
      </c>
      <c r="E116" s="52">
        <f>E122+E128</f>
        <v>3579.05</v>
      </c>
      <c r="F116" s="52">
        <f>E116/B116*100</f>
        <v>45.24030939944992</v>
      </c>
      <c r="G116" s="52">
        <f>E116/C116*100</f>
        <v>89.1599550594267</v>
      </c>
      <c r="H116" s="52">
        <f>H122+H128</f>
        <v>1894.95</v>
      </c>
      <c r="I116" s="52">
        <f aca="true" t="shared" si="30" ref="I116:AE116">I122+I128</f>
        <v>1334.67</v>
      </c>
      <c r="J116" s="52">
        <f t="shared" si="30"/>
        <v>1106.07</v>
      </c>
      <c r="K116" s="52">
        <f t="shared" si="30"/>
        <v>1051.04</v>
      </c>
      <c r="L116" s="52">
        <f t="shared" si="30"/>
        <v>297.77</v>
      </c>
      <c r="M116" s="52">
        <f t="shared" si="30"/>
        <v>378.76</v>
      </c>
      <c r="N116" s="52">
        <f t="shared" si="30"/>
        <v>715.4000000000001</v>
      </c>
      <c r="O116" s="52">
        <f t="shared" si="30"/>
        <v>814.5799999999999</v>
      </c>
      <c r="P116" s="52">
        <f t="shared" si="30"/>
        <v>522.62</v>
      </c>
      <c r="Q116" s="52">
        <f t="shared" si="30"/>
        <v>471.02</v>
      </c>
      <c r="R116" s="52">
        <f t="shared" si="30"/>
        <v>523.717</v>
      </c>
      <c r="S116" s="52">
        <f t="shared" si="30"/>
        <v>0</v>
      </c>
      <c r="T116" s="52">
        <f t="shared" si="30"/>
        <v>758.76</v>
      </c>
      <c r="U116" s="52">
        <f t="shared" si="30"/>
        <v>0</v>
      </c>
      <c r="V116" s="52">
        <f t="shared" si="30"/>
        <v>329.71000000000004</v>
      </c>
      <c r="W116" s="52">
        <f t="shared" si="30"/>
        <v>0</v>
      </c>
      <c r="X116" s="52">
        <f t="shared" si="30"/>
        <v>313.57</v>
      </c>
      <c r="Y116" s="52">
        <f t="shared" si="30"/>
        <v>0</v>
      </c>
      <c r="Z116" s="52">
        <f t="shared" si="30"/>
        <v>582.3</v>
      </c>
      <c r="AA116" s="52">
        <f t="shared" si="30"/>
        <v>0</v>
      </c>
      <c r="AB116" s="52">
        <f t="shared" si="30"/>
        <v>284.36</v>
      </c>
      <c r="AC116" s="52">
        <f t="shared" si="30"/>
        <v>0</v>
      </c>
      <c r="AD116" s="52">
        <f t="shared" si="30"/>
        <v>581.97</v>
      </c>
      <c r="AE116" s="52">
        <f t="shared" si="30"/>
        <v>0</v>
      </c>
      <c r="AF116" s="110"/>
    </row>
    <row r="117" spans="1:32" s="10" customFormat="1" ht="32.25" customHeight="1">
      <c r="A117" s="24" t="s">
        <v>15</v>
      </c>
      <c r="B117" s="19"/>
      <c r="C117" s="19"/>
      <c r="E117" s="19"/>
      <c r="F117" s="19"/>
      <c r="G117" s="19"/>
      <c r="H117" s="19"/>
      <c r="I117" s="19"/>
      <c r="J117" s="27"/>
      <c r="K117" s="27"/>
      <c r="L117" s="27"/>
      <c r="M117" s="27"/>
      <c r="N117" s="19"/>
      <c r="O117" s="19"/>
      <c r="P117" s="27"/>
      <c r="Q117" s="27"/>
      <c r="R117" s="27"/>
      <c r="S117" s="27"/>
      <c r="T117" s="27"/>
      <c r="U117" s="27"/>
      <c r="V117" s="27"/>
      <c r="W117" s="27"/>
      <c r="X117" s="27"/>
      <c r="Y117" s="27"/>
      <c r="Z117" s="19"/>
      <c r="AA117" s="19"/>
      <c r="AB117" s="27"/>
      <c r="AC117" s="27"/>
      <c r="AD117" s="27"/>
      <c r="AE117" s="27"/>
      <c r="AF117" s="110"/>
    </row>
    <row r="118" spans="1:32" s="10" customFormat="1" ht="35.25" customHeight="1">
      <c r="A118" s="24" t="s">
        <v>13</v>
      </c>
      <c r="B118" s="21"/>
      <c r="C118" s="21"/>
      <c r="D118" s="21"/>
      <c r="E118" s="21"/>
      <c r="F118" s="19"/>
      <c r="G118" s="19"/>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10"/>
    </row>
    <row r="119" spans="1:32" s="10" customFormat="1" ht="37.5" customHeight="1">
      <c r="A119" s="24" t="s">
        <v>14</v>
      </c>
      <c r="B119" s="19">
        <f>B125+B131</f>
        <v>7911.197</v>
      </c>
      <c r="C119" s="19">
        <f>C125+C131</f>
        <v>4014.19</v>
      </c>
      <c r="D119" s="19">
        <f>D125+D131</f>
        <v>3579.05</v>
      </c>
      <c r="E119" s="19">
        <f>E125+E131</f>
        <v>3579.05</v>
      </c>
      <c r="F119" s="19">
        <f>E119/B119*100</f>
        <v>45.24030939944992</v>
      </c>
      <c r="G119" s="19">
        <f>E119/C119*100</f>
        <v>89.1599550594267</v>
      </c>
      <c r="H119" s="19">
        <f>H125+H131</f>
        <v>1894.95</v>
      </c>
      <c r="I119" s="19">
        <f>I125+I131</f>
        <v>1334.67</v>
      </c>
      <c r="J119" s="19">
        <f aca="true" t="shared" si="31" ref="J119:AE119">J125+J131</f>
        <v>1106.07</v>
      </c>
      <c r="K119" s="19">
        <f t="shared" si="31"/>
        <v>1051.04</v>
      </c>
      <c r="L119" s="19">
        <f t="shared" si="31"/>
        <v>297.77</v>
      </c>
      <c r="M119" s="19">
        <f t="shared" si="31"/>
        <v>378.76</v>
      </c>
      <c r="N119" s="19">
        <f t="shared" si="31"/>
        <v>715.4000000000001</v>
      </c>
      <c r="O119" s="19">
        <f t="shared" si="31"/>
        <v>814.5799999999999</v>
      </c>
      <c r="P119" s="19">
        <f t="shared" si="31"/>
        <v>522.62</v>
      </c>
      <c r="Q119" s="19">
        <f t="shared" si="31"/>
        <v>471.02</v>
      </c>
      <c r="R119" s="19">
        <f t="shared" si="31"/>
        <v>523.717</v>
      </c>
      <c r="S119" s="19">
        <f t="shared" si="31"/>
        <v>0</v>
      </c>
      <c r="T119" s="19">
        <f t="shared" si="31"/>
        <v>758.76</v>
      </c>
      <c r="U119" s="19">
        <f t="shared" si="31"/>
        <v>0</v>
      </c>
      <c r="V119" s="19">
        <f t="shared" si="31"/>
        <v>329.71000000000004</v>
      </c>
      <c r="W119" s="19">
        <f t="shared" si="31"/>
        <v>0</v>
      </c>
      <c r="X119" s="19">
        <f t="shared" si="31"/>
        <v>313.57</v>
      </c>
      <c r="Y119" s="19">
        <f t="shared" si="31"/>
        <v>0</v>
      </c>
      <c r="Z119" s="19">
        <f t="shared" si="31"/>
        <v>582.3</v>
      </c>
      <c r="AA119" s="19">
        <f t="shared" si="31"/>
        <v>0</v>
      </c>
      <c r="AB119" s="19">
        <f t="shared" si="31"/>
        <v>284.36</v>
      </c>
      <c r="AC119" s="19">
        <f t="shared" si="31"/>
        <v>0</v>
      </c>
      <c r="AD119" s="19">
        <f t="shared" si="31"/>
        <v>581.97</v>
      </c>
      <c r="AE119" s="19">
        <f t="shared" si="31"/>
        <v>0</v>
      </c>
      <c r="AF119" s="110"/>
    </row>
    <row r="120" spans="1:32" s="10" customFormat="1" ht="30.75" customHeight="1">
      <c r="A120" s="24" t="s">
        <v>16</v>
      </c>
      <c r="B120" s="21"/>
      <c r="C120" s="21"/>
      <c r="D120" s="21"/>
      <c r="E120" s="21"/>
      <c r="F120" s="19"/>
      <c r="G120" s="19"/>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11"/>
    </row>
    <row r="121" spans="1:32" s="10" customFormat="1" ht="53.25" customHeight="1">
      <c r="A121" s="24" t="s">
        <v>37</v>
      </c>
      <c r="B121" s="13"/>
      <c r="C121" s="13"/>
      <c r="D121" s="13"/>
      <c r="E121" s="13"/>
      <c r="F121" s="19"/>
      <c r="G121" s="19"/>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row>
    <row r="122" spans="1:32" s="10" customFormat="1" ht="21.75" customHeight="1">
      <c r="A122" s="15" t="s">
        <v>17</v>
      </c>
      <c r="B122" s="52">
        <f>B123+B124+B125+B126</f>
        <v>5423.6</v>
      </c>
      <c r="C122" s="52">
        <f>C123+C124+C125+C126</f>
        <v>2660.92</v>
      </c>
      <c r="D122" s="52">
        <f>D123+D124+D125+D126</f>
        <v>2452.77</v>
      </c>
      <c r="E122" s="52">
        <f>E123+E124+E125+E126</f>
        <v>2452.77</v>
      </c>
      <c r="F122" s="52">
        <f>E122/B122*100</f>
        <v>45.22402094549745</v>
      </c>
      <c r="G122" s="52">
        <f>E122/C122*100</f>
        <v>92.17751755032094</v>
      </c>
      <c r="H122" s="97">
        <f>H123+H124+H125+H126</f>
        <v>1188.94</v>
      </c>
      <c r="I122" s="97">
        <f aca="true" t="shared" si="32" ref="I122:AE122">I123+I124+I125+I126</f>
        <v>859.18</v>
      </c>
      <c r="J122" s="97">
        <f t="shared" si="32"/>
        <v>714.05</v>
      </c>
      <c r="K122" s="97">
        <f t="shared" si="32"/>
        <v>827.01</v>
      </c>
      <c r="L122" s="97">
        <f t="shared" si="32"/>
        <v>207.1</v>
      </c>
      <c r="M122" s="97">
        <f t="shared" si="32"/>
        <v>131.68</v>
      </c>
      <c r="N122" s="97">
        <f t="shared" si="32"/>
        <v>550.83</v>
      </c>
      <c r="O122" s="97">
        <f t="shared" si="32"/>
        <v>634.9</v>
      </c>
      <c r="P122" s="97">
        <f t="shared" si="32"/>
        <v>408.13</v>
      </c>
      <c r="Q122" s="97">
        <v>365.69</v>
      </c>
      <c r="R122" s="97">
        <f t="shared" si="32"/>
        <v>373.74</v>
      </c>
      <c r="S122" s="97">
        <f t="shared" si="32"/>
        <v>0</v>
      </c>
      <c r="T122" s="97">
        <f t="shared" si="32"/>
        <v>503.12</v>
      </c>
      <c r="U122" s="97">
        <f t="shared" si="32"/>
        <v>0</v>
      </c>
      <c r="V122" s="97">
        <f t="shared" si="32"/>
        <v>238.36</v>
      </c>
      <c r="W122" s="97">
        <f t="shared" si="32"/>
        <v>0</v>
      </c>
      <c r="X122" s="97">
        <f t="shared" si="32"/>
        <v>252.1</v>
      </c>
      <c r="Y122" s="97">
        <f t="shared" si="32"/>
        <v>0</v>
      </c>
      <c r="Z122" s="97">
        <f t="shared" si="32"/>
        <v>400.46</v>
      </c>
      <c r="AA122" s="97">
        <f t="shared" si="32"/>
        <v>0</v>
      </c>
      <c r="AB122" s="97">
        <f t="shared" si="32"/>
        <v>190.52</v>
      </c>
      <c r="AC122" s="97">
        <f t="shared" si="32"/>
        <v>0</v>
      </c>
      <c r="AD122" s="97">
        <f t="shared" si="32"/>
        <v>396.25</v>
      </c>
      <c r="AE122" s="97">
        <f t="shared" si="32"/>
        <v>0</v>
      </c>
      <c r="AF122" s="121" t="s">
        <v>60</v>
      </c>
    </row>
    <row r="123" spans="1:32" s="10" customFormat="1" ht="21.75" customHeight="1">
      <c r="A123" s="15" t="s">
        <v>15</v>
      </c>
      <c r="B123" s="21"/>
      <c r="C123" s="21"/>
      <c r="D123" s="21"/>
      <c r="E123" s="21"/>
      <c r="F123" s="19"/>
      <c r="G123" s="19"/>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10"/>
    </row>
    <row r="124" spans="1:32" s="10" customFormat="1" ht="21.75" customHeight="1">
      <c r="A124" s="15" t="s">
        <v>13</v>
      </c>
      <c r="B124" s="21"/>
      <c r="C124" s="21"/>
      <c r="D124" s="21"/>
      <c r="E124" s="21"/>
      <c r="F124" s="19"/>
      <c r="G124" s="19"/>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10"/>
    </row>
    <row r="125" spans="1:32" s="10" customFormat="1" ht="24.75" customHeight="1">
      <c r="A125" s="15" t="s">
        <v>14</v>
      </c>
      <c r="B125" s="19">
        <f>H125+J125+L125+N125+P125+R125+T125+V125+X125+Z125+AB125+AD125</f>
        <v>5423.6</v>
      </c>
      <c r="C125" s="19">
        <f>H125+J125+L125+N125</f>
        <v>2660.92</v>
      </c>
      <c r="D125" s="19">
        <f>E125</f>
        <v>2452.77</v>
      </c>
      <c r="E125" s="19">
        <f>I125+K125+M125+O125</f>
        <v>2452.77</v>
      </c>
      <c r="F125" s="19">
        <f>E125/B125*100</f>
        <v>45.22402094549745</v>
      </c>
      <c r="G125" s="19">
        <f>E125/C125*100</f>
        <v>92.17751755032094</v>
      </c>
      <c r="H125" s="27">
        <v>1188.94</v>
      </c>
      <c r="I125" s="27">
        <v>859.18</v>
      </c>
      <c r="J125" s="27">
        <v>714.05</v>
      </c>
      <c r="K125" s="27">
        <v>827.01</v>
      </c>
      <c r="L125" s="79">
        <v>207.1</v>
      </c>
      <c r="M125" s="79">
        <v>131.68</v>
      </c>
      <c r="N125" s="27">
        <v>550.83</v>
      </c>
      <c r="O125" s="27">
        <v>634.9</v>
      </c>
      <c r="P125" s="27">
        <v>408.13</v>
      </c>
      <c r="Q125" s="25">
        <v>365.69</v>
      </c>
      <c r="R125" s="27">
        <v>373.74</v>
      </c>
      <c r="S125" s="25">
        <v>0</v>
      </c>
      <c r="T125" s="27">
        <v>503.12</v>
      </c>
      <c r="U125" s="25">
        <v>0</v>
      </c>
      <c r="V125" s="27">
        <v>238.36</v>
      </c>
      <c r="W125" s="25">
        <v>0</v>
      </c>
      <c r="X125" s="19">
        <v>252.1</v>
      </c>
      <c r="Y125" s="25">
        <v>0</v>
      </c>
      <c r="Z125" s="27">
        <v>400.46</v>
      </c>
      <c r="AA125" s="25">
        <v>0</v>
      </c>
      <c r="AB125" s="27">
        <v>190.52</v>
      </c>
      <c r="AC125" s="25">
        <v>0</v>
      </c>
      <c r="AD125" s="27">
        <v>396.25</v>
      </c>
      <c r="AE125" s="25">
        <v>0</v>
      </c>
      <c r="AF125" s="111"/>
    </row>
    <row r="126" spans="1:32" s="10" customFormat="1" ht="23.25" customHeight="1">
      <c r="A126" s="15" t="s">
        <v>16</v>
      </c>
      <c r="B126" s="22"/>
      <c r="C126" s="21"/>
      <c r="D126" s="21"/>
      <c r="E126" s="21"/>
      <c r="F126" s="19"/>
      <c r="G126" s="19"/>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s="10" customFormat="1" ht="39.75" customHeight="1">
      <c r="A127" s="24" t="s">
        <v>53</v>
      </c>
      <c r="B127" s="80"/>
      <c r="C127" s="21"/>
      <c r="D127" s="21"/>
      <c r="E127" s="21"/>
      <c r="F127" s="19"/>
      <c r="G127" s="19"/>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s="10" customFormat="1" ht="21" customHeight="1">
      <c r="A128" s="15" t="s">
        <v>17</v>
      </c>
      <c r="B128" s="52">
        <f>B129+B130+B131+B132</f>
        <v>2487.5969999999998</v>
      </c>
      <c r="C128" s="52">
        <f>C129+C130+C131+C132</f>
        <v>1353.27</v>
      </c>
      <c r="D128" s="52">
        <f>D129+D130+D131+D132</f>
        <v>1126.28</v>
      </c>
      <c r="E128" s="52">
        <f>E129+E130+E131+E132</f>
        <v>1126.28</v>
      </c>
      <c r="F128" s="52">
        <f>E128/B128*100</f>
        <v>45.275822410141195</v>
      </c>
      <c r="G128" s="52">
        <f>E128/C128*100</f>
        <v>83.22655493730002</v>
      </c>
      <c r="H128" s="97">
        <f>H129+H130+H131+H132</f>
        <v>706.01</v>
      </c>
      <c r="I128" s="97">
        <f aca="true" t="shared" si="33" ref="I128:AE128">I129+I130+I131+I132</f>
        <v>475.49</v>
      </c>
      <c r="J128" s="97">
        <f t="shared" si="33"/>
        <v>392.02</v>
      </c>
      <c r="K128" s="97">
        <f t="shared" si="33"/>
        <v>224.03</v>
      </c>
      <c r="L128" s="97">
        <f t="shared" si="33"/>
        <v>90.67</v>
      </c>
      <c r="M128" s="97">
        <f t="shared" si="33"/>
        <v>247.08</v>
      </c>
      <c r="N128" s="97">
        <f t="shared" si="33"/>
        <v>164.57</v>
      </c>
      <c r="O128" s="97">
        <f t="shared" si="33"/>
        <v>179.68</v>
      </c>
      <c r="P128" s="97">
        <f t="shared" si="33"/>
        <v>114.49</v>
      </c>
      <c r="Q128" s="97">
        <v>105.33</v>
      </c>
      <c r="R128" s="97">
        <f t="shared" si="33"/>
        <v>149.977</v>
      </c>
      <c r="S128" s="97">
        <f t="shared" si="33"/>
        <v>0</v>
      </c>
      <c r="T128" s="97">
        <f t="shared" si="33"/>
        <v>255.64</v>
      </c>
      <c r="U128" s="97">
        <f t="shared" si="33"/>
        <v>0</v>
      </c>
      <c r="V128" s="97">
        <f t="shared" si="33"/>
        <v>91.35</v>
      </c>
      <c r="W128" s="97">
        <f t="shared" si="33"/>
        <v>0</v>
      </c>
      <c r="X128" s="97">
        <f t="shared" si="33"/>
        <v>61.47</v>
      </c>
      <c r="Y128" s="97">
        <f t="shared" si="33"/>
        <v>0</v>
      </c>
      <c r="Z128" s="97">
        <f t="shared" si="33"/>
        <v>181.84</v>
      </c>
      <c r="AA128" s="97">
        <f t="shared" si="33"/>
        <v>0</v>
      </c>
      <c r="AB128" s="97">
        <f t="shared" si="33"/>
        <v>93.84</v>
      </c>
      <c r="AC128" s="97">
        <f t="shared" si="33"/>
        <v>0</v>
      </c>
      <c r="AD128" s="97">
        <f t="shared" si="33"/>
        <v>185.72</v>
      </c>
      <c r="AE128" s="97">
        <f t="shared" si="33"/>
        <v>0</v>
      </c>
      <c r="AF128" s="121" t="s">
        <v>61</v>
      </c>
    </row>
    <row r="129" spans="1:32" s="10" customFormat="1" ht="21" customHeight="1">
      <c r="A129" s="15" t="s">
        <v>15</v>
      </c>
      <c r="B129" s="19"/>
      <c r="C129" s="19"/>
      <c r="D129" s="19"/>
      <c r="E129" s="19"/>
      <c r="F129" s="19"/>
      <c r="G129" s="19"/>
      <c r="H129" s="27"/>
      <c r="I129" s="27"/>
      <c r="J129" s="27"/>
      <c r="K129" s="27"/>
      <c r="L129" s="27"/>
      <c r="M129" s="27"/>
      <c r="N129" s="27"/>
      <c r="O129" s="27"/>
      <c r="P129" s="27"/>
      <c r="Q129" s="27"/>
      <c r="R129" s="19"/>
      <c r="S129" s="19"/>
      <c r="T129" s="27"/>
      <c r="U129" s="27"/>
      <c r="V129" s="27"/>
      <c r="W129" s="27"/>
      <c r="X129" s="27"/>
      <c r="Y129" s="27"/>
      <c r="Z129" s="27"/>
      <c r="AA129" s="27"/>
      <c r="AB129" s="27"/>
      <c r="AC129" s="27"/>
      <c r="AD129" s="27"/>
      <c r="AE129" s="27"/>
      <c r="AF129" s="110"/>
    </row>
    <row r="130" spans="1:32" s="10" customFormat="1" ht="16.5">
      <c r="A130" s="15" t="s">
        <v>13</v>
      </c>
      <c r="B130" s="15"/>
      <c r="C130" s="15"/>
      <c r="D130" s="15"/>
      <c r="E130" s="15"/>
      <c r="F130" s="19"/>
      <c r="G130" s="19"/>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10"/>
    </row>
    <row r="131" spans="1:32" s="10" customFormat="1" ht="16.5">
      <c r="A131" s="15" t="s">
        <v>14</v>
      </c>
      <c r="B131" s="19">
        <f>H131+J131+L131+N131+P131+R131+T131+V131+X131+Z131+AB131+AD131</f>
        <v>2487.5969999999998</v>
      </c>
      <c r="C131" s="19">
        <f>H131+J131+L131+N131</f>
        <v>1353.27</v>
      </c>
      <c r="D131" s="19">
        <f>E131</f>
        <v>1126.28</v>
      </c>
      <c r="E131" s="19">
        <f>I131+K131+M131+O131</f>
        <v>1126.28</v>
      </c>
      <c r="F131" s="19">
        <f>E131/B131*100</f>
        <v>45.275822410141195</v>
      </c>
      <c r="G131" s="19">
        <f>E131/C131*100</f>
        <v>83.22655493730002</v>
      </c>
      <c r="H131" s="27">
        <v>706.01</v>
      </c>
      <c r="I131" s="27">
        <v>475.49</v>
      </c>
      <c r="J131" s="27">
        <v>392.02</v>
      </c>
      <c r="K131" s="27">
        <v>224.03</v>
      </c>
      <c r="L131" s="27">
        <v>90.67</v>
      </c>
      <c r="M131" s="27">
        <v>247.08</v>
      </c>
      <c r="N131" s="27">
        <v>164.57</v>
      </c>
      <c r="O131" s="27">
        <v>179.68</v>
      </c>
      <c r="P131" s="27">
        <v>114.49</v>
      </c>
      <c r="Q131" s="66">
        <v>105.33</v>
      </c>
      <c r="R131" s="19">
        <v>149.977</v>
      </c>
      <c r="S131" s="19">
        <v>0</v>
      </c>
      <c r="T131" s="27">
        <v>255.64</v>
      </c>
      <c r="U131" s="66">
        <v>0</v>
      </c>
      <c r="V131" s="27">
        <v>91.35</v>
      </c>
      <c r="W131" s="66">
        <v>0</v>
      </c>
      <c r="X131" s="27">
        <v>61.47</v>
      </c>
      <c r="Y131" s="66">
        <v>0</v>
      </c>
      <c r="Z131" s="27">
        <v>181.84</v>
      </c>
      <c r="AA131" s="66">
        <v>0</v>
      </c>
      <c r="AB131" s="27">
        <v>93.84</v>
      </c>
      <c r="AC131" s="66">
        <v>0</v>
      </c>
      <c r="AD131" s="27">
        <v>185.72</v>
      </c>
      <c r="AE131" s="66">
        <v>0</v>
      </c>
      <c r="AF131" s="110"/>
    </row>
    <row r="132" spans="1:32" s="10" customFormat="1" ht="16.5">
      <c r="A132" s="15" t="s">
        <v>16</v>
      </c>
      <c r="B132" s="15"/>
      <c r="C132" s="15"/>
      <c r="D132" s="15"/>
      <c r="E132" s="15"/>
      <c r="F132" s="19"/>
      <c r="G132" s="19"/>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11"/>
    </row>
    <row r="133" spans="1:32" ht="30.75" customHeight="1">
      <c r="A133" s="84" t="s">
        <v>18</v>
      </c>
      <c r="B133" s="85">
        <f>B9+B76+B95+B114</f>
        <v>22499.987</v>
      </c>
      <c r="C133" s="85">
        <f>C9+C76+C95+C114</f>
        <v>7872.778</v>
      </c>
      <c r="D133" s="85">
        <f>D9+D76+D95+D114</f>
        <v>7388.889999999999</v>
      </c>
      <c r="E133" s="85">
        <f>E9+E76+E95+E114</f>
        <v>7388.889999999999</v>
      </c>
      <c r="F133" s="85">
        <f>E133/B133*100</f>
        <v>32.839530085061824</v>
      </c>
      <c r="G133" s="85">
        <f>E133/C133*100</f>
        <v>93.85365623163766</v>
      </c>
      <c r="H133" s="85">
        <f>H114+H95+H76+H9</f>
        <v>2523.317</v>
      </c>
      <c r="I133" s="85">
        <f aca="true" t="shared" si="34" ref="I133:AE133">I114+I95+I76+I9</f>
        <v>1944.5900000000001</v>
      </c>
      <c r="J133" s="85">
        <f>J114+J95+J76+J9</f>
        <v>2067.427</v>
      </c>
      <c r="K133" s="85">
        <f>K114+K95+K76+K9</f>
        <v>2012.26</v>
      </c>
      <c r="L133" s="85">
        <f t="shared" si="34"/>
        <v>1406.0669999999998</v>
      </c>
      <c r="M133" s="85">
        <f>M9+M76+M95+M114</f>
        <v>1486.97</v>
      </c>
      <c r="N133" s="85">
        <f>N114+N95+N76+N9</f>
        <v>1875.967</v>
      </c>
      <c r="O133" s="85">
        <f>O9+O76+O95+O114</f>
        <v>1945.07</v>
      </c>
      <c r="P133" s="85">
        <f t="shared" si="34"/>
        <v>1663.957</v>
      </c>
      <c r="Q133" s="85">
        <f t="shared" si="34"/>
        <v>1540.18</v>
      </c>
      <c r="R133" s="85">
        <f t="shared" si="34"/>
        <v>2715.0739999999996</v>
      </c>
      <c r="S133" s="85">
        <f t="shared" si="34"/>
        <v>0</v>
      </c>
      <c r="T133" s="85">
        <f t="shared" si="34"/>
        <v>2126.387</v>
      </c>
      <c r="U133" s="85">
        <f t="shared" si="34"/>
        <v>0</v>
      </c>
      <c r="V133" s="85">
        <f>V114+V95+V76+V9</f>
        <v>1217.417</v>
      </c>
      <c r="W133" s="85">
        <f t="shared" si="34"/>
        <v>0</v>
      </c>
      <c r="X133" s="85">
        <f t="shared" si="34"/>
        <v>1407.477</v>
      </c>
      <c r="Y133" s="85">
        <f t="shared" si="34"/>
        <v>0</v>
      </c>
      <c r="Z133" s="85">
        <f t="shared" si="34"/>
        <v>1879.587</v>
      </c>
      <c r="AA133" s="85">
        <f t="shared" si="34"/>
        <v>0</v>
      </c>
      <c r="AB133" s="85">
        <f t="shared" si="34"/>
        <v>1638.9070000000002</v>
      </c>
      <c r="AC133" s="85">
        <f t="shared" si="34"/>
        <v>0</v>
      </c>
      <c r="AD133" s="85">
        <f t="shared" si="34"/>
        <v>1978.403</v>
      </c>
      <c r="AE133" s="85">
        <f t="shared" si="34"/>
        <v>0</v>
      </c>
      <c r="AF133" s="85"/>
    </row>
    <row r="134" spans="1:32" ht="16.5">
      <c r="A134" s="15" t="s">
        <v>15</v>
      </c>
      <c r="B134" s="81"/>
      <c r="C134" s="81"/>
      <c r="D134" s="81"/>
      <c r="E134" s="81"/>
      <c r="F134" s="55"/>
      <c r="G134" s="55"/>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s="10" customFormat="1" ht="16.5">
      <c r="A135" s="15" t="s">
        <v>13</v>
      </c>
      <c r="B135" s="47"/>
      <c r="C135" s="47"/>
      <c r="D135" s="26"/>
      <c r="E135" s="26"/>
      <c r="F135" s="55"/>
      <c r="G135" s="55"/>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s="10" customFormat="1" ht="16.5">
      <c r="A136" s="15" t="s">
        <v>14</v>
      </c>
      <c r="B136" s="82">
        <f>H136+J136+L136+N136+P136+R136+T136+V136+X136+Z136+AB136+AD136</f>
        <v>22497.907</v>
      </c>
      <c r="C136" s="82">
        <f>H136+J136+L136+N136</f>
        <v>7872.778</v>
      </c>
      <c r="D136" s="83">
        <f>E136</f>
        <v>7388.89</v>
      </c>
      <c r="E136" s="83">
        <f>I136+K136+M136+O136</f>
        <v>7388.89</v>
      </c>
      <c r="F136" s="55">
        <f>E136/B136*100</f>
        <v>32.84256619960248</v>
      </c>
      <c r="G136" s="55">
        <f>E136/C136*100</f>
        <v>93.85365623163767</v>
      </c>
      <c r="H136" s="25">
        <f>H119+H100+H81+H44+H14</f>
        <v>2523.317</v>
      </c>
      <c r="I136" s="25">
        <f>I119+I100+I81+I44+I14</f>
        <v>1944.5900000000001</v>
      </c>
      <c r="J136" s="25">
        <f>J119+J100+J81+J44+J14</f>
        <v>2067.427</v>
      </c>
      <c r="K136" s="25">
        <f aca="true" t="shared" si="35" ref="K136:AE136">K119+K100+K81+K44+K14</f>
        <v>2012.26</v>
      </c>
      <c r="L136" s="25">
        <f t="shared" si="35"/>
        <v>1406.0669999999998</v>
      </c>
      <c r="M136" s="25">
        <f t="shared" si="35"/>
        <v>1486.97</v>
      </c>
      <c r="N136" s="25">
        <f t="shared" si="35"/>
        <v>1875.967</v>
      </c>
      <c r="O136" s="25">
        <f t="shared" si="35"/>
        <v>1945.07</v>
      </c>
      <c r="P136" s="25">
        <f t="shared" si="35"/>
        <v>1663.9569999999999</v>
      </c>
      <c r="Q136" s="25">
        <f t="shared" si="35"/>
        <v>1540.18</v>
      </c>
      <c r="R136" s="25">
        <f t="shared" si="35"/>
        <v>2715.0739999999996</v>
      </c>
      <c r="S136" s="25">
        <f t="shared" si="35"/>
        <v>0</v>
      </c>
      <c r="T136" s="25">
        <f t="shared" si="35"/>
        <v>2126.387</v>
      </c>
      <c r="U136" s="25">
        <f t="shared" si="35"/>
        <v>0</v>
      </c>
      <c r="V136" s="25">
        <f t="shared" si="35"/>
        <v>1217.417</v>
      </c>
      <c r="W136" s="25">
        <f t="shared" si="35"/>
        <v>0</v>
      </c>
      <c r="X136" s="25">
        <f t="shared" si="35"/>
        <v>1405.3970000000002</v>
      </c>
      <c r="Y136" s="25">
        <f t="shared" si="35"/>
        <v>0</v>
      </c>
      <c r="Z136" s="25">
        <f t="shared" si="35"/>
        <v>1879.587</v>
      </c>
      <c r="AA136" s="25">
        <f t="shared" si="35"/>
        <v>0</v>
      </c>
      <c r="AB136" s="25">
        <f t="shared" si="35"/>
        <v>1638.9070000000002</v>
      </c>
      <c r="AC136" s="25">
        <f t="shared" si="35"/>
        <v>0</v>
      </c>
      <c r="AD136" s="25">
        <f t="shared" si="35"/>
        <v>1978.403</v>
      </c>
      <c r="AE136" s="25">
        <f t="shared" si="35"/>
        <v>0</v>
      </c>
      <c r="AF136" s="25"/>
    </row>
    <row r="137" spans="1:32" s="10" customFormat="1" ht="16.5">
      <c r="A137" s="15" t="s">
        <v>16</v>
      </c>
      <c r="B137" s="29"/>
      <c r="C137" s="29"/>
      <c r="D137" s="29"/>
      <c r="E137" s="29"/>
      <c r="F137" s="29"/>
      <c r="G137" s="29"/>
      <c r="H137" s="30"/>
      <c r="I137" s="30"/>
      <c r="J137" s="30"/>
      <c r="K137" s="30"/>
      <c r="L137" s="30"/>
      <c r="M137" s="30"/>
      <c r="N137" s="30"/>
      <c r="O137" s="30"/>
      <c r="P137" s="30"/>
      <c r="Q137" s="42"/>
      <c r="R137" s="37"/>
      <c r="S137" s="37"/>
      <c r="T137" s="30"/>
      <c r="U137" s="30"/>
      <c r="V137" s="30"/>
      <c r="W137" s="30"/>
      <c r="X137" s="13"/>
      <c r="Y137" s="13"/>
      <c r="Z137" s="30"/>
      <c r="AA137" s="30"/>
      <c r="AB137" s="30"/>
      <c r="AC137" s="30"/>
      <c r="AD137" s="30"/>
      <c r="AE137" s="30"/>
      <c r="AF137" s="30"/>
    </row>
    <row r="138" spans="1:32" s="10" customFormat="1" ht="16.5">
      <c r="A138" s="105" t="s">
        <v>41</v>
      </c>
      <c r="B138" s="106"/>
      <c r="C138" s="106"/>
      <c r="D138" s="106"/>
      <c r="E138" s="106"/>
      <c r="F138" s="106"/>
      <c r="G138" s="106"/>
      <c r="H138" s="106"/>
      <c r="I138" s="106"/>
      <c r="J138" s="106"/>
      <c r="K138" s="41"/>
      <c r="L138" s="31"/>
      <c r="M138" s="31"/>
      <c r="N138" s="31"/>
      <c r="O138" s="31"/>
      <c r="P138" s="31"/>
      <c r="Q138" s="31"/>
      <c r="R138" s="31"/>
      <c r="S138" s="31"/>
      <c r="T138" s="31"/>
      <c r="U138" s="31"/>
      <c r="V138" s="31"/>
      <c r="W138" s="31"/>
      <c r="X138" s="31"/>
      <c r="Y138" s="31"/>
      <c r="Z138" s="31"/>
      <c r="AA138" s="31"/>
      <c r="AB138" s="31"/>
      <c r="AC138" s="31"/>
      <c r="AD138" s="31"/>
      <c r="AE138" s="31"/>
      <c r="AF138" s="31"/>
    </row>
    <row r="139" spans="1:32" ht="34.5" customHeight="1">
      <c r="A139" s="101" t="s">
        <v>56</v>
      </c>
      <c r="B139" s="101"/>
      <c r="C139" s="101"/>
      <c r="D139" s="101"/>
      <c r="E139" s="101"/>
      <c r="F139" s="101"/>
      <c r="G139" s="101"/>
      <c r="H139" s="101"/>
      <c r="I139" s="101"/>
      <c r="J139" s="101"/>
      <c r="K139" s="101"/>
      <c r="L139" s="101"/>
      <c r="M139" s="32"/>
      <c r="N139" s="33"/>
      <c r="O139" s="33"/>
      <c r="P139" s="11"/>
      <c r="Q139" s="11"/>
      <c r="R139" s="11"/>
      <c r="S139" s="11"/>
      <c r="T139" s="33"/>
      <c r="U139" s="33"/>
      <c r="V139" s="33"/>
      <c r="W139" s="33"/>
      <c r="X139" s="33"/>
      <c r="Y139" s="33"/>
      <c r="Z139" s="33"/>
      <c r="AA139" s="33"/>
      <c r="AB139" s="33"/>
      <c r="AC139" s="33"/>
      <c r="AD139" s="33"/>
      <c r="AE139" s="33"/>
      <c r="AF139" s="33"/>
    </row>
    <row r="140" spans="1:32" ht="8.25" customHeight="1">
      <c r="A140" s="34"/>
      <c r="B140" s="33"/>
      <c r="C140" s="33"/>
      <c r="D140" s="33"/>
      <c r="E140" s="33"/>
      <c r="F140" s="33"/>
      <c r="G140" s="33"/>
      <c r="H140" s="11"/>
      <c r="I140" s="11"/>
      <c r="J140" s="11"/>
      <c r="K140" s="11"/>
      <c r="L140" s="11"/>
      <c r="M140" s="11"/>
      <c r="N140" s="11"/>
      <c r="O140" s="11"/>
      <c r="P140" s="11"/>
      <c r="Q140" s="11"/>
      <c r="R140" s="11"/>
      <c r="S140" s="11"/>
      <c r="T140" s="33"/>
      <c r="U140" s="33"/>
      <c r="V140" s="33"/>
      <c r="W140" s="33"/>
      <c r="X140" s="33"/>
      <c r="Y140" s="33"/>
      <c r="Z140" s="33"/>
      <c r="AA140" s="33"/>
      <c r="AB140" s="33"/>
      <c r="AC140" s="33"/>
      <c r="AD140" s="33"/>
      <c r="AE140" s="33"/>
      <c r="AF140" s="33"/>
    </row>
    <row r="141" spans="1:32" ht="29.25" customHeight="1">
      <c r="A141" s="101" t="s">
        <v>65</v>
      </c>
      <c r="B141" s="101"/>
      <c r="C141" s="101"/>
      <c r="D141" s="101"/>
      <c r="E141" s="101"/>
      <c r="F141" s="101"/>
      <c r="G141" s="101"/>
      <c r="H141" s="101"/>
      <c r="I141" s="101"/>
      <c r="J141" s="101"/>
      <c r="K141" s="101"/>
      <c r="L141" s="101"/>
      <c r="M141" s="101"/>
      <c r="N141" s="101"/>
      <c r="O141" s="32"/>
      <c r="P141" s="33"/>
      <c r="Q141" s="33"/>
      <c r="R141" s="11"/>
      <c r="S141" s="11"/>
      <c r="T141" s="33"/>
      <c r="U141" s="33"/>
      <c r="V141" s="33"/>
      <c r="W141" s="33"/>
      <c r="X141" s="33"/>
      <c r="Y141" s="33"/>
      <c r="Z141" s="33"/>
      <c r="AA141" s="33"/>
      <c r="AB141" s="33"/>
      <c r="AC141" s="33"/>
      <c r="AD141" s="33"/>
      <c r="AE141" s="33"/>
      <c r="AF141" s="33"/>
    </row>
    <row r="142" spans="1:32" ht="24.75" customHeight="1">
      <c r="A142" s="32"/>
      <c r="B142" s="33"/>
      <c r="C142" s="33"/>
      <c r="D142" s="33"/>
      <c r="E142" s="33"/>
      <c r="F142" s="33"/>
      <c r="G142" s="33"/>
      <c r="H142" s="33"/>
      <c r="I142" s="33"/>
      <c r="J142" s="33"/>
      <c r="K142" s="33"/>
      <c r="L142" s="33"/>
      <c r="M142" s="33"/>
      <c r="N142" s="33"/>
      <c r="O142" s="33"/>
      <c r="P142" s="33"/>
      <c r="Q142" s="33"/>
      <c r="R142" s="33"/>
      <c r="S142" s="33"/>
      <c r="T142" s="11"/>
      <c r="U142" s="11"/>
      <c r="V142" s="11"/>
      <c r="W142" s="11"/>
      <c r="X142" s="11"/>
      <c r="Y142" s="11"/>
      <c r="Z142" s="11"/>
      <c r="AA142" s="11"/>
      <c r="AB142" s="11"/>
      <c r="AC142" s="11"/>
      <c r="AD142" s="11"/>
      <c r="AE142" s="11"/>
      <c r="AF142" s="11"/>
    </row>
    <row r="143" spans="1:32" ht="48.75" customHeight="1">
      <c r="A143" s="34"/>
      <c r="B143" s="34"/>
      <c r="C143" s="34"/>
      <c r="D143" s="34"/>
      <c r="E143" s="34"/>
      <c r="F143" s="34"/>
      <c r="G143" s="34"/>
      <c r="H143" s="33"/>
      <c r="I143" s="33"/>
      <c r="J143" s="33"/>
      <c r="K143" s="33"/>
      <c r="L143" s="33"/>
      <c r="M143" s="33"/>
      <c r="N143" s="33"/>
      <c r="O143" s="33"/>
      <c r="P143" s="33"/>
      <c r="Q143" s="33"/>
      <c r="R143" s="33"/>
      <c r="S143" s="33"/>
      <c r="T143" s="11"/>
      <c r="U143" s="11"/>
      <c r="V143" s="11"/>
      <c r="W143" s="11"/>
      <c r="X143" s="11"/>
      <c r="Y143" s="11"/>
      <c r="Z143" s="11"/>
      <c r="AA143" s="11"/>
      <c r="AB143" s="11"/>
      <c r="AC143" s="11"/>
      <c r="AD143" s="11"/>
      <c r="AE143" s="11"/>
      <c r="AF143" s="11"/>
    </row>
    <row r="144" spans="1:32" ht="16.5">
      <c r="A144" s="34"/>
      <c r="B144" s="32"/>
      <c r="C144" s="32"/>
      <c r="D144" s="32"/>
      <c r="E144" s="32"/>
      <c r="F144" s="32"/>
      <c r="G144" s="32"/>
      <c r="H144" s="33"/>
      <c r="I144" s="33"/>
      <c r="J144" s="33"/>
      <c r="K144" s="33"/>
      <c r="L144" s="33"/>
      <c r="M144" s="33"/>
      <c r="N144" s="33"/>
      <c r="O144" s="33"/>
      <c r="P144" s="33"/>
      <c r="Q144" s="33"/>
      <c r="R144" s="33"/>
      <c r="S144" s="33"/>
      <c r="T144" s="11"/>
      <c r="U144" s="11"/>
      <c r="V144" s="11"/>
      <c r="W144" s="11"/>
      <c r="X144" s="11"/>
      <c r="Y144" s="11"/>
      <c r="Z144" s="11"/>
      <c r="AA144" s="11"/>
      <c r="AB144" s="11"/>
      <c r="AC144" s="11"/>
      <c r="AD144" s="11"/>
      <c r="AE144" s="11"/>
      <c r="AF144" s="11"/>
    </row>
  </sheetData>
  <sheetProtection/>
  <mergeCells count="35">
    <mergeCell ref="J6:K6"/>
    <mergeCell ref="L6:M6"/>
    <mergeCell ref="C6:C7"/>
    <mergeCell ref="D6:D7"/>
    <mergeCell ref="N6:O6"/>
    <mergeCell ref="R6:S6"/>
    <mergeCell ref="P6:Q6"/>
    <mergeCell ref="Z6:AA6"/>
    <mergeCell ref="AB6:AC6"/>
    <mergeCell ref="AD6:AE6"/>
    <mergeCell ref="T6:U6"/>
    <mergeCell ref="AB1:AF1"/>
    <mergeCell ref="X2:AF3"/>
    <mergeCell ref="A4:AF4"/>
    <mergeCell ref="A5:AF5"/>
    <mergeCell ref="E6:E7"/>
    <mergeCell ref="F6:G6"/>
    <mergeCell ref="A139:L139"/>
    <mergeCell ref="AF10:AF15"/>
    <mergeCell ref="AF23:AF27"/>
    <mergeCell ref="AF115:AF120"/>
    <mergeCell ref="AF128:AF132"/>
    <mergeCell ref="AF122:AF125"/>
    <mergeCell ref="AF102:AF106"/>
    <mergeCell ref="AF77:AF82"/>
    <mergeCell ref="A141:N141"/>
    <mergeCell ref="A6:A7"/>
    <mergeCell ref="B6:B7"/>
    <mergeCell ref="A138:J138"/>
    <mergeCell ref="H6:I6"/>
    <mergeCell ref="AF59:AF62"/>
    <mergeCell ref="AF65:AF68"/>
    <mergeCell ref="AF90:AF94"/>
    <mergeCell ref="X6:Y6"/>
    <mergeCell ref="V6:W6"/>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38" r:id="rId1"/>
  <rowBreaks count="1" manualBreakCount="1">
    <brk id="9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С. Леонова</cp:lastModifiedBy>
  <cp:lastPrinted>2016-06-03T03:59:48Z</cp:lastPrinted>
  <dcterms:created xsi:type="dcterms:W3CDTF">1996-10-08T23:32:33Z</dcterms:created>
  <dcterms:modified xsi:type="dcterms:W3CDTF">2016-06-03T04:00:17Z</dcterms:modified>
  <cp:category/>
  <cp:version/>
  <cp:contentType/>
  <cp:contentStatus/>
</cp:coreProperties>
</file>