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535" activeTab="2"/>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<sst xmlns="http://schemas.openxmlformats.org/spreadsheetml/2006/main" count="112" uniqueCount="51">
  <si>
    <t>Комплексный план (сетевой график) по реализации муниципальной программы</t>
  </si>
  <si>
    <t>Основные мероприятия программы</t>
  </si>
  <si>
    <t>План на 2016 год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</si>
  <si>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</si>
  <si>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</si>
  <si>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</si>
  <si>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</si>
  <si>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</si>
  <si>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</si>
  <si>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</si>
  <si>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</si>
  <si>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</si>
  <si>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</si>
  <si>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</si>
  <si>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</si>
  <si>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</si>
  <si>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к текущему году</t>
  </si>
  <si>
    <t xml:space="preserve">план </t>
  </si>
  <si>
    <t>кассовый расход</t>
  </si>
  <si>
    <t>Результаты реализации и причины отклонения факта от плана</t>
  </si>
  <si>
    <t>1.1. Мероприятия по повышению доступности для инвалидов и маломобильных групп населения объектов социальной инфраструктуры города (1)</t>
  </si>
  <si>
    <t>Всего</t>
  </si>
  <si>
    <t>бюджет автономного округа</t>
  </si>
  <si>
    <t>бюджет города Когалыма</t>
  </si>
  <si>
    <t>федеральный бюджет</t>
  </si>
  <si>
    <t>привлеченные средства</t>
  </si>
  <si>
    <t>1.1.1. Обустройство пешеходных дорожек и тротуаров</t>
  </si>
  <si>
    <t>1.1.2. Обеспечение беспрепятственного доступа к объектам, находящимся в муниципальной собственности</t>
  </si>
  <si>
    <t>1.1.2.1 Крытый ледовый каток (Ледовый дворец "Айсберг") ул. Дружбы народов, д.32</t>
  </si>
  <si>
    <t>1.1.2.2 Централизованная библиотечная система</t>
  </si>
  <si>
    <t>1.1.2.3 Административные здания (ул. Дружбы народов, д.7, ул. Дружбы народов, д.9, ул. Мира, д.22 (5 этаж)</t>
  </si>
  <si>
    <t>1.1.3. Обеспечение беспрепятственного доступа к местам общего пользования жилых домов, в которых проживают инвалиды</t>
  </si>
  <si>
    <t>2.1. Мероприятия по обеспечению доступности услуг в приоритетных сферах жизнедеятельности инвалидов и маломобильных групп населения (3,5)</t>
  </si>
  <si>
    <t xml:space="preserve">3.1. Мероприятия по инструктированию или обучению специалистов, работающих с инвалидами, по вопросам связанным с обеспечением доступности для них объектов, услуг и оказания помощи в их использовании или получении (2,4) </t>
  </si>
  <si>
    <t>3.1.1. Консультативно-методическое и информационное сопровождение развития инклюзивных процессов в системе образования</t>
  </si>
  <si>
    <t>Итого по программе, в том числе</t>
  </si>
  <si>
    <t>*Сетевой график составлен по данным соисполнителей муниципальной программы</t>
  </si>
  <si>
    <t>Начальник отдела по связям с общественностью и социальным вопросам ____________ Анищенко А.А.</t>
  </si>
  <si>
    <r>
      <t>Заключен договор от 02.03.16 №1/16 на сумму 76 616,88 рублей. Были выполнены работы: 1) Административное здание (ул. Дружбы Народов, д.7) на сумму 66 956,48 рублей - тактильная мнемосхема, тактильные таблички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по левой стороне лестничного марша), тактильная пиктограмма для инвалидов (санузел для инвалидов). 2) Здание отдела ЗАГС (ул. Дружбы Народов, д.9) на сумму 9 660,40 рублей - тактильные на</t>
    </r>
    <r>
      <rPr>
        <sz val="12"/>
        <color indexed="8"/>
        <rFont val="Times New Roman"/>
        <family val="1"/>
      </rPr>
      <t>клейки на центральную дверь, тактильные таблички азбукой Брайля (название кабинета), тактильные наклейки на ручку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Экономия 83 рубля 12 копеек. Исполнение бюджета на 01.10.2016 года - 99,9%.</t>
    </r>
  </si>
  <si>
    <t xml:space="preserve">Заключён договор от 18.05.2016 года №2А-16 с ООО "Инженерно-консультационный центр по объектам повышенной опасности". Выполнены работы по демонтажу кафельной плитки в мужском и женских туалетах, в центральном фойе. Проведены работы по монтажу кафельной плитки, установлены раковины, унитазы, двери в мужском и женских туалетах, в центральном фойе. На прилегающей территории в полном объеме смонтированы поручни. Изготовлен пандус. Установлены пристроенный поручень из нержавеющей стали, откидной поручень, металлические ограждения площадок, устройство лестничных маршей в опалубке. Установлена входная группа. На основании договора №2А-16 от 18.05.2016 г., оплата за выполненные работы по обеспечению беспрепятственного доступа маломобильных групп произведена в сентябре месяце текущего года.Экономия за счет процедуры аукциона, остаток денежных средств будет возвращен в бюджет. </t>
  </si>
  <si>
    <t>Предоплата за семинар 50 тыс.руб, срок проведения обучающего семинара перенесен на ноябрь.</t>
  </si>
  <si>
    <t>Заключен муниципальный контракт от 28.07.2016 года №0187300013716000098-0070611-01 на выполнение работ по обустройству пешеходных дорожек и тротуаров с ООО "Баракат" на сумму 1 441 169,37 рублей. В августе 2016 года на сложившуюся экономию проведен открытый аукцион в электронной форме на выполнение работ по обустройству пешеходных дорожек и тротуаров. 20.09.2016 заключен муниципальный контракт № 0187300013716000110-0070611-02 на выполнение работ по обустройству пешеходных дорожек и тротуаров с ООО "Баракат" на сумму  444252 (четыреста сорок четыре тысячи двести пятьдесят два) рубля 30 копеек.  По результатам проведенных процедур определения поставщиков (подрядчиков, исполнителей) сложилась экономия в размере 878 (восемьсот семьдесят восемь) рублей 33 копейки.</t>
  </si>
  <si>
    <t xml:space="preserve"> (Доступная среда города Когалыма) октябрь 2016</t>
  </si>
  <si>
    <t>План на 01.11.2016</t>
  </si>
  <si>
    <t>Профинансировано на 01.11.2016</t>
  </si>
  <si>
    <t>Кассовый расход на 01.11.2016</t>
  </si>
  <si>
    <t>на 01.11.2016</t>
  </si>
  <si>
    <r>
      <t>Заключён договор на оказание услуг с ПАО "Росгосстрах" от 20.02.2016 №58608130-8608040918-200216 обязательного страхования гражданской ответственности владельца опасного объекта за причинение вреда в результате аварии на опасном объекте на сумму 2,00 тыс. руб. Заключён договор с ООО ИТЦ "Диаг</t>
    </r>
    <r>
      <rPr>
        <sz val="12"/>
        <color indexed="8"/>
        <rFont val="Times New Roman"/>
        <family val="1"/>
      </rPr>
      <t xml:space="preserve">ностика и Экспертиза" от 04.05.2016 №139 на сумму 3,5 тыс. руб. - проведено техническое освидетельствование подъёмной платформы с вертикальным перемещением для инвалидов БК 450. Заключён договор с ООО "Арктос" от 10.05.2016 на сумму 33,9 тыс. руб. - проведено обследование и разработана проектная документация. Исполнение бюджета на 01.11.2016 года - 100%. </t>
    </r>
    <r>
      <rPr>
        <sz val="12"/>
        <rFont val="Times New Roman"/>
        <family val="1"/>
      </rPr>
      <t xml:space="preserve">                        </t>
    </r>
  </si>
  <si>
    <r>
      <t>Заключен муниципальный контракт от 22.06.2016 года №06/16 на выполн</t>
    </r>
    <r>
      <rPr>
        <sz val="12"/>
        <color indexed="8"/>
        <rFont val="Times New Roman"/>
        <family val="1"/>
      </rPr>
      <t>ение работ по обеспечению беспрепятственного доступа к местам общего пользования жилых домов, в которых проживают инвалиды по адресу: ул. Бакинская, д. 13, 4-й подъезд. Стоимость работ по контракту 80,0 тыс. рублей, срок окончания выполнения работ 30.07.2016 года. Работы на 01.10.2016 года выполнены.Исполнение бюджета на 01.11.2016 года - 100%</t>
    </r>
  </si>
  <si>
    <t>дата __.11.2016</t>
  </si>
  <si>
    <t>Ответственный за составление текущего сетевого графика: ______________Серова С.А.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</si>
</sst>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_ ;[Red]\-#,##0.0\ "/>
    <numFmt numFmtId="189" formatCode="0.0"/>
  </numFmts>
  <fonts count="43">
    <font>
      <sz val="10"/>
      <name val="Arial"/>
      <family val="0"/>
    </font>
    <font>
      <sz val="18"/>
      <name val="Times New Roman"/>
      <family val="1"/>
    </font>
    <font>
      <b/>
      <sz val="16"/>
      <name val="Times New Roman"/>
      <family val="1"/>
    </font>
    <font>
      <sz val="12"/>
      <name val="Times New Roman"/>
      <family val="1"/>
    </font>
    <font>
      <b/>
      <sz val="12"/>
      <name val="Times New Roman"/>
      <family val="1"/>
    </font>
    <font>
      <sz val="12"/>
      <name val="Arial"/>
      <family val="0"/>
    </font>
    <font>
      <sz val="14"/>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62">
    <xf numFmtId="0" fontId="0" fillId="0" borderId="0" xfId="0" applyAlignment="1">
      <alignment/>
    </xf>
    <xf numFmtId="188" fontId="4" fillId="0" borderId="10" xfId="0" applyNumberFormat="1" applyFont="1" applyFill="1" applyBorder="1" applyAlignment="1">
      <alignment horizontal="center" vertical="center" wrapText="1"/>
    </xf>
    <xf numFmtId="188" fontId="4" fillId="0" borderId="0" xfId="0" applyNumberFormat="1" applyFont="1" applyFill="1" applyBorder="1" applyAlignment="1">
      <alignment vertical="center" wrapText="1"/>
    </xf>
    <xf numFmtId="188" fontId="3" fillId="0" borderId="10" xfId="0" applyNumberFormat="1" applyFont="1" applyFill="1" applyBorder="1" applyAlignment="1">
      <alignment horizontal="center" vertical="center" wrapText="1"/>
    </xf>
    <xf numFmtId="0" fontId="0" fillId="0" borderId="0" xfId="0" applyBorder="1" applyAlignment="1">
      <alignment/>
    </xf>
    <xf numFmtId="0" fontId="4" fillId="33" borderId="10" xfId="0" applyFont="1" applyFill="1" applyBorder="1" applyAlignment="1" applyProtection="1">
      <alignment vertical="center" wrapText="1"/>
      <protection/>
    </xf>
    <xf numFmtId="189" fontId="4" fillId="0" borderId="10" xfId="0" applyNumberFormat="1" applyFont="1" applyFill="1" applyBorder="1" applyAlignment="1" applyProtection="1">
      <alignment horizontal="center" vertical="center" wrapText="1"/>
      <protection/>
    </xf>
    <xf numFmtId="189" fontId="4" fillId="0" borderId="10" xfId="0" applyNumberFormat="1" applyFont="1" applyFill="1" applyBorder="1" applyAlignment="1" applyProtection="1">
      <alignment horizontal="center" vertical="center" wrapText="1"/>
      <protection locked="0"/>
    </xf>
    <xf numFmtId="188" fontId="4" fillId="0" borderId="0" xfId="0" applyNumberFormat="1" applyFont="1" applyFill="1" applyBorder="1" applyAlignment="1" applyProtection="1">
      <alignment horizontal="center" vertical="center" wrapText="1"/>
      <protection/>
    </xf>
    <xf numFmtId="0" fontId="4" fillId="0" borderId="10" xfId="0" applyFont="1" applyFill="1" applyBorder="1" applyAlignment="1">
      <alignment horizontal="justify" wrapText="1"/>
    </xf>
    <xf numFmtId="189" fontId="3" fillId="0" borderId="10" xfId="0" applyNumberFormat="1" applyFont="1" applyFill="1" applyBorder="1" applyAlignment="1">
      <alignment horizontal="center" vertical="center" wrapText="1"/>
    </xf>
    <xf numFmtId="189" fontId="3" fillId="0" borderId="10" xfId="0" applyNumberFormat="1" applyFont="1" applyFill="1" applyBorder="1" applyAlignment="1" applyProtection="1">
      <alignment horizontal="center" vertical="center" wrapText="1"/>
      <protection/>
    </xf>
    <xf numFmtId="188" fontId="3" fillId="0" borderId="0" xfId="0" applyNumberFormat="1" applyFont="1" applyFill="1" applyBorder="1" applyAlignment="1" applyProtection="1">
      <alignment horizontal="center" vertical="center" wrapText="1"/>
      <protection/>
    </xf>
    <xf numFmtId="0" fontId="3" fillId="0" borderId="10" xfId="0" applyFont="1" applyFill="1" applyBorder="1" applyAlignment="1">
      <alignment horizontal="justify" wrapText="1"/>
    </xf>
    <xf numFmtId="0" fontId="4" fillId="0" borderId="10" xfId="0" applyFont="1" applyFill="1" applyBorder="1" applyAlignment="1">
      <alignment vertical="center" wrapText="1"/>
    </xf>
    <xf numFmtId="0" fontId="4" fillId="0" borderId="11" xfId="0" applyFont="1" applyFill="1" applyBorder="1" applyAlignment="1">
      <alignment horizontal="justify" wrapText="1"/>
    </xf>
    <xf numFmtId="189" fontId="3" fillId="0" borderId="11" xfId="0" applyNumberFormat="1" applyFont="1" applyFill="1" applyBorder="1" applyAlignment="1">
      <alignment horizontal="center" vertical="center" wrapText="1"/>
    </xf>
    <xf numFmtId="189" fontId="3" fillId="0" borderId="11" xfId="0" applyNumberFormat="1" applyFont="1" applyFill="1" applyBorder="1" applyAlignment="1" applyProtection="1">
      <alignment horizontal="center" vertical="center" wrapText="1"/>
      <protection/>
    </xf>
    <xf numFmtId="0" fontId="4" fillId="33" borderId="10" xfId="0" applyFont="1" applyFill="1" applyBorder="1" applyAlignment="1">
      <alignment horizontal="left" vertical="center" wrapText="1"/>
    </xf>
    <xf numFmtId="18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0" borderId="0" xfId="0" applyFont="1" applyAlignment="1">
      <alignment/>
    </xf>
    <xf numFmtId="0" fontId="5" fillId="0" borderId="0" xfId="0" applyFont="1" applyBorder="1" applyAlignment="1">
      <alignment/>
    </xf>
    <xf numFmtId="0" fontId="6" fillId="0" borderId="0" xfId="0" applyFont="1" applyFill="1" applyAlignment="1">
      <alignment horizontal="left" vertical="center" wrapText="1"/>
    </xf>
    <xf numFmtId="0" fontId="6" fillId="0" borderId="0" xfId="0" applyFont="1" applyFill="1" applyAlignment="1">
      <alignment vertical="center" wrapText="1"/>
    </xf>
    <xf numFmtId="188" fontId="3" fillId="0" borderId="0" xfId="0" applyNumberFormat="1"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justify" vertical="center" wrapText="1"/>
    </xf>
    <xf numFmtId="188" fontId="3" fillId="34" borderId="10" xfId="0" applyNumberFormat="1" applyFont="1" applyFill="1" applyBorder="1" applyAlignment="1">
      <alignment horizontal="center" vertical="center" wrapText="1"/>
    </xf>
    <xf numFmtId="189" fontId="7" fillId="34" borderId="10" xfId="0" applyNumberFormat="1" applyFont="1" applyFill="1" applyBorder="1" applyAlignment="1" applyProtection="1">
      <alignment horizontal="center" vertical="center" wrapText="1"/>
      <protection/>
    </xf>
    <xf numFmtId="189" fontId="4" fillId="34" borderId="10" xfId="0" applyNumberFormat="1" applyFont="1" applyFill="1" applyBorder="1" applyAlignment="1" applyProtection="1">
      <alignment horizontal="center" vertical="center" wrapText="1"/>
      <protection/>
    </xf>
    <xf numFmtId="189" fontId="3" fillId="34" borderId="10" xfId="0" applyNumberFormat="1" applyFont="1" applyFill="1" applyBorder="1" applyAlignment="1" applyProtection="1">
      <alignment horizontal="center" vertical="center" wrapText="1"/>
      <protection/>
    </xf>
    <xf numFmtId="189" fontId="3" fillId="34" borderId="10" xfId="0" applyNumberFormat="1" applyFont="1" applyFill="1" applyBorder="1" applyAlignment="1">
      <alignment horizontal="center" vertical="center" wrapText="1"/>
    </xf>
    <xf numFmtId="0" fontId="6" fillId="0" borderId="0" xfId="0" applyFont="1" applyFill="1" applyAlignment="1">
      <alignment horizontal="left" vertical="center" wrapText="1"/>
    </xf>
    <xf numFmtId="189" fontId="3" fillId="0" borderId="12" xfId="0" applyNumberFormat="1" applyFont="1" applyFill="1" applyBorder="1" applyAlignment="1" applyProtection="1">
      <alignment horizontal="center" vertical="center" wrapText="1"/>
      <protection/>
    </xf>
    <xf numFmtId="189" fontId="3" fillId="0" borderId="13" xfId="0" applyNumberFormat="1" applyFont="1" applyFill="1" applyBorder="1" applyAlignment="1" applyProtection="1">
      <alignment horizontal="center" vertical="center" wrapText="1"/>
      <protection/>
    </xf>
    <xf numFmtId="189" fontId="3" fillId="0" borderId="11" xfId="0" applyNumberFormat="1" applyFont="1" applyFill="1" applyBorder="1" applyAlignment="1" applyProtection="1">
      <alignment horizontal="center" vertical="center" wrapText="1"/>
      <protection/>
    </xf>
    <xf numFmtId="0" fontId="3" fillId="0" borderId="0" xfId="0" applyFont="1" applyFill="1" applyBorder="1" applyAlignment="1">
      <alignment horizontal="left" wrapText="1"/>
    </xf>
    <xf numFmtId="0" fontId="4" fillId="0" borderId="0" xfId="0" applyFont="1" applyFill="1" applyBorder="1" applyAlignment="1">
      <alignment horizontal="left" wrapText="1"/>
    </xf>
    <xf numFmtId="188" fontId="4" fillId="0" borderId="0" xfId="0" applyNumberFormat="1" applyFont="1" applyFill="1" applyBorder="1" applyAlignment="1" applyProtection="1">
      <alignment horizontal="center" vertical="center" wrapText="1"/>
      <protection/>
    </xf>
    <xf numFmtId="189" fontId="4" fillId="0" borderId="12" xfId="0" applyNumberFormat="1" applyFont="1" applyFill="1" applyBorder="1" applyAlignment="1" applyProtection="1">
      <alignment horizontal="center" vertical="center" wrapText="1"/>
      <protection/>
    </xf>
    <xf numFmtId="189" fontId="4" fillId="0" borderId="13" xfId="0" applyNumberFormat="1" applyFont="1" applyFill="1" applyBorder="1" applyAlignment="1" applyProtection="1">
      <alignment horizontal="center" vertical="center" wrapText="1"/>
      <protection/>
    </xf>
    <xf numFmtId="189" fontId="4" fillId="0" borderId="11" xfId="0" applyNumberFormat="1" applyFont="1" applyFill="1" applyBorder="1" applyAlignment="1" applyProtection="1">
      <alignment horizontal="center" vertical="center" wrapText="1"/>
      <protection/>
    </xf>
    <xf numFmtId="189" fontId="3" fillId="0" borderId="12" xfId="0" applyNumberFormat="1" applyFont="1" applyFill="1" applyBorder="1" applyAlignment="1" applyProtection="1">
      <alignment horizontal="center" vertical="top" wrapText="1"/>
      <protection/>
    </xf>
    <xf numFmtId="189" fontId="3" fillId="0" borderId="13" xfId="0" applyNumberFormat="1" applyFont="1" applyFill="1" applyBorder="1" applyAlignment="1" applyProtection="1">
      <alignment horizontal="center" vertical="top" wrapText="1"/>
      <protection/>
    </xf>
    <xf numFmtId="189" fontId="3" fillId="0" borderId="11" xfId="0" applyNumberFormat="1" applyFont="1" applyFill="1" applyBorder="1" applyAlignment="1" applyProtection="1">
      <alignment horizontal="center" vertical="top" wrapText="1"/>
      <protection/>
    </xf>
    <xf numFmtId="188" fontId="3" fillId="0" borderId="0" xfId="0" applyNumberFormat="1" applyFont="1" applyFill="1" applyBorder="1" applyAlignment="1">
      <alignment horizontal="center" vertical="center" wrapText="1"/>
    </xf>
    <xf numFmtId="188" fontId="3" fillId="0" borderId="10" xfId="0" applyNumberFormat="1" applyFont="1" applyFill="1" applyBorder="1" applyAlignment="1" applyProtection="1">
      <alignment horizontal="center" vertical="center" wrapText="1"/>
      <protection/>
    </xf>
    <xf numFmtId="188" fontId="4" fillId="0" borderId="14" xfId="0" applyNumberFormat="1" applyFont="1" applyFill="1" applyBorder="1" applyAlignment="1">
      <alignment horizontal="center" vertical="center" wrapText="1"/>
    </xf>
    <xf numFmtId="188" fontId="4" fillId="0" borderId="15" xfId="0" applyNumberFormat="1" applyFont="1" applyFill="1" applyBorder="1" applyAlignment="1">
      <alignment horizontal="center" vertical="center" wrapText="1"/>
    </xf>
    <xf numFmtId="188" fontId="4" fillId="0" borderId="10" xfId="0" applyNumberFormat="1" applyFont="1" applyFill="1" applyBorder="1" applyAlignment="1">
      <alignment horizontal="center" vertical="center" wrapText="1"/>
    </xf>
    <xf numFmtId="188" fontId="3" fillId="0" borderId="0" xfId="0" applyNumberFormat="1" applyFont="1" applyFill="1" applyBorder="1" applyAlignment="1" applyProtection="1">
      <alignment horizontal="center" vertical="center" wrapText="1"/>
      <protection/>
    </xf>
    <xf numFmtId="188" fontId="4" fillId="34" borderId="14" xfId="0" applyNumberFormat="1" applyFont="1" applyFill="1" applyBorder="1" applyAlignment="1">
      <alignment horizontal="center" vertical="center" wrapText="1"/>
    </xf>
    <xf numFmtId="188" fontId="4" fillId="34" borderId="15"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88" fontId="2" fillId="0" borderId="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0" borderId="12"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88" fontId="3" fillId="0" borderId="14" xfId="0" applyNumberFormat="1" applyFont="1" applyFill="1" applyBorder="1" applyAlignment="1">
      <alignment horizontal="center" vertical="center" wrapText="1"/>
    </xf>
    <xf numFmtId="188" fontId="3" fillId="0" borderId="15"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G67"/>
  <sheetViews>
    <sheetView tabSelected="1" zoomScale="75" zoomScaleNormal="75" zoomScalePageLayoutView="0" workbookViewId="0" topLeftCell="A61">
      <selection activeCell="A66" sqref="A66:N66"/>
    </sheetView>
  </sheetViews>
  <sheetFormatPr defaultColWidth="9.140625" defaultRowHeight="12.75"/>
  <cols>
    <col min="1" max="1" width="29.28125" style="0" customWidth="1"/>
    <col min="2" max="3" width="13.00390625" style="0" customWidth="1"/>
    <col min="4" max="4" width="22.140625" style="0" customWidth="1"/>
    <col min="5" max="5" width="19.421875" style="0" customWidth="1"/>
    <col min="6" max="6" width="13.7109375" style="0" customWidth="1"/>
    <col min="7" max="7" width="11.8515625" style="0" customWidth="1"/>
    <col min="9" max="9" width="13.00390625" style="0" customWidth="1"/>
    <col min="11" max="11" width="10.421875" style="0" customWidth="1"/>
    <col min="13" max="13" width="10.8515625" style="0" customWidth="1"/>
    <col min="15" max="15" width="11.00390625" style="0" customWidth="1"/>
    <col min="17" max="17" width="11.57421875" style="0" customWidth="1"/>
    <col min="19" max="19" width="11.57421875" style="0" customWidth="1"/>
    <col min="21" max="21" width="11.28125" style="0" customWidth="1"/>
    <col min="23" max="23" width="10.28125" style="0" customWidth="1"/>
    <col min="25" max="25" width="10.28125" style="0" customWidth="1"/>
    <col min="27" max="27" width="12.140625" style="0" customWidth="1"/>
    <col min="29" max="29" width="12.421875" style="0" customWidth="1"/>
    <col min="31" max="31" width="11.8515625" style="0" customWidth="1"/>
    <col min="32" max="32" width="49.28125" style="0" customWidth="1"/>
  </cols>
  <sheetData>
    <row r="2" spans="1:33" ht="23.25">
      <c r="A2" s="55" t="s">
        <v>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20.25">
      <c r="A3" s="56" t="s">
        <v>42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ht="15.75">
      <c r="A4" s="57" t="s">
        <v>1</v>
      </c>
      <c r="B4" s="58" t="s">
        <v>2</v>
      </c>
      <c r="C4" s="58" t="s">
        <v>43</v>
      </c>
      <c r="D4" s="58" t="s">
        <v>44</v>
      </c>
      <c r="E4" s="58" t="s">
        <v>45</v>
      </c>
      <c r="F4" s="60" t="s">
        <v>3</v>
      </c>
      <c r="G4" s="61"/>
      <c r="H4" s="49" t="s">
        <v>4</v>
      </c>
      <c r="I4" s="50"/>
      <c r="J4" s="51" t="s">
        <v>5</v>
      </c>
      <c r="K4" s="51"/>
      <c r="L4" s="51" t="s">
        <v>6</v>
      </c>
      <c r="M4" s="51"/>
      <c r="N4" s="51" t="s">
        <v>7</v>
      </c>
      <c r="O4" s="51"/>
      <c r="P4" s="51" t="s">
        <v>8</v>
      </c>
      <c r="Q4" s="51"/>
      <c r="R4" s="51" t="s">
        <v>9</v>
      </c>
      <c r="S4" s="51"/>
      <c r="T4" s="51" t="s">
        <v>10</v>
      </c>
      <c r="U4" s="51"/>
      <c r="V4" s="49" t="s">
        <v>11</v>
      </c>
      <c r="W4" s="50"/>
      <c r="X4" s="53" t="s">
        <v>12</v>
      </c>
      <c r="Y4" s="54"/>
      <c r="Z4" s="49" t="s">
        <v>13</v>
      </c>
      <c r="AA4" s="50"/>
      <c r="AB4" s="49" t="s">
        <v>14</v>
      </c>
      <c r="AC4" s="50"/>
      <c r="AD4" s="51" t="s">
        <v>15</v>
      </c>
      <c r="AE4" s="51"/>
      <c r="AF4" s="1"/>
      <c r="AG4" s="2"/>
    </row>
    <row r="5" spans="1:33" ht="84.75" customHeight="1">
      <c r="A5" s="57"/>
      <c r="B5" s="59"/>
      <c r="C5" s="59"/>
      <c r="D5" s="59"/>
      <c r="E5" s="59"/>
      <c r="F5" s="3" t="s">
        <v>16</v>
      </c>
      <c r="G5" s="3" t="s">
        <v>46</v>
      </c>
      <c r="H5" s="3" t="s">
        <v>17</v>
      </c>
      <c r="I5" s="3" t="s">
        <v>18</v>
      </c>
      <c r="J5" s="3" t="s">
        <v>17</v>
      </c>
      <c r="K5" s="3" t="s">
        <v>18</v>
      </c>
      <c r="L5" s="3" t="s">
        <v>17</v>
      </c>
      <c r="M5" s="3" t="s">
        <v>18</v>
      </c>
      <c r="N5" s="3" t="s">
        <v>17</v>
      </c>
      <c r="O5" s="3" t="s">
        <v>18</v>
      </c>
      <c r="P5" s="3" t="s">
        <v>17</v>
      </c>
      <c r="Q5" s="3" t="s">
        <v>18</v>
      </c>
      <c r="R5" s="3" t="s">
        <v>17</v>
      </c>
      <c r="S5" s="3" t="s">
        <v>18</v>
      </c>
      <c r="T5" s="3" t="s">
        <v>17</v>
      </c>
      <c r="U5" s="3" t="s">
        <v>18</v>
      </c>
      <c r="V5" s="3" t="s">
        <v>17</v>
      </c>
      <c r="W5" s="3" t="s">
        <v>18</v>
      </c>
      <c r="X5" s="29" t="s">
        <v>17</v>
      </c>
      <c r="Y5" s="29" t="s">
        <v>18</v>
      </c>
      <c r="Z5" s="3" t="s">
        <v>17</v>
      </c>
      <c r="AA5" s="3" t="s">
        <v>18</v>
      </c>
      <c r="AB5" s="3" t="s">
        <v>17</v>
      </c>
      <c r="AC5" s="3" t="s">
        <v>18</v>
      </c>
      <c r="AD5" s="3" t="s">
        <v>17</v>
      </c>
      <c r="AE5" s="3" t="s">
        <v>18</v>
      </c>
      <c r="AF5" s="3" t="s">
        <v>19</v>
      </c>
      <c r="AG5" s="4"/>
    </row>
    <row r="6" spans="1:33" ht="157.5" customHeight="1">
      <c r="A6" s="5" t="s">
        <v>20</v>
      </c>
      <c r="B6" s="6">
        <f>H6+J6+L6+N6+P6+R6+T6+V6+X6+Z6+AB6+AD6</f>
        <v>4184.5</v>
      </c>
      <c r="C6" s="6">
        <f aca="true" t="shared" si="0" ref="C6:AE6">C7</f>
        <v>4184.5</v>
      </c>
      <c r="D6" s="6">
        <f t="shared" si="0"/>
        <v>4184.5</v>
      </c>
      <c r="E6" s="6">
        <f t="shared" si="0"/>
        <v>4025.7400000000002</v>
      </c>
      <c r="F6" s="7">
        <f t="shared" si="0"/>
        <v>96.20599832715976</v>
      </c>
      <c r="G6" s="7">
        <f t="shared" si="0"/>
        <v>96.20599832715976</v>
      </c>
      <c r="H6" s="7">
        <f t="shared" si="0"/>
        <v>0</v>
      </c>
      <c r="I6" s="7">
        <f t="shared" si="0"/>
        <v>0</v>
      </c>
      <c r="J6" s="7">
        <f t="shared" si="0"/>
        <v>5</v>
      </c>
      <c r="K6" s="6">
        <f t="shared" si="0"/>
        <v>2</v>
      </c>
      <c r="L6" s="6">
        <f t="shared" si="0"/>
        <v>76.7</v>
      </c>
      <c r="M6" s="6">
        <f t="shared" si="0"/>
        <v>76.6</v>
      </c>
      <c r="N6" s="6">
        <f t="shared" si="0"/>
        <v>0</v>
      </c>
      <c r="O6" s="6">
        <f t="shared" si="0"/>
        <v>0</v>
      </c>
      <c r="P6" s="6">
        <f t="shared" si="0"/>
        <v>34.4</v>
      </c>
      <c r="Q6" s="6">
        <f t="shared" si="0"/>
        <v>37.4</v>
      </c>
      <c r="R6" s="6">
        <f t="shared" si="0"/>
        <v>0</v>
      </c>
      <c r="S6" s="6">
        <f t="shared" si="0"/>
        <v>0</v>
      </c>
      <c r="T6" s="6">
        <f t="shared" si="0"/>
        <v>2102.1</v>
      </c>
      <c r="U6" s="6">
        <f t="shared" si="0"/>
        <v>0</v>
      </c>
      <c r="V6" s="6">
        <f t="shared" si="0"/>
        <v>80</v>
      </c>
      <c r="W6" s="6">
        <f t="shared" si="0"/>
        <v>80</v>
      </c>
      <c r="X6" s="30">
        <f t="shared" si="0"/>
        <v>1886.3</v>
      </c>
      <c r="Y6" s="31">
        <f t="shared" si="0"/>
        <v>3385.4900000000002</v>
      </c>
      <c r="Z6" s="6">
        <f t="shared" si="0"/>
        <v>0</v>
      </c>
      <c r="AA6" s="6">
        <f t="shared" si="0"/>
        <v>444.25</v>
      </c>
      <c r="AB6" s="6">
        <f t="shared" si="0"/>
        <v>0</v>
      </c>
      <c r="AC6" s="6">
        <f t="shared" si="0"/>
        <v>0</v>
      </c>
      <c r="AD6" s="6">
        <f t="shared" si="0"/>
        <v>0</v>
      </c>
      <c r="AE6" s="6">
        <f t="shared" si="0"/>
        <v>0</v>
      </c>
      <c r="AF6" s="6"/>
      <c r="AG6" s="8"/>
    </row>
    <row r="7" spans="1:33" ht="15.75">
      <c r="A7" s="9" t="s">
        <v>21</v>
      </c>
      <c r="B7" s="10">
        <f>B8+B9+B10+B11</f>
        <v>4184.5</v>
      </c>
      <c r="C7" s="11">
        <f>C8+C9+C10+C11</f>
        <v>4184.5</v>
      </c>
      <c r="D7" s="11">
        <f>D8+D9+D10+D11</f>
        <v>4184.5</v>
      </c>
      <c r="E7" s="11">
        <f>E8+E9+E10+E11</f>
        <v>4025.7400000000002</v>
      </c>
      <c r="F7" s="11">
        <f>E7/B7*100</f>
        <v>96.20599832715976</v>
      </c>
      <c r="G7" s="11">
        <f>E7/C7*100</f>
        <v>96.20599832715976</v>
      </c>
      <c r="H7" s="11">
        <f aca="true" t="shared" si="1" ref="H7:AE7">H8+H9+H10+H11</f>
        <v>0</v>
      </c>
      <c r="I7" s="11">
        <f t="shared" si="1"/>
        <v>0</v>
      </c>
      <c r="J7" s="11">
        <f t="shared" si="1"/>
        <v>5</v>
      </c>
      <c r="K7" s="11">
        <f t="shared" si="1"/>
        <v>2</v>
      </c>
      <c r="L7" s="11">
        <f t="shared" si="1"/>
        <v>76.7</v>
      </c>
      <c r="M7" s="11">
        <f t="shared" si="1"/>
        <v>76.6</v>
      </c>
      <c r="N7" s="11">
        <f t="shared" si="1"/>
        <v>0</v>
      </c>
      <c r="O7" s="11">
        <f t="shared" si="1"/>
        <v>0</v>
      </c>
      <c r="P7" s="11">
        <f t="shared" si="1"/>
        <v>34.4</v>
      </c>
      <c r="Q7" s="11">
        <f t="shared" si="1"/>
        <v>37.4</v>
      </c>
      <c r="R7" s="11">
        <f t="shared" si="1"/>
        <v>0</v>
      </c>
      <c r="S7" s="11">
        <f t="shared" si="1"/>
        <v>0</v>
      </c>
      <c r="T7" s="11">
        <f t="shared" si="1"/>
        <v>2102.1</v>
      </c>
      <c r="U7" s="11">
        <f t="shared" si="1"/>
        <v>0</v>
      </c>
      <c r="V7" s="11">
        <f t="shared" si="1"/>
        <v>80</v>
      </c>
      <c r="W7" s="11">
        <f t="shared" si="1"/>
        <v>80</v>
      </c>
      <c r="X7" s="32">
        <f t="shared" si="1"/>
        <v>1886.3</v>
      </c>
      <c r="Y7" s="32">
        <f t="shared" si="1"/>
        <v>3385.4900000000002</v>
      </c>
      <c r="Z7" s="11">
        <f t="shared" si="1"/>
        <v>0</v>
      </c>
      <c r="AA7" s="11">
        <f t="shared" si="1"/>
        <v>444.25</v>
      </c>
      <c r="AB7" s="11">
        <f t="shared" si="1"/>
        <v>0</v>
      </c>
      <c r="AC7" s="11">
        <f t="shared" si="1"/>
        <v>0</v>
      </c>
      <c r="AD7" s="11">
        <f t="shared" si="1"/>
        <v>0</v>
      </c>
      <c r="AE7" s="11">
        <f t="shared" si="1"/>
        <v>0</v>
      </c>
      <c r="AF7" s="11"/>
      <c r="AG7" s="12"/>
    </row>
    <row r="8" spans="1:33" ht="35.25" customHeight="1">
      <c r="A8" s="13" t="s">
        <v>22</v>
      </c>
      <c r="B8" s="10">
        <f>B14+B21+B27+B33+B39</f>
        <v>2081.1</v>
      </c>
      <c r="C8" s="10">
        <f aca="true" t="shared" si="2" ref="C8:E11">C14+C21+C27+C33+C39</f>
        <v>2081.1</v>
      </c>
      <c r="D8" s="10">
        <f t="shared" si="2"/>
        <v>2081.1</v>
      </c>
      <c r="E8" s="10">
        <f>E14+E21+E27+E33+E39</f>
        <v>1924.88</v>
      </c>
      <c r="F8" s="11">
        <f>E8/B8*100</f>
        <v>92.49339291720725</v>
      </c>
      <c r="G8" s="11">
        <f>E8/C8*100</f>
        <v>92.49339291720725</v>
      </c>
      <c r="H8" s="11">
        <f aca="true" t="shared" si="3" ref="H8:AE11">H14+H21+H27+H33+H39</f>
        <v>0</v>
      </c>
      <c r="I8" s="11">
        <f t="shared" si="3"/>
        <v>0</v>
      </c>
      <c r="J8" s="11">
        <f t="shared" si="3"/>
        <v>0</v>
      </c>
      <c r="K8" s="11">
        <f t="shared" si="3"/>
        <v>0</v>
      </c>
      <c r="L8" s="11">
        <f t="shared" si="3"/>
        <v>0</v>
      </c>
      <c r="M8" s="11">
        <f t="shared" si="3"/>
        <v>0</v>
      </c>
      <c r="N8" s="11">
        <f t="shared" si="3"/>
        <v>0</v>
      </c>
      <c r="O8" s="11">
        <f t="shared" si="3"/>
        <v>0</v>
      </c>
      <c r="P8" s="11">
        <f>P14+P21+P27+P33+P39</f>
        <v>0</v>
      </c>
      <c r="Q8" s="11">
        <f>Q14+Q21+Q27+Q33+Q39</f>
        <v>0</v>
      </c>
      <c r="R8" s="11">
        <f t="shared" si="3"/>
        <v>0</v>
      </c>
      <c r="S8" s="11">
        <f t="shared" si="3"/>
        <v>0</v>
      </c>
      <c r="T8" s="11">
        <f t="shared" si="3"/>
        <v>2081.1</v>
      </c>
      <c r="U8" s="11">
        <f t="shared" si="3"/>
        <v>0</v>
      </c>
      <c r="V8" s="11">
        <f t="shared" si="3"/>
        <v>0</v>
      </c>
      <c r="W8" s="11">
        <f t="shared" si="3"/>
        <v>0</v>
      </c>
      <c r="X8" s="32">
        <f t="shared" si="3"/>
        <v>0</v>
      </c>
      <c r="Y8" s="32">
        <f t="shared" si="3"/>
        <v>1924.88</v>
      </c>
      <c r="Z8" s="11">
        <f t="shared" si="3"/>
        <v>0</v>
      </c>
      <c r="AA8" s="11">
        <f t="shared" si="3"/>
        <v>0</v>
      </c>
      <c r="AB8" s="11">
        <f t="shared" si="3"/>
        <v>0</v>
      </c>
      <c r="AC8" s="11">
        <f t="shared" si="3"/>
        <v>0</v>
      </c>
      <c r="AD8" s="11">
        <f t="shared" si="3"/>
        <v>0</v>
      </c>
      <c r="AE8" s="11">
        <f t="shared" si="3"/>
        <v>0</v>
      </c>
      <c r="AF8" s="11"/>
      <c r="AG8" s="12"/>
    </row>
    <row r="9" spans="1:33" ht="24.75" customHeight="1">
      <c r="A9" s="13" t="s">
        <v>23</v>
      </c>
      <c r="B9" s="10">
        <f>B15+B22+B28+B34+B40</f>
        <v>2023.4</v>
      </c>
      <c r="C9" s="11">
        <f t="shared" si="2"/>
        <v>2023.4</v>
      </c>
      <c r="D9" s="11">
        <f t="shared" si="2"/>
        <v>2023.4</v>
      </c>
      <c r="E9" s="11">
        <f t="shared" si="2"/>
        <v>2020.8600000000001</v>
      </c>
      <c r="F9" s="11">
        <f>E9/B9*100</f>
        <v>99.87446871602253</v>
      </c>
      <c r="G9" s="11">
        <f>E9/C9*100</f>
        <v>99.87446871602253</v>
      </c>
      <c r="H9" s="11">
        <f t="shared" si="3"/>
        <v>0</v>
      </c>
      <c r="I9" s="11">
        <f t="shared" si="3"/>
        <v>0</v>
      </c>
      <c r="J9" s="11">
        <f t="shared" si="3"/>
        <v>5</v>
      </c>
      <c r="K9" s="11">
        <f t="shared" si="3"/>
        <v>2</v>
      </c>
      <c r="L9" s="11">
        <f t="shared" si="3"/>
        <v>76.7</v>
      </c>
      <c r="M9" s="11">
        <f t="shared" si="3"/>
        <v>76.6</v>
      </c>
      <c r="N9" s="11">
        <f t="shared" si="3"/>
        <v>0</v>
      </c>
      <c r="O9" s="11">
        <f t="shared" si="3"/>
        <v>0</v>
      </c>
      <c r="P9" s="11">
        <f t="shared" si="3"/>
        <v>34.4</v>
      </c>
      <c r="Q9" s="11">
        <f t="shared" si="3"/>
        <v>37.4</v>
      </c>
      <c r="R9" s="11">
        <f t="shared" si="3"/>
        <v>0</v>
      </c>
      <c r="S9" s="11">
        <f t="shared" si="3"/>
        <v>0</v>
      </c>
      <c r="T9" s="11">
        <f t="shared" si="3"/>
        <v>21</v>
      </c>
      <c r="U9" s="11">
        <f t="shared" si="3"/>
        <v>0</v>
      </c>
      <c r="V9" s="11">
        <f>V15+V22+V28+V34+V40</f>
        <v>0</v>
      </c>
      <c r="W9" s="11">
        <f>W15+W22+W28+W34+W40</f>
        <v>0</v>
      </c>
      <c r="X9" s="32">
        <f>X15+X22+X28+X34+X40</f>
        <v>1886.3</v>
      </c>
      <c r="Y9" s="32">
        <f>Y15++Y22+Y28+Y34+Y40</f>
        <v>1460.6100000000001</v>
      </c>
      <c r="Z9" s="11">
        <f>Z15+Z22+Z28+Z34+Z40</f>
        <v>0</v>
      </c>
      <c r="AA9" s="11">
        <f>AA15+AA22+AA28+AA34+AA40</f>
        <v>444.25</v>
      </c>
      <c r="AB9" s="11">
        <f>AB15+AB22+AB28+AB34+AB40</f>
        <v>0</v>
      </c>
      <c r="AC9" s="11">
        <f t="shared" si="3"/>
        <v>0</v>
      </c>
      <c r="AD9" s="11">
        <f t="shared" si="3"/>
        <v>0</v>
      </c>
      <c r="AE9" s="11">
        <f t="shared" si="3"/>
        <v>0</v>
      </c>
      <c r="AF9" s="11"/>
      <c r="AG9" s="12"/>
    </row>
    <row r="10" spans="1:33" ht="27" customHeight="1">
      <c r="A10" s="13" t="s">
        <v>24</v>
      </c>
      <c r="B10" s="10">
        <f>B16+B23+B29+B35+B41</f>
        <v>0</v>
      </c>
      <c r="C10" s="11">
        <f>C16+C23+C29+C35+C41</f>
        <v>0</v>
      </c>
      <c r="D10" s="11">
        <f t="shared" si="2"/>
        <v>0</v>
      </c>
      <c r="E10" s="11">
        <f t="shared" si="2"/>
        <v>0</v>
      </c>
      <c r="F10" s="11">
        <v>0</v>
      </c>
      <c r="G10" s="11">
        <v>0</v>
      </c>
      <c r="H10" s="11">
        <f t="shared" si="3"/>
        <v>0</v>
      </c>
      <c r="I10" s="11">
        <f t="shared" si="3"/>
        <v>0</v>
      </c>
      <c r="J10" s="11">
        <f t="shared" si="3"/>
        <v>0</v>
      </c>
      <c r="K10" s="11">
        <f t="shared" si="3"/>
        <v>0</v>
      </c>
      <c r="L10" s="11">
        <f>L16+L23+L29+L35+L41</f>
        <v>0</v>
      </c>
      <c r="M10" s="11">
        <f>M16+M23+M29+M35+M41</f>
        <v>0</v>
      </c>
      <c r="N10" s="11">
        <f t="shared" si="3"/>
        <v>0</v>
      </c>
      <c r="O10" s="11">
        <f t="shared" si="3"/>
        <v>0</v>
      </c>
      <c r="P10" s="11">
        <f t="shared" si="3"/>
        <v>0</v>
      </c>
      <c r="Q10" s="11">
        <f t="shared" si="3"/>
        <v>0</v>
      </c>
      <c r="R10" s="11">
        <f t="shared" si="3"/>
        <v>0</v>
      </c>
      <c r="S10" s="11">
        <f t="shared" si="3"/>
        <v>0</v>
      </c>
      <c r="T10" s="11">
        <f t="shared" si="3"/>
        <v>0</v>
      </c>
      <c r="U10" s="11">
        <f t="shared" si="3"/>
        <v>0</v>
      </c>
      <c r="V10" s="11">
        <f>V16+V23+V29+V35+V41</f>
        <v>0</v>
      </c>
      <c r="W10" s="11">
        <f>W16+W23+W29+W35+W41</f>
        <v>0</v>
      </c>
      <c r="X10" s="32">
        <f t="shared" si="3"/>
        <v>0</v>
      </c>
      <c r="Y10" s="32">
        <f>Y16+Y23+Y29+Y35+Y41</f>
        <v>0</v>
      </c>
      <c r="Z10" s="11">
        <f t="shared" si="3"/>
        <v>0</v>
      </c>
      <c r="AA10" s="11">
        <f t="shared" si="3"/>
        <v>0</v>
      </c>
      <c r="AB10" s="11">
        <f t="shared" si="3"/>
        <v>0</v>
      </c>
      <c r="AC10" s="11">
        <f t="shared" si="3"/>
        <v>0</v>
      </c>
      <c r="AD10" s="11">
        <f t="shared" si="3"/>
        <v>0</v>
      </c>
      <c r="AE10" s="11">
        <f t="shared" si="3"/>
        <v>0</v>
      </c>
      <c r="AF10" s="11"/>
      <c r="AG10" s="12"/>
    </row>
    <row r="11" spans="1:33" ht="24.75" customHeight="1">
      <c r="A11" s="13" t="s">
        <v>25</v>
      </c>
      <c r="B11" s="10">
        <f>B17+B24+B30+B36+B42</f>
        <v>80</v>
      </c>
      <c r="C11" s="11">
        <f t="shared" si="2"/>
        <v>80</v>
      </c>
      <c r="D11" s="11">
        <f>D17+D24+D30+D36+D42</f>
        <v>80</v>
      </c>
      <c r="E11" s="11">
        <f t="shared" si="2"/>
        <v>80</v>
      </c>
      <c r="F11" s="11">
        <f>E11/B11*100</f>
        <v>100</v>
      </c>
      <c r="G11" s="11">
        <f>E11/C11*100</f>
        <v>100</v>
      </c>
      <c r="H11" s="11">
        <f t="shared" si="3"/>
        <v>0</v>
      </c>
      <c r="I11" s="11">
        <f t="shared" si="3"/>
        <v>0</v>
      </c>
      <c r="J11" s="11">
        <f t="shared" si="3"/>
        <v>0</v>
      </c>
      <c r="K11" s="11">
        <f t="shared" si="3"/>
        <v>0</v>
      </c>
      <c r="L11" s="11">
        <f t="shared" si="3"/>
        <v>0</v>
      </c>
      <c r="M11" s="11">
        <f t="shared" si="3"/>
        <v>0</v>
      </c>
      <c r="N11" s="11">
        <f t="shared" si="3"/>
        <v>0</v>
      </c>
      <c r="O11" s="11">
        <f t="shared" si="3"/>
        <v>0</v>
      </c>
      <c r="P11" s="11">
        <f t="shared" si="3"/>
        <v>0</v>
      </c>
      <c r="Q11" s="11">
        <f t="shared" si="3"/>
        <v>0</v>
      </c>
      <c r="R11" s="11">
        <f t="shared" si="3"/>
        <v>0</v>
      </c>
      <c r="S11" s="11">
        <f t="shared" si="3"/>
        <v>0</v>
      </c>
      <c r="T11" s="11">
        <f t="shared" si="3"/>
        <v>0</v>
      </c>
      <c r="U11" s="11">
        <f t="shared" si="3"/>
        <v>0</v>
      </c>
      <c r="V11" s="11">
        <f>V17+V24+V30+V36+V42</f>
        <v>80</v>
      </c>
      <c r="W11" s="11">
        <f>W17+W24+W30+W36+W42</f>
        <v>80</v>
      </c>
      <c r="X11" s="32">
        <f>X17+X24+X30+X36+X42</f>
        <v>0</v>
      </c>
      <c r="Y11" s="32">
        <f>Y17+Y24+Y30+Y36+Y42</f>
        <v>0</v>
      </c>
      <c r="Z11" s="11">
        <f t="shared" si="3"/>
        <v>0</v>
      </c>
      <c r="AA11" s="11">
        <f t="shared" si="3"/>
        <v>0</v>
      </c>
      <c r="AB11" s="11">
        <f t="shared" si="3"/>
        <v>0</v>
      </c>
      <c r="AC11" s="11">
        <f t="shared" si="3"/>
        <v>0</v>
      </c>
      <c r="AD11" s="11">
        <f t="shared" si="3"/>
        <v>0</v>
      </c>
      <c r="AE11" s="11">
        <f t="shared" si="3"/>
        <v>0</v>
      </c>
      <c r="AF11" s="11"/>
      <c r="AG11" s="8"/>
    </row>
    <row r="12" spans="1:33" ht="93.75" customHeight="1">
      <c r="A12" s="14" t="s">
        <v>26</v>
      </c>
      <c r="B12" s="10">
        <f aca="true" t="shared" si="4" ref="B12:AE12">B13</f>
        <v>1886.3</v>
      </c>
      <c r="C12" s="10">
        <f t="shared" si="4"/>
        <v>1886.3</v>
      </c>
      <c r="D12" s="10">
        <f t="shared" si="4"/>
        <v>1886.3</v>
      </c>
      <c r="E12" s="10">
        <f t="shared" si="4"/>
        <v>1885.42</v>
      </c>
      <c r="F12" s="10">
        <f t="shared" si="4"/>
        <v>99.95334782378201</v>
      </c>
      <c r="G12" s="10">
        <f t="shared" si="4"/>
        <v>0</v>
      </c>
      <c r="H12" s="10">
        <f t="shared" si="4"/>
        <v>0</v>
      </c>
      <c r="I12" s="10">
        <f t="shared" si="4"/>
        <v>0</v>
      </c>
      <c r="J12" s="10">
        <f t="shared" si="4"/>
        <v>0</v>
      </c>
      <c r="K12" s="10">
        <f t="shared" si="4"/>
        <v>0</v>
      </c>
      <c r="L12" s="10">
        <f t="shared" si="4"/>
        <v>0</v>
      </c>
      <c r="M12" s="10">
        <f t="shared" si="4"/>
        <v>0</v>
      </c>
      <c r="N12" s="10">
        <f t="shared" si="4"/>
        <v>0</v>
      </c>
      <c r="O12" s="10">
        <f t="shared" si="4"/>
        <v>0</v>
      </c>
      <c r="P12" s="10">
        <f t="shared" si="4"/>
        <v>0</v>
      </c>
      <c r="Q12" s="10">
        <f t="shared" si="4"/>
        <v>0</v>
      </c>
      <c r="R12" s="10">
        <f t="shared" si="4"/>
        <v>0</v>
      </c>
      <c r="S12" s="10">
        <f t="shared" si="4"/>
        <v>0</v>
      </c>
      <c r="T12" s="10">
        <f t="shared" si="4"/>
        <v>0</v>
      </c>
      <c r="U12" s="10">
        <f t="shared" si="4"/>
        <v>0</v>
      </c>
      <c r="V12" s="10">
        <f t="shared" si="4"/>
        <v>0</v>
      </c>
      <c r="W12" s="10">
        <f t="shared" si="4"/>
        <v>0</v>
      </c>
      <c r="X12" s="33">
        <f t="shared" si="4"/>
        <v>1886.3</v>
      </c>
      <c r="Y12" s="33">
        <f t="shared" si="4"/>
        <v>1441.17</v>
      </c>
      <c r="Z12" s="10">
        <f t="shared" si="4"/>
        <v>0</v>
      </c>
      <c r="AA12" s="10">
        <f t="shared" si="4"/>
        <v>444.25</v>
      </c>
      <c r="AB12" s="10">
        <f t="shared" si="4"/>
        <v>0</v>
      </c>
      <c r="AC12" s="10">
        <f t="shared" si="4"/>
        <v>0</v>
      </c>
      <c r="AD12" s="10">
        <f t="shared" si="4"/>
        <v>0</v>
      </c>
      <c r="AE12" s="10">
        <f t="shared" si="4"/>
        <v>0</v>
      </c>
      <c r="AF12" s="44" t="s">
        <v>41</v>
      </c>
      <c r="AG12" s="52"/>
    </row>
    <row r="13" spans="1:33" ht="15.75">
      <c r="A13" s="9" t="s">
        <v>21</v>
      </c>
      <c r="B13" s="10">
        <f>B14+B15+B16+B17</f>
        <v>1886.3</v>
      </c>
      <c r="C13" s="11">
        <f>C14+C15+C16+C17</f>
        <v>1886.3</v>
      </c>
      <c r="D13" s="11">
        <f>D14+D15+D16+D17</f>
        <v>1886.3</v>
      </c>
      <c r="E13" s="11">
        <f>E14+E15+E16+E17</f>
        <v>1885.42</v>
      </c>
      <c r="F13" s="11">
        <f>E13/B13*100</f>
        <v>99.95334782378201</v>
      </c>
      <c r="G13" s="11">
        <v>0</v>
      </c>
      <c r="H13" s="11">
        <f>H14+H15+H16+H17</f>
        <v>0</v>
      </c>
      <c r="I13" s="11">
        <f>I14+I15+I16+I17</f>
        <v>0</v>
      </c>
      <c r="J13" s="11">
        <f>J14+J15+J16+J17</f>
        <v>0</v>
      </c>
      <c r="K13" s="11">
        <f>K14+K15+K16+K17</f>
        <v>0</v>
      </c>
      <c r="L13" s="11">
        <f aca="true" t="shared" si="5" ref="L13:AE13">L14+L15+L16+L17</f>
        <v>0</v>
      </c>
      <c r="M13" s="11">
        <f t="shared" si="5"/>
        <v>0</v>
      </c>
      <c r="N13" s="11">
        <f>N14+N15+N16+N17</f>
        <v>0</v>
      </c>
      <c r="O13" s="11">
        <f>O14+O15+O16+O17</f>
        <v>0</v>
      </c>
      <c r="P13" s="11">
        <f t="shared" si="5"/>
        <v>0</v>
      </c>
      <c r="Q13" s="11">
        <f t="shared" si="5"/>
        <v>0</v>
      </c>
      <c r="R13" s="11">
        <f t="shared" si="5"/>
        <v>0</v>
      </c>
      <c r="S13" s="11">
        <f t="shared" si="5"/>
        <v>0</v>
      </c>
      <c r="T13" s="11">
        <f t="shared" si="5"/>
        <v>0</v>
      </c>
      <c r="U13" s="11">
        <f t="shared" si="5"/>
        <v>0</v>
      </c>
      <c r="V13" s="11">
        <f t="shared" si="5"/>
        <v>0</v>
      </c>
      <c r="W13" s="11">
        <f t="shared" si="5"/>
        <v>0</v>
      </c>
      <c r="X13" s="32">
        <f t="shared" si="5"/>
        <v>1886.3</v>
      </c>
      <c r="Y13" s="32">
        <f t="shared" si="5"/>
        <v>1441.17</v>
      </c>
      <c r="Z13" s="11">
        <f t="shared" si="5"/>
        <v>0</v>
      </c>
      <c r="AA13" s="11">
        <f t="shared" si="5"/>
        <v>444.25</v>
      </c>
      <c r="AB13" s="11">
        <f t="shared" si="5"/>
        <v>0</v>
      </c>
      <c r="AC13" s="11">
        <f t="shared" si="5"/>
        <v>0</v>
      </c>
      <c r="AD13" s="11">
        <f t="shared" si="5"/>
        <v>0</v>
      </c>
      <c r="AE13" s="11">
        <f t="shared" si="5"/>
        <v>0</v>
      </c>
      <c r="AF13" s="45"/>
      <c r="AG13" s="52"/>
    </row>
    <row r="14" spans="1:33" ht="32.25" customHeight="1">
      <c r="A14" s="13" t="s">
        <v>22</v>
      </c>
      <c r="B14" s="10">
        <f>H14+J14+L14+N14+P14+R14+T14+V14+X14+Z14+AB14+AD14</f>
        <v>0</v>
      </c>
      <c r="C14" s="11">
        <f>H14+J14+L14+N14+P14+R14+T14+V14+X14</f>
        <v>0</v>
      </c>
      <c r="D14" s="11">
        <f>C14</f>
        <v>0</v>
      </c>
      <c r="E14" s="11">
        <f>I14+K14+M14+O14+Q14+S14+U14+W14+Y14</f>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32">
        <v>0</v>
      </c>
      <c r="Y14" s="32">
        <v>0</v>
      </c>
      <c r="Z14" s="11">
        <v>0</v>
      </c>
      <c r="AA14" s="11">
        <v>0</v>
      </c>
      <c r="AB14" s="11">
        <v>0</v>
      </c>
      <c r="AC14" s="11">
        <v>0</v>
      </c>
      <c r="AD14" s="11">
        <v>0</v>
      </c>
      <c r="AE14" s="11">
        <v>0</v>
      </c>
      <c r="AF14" s="45"/>
      <c r="AG14" s="52"/>
    </row>
    <row r="15" spans="1:33" ht="29.25" customHeight="1">
      <c r="A15" s="13" t="s">
        <v>23</v>
      </c>
      <c r="B15" s="10">
        <f>H15+J15+L15+N15+P15+R15+T15+V15+X15+Z15+AB15+AD15</f>
        <v>1886.3</v>
      </c>
      <c r="C15" s="11">
        <f>H15+J15+L15+N15+P15+R15+T15+V15+X15+Z15</f>
        <v>1886.3</v>
      </c>
      <c r="D15" s="11">
        <f>C15</f>
        <v>1886.3</v>
      </c>
      <c r="E15" s="11">
        <f>I15+K15+M15+O15+Q15+S15+U15+W15+Y15+AA15</f>
        <v>1885.42</v>
      </c>
      <c r="F15" s="11">
        <f>E15/B15*100</f>
        <v>99.95334782378201</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32">
        <v>1886.3</v>
      </c>
      <c r="Y15" s="32">
        <v>1441.17</v>
      </c>
      <c r="Z15" s="11">
        <v>0</v>
      </c>
      <c r="AA15" s="11">
        <v>444.25</v>
      </c>
      <c r="AB15" s="11">
        <v>0</v>
      </c>
      <c r="AC15" s="11">
        <v>0</v>
      </c>
      <c r="AD15" s="11">
        <v>0</v>
      </c>
      <c r="AE15" s="11">
        <v>0</v>
      </c>
      <c r="AF15" s="45"/>
      <c r="AG15" s="52"/>
    </row>
    <row r="16" spans="1:33" ht="20.25" customHeight="1">
      <c r="A16" s="13" t="s">
        <v>24</v>
      </c>
      <c r="B16" s="10">
        <f>H16+J16+L16+N16+P16+R16+T16+V16+X16+Z16+AB16+AD16</f>
        <v>0</v>
      </c>
      <c r="C16" s="11">
        <f>H16+J16+L16+N16+P16+R16+T16+V16+X16</f>
        <v>0</v>
      </c>
      <c r="D16" s="11">
        <f>C16</f>
        <v>0</v>
      </c>
      <c r="E16" s="11">
        <f>I16+K16+M16+O16+Q16+S16+U16+W16+Y16</f>
        <v>0</v>
      </c>
      <c r="F16" s="11">
        <v>0</v>
      </c>
      <c r="G16" s="11">
        <v>0</v>
      </c>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32">
        <v>0</v>
      </c>
      <c r="Y16" s="32">
        <v>0</v>
      </c>
      <c r="Z16" s="11">
        <v>0</v>
      </c>
      <c r="AA16" s="11">
        <v>0</v>
      </c>
      <c r="AB16" s="11">
        <v>0</v>
      </c>
      <c r="AC16" s="11">
        <v>0</v>
      </c>
      <c r="AD16" s="11">
        <v>0</v>
      </c>
      <c r="AE16" s="11">
        <v>0</v>
      </c>
      <c r="AF16" s="45"/>
      <c r="AG16" s="52"/>
    </row>
    <row r="17" spans="1:33" ht="159" customHeight="1">
      <c r="A17" s="13" t="s">
        <v>25</v>
      </c>
      <c r="B17" s="10">
        <f>H17+J17+L17+N17+P17+R17+T17+V17+X17+Z17+AB17+AD17</f>
        <v>0</v>
      </c>
      <c r="C17" s="11">
        <f>H17+J17+L17+N17+P17+R17+T17+V17+X17</f>
        <v>0</v>
      </c>
      <c r="D17" s="11">
        <f>C17</f>
        <v>0</v>
      </c>
      <c r="E17" s="11">
        <f>I17+K17+M17+O17+Q17+S17+U17+W17+Y17</f>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32">
        <v>0</v>
      </c>
      <c r="Y17" s="32">
        <v>0</v>
      </c>
      <c r="Z17" s="11">
        <v>0</v>
      </c>
      <c r="AA17" s="11">
        <v>0</v>
      </c>
      <c r="AB17" s="11">
        <v>0</v>
      </c>
      <c r="AC17" s="11">
        <v>0</v>
      </c>
      <c r="AD17" s="11">
        <v>0</v>
      </c>
      <c r="AE17" s="11">
        <v>0</v>
      </c>
      <c r="AF17" s="46"/>
      <c r="AG17" s="52"/>
    </row>
    <row r="18" spans="1:33" ht="141.75" customHeight="1">
      <c r="A18" s="14" t="s">
        <v>27</v>
      </c>
      <c r="B18" s="10">
        <f>B19+B25+B31</f>
        <v>2218.2</v>
      </c>
      <c r="C18" s="11">
        <f>C19+C25+C31</f>
        <v>2218.2</v>
      </c>
      <c r="D18" s="11">
        <f>D19+D25+D31</f>
        <v>2218.2</v>
      </c>
      <c r="E18" s="11">
        <f>E19+E25+E31</f>
        <v>2060.32</v>
      </c>
      <c r="F18" s="11">
        <f>E18/B18*100</f>
        <v>92.88251735641512</v>
      </c>
      <c r="G18" s="11">
        <f>E18/C18*100</f>
        <v>92.88251735641512</v>
      </c>
      <c r="H18" s="11">
        <f>H25+H19+H31</f>
        <v>0</v>
      </c>
      <c r="I18" s="11">
        <f>I25+I19+I31</f>
        <v>0</v>
      </c>
      <c r="J18" s="11">
        <f>J25+J19+J31</f>
        <v>5</v>
      </c>
      <c r="K18" s="11">
        <f>K25+K19+K31</f>
        <v>2</v>
      </c>
      <c r="L18" s="11">
        <f aca="true" t="shared" si="6" ref="L18:U18">L25+L19+L31</f>
        <v>76.7</v>
      </c>
      <c r="M18" s="11">
        <f t="shared" si="6"/>
        <v>76.6</v>
      </c>
      <c r="N18" s="11">
        <f>N25+N19+N31</f>
        <v>0</v>
      </c>
      <c r="O18" s="11">
        <f>O25+O19+O31</f>
        <v>0</v>
      </c>
      <c r="P18" s="11">
        <f t="shared" si="6"/>
        <v>34.4</v>
      </c>
      <c r="Q18" s="11">
        <f t="shared" si="6"/>
        <v>37.4</v>
      </c>
      <c r="R18" s="11">
        <f t="shared" si="6"/>
        <v>0</v>
      </c>
      <c r="S18" s="11">
        <f t="shared" si="6"/>
        <v>0</v>
      </c>
      <c r="T18" s="11">
        <f t="shared" si="6"/>
        <v>2102.1</v>
      </c>
      <c r="U18" s="11">
        <f t="shared" si="6"/>
        <v>0</v>
      </c>
      <c r="V18" s="11">
        <f>V25+V19+V31</f>
        <v>0</v>
      </c>
      <c r="W18" s="11">
        <f>W19+W25+W31</f>
        <v>0</v>
      </c>
      <c r="X18" s="32">
        <f>X25+X19+X31</f>
        <v>0</v>
      </c>
      <c r="Y18" s="32">
        <f>Y19+Y25+Y31</f>
        <v>1944.3200000000002</v>
      </c>
      <c r="Z18" s="11">
        <f>Z25+Z19+Z31</f>
        <v>0</v>
      </c>
      <c r="AA18" s="11">
        <f>AA19+AA25+AA31</f>
        <v>0</v>
      </c>
      <c r="AB18" s="11">
        <f>AB25+AB19+AB31</f>
        <v>0</v>
      </c>
      <c r="AC18" s="11">
        <f>AC19+AC25+AC31</f>
        <v>0</v>
      </c>
      <c r="AD18" s="11">
        <f>AD25+AD19+AD31</f>
        <v>0</v>
      </c>
      <c r="AE18" s="11">
        <f>AE19+AE25+AE31</f>
        <v>0</v>
      </c>
      <c r="AF18" s="11"/>
      <c r="AG18" s="12"/>
    </row>
    <row r="19" spans="1:33" ht="89.25" customHeight="1">
      <c r="A19" s="13" t="s">
        <v>28</v>
      </c>
      <c r="B19" s="10">
        <f>B20</f>
        <v>2102.1</v>
      </c>
      <c r="C19" s="10">
        <f>C20</f>
        <v>2102.1</v>
      </c>
      <c r="D19" s="10">
        <f>D20</f>
        <v>2102.1</v>
      </c>
      <c r="E19" s="10">
        <f>E20</f>
        <v>1944.3200000000002</v>
      </c>
      <c r="F19" s="11">
        <f>E19/B19*100</f>
        <v>92.49417249417252</v>
      </c>
      <c r="G19" s="11">
        <f>E19/C19*100</f>
        <v>92.49417249417252</v>
      </c>
      <c r="H19" s="10">
        <f>H20</f>
        <v>0</v>
      </c>
      <c r="I19" s="10">
        <f>I20</f>
        <v>0</v>
      </c>
      <c r="J19" s="10">
        <f>J20</f>
        <v>0</v>
      </c>
      <c r="K19" s="10">
        <f>K20</f>
        <v>0</v>
      </c>
      <c r="L19" s="10">
        <f aca="true" t="shared" si="7" ref="L19:AE19">L20</f>
        <v>0</v>
      </c>
      <c r="M19" s="10">
        <f t="shared" si="7"/>
        <v>0</v>
      </c>
      <c r="N19" s="10">
        <f t="shared" si="7"/>
        <v>0</v>
      </c>
      <c r="O19" s="10">
        <f t="shared" si="7"/>
        <v>0</v>
      </c>
      <c r="P19" s="10">
        <f t="shared" si="7"/>
        <v>0</v>
      </c>
      <c r="Q19" s="10">
        <f t="shared" si="7"/>
        <v>0</v>
      </c>
      <c r="R19" s="10">
        <f t="shared" si="7"/>
        <v>0</v>
      </c>
      <c r="S19" s="10">
        <f t="shared" si="7"/>
        <v>0</v>
      </c>
      <c r="T19" s="10">
        <f t="shared" si="7"/>
        <v>2102.1</v>
      </c>
      <c r="U19" s="10">
        <f t="shared" si="7"/>
        <v>0</v>
      </c>
      <c r="V19" s="10">
        <f t="shared" si="7"/>
        <v>0</v>
      </c>
      <c r="W19" s="10">
        <f t="shared" si="7"/>
        <v>0</v>
      </c>
      <c r="X19" s="33">
        <f t="shared" si="7"/>
        <v>0</v>
      </c>
      <c r="Y19" s="33">
        <f t="shared" si="7"/>
        <v>1944.3200000000002</v>
      </c>
      <c r="Z19" s="10">
        <f t="shared" si="7"/>
        <v>0</v>
      </c>
      <c r="AA19" s="10">
        <f t="shared" si="7"/>
        <v>0</v>
      </c>
      <c r="AB19" s="10">
        <f t="shared" si="7"/>
        <v>0</v>
      </c>
      <c r="AC19" s="10">
        <f t="shared" si="7"/>
        <v>0</v>
      </c>
      <c r="AD19" s="10">
        <f t="shared" si="7"/>
        <v>0</v>
      </c>
      <c r="AE19" s="10">
        <f t="shared" si="7"/>
        <v>0</v>
      </c>
      <c r="AF19" s="44" t="s">
        <v>39</v>
      </c>
      <c r="AG19" s="47"/>
    </row>
    <row r="20" spans="1:33" ht="15.75">
      <c r="A20" s="15" t="s">
        <v>21</v>
      </c>
      <c r="B20" s="10">
        <f>B21+B22+B23+B24</f>
        <v>2102.1</v>
      </c>
      <c r="C20" s="11">
        <f>C21+C22+C23+C24</f>
        <v>2102.1</v>
      </c>
      <c r="D20" s="11">
        <f>D21+D22+D23+D24</f>
        <v>2102.1</v>
      </c>
      <c r="E20" s="11">
        <f>E21+E22+E23+E24</f>
        <v>1944.3200000000002</v>
      </c>
      <c r="F20" s="11">
        <f>E20/B20*100</f>
        <v>92.49417249417252</v>
      </c>
      <c r="G20" s="11">
        <f>E20/C20*100</f>
        <v>92.49417249417252</v>
      </c>
      <c r="H20" s="10">
        <f aca="true" t="shared" si="8" ref="H20:U20">H21+H22+H23+H24</f>
        <v>0</v>
      </c>
      <c r="I20" s="11">
        <f>I21+I22+I23+I24</f>
        <v>0</v>
      </c>
      <c r="J20" s="10">
        <f t="shared" si="8"/>
        <v>0</v>
      </c>
      <c r="K20" s="11">
        <f t="shared" si="8"/>
        <v>0</v>
      </c>
      <c r="L20" s="10">
        <f t="shared" si="8"/>
        <v>0</v>
      </c>
      <c r="M20" s="11">
        <f t="shared" si="8"/>
        <v>0</v>
      </c>
      <c r="N20" s="10">
        <f t="shared" si="8"/>
        <v>0</v>
      </c>
      <c r="O20" s="11">
        <f t="shared" si="8"/>
        <v>0</v>
      </c>
      <c r="P20" s="10">
        <f t="shared" si="8"/>
        <v>0</v>
      </c>
      <c r="Q20" s="11">
        <f t="shared" si="8"/>
        <v>0</v>
      </c>
      <c r="R20" s="11">
        <f t="shared" si="8"/>
        <v>0</v>
      </c>
      <c r="S20" s="11">
        <f t="shared" si="8"/>
        <v>0</v>
      </c>
      <c r="T20" s="10">
        <f t="shared" si="8"/>
        <v>2102.1</v>
      </c>
      <c r="U20" s="11">
        <f t="shared" si="8"/>
        <v>0</v>
      </c>
      <c r="V20" s="10">
        <f>V21+V22+V23+V24</f>
        <v>0</v>
      </c>
      <c r="W20" s="11">
        <f>W21+W22+W23+W24</f>
        <v>0</v>
      </c>
      <c r="X20" s="33">
        <f>X21+X22+X23+X24</f>
        <v>0</v>
      </c>
      <c r="Y20" s="32">
        <f>Y21+Y22+Y23+Y24</f>
        <v>1944.3200000000002</v>
      </c>
      <c r="Z20" s="10">
        <f aca="true" t="shared" si="9" ref="Z20:AE20">Z21+Z22+Z23+Z24</f>
        <v>0</v>
      </c>
      <c r="AA20" s="11">
        <f t="shared" si="9"/>
        <v>0</v>
      </c>
      <c r="AB20" s="10">
        <f t="shared" si="9"/>
        <v>0</v>
      </c>
      <c r="AC20" s="11">
        <f t="shared" si="9"/>
        <v>0</v>
      </c>
      <c r="AD20" s="10">
        <f t="shared" si="9"/>
        <v>0</v>
      </c>
      <c r="AE20" s="11">
        <f t="shared" si="9"/>
        <v>0</v>
      </c>
      <c r="AF20" s="45"/>
      <c r="AG20" s="47"/>
    </row>
    <row r="21" spans="1:33" ht="36.75" customHeight="1">
      <c r="A21" s="13" t="s">
        <v>22</v>
      </c>
      <c r="B21" s="10">
        <f>H21+J21+L21+N21+P21+R21+T21+V21+X21+Z21+AB21+AD21</f>
        <v>2081.1</v>
      </c>
      <c r="C21" s="11">
        <f>H21+J21+L21+N21+P21+R21+T21+V21+X21</f>
        <v>2081.1</v>
      </c>
      <c r="D21" s="11">
        <v>2081.1</v>
      </c>
      <c r="E21" s="11">
        <f>I21+K21+M21+O21+Q21+S21+U21+W21+Y21</f>
        <v>1924.88</v>
      </c>
      <c r="F21" s="11">
        <f>E21/B21*100</f>
        <v>92.49339291720725</v>
      </c>
      <c r="G21" s="11">
        <f>E21/C21*100</f>
        <v>92.49339291720725</v>
      </c>
      <c r="H21" s="10">
        <v>0</v>
      </c>
      <c r="I21" s="11">
        <v>0</v>
      </c>
      <c r="J21" s="10">
        <v>0</v>
      </c>
      <c r="K21" s="11">
        <v>0</v>
      </c>
      <c r="L21" s="10">
        <v>0</v>
      </c>
      <c r="M21" s="11">
        <v>0</v>
      </c>
      <c r="N21" s="10">
        <v>0</v>
      </c>
      <c r="O21" s="11">
        <v>0</v>
      </c>
      <c r="P21" s="10">
        <v>0</v>
      </c>
      <c r="Q21" s="11">
        <v>0</v>
      </c>
      <c r="R21" s="11">
        <v>0</v>
      </c>
      <c r="S21" s="11">
        <v>0</v>
      </c>
      <c r="T21" s="10">
        <v>2081.1</v>
      </c>
      <c r="U21" s="11">
        <v>0</v>
      </c>
      <c r="V21" s="10">
        <v>0</v>
      </c>
      <c r="W21" s="11">
        <v>0</v>
      </c>
      <c r="X21" s="33">
        <v>0</v>
      </c>
      <c r="Y21" s="32">
        <v>1924.88</v>
      </c>
      <c r="Z21" s="10">
        <v>0</v>
      </c>
      <c r="AA21" s="11">
        <v>0</v>
      </c>
      <c r="AB21" s="10">
        <v>0</v>
      </c>
      <c r="AC21" s="11">
        <v>0</v>
      </c>
      <c r="AD21" s="10">
        <v>0</v>
      </c>
      <c r="AE21" s="11">
        <v>0</v>
      </c>
      <c r="AF21" s="45"/>
      <c r="AG21" s="47"/>
    </row>
    <row r="22" spans="1:33" ht="24.75" customHeight="1">
      <c r="A22" s="13" t="s">
        <v>23</v>
      </c>
      <c r="B22" s="10">
        <f>H22+J22+L22+N22+P22+R22+T22+V22+X22+Z22+AB22+AD22</f>
        <v>21</v>
      </c>
      <c r="C22" s="11">
        <f>H22+J22+L22+N22+P22+R22+T22+V22+X22</f>
        <v>21</v>
      </c>
      <c r="D22" s="11">
        <v>21</v>
      </c>
      <c r="E22" s="11">
        <f>I22+K22+M22+O22+Q22+S22+U22+W22+Y22</f>
        <v>19.44</v>
      </c>
      <c r="F22" s="11">
        <f>E22/B22*100</f>
        <v>92.57142857142858</v>
      </c>
      <c r="G22" s="11">
        <f>E22/C22*100</f>
        <v>92.57142857142858</v>
      </c>
      <c r="H22" s="10">
        <v>0</v>
      </c>
      <c r="I22" s="11">
        <v>0</v>
      </c>
      <c r="J22" s="10">
        <v>0</v>
      </c>
      <c r="K22" s="11">
        <v>0</v>
      </c>
      <c r="L22" s="10">
        <v>0</v>
      </c>
      <c r="M22" s="11">
        <v>0</v>
      </c>
      <c r="N22" s="10">
        <v>0</v>
      </c>
      <c r="O22" s="11">
        <v>0</v>
      </c>
      <c r="P22" s="10">
        <v>0</v>
      </c>
      <c r="Q22" s="11">
        <v>0</v>
      </c>
      <c r="R22" s="11">
        <v>0</v>
      </c>
      <c r="S22" s="11">
        <v>0</v>
      </c>
      <c r="T22" s="10">
        <v>21</v>
      </c>
      <c r="U22" s="11">
        <v>0</v>
      </c>
      <c r="V22" s="10">
        <v>0</v>
      </c>
      <c r="W22" s="11">
        <v>0</v>
      </c>
      <c r="X22" s="33">
        <v>0</v>
      </c>
      <c r="Y22" s="32">
        <v>19.44</v>
      </c>
      <c r="Z22" s="10">
        <v>0</v>
      </c>
      <c r="AA22" s="11">
        <v>0</v>
      </c>
      <c r="AB22" s="10">
        <v>0</v>
      </c>
      <c r="AC22" s="11">
        <v>0</v>
      </c>
      <c r="AD22" s="10">
        <v>0</v>
      </c>
      <c r="AE22" s="11">
        <v>0</v>
      </c>
      <c r="AF22" s="45"/>
      <c r="AG22" s="47"/>
    </row>
    <row r="23" spans="1:33" ht="27" customHeight="1">
      <c r="A23" s="13" t="s">
        <v>24</v>
      </c>
      <c r="B23" s="16">
        <f>H23+J23+L23+N23+P23+R23+T23+V23+X23+Z23+AB23+AD23</f>
        <v>0</v>
      </c>
      <c r="C23" s="11">
        <f>H23+J23+L23+N23+P23+R23+T23+V23+X23</f>
        <v>0</v>
      </c>
      <c r="D23" s="11">
        <v>0</v>
      </c>
      <c r="E23" s="11">
        <f>I23+K23+M23+O23+Q23+S23+U23+W23+Y23</f>
        <v>0</v>
      </c>
      <c r="F23" s="11">
        <v>0</v>
      </c>
      <c r="G23" s="11">
        <v>0</v>
      </c>
      <c r="H23" s="10">
        <v>0</v>
      </c>
      <c r="I23" s="11">
        <v>0</v>
      </c>
      <c r="J23" s="11">
        <v>0</v>
      </c>
      <c r="K23" s="11">
        <v>0</v>
      </c>
      <c r="L23" s="11">
        <v>0</v>
      </c>
      <c r="M23" s="11">
        <v>0</v>
      </c>
      <c r="N23" s="10">
        <v>0</v>
      </c>
      <c r="O23" s="11">
        <v>0</v>
      </c>
      <c r="P23" s="11">
        <v>0</v>
      </c>
      <c r="Q23" s="11">
        <v>0</v>
      </c>
      <c r="R23" s="11">
        <v>0</v>
      </c>
      <c r="S23" s="11">
        <v>0</v>
      </c>
      <c r="T23" s="11">
        <v>0</v>
      </c>
      <c r="U23" s="11">
        <v>0</v>
      </c>
      <c r="V23" s="11">
        <v>0</v>
      </c>
      <c r="W23" s="11">
        <v>0</v>
      </c>
      <c r="X23" s="32">
        <v>0</v>
      </c>
      <c r="Y23" s="32">
        <v>0</v>
      </c>
      <c r="Z23" s="11">
        <v>0</v>
      </c>
      <c r="AA23" s="11">
        <v>0</v>
      </c>
      <c r="AB23" s="11">
        <v>0</v>
      </c>
      <c r="AC23" s="11">
        <v>0</v>
      </c>
      <c r="AD23" s="11">
        <v>0</v>
      </c>
      <c r="AE23" s="11">
        <v>0</v>
      </c>
      <c r="AF23" s="45"/>
      <c r="AG23" s="47"/>
    </row>
    <row r="24" spans="1:33" ht="228" customHeight="1">
      <c r="A24" s="13" t="s">
        <v>25</v>
      </c>
      <c r="B24" s="10">
        <f>H24+J24+L24+N24+P24+R24+T24+V24+X24+Z24+AB24+AD24</f>
        <v>0</v>
      </c>
      <c r="C24" s="11">
        <f>H24+J24+L24+N24+P24+R24+T24+V24+X24</f>
        <v>0</v>
      </c>
      <c r="D24" s="11">
        <v>0</v>
      </c>
      <c r="E24" s="11">
        <f>I24+K24+M24+O24+Q24+S24+U24+W24+Y24</f>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32">
        <v>0</v>
      </c>
      <c r="Y24" s="32">
        <v>0</v>
      </c>
      <c r="Z24" s="11">
        <v>0</v>
      </c>
      <c r="AA24" s="11">
        <v>0</v>
      </c>
      <c r="AB24" s="11">
        <v>0</v>
      </c>
      <c r="AC24" s="11">
        <v>0</v>
      </c>
      <c r="AD24" s="11">
        <v>0</v>
      </c>
      <c r="AE24" s="11">
        <v>0</v>
      </c>
      <c r="AF24" s="46"/>
      <c r="AG24" s="47"/>
    </row>
    <row r="25" spans="1:33" ht="53.25" customHeight="1">
      <c r="A25" s="13" t="s">
        <v>29</v>
      </c>
      <c r="B25" s="10">
        <f aca="true" t="shared" si="10" ref="B25:AE25">B26</f>
        <v>39.4</v>
      </c>
      <c r="C25" s="11">
        <f t="shared" si="10"/>
        <v>39.4</v>
      </c>
      <c r="D25" s="11">
        <f t="shared" si="10"/>
        <v>39.4</v>
      </c>
      <c r="E25" s="11">
        <f>E26</f>
        <v>39.4</v>
      </c>
      <c r="F25" s="11">
        <f t="shared" si="10"/>
        <v>100</v>
      </c>
      <c r="G25" s="11">
        <f t="shared" si="10"/>
        <v>100</v>
      </c>
      <c r="H25" s="11">
        <f t="shared" si="10"/>
        <v>0</v>
      </c>
      <c r="I25" s="11">
        <f t="shared" si="10"/>
        <v>0</v>
      </c>
      <c r="J25" s="11">
        <f t="shared" si="10"/>
        <v>5</v>
      </c>
      <c r="K25" s="11">
        <f t="shared" si="10"/>
        <v>2</v>
      </c>
      <c r="L25" s="11">
        <f t="shared" si="10"/>
        <v>0</v>
      </c>
      <c r="M25" s="11">
        <f t="shared" si="10"/>
        <v>0</v>
      </c>
      <c r="N25" s="11">
        <f t="shared" si="10"/>
        <v>0</v>
      </c>
      <c r="O25" s="11">
        <f t="shared" si="10"/>
        <v>0</v>
      </c>
      <c r="P25" s="11">
        <f t="shared" si="10"/>
        <v>34.4</v>
      </c>
      <c r="Q25" s="11">
        <f t="shared" si="10"/>
        <v>37.4</v>
      </c>
      <c r="R25" s="11">
        <f t="shared" si="10"/>
        <v>0</v>
      </c>
      <c r="S25" s="11">
        <f t="shared" si="10"/>
        <v>0</v>
      </c>
      <c r="T25" s="11">
        <f t="shared" si="10"/>
        <v>0</v>
      </c>
      <c r="U25" s="11">
        <f t="shared" si="10"/>
        <v>0</v>
      </c>
      <c r="V25" s="11">
        <f t="shared" si="10"/>
        <v>0</v>
      </c>
      <c r="W25" s="11">
        <f t="shared" si="10"/>
        <v>0</v>
      </c>
      <c r="X25" s="32">
        <f t="shared" si="10"/>
        <v>0</v>
      </c>
      <c r="Y25" s="32">
        <f t="shared" si="10"/>
        <v>0</v>
      </c>
      <c r="Z25" s="11">
        <f t="shared" si="10"/>
        <v>0</v>
      </c>
      <c r="AA25" s="11">
        <f t="shared" si="10"/>
        <v>0</v>
      </c>
      <c r="AB25" s="11">
        <f t="shared" si="10"/>
        <v>0</v>
      </c>
      <c r="AC25" s="11">
        <f t="shared" si="10"/>
        <v>0</v>
      </c>
      <c r="AD25" s="11">
        <f t="shared" si="10"/>
        <v>0</v>
      </c>
      <c r="AE25" s="11">
        <f t="shared" si="10"/>
        <v>0</v>
      </c>
      <c r="AF25" s="48" t="s">
        <v>47</v>
      </c>
      <c r="AG25" s="4"/>
    </row>
    <row r="26" spans="1:33" ht="15.75">
      <c r="A26" s="9" t="s">
        <v>21</v>
      </c>
      <c r="B26" s="10">
        <f>B27+B28+B29+B30</f>
        <v>39.4</v>
      </c>
      <c r="C26" s="11">
        <f>C27+C28+C29+C30</f>
        <v>39.4</v>
      </c>
      <c r="D26" s="11">
        <f>D27+D28+D29+D30</f>
        <v>39.4</v>
      </c>
      <c r="E26" s="11">
        <f>E27+E28+E29+E30</f>
        <v>39.4</v>
      </c>
      <c r="F26" s="11">
        <f>E26/B26*100</f>
        <v>100</v>
      </c>
      <c r="G26" s="11">
        <f>E26/C26*100</f>
        <v>100</v>
      </c>
      <c r="H26" s="17">
        <f aca="true" t="shared" si="11" ref="H26:M26">H27+H28+H29+H30</f>
        <v>0</v>
      </c>
      <c r="I26" s="11">
        <f t="shared" si="11"/>
        <v>0</v>
      </c>
      <c r="J26" s="11">
        <f t="shared" si="11"/>
        <v>5</v>
      </c>
      <c r="K26" s="11">
        <f t="shared" si="11"/>
        <v>2</v>
      </c>
      <c r="L26" s="11">
        <f t="shared" si="11"/>
        <v>0</v>
      </c>
      <c r="M26" s="11">
        <f t="shared" si="11"/>
        <v>0</v>
      </c>
      <c r="N26" s="11">
        <f>N27+N28++N29+N30</f>
        <v>0</v>
      </c>
      <c r="O26" s="11">
        <f>O27+O28+O29+O30</f>
        <v>0</v>
      </c>
      <c r="P26" s="11">
        <f>P27+P28+P29+P30</f>
        <v>34.4</v>
      </c>
      <c r="Q26" s="11">
        <f>Q27+Q28+Q29+Q30</f>
        <v>37.4</v>
      </c>
      <c r="R26" s="11">
        <f>R27+R28+R29+R30</f>
        <v>0</v>
      </c>
      <c r="S26" s="11">
        <f>S27+S28+S29+S30</f>
        <v>0</v>
      </c>
      <c r="T26" s="11">
        <f>T27+T28++T29+T30</f>
        <v>0</v>
      </c>
      <c r="U26" s="11">
        <f aca="true" t="shared" si="12" ref="U26:AE26">U27+U28+U29+U30</f>
        <v>0</v>
      </c>
      <c r="V26" s="11">
        <f t="shared" si="12"/>
        <v>0</v>
      </c>
      <c r="W26" s="11">
        <f t="shared" si="12"/>
        <v>0</v>
      </c>
      <c r="X26" s="32">
        <f t="shared" si="12"/>
        <v>0</v>
      </c>
      <c r="Y26" s="32">
        <f t="shared" si="12"/>
        <v>0</v>
      </c>
      <c r="Z26" s="11">
        <f t="shared" si="12"/>
        <v>0</v>
      </c>
      <c r="AA26" s="11">
        <f t="shared" si="12"/>
        <v>0</v>
      </c>
      <c r="AB26" s="11">
        <f t="shared" si="12"/>
        <v>0</v>
      </c>
      <c r="AC26" s="11">
        <f t="shared" si="12"/>
        <v>0</v>
      </c>
      <c r="AD26" s="11">
        <f t="shared" si="12"/>
        <v>0</v>
      </c>
      <c r="AE26" s="11">
        <f t="shared" si="12"/>
        <v>0</v>
      </c>
      <c r="AF26" s="48"/>
      <c r="AG26" s="4"/>
    </row>
    <row r="27" spans="1:33" ht="15.75">
      <c r="A27" s="13" t="s">
        <v>22</v>
      </c>
      <c r="B27" s="10">
        <f>H27+J27+L27+N27+P27+R27+T27+V27+X27+Z27+AB27+AD27</f>
        <v>0</v>
      </c>
      <c r="C27" s="11">
        <f>H27+J27+L27+N27+P27+R27+T27+V27+X27</f>
        <v>0</v>
      </c>
      <c r="D27" s="11">
        <v>0</v>
      </c>
      <c r="E27" s="11">
        <f>I27+K27+M27+O27+Q27+S27+U27+W27+Y27</f>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32">
        <v>0</v>
      </c>
      <c r="Y27" s="32">
        <v>0</v>
      </c>
      <c r="Z27" s="11">
        <v>0</v>
      </c>
      <c r="AA27" s="11">
        <v>0</v>
      </c>
      <c r="AB27" s="11">
        <v>0</v>
      </c>
      <c r="AC27" s="11">
        <v>0</v>
      </c>
      <c r="AD27" s="11">
        <v>0</v>
      </c>
      <c r="AE27" s="11">
        <v>0</v>
      </c>
      <c r="AF27" s="48"/>
      <c r="AG27" s="4"/>
    </row>
    <row r="28" spans="1:33" ht="15.75">
      <c r="A28" s="13" t="s">
        <v>23</v>
      </c>
      <c r="B28" s="10">
        <f>H28+J28+L28+N28+P28+R28+T28+V28+X28+Z28+AB28+AD28</f>
        <v>39.4</v>
      </c>
      <c r="C28" s="11">
        <f>H28+J28+L28+N28+P28+R28+T28+V28+X28</f>
        <v>39.4</v>
      </c>
      <c r="D28" s="11">
        <v>39.4</v>
      </c>
      <c r="E28" s="11">
        <f>I28+K28+M28+O28+Q28+S28+U28+W28+Y28</f>
        <v>39.4</v>
      </c>
      <c r="F28" s="11">
        <f>E28/B28*100</f>
        <v>100</v>
      </c>
      <c r="G28" s="11">
        <f>E28/C28*100</f>
        <v>100</v>
      </c>
      <c r="H28" s="11">
        <v>0</v>
      </c>
      <c r="I28" s="11">
        <v>0</v>
      </c>
      <c r="J28" s="11">
        <v>5</v>
      </c>
      <c r="K28" s="11">
        <v>2</v>
      </c>
      <c r="L28" s="11">
        <v>0</v>
      </c>
      <c r="M28" s="11">
        <v>0</v>
      </c>
      <c r="N28" s="11">
        <v>0</v>
      </c>
      <c r="O28" s="11">
        <v>0</v>
      </c>
      <c r="P28" s="11">
        <v>34.4</v>
      </c>
      <c r="Q28" s="11">
        <v>37.4</v>
      </c>
      <c r="R28" s="11">
        <v>0</v>
      </c>
      <c r="S28" s="11">
        <v>0</v>
      </c>
      <c r="T28" s="11">
        <v>0</v>
      </c>
      <c r="U28" s="11">
        <v>0</v>
      </c>
      <c r="V28" s="11">
        <v>0</v>
      </c>
      <c r="W28" s="11">
        <v>0</v>
      </c>
      <c r="X28" s="32">
        <v>0</v>
      </c>
      <c r="Y28" s="32">
        <v>0</v>
      </c>
      <c r="Z28" s="11">
        <v>0</v>
      </c>
      <c r="AA28" s="11">
        <v>0</v>
      </c>
      <c r="AB28" s="11">
        <v>0</v>
      </c>
      <c r="AC28" s="11">
        <v>0</v>
      </c>
      <c r="AD28" s="11">
        <v>0</v>
      </c>
      <c r="AE28" s="11">
        <v>0</v>
      </c>
      <c r="AF28" s="48"/>
      <c r="AG28" s="4"/>
    </row>
    <row r="29" spans="1:33" ht="15.75">
      <c r="A29" s="13" t="s">
        <v>24</v>
      </c>
      <c r="B29" s="10">
        <f>H29+J29+L29+N29+P29+R29+T29+V29+X29+Z29+AB29+AD29</f>
        <v>0</v>
      </c>
      <c r="C29" s="11">
        <f>H29+J29+L29+N29+P29+R29+T29+V29+X29</f>
        <v>0</v>
      </c>
      <c r="D29" s="11">
        <v>0</v>
      </c>
      <c r="E29" s="11">
        <f>I29+K29+M29+O29+Q29+S29+U29+W29+Y29</f>
        <v>0</v>
      </c>
      <c r="F29" s="11">
        <v>0</v>
      </c>
      <c r="G29" s="11">
        <v>0</v>
      </c>
      <c r="H29" s="11">
        <v>0</v>
      </c>
      <c r="I29" s="11">
        <v>0</v>
      </c>
      <c r="J29" s="11">
        <v>0</v>
      </c>
      <c r="K29" s="11">
        <v>0</v>
      </c>
      <c r="L29" s="11">
        <v>0</v>
      </c>
      <c r="M29" s="11">
        <v>0</v>
      </c>
      <c r="N29" s="17">
        <v>0</v>
      </c>
      <c r="O29" s="11">
        <v>0</v>
      </c>
      <c r="P29" s="11">
        <v>0</v>
      </c>
      <c r="Q29" s="11">
        <v>0</v>
      </c>
      <c r="R29" s="11">
        <v>0</v>
      </c>
      <c r="S29" s="11">
        <v>0</v>
      </c>
      <c r="T29" s="11">
        <v>0</v>
      </c>
      <c r="U29" s="11">
        <v>0</v>
      </c>
      <c r="V29" s="11">
        <v>0</v>
      </c>
      <c r="W29" s="11">
        <v>0</v>
      </c>
      <c r="X29" s="32">
        <v>0</v>
      </c>
      <c r="Y29" s="32">
        <v>0</v>
      </c>
      <c r="Z29" s="11">
        <v>0</v>
      </c>
      <c r="AA29" s="11">
        <v>0</v>
      </c>
      <c r="AB29" s="11">
        <v>0</v>
      </c>
      <c r="AC29" s="11">
        <v>0</v>
      </c>
      <c r="AD29" s="11">
        <v>0</v>
      </c>
      <c r="AE29" s="11">
        <v>0</v>
      </c>
      <c r="AF29" s="48"/>
      <c r="AG29" s="4"/>
    </row>
    <row r="30" spans="1:33" ht="166.5" customHeight="1">
      <c r="A30" s="13" t="s">
        <v>25</v>
      </c>
      <c r="B30" s="10">
        <f>H30+J30+L30+N30+P30+R30+T30+V30+X30+Z30+AB30+AD30</f>
        <v>0</v>
      </c>
      <c r="C30" s="11">
        <f>H30+J30+L30+N30+P30+R30+T30+V30+X30</f>
        <v>0</v>
      </c>
      <c r="D30" s="11">
        <v>0</v>
      </c>
      <c r="E30" s="11">
        <f>I30+K30+M30+O30+Q30+S30+U30+W30+Y30</f>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32">
        <v>0</v>
      </c>
      <c r="Y30" s="32">
        <v>0</v>
      </c>
      <c r="Z30" s="11">
        <v>0</v>
      </c>
      <c r="AA30" s="11">
        <v>0</v>
      </c>
      <c r="AB30" s="11">
        <v>0</v>
      </c>
      <c r="AC30" s="11">
        <v>0</v>
      </c>
      <c r="AD30" s="11">
        <v>0</v>
      </c>
      <c r="AE30" s="11">
        <v>0</v>
      </c>
      <c r="AF30" s="48"/>
      <c r="AG30" s="4"/>
    </row>
    <row r="31" spans="1:33" ht="78.75">
      <c r="A31" s="13" t="s">
        <v>30</v>
      </c>
      <c r="B31" s="10">
        <f aca="true" t="shared" si="13" ref="B31:AE31">B32</f>
        <v>76.7</v>
      </c>
      <c r="C31" s="11">
        <f t="shared" si="13"/>
        <v>76.7</v>
      </c>
      <c r="D31" s="11">
        <f t="shared" si="13"/>
        <v>76.7</v>
      </c>
      <c r="E31" s="11">
        <f t="shared" si="13"/>
        <v>76.6</v>
      </c>
      <c r="F31" s="11">
        <f t="shared" si="13"/>
        <v>99.8696219035202</v>
      </c>
      <c r="G31" s="11">
        <f t="shared" si="13"/>
        <v>99.8696219035202</v>
      </c>
      <c r="H31" s="11">
        <f t="shared" si="13"/>
        <v>0</v>
      </c>
      <c r="I31" s="11">
        <f t="shared" si="13"/>
        <v>0</v>
      </c>
      <c r="J31" s="11">
        <f t="shared" si="13"/>
        <v>0</v>
      </c>
      <c r="K31" s="11">
        <f t="shared" si="13"/>
        <v>0</v>
      </c>
      <c r="L31" s="11">
        <f t="shared" si="13"/>
        <v>76.7</v>
      </c>
      <c r="M31" s="11">
        <f t="shared" si="13"/>
        <v>76.6</v>
      </c>
      <c r="N31" s="11">
        <f t="shared" si="13"/>
        <v>0</v>
      </c>
      <c r="O31" s="11">
        <f t="shared" si="13"/>
        <v>0</v>
      </c>
      <c r="P31" s="11">
        <f t="shared" si="13"/>
        <v>0</v>
      </c>
      <c r="Q31" s="11">
        <f t="shared" si="13"/>
        <v>0</v>
      </c>
      <c r="R31" s="11">
        <f t="shared" si="13"/>
        <v>0</v>
      </c>
      <c r="S31" s="11">
        <f t="shared" si="13"/>
        <v>0</v>
      </c>
      <c r="T31" s="11">
        <f t="shared" si="13"/>
        <v>0</v>
      </c>
      <c r="U31" s="11">
        <f t="shared" si="13"/>
        <v>0</v>
      </c>
      <c r="V31" s="11">
        <f t="shared" si="13"/>
        <v>0</v>
      </c>
      <c r="W31" s="11">
        <f t="shared" si="13"/>
        <v>0</v>
      </c>
      <c r="X31" s="32">
        <f t="shared" si="13"/>
        <v>0</v>
      </c>
      <c r="Y31" s="32">
        <f t="shared" si="13"/>
        <v>0</v>
      </c>
      <c r="Z31" s="11">
        <f t="shared" si="13"/>
        <v>0</v>
      </c>
      <c r="AA31" s="11">
        <f t="shared" si="13"/>
        <v>0</v>
      </c>
      <c r="AB31" s="11">
        <f t="shared" si="13"/>
        <v>0</v>
      </c>
      <c r="AC31" s="11">
        <f t="shared" si="13"/>
        <v>0</v>
      </c>
      <c r="AD31" s="11">
        <f t="shared" si="13"/>
        <v>0</v>
      </c>
      <c r="AE31" s="11">
        <f t="shared" si="13"/>
        <v>0</v>
      </c>
      <c r="AF31" s="44" t="s">
        <v>38</v>
      </c>
      <c r="AG31" s="40"/>
    </row>
    <row r="32" spans="1:33" ht="15.75">
      <c r="A32" s="15" t="s">
        <v>21</v>
      </c>
      <c r="B32" s="10">
        <f>B33+B34+B35+B36</f>
        <v>76.7</v>
      </c>
      <c r="C32" s="11">
        <f>C33+C34+C35+C36</f>
        <v>76.7</v>
      </c>
      <c r="D32" s="11">
        <f>D33+D34+D35+D36</f>
        <v>76.7</v>
      </c>
      <c r="E32" s="11">
        <f>E33+E34+E35+E36</f>
        <v>76.6</v>
      </c>
      <c r="F32" s="11">
        <f>E32/B32*100</f>
        <v>99.8696219035202</v>
      </c>
      <c r="G32" s="11">
        <f>E32/C32*100</f>
        <v>99.8696219035202</v>
      </c>
      <c r="H32" s="11">
        <f aca="true" t="shared" si="14" ref="H32:AE32">H33+H34+H35+H36</f>
        <v>0</v>
      </c>
      <c r="I32" s="11">
        <f t="shared" si="14"/>
        <v>0</v>
      </c>
      <c r="J32" s="11">
        <f t="shared" si="14"/>
        <v>0</v>
      </c>
      <c r="K32" s="11">
        <f t="shared" si="14"/>
        <v>0</v>
      </c>
      <c r="L32" s="11">
        <f t="shared" si="14"/>
        <v>76.7</v>
      </c>
      <c r="M32" s="11">
        <f t="shared" si="14"/>
        <v>76.6</v>
      </c>
      <c r="N32" s="11">
        <f t="shared" si="14"/>
        <v>0</v>
      </c>
      <c r="O32" s="11">
        <f t="shared" si="14"/>
        <v>0</v>
      </c>
      <c r="P32" s="11">
        <f t="shared" si="14"/>
        <v>0</v>
      </c>
      <c r="Q32" s="11">
        <f t="shared" si="14"/>
        <v>0</v>
      </c>
      <c r="R32" s="11">
        <f t="shared" si="14"/>
        <v>0</v>
      </c>
      <c r="S32" s="11">
        <f t="shared" si="14"/>
        <v>0</v>
      </c>
      <c r="T32" s="11">
        <f t="shared" si="14"/>
        <v>0</v>
      </c>
      <c r="U32" s="11">
        <f t="shared" si="14"/>
        <v>0</v>
      </c>
      <c r="V32" s="11">
        <f t="shared" si="14"/>
        <v>0</v>
      </c>
      <c r="W32" s="11">
        <f t="shared" si="14"/>
        <v>0</v>
      </c>
      <c r="X32" s="32">
        <f t="shared" si="14"/>
        <v>0</v>
      </c>
      <c r="Y32" s="32">
        <f t="shared" si="14"/>
        <v>0</v>
      </c>
      <c r="Z32" s="11">
        <f t="shared" si="14"/>
        <v>0</v>
      </c>
      <c r="AA32" s="11">
        <f t="shared" si="14"/>
        <v>0</v>
      </c>
      <c r="AB32" s="11">
        <f t="shared" si="14"/>
        <v>0</v>
      </c>
      <c r="AC32" s="11">
        <f t="shared" si="14"/>
        <v>0</v>
      </c>
      <c r="AD32" s="11">
        <f t="shared" si="14"/>
        <v>0</v>
      </c>
      <c r="AE32" s="11">
        <f t="shared" si="14"/>
        <v>0</v>
      </c>
      <c r="AF32" s="45"/>
      <c r="AG32" s="40"/>
    </row>
    <row r="33" spans="1:33" ht="38.25" customHeight="1">
      <c r="A33" s="13" t="s">
        <v>22</v>
      </c>
      <c r="B33" s="10">
        <f>H33+J33+L33+N33+P33+R33+T33+V33+X33+Z33+AB33+AD33</f>
        <v>0</v>
      </c>
      <c r="C33" s="11">
        <f>H33+J33+L33+N33+P33+R33+T33+V33+X33</f>
        <v>0</v>
      </c>
      <c r="D33" s="11">
        <v>0</v>
      </c>
      <c r="E33" s="11">
        <f>I33+K33+M33+O33+Q33+S33+U33+W33+Y33</f>
        <v>0</v>
      </c>
      <c r="F33" s="11">
        <v>0</v>
      </c>
      <c r="G33" s="11">
        <v>0</v>
      </c>
      <c r="H33" s="11">
        <v>0</v>
      </c>
      <c r="I33" s="11">
        <v>0</v>
      </c>
      <c r="J33" s="11">
        <v>0</v>
      </c>
      <c r="K33" s="11">
        <v>0</v>
      </c>
      <c r="L33" s="11">
        <v>0</v>
      </c>
      <c r="M33" s="11">
        <v>0</v>
      </c>
      <c r="N33" s="11">
        <v>0</v>
      </c>
      <c r="O33" s="11">
        <v>0</v>
      </c>
      <c r="P33" s="11">
        <v>0</v>
      </c>
      <c r="Q33" s="11">
        <v>0</v>
      </c>
      <c r="R33" s="11">
        <v>0</v>
      </c>
      <c r="S33" s="11">
        <v>0</v>
      </c>
      <c r="T33" s="11">
        <v>0</v>
      </c>
      <c r="U33" s="11">
        <v>0</v>
      </c>
      <c r="V33" s="11">
        <v>0</v>
      </c>
      <c r="W33" s="11">
        <v>0</v>
      </c>
      <c r="X33" s="32">
        <v>0</v>
      </c>
      <c r="Y33" s="32">
        <v>0</v>
      </c>
      <c r="Z33" s="11">
        <v>0</v>
      </c>
      <c r="AA33" s="11">
        <v>0</v>
      </c>
      <c r="AB33" s="11">
        <v>0</v>
      </c>
      <c r="AC33" s="11">
        <v>0</v>
      </c>
      <c r="AD33" s="11">
        <v>0</v>
      </c>
      <c r="AE33" s="11">
        <v>0</v>
      </c>
      <c r="AF33" s="45"/>
      <c r="AG33" s="40"/>
    </row>
    <row r="34" spans="1:33" ht="23.25" customHeight="1">
      <c r="A34" s="13" t="s">
        <v>23</v>
      </c>
      <c r="B34" s="10">
        <f>H34+J34+L34+N34+P34+R34+T34+V34+X34+Z34+AB34+AD34</f>
        <v>76.7</v>
      </c>
      <c r="C34" s="11">
        <f>H34+J34+L34+N34+P34+R34+T34+V34+X34</f>
        <v>76.7</v>
      </c>
      <c r="D34" s="11">
        <v>76.7</v>
      </c>
      <c r="E34" s="11">
        <f>I34+K34+M34+O34+Q34+S34+U34+W34+Y34</f>
        <v>76.6</v>
      </c>
      <c r="F34" s="11">
        <f>E34/B34*100</f>
        <v>99.8696219035202</v>
      </c>
      <c r="G34" s="11">
        <f>E34/C34*100</f>
        <v>99.8696219035202</v>
      </c>
      <c r="H34" s="11">
        <v>0</v>
      </c>
      <c r="I34" s="11">
        <v>0</v>
      </c>
      <c r="J34" s="11">
        <v>0</v>
      </c>
      <c r="K34" s="11">
        <v>0</v>
      </c>
      <c r="L34" s="11">
        <v>76.7</v>
      </c>
      <c r="M34" s="11">
        <v>76.6</v>
      </c>
      <c r="N34" s="11">
        <v>0</v>
      </c>
      <c r="O34" s="11">
        <v>0</v>
      </c>
      <c r="P34" s="11">
        <v>0</v>
      </c>
      <c r="Q34" s="11">
        <v>0</v>
      </c>
      <c r="R34" s="11">
        <v>0</v>
      </c>
      <c r="S34" s="11">
        <v>0</v>
      </c>
      <c r="T34" s="11">
        <v>0</v>
      </c>
      <c r="U34" s="11">
        <v>0</v>
      </c>
      <c r="V34" s="11">
        <v>0</v>
      </c>
      <c r="W34" s="11">
        <v>0</v>
      </c>
      <c r="X34" s="32">
        <v>0</v>
      </c>
      <c r="Y34" s="32">
        <v>0</v>
      </c>
      <c r="Z34" s="11">
        <v>0</v>
      </c>
      <c r="AA34" s="11">
        <v>0</v>
      </c>
      <c r="AB34" s="11">
        <v>0</v>
      </c>
      <c r="AC34" s="11">
        <v>0</v>
      </c>
      <c r="AD34" s="11">
        <v>0</v>
      </c>
      <c r="AE34" s="11">
        <v>0</v>
      </c>
      <c r="AF34" s="45"/>
      <c r="AG34" s="40"/>
    </row>
    <row r="35" spans="1:33" ht="22.5" customHeight="1">
      <c r="A35" s="13" t="s">
        <v>24</v>
      </c>
      <c r="B35" s="10">
        <f>H35+J35+L35+N35+P35+R35+T35+V35+X35+Z35+AB35+AD35</f>
        <v>0</v>
      </c>
      <c r="C35" s="11">
        <f>H35+J35+L35+N35+P35+R35+T35+V35+X35</f>
        <v>0</v>
      </c>
      <c r="D35" s="11">
        <v>0</v>
      </c>
      <c r="E35" s="11">
        <f>I35+K35+M35+O35+Q35+S35+U35+W35+Y35</f>
        <v>0</v>
      </c>
      <c r="F35" s="11">
        <v>0</v>
      </c>
      <c r="G35" s="11">
        <v>0</v>
      </c>
      <c r="H35" s="11">
        <v>0</v>
      </c>
      <c r="I35" s="11">
        <v>0</v>
      </c>
      <c r="J35" s="11">
        <v>0</v>
      </c>
      <c r="K35" s="11">
        <v>0</v>
      </c>
      <c r="L35" s="11">
        <v>0</v>
      </c>
      <c r="M35" s="11">
        <v>0</v>
      </c>
      <c r="N35" s="11">
        <v>0</v>
      </c>
      <c r="O35" s="11">
        <v>0</v>
      </c>
      <c r="P35" s="11">
        <v>0</v>
      </c>
      <c r="Q35" s="11">
        <v>0</v>
      </c>
      <c r="R35" s="11">
        <v>0</v>
      </c>
      <c r="S35" s="11">
        <v>0</v>
      </c>
      <c r="T35" s="11">
        <v>0</v>
      </c>
      <c r="U35" s="11">
        <v>0</v>
      </c>
      <c r="V35" s="11">
        <v>0</v>
      </c>
      <c r="W35" s="11">
        <v>0</v>
      </c>
      <c r="X35" s="32">
        <v>0</v>
      </c>
      <c r="Y35" s="32">
        <v>0</v>
      </c>
      <c r="Z35" s="11">
        <v>0</v>
      </c>
      <c r="AA35" s="11">
        <v>0</v>
      </c>
      <c r="AB35" s="11">
        <v>0</v>
      </c>
      <c r="AC35" s="11">
        <v>0</v>
      </c>
      <c r="AD35" s="11">
        <v>0</v>
      </c>
      <c r="AE35" s="11">
        <v>0</v>
      </c>
      <c r="AF35" s="45"/>
      <c r="AG35" s="40"/>
    </row>
    <row r="36" spans="1:33" ht="198" customHeight="1">
      <c r="A36" s="13" t="s">
        <v>25</v>
      </c>
      <c r="B36" s="10">
        <f>H36+J36+L36+N36+P36+R36+T36+V36+X36+Z36+AB36+AD36</f>
        <v>0</v>
      </c>
      <c r="C36" s="11">
        <f>H36+J36+L36+N36+P36+R36+T36+V36+X36</f>
        <v>0</v>
      </c>
      <c r="D36" s="11">
        <v>0</v>
      </c>
      <c r="E36" s="11">
        <f>I36+K36+M36+O36+Q36+S36+U36+W36+Y36</f>
        <v>0</v>
      </c>
      <c r="F36" s="11">
        <v>0</v>
      </c>
      <c r="G36" s="11">
        <v>0</v>
      </c>
      <c r="H36" s="11">
        <v>0</v>
      </c>
      <c r="I36" s="11">
        <v>0</v>
      </c>
      <c r="J36" s="11">
        <v>0</v>
      </c>
      <c r="K36" s="11">
        <v>0</v>
      </c>
      <c r="L36" s="11">
        <v>0</v>
      </c>
      <c r="M36" s="11">
        <v>0</v>
      </c>
      <c r="N36" s="11">
        <v>0</v>
      </c>
      <c r="O36" s="11">
        <v>0</v>
      </c>
      <c r="P36" s="11">
        <v>0</v>
      </c>
      <c r="Q36" s="11">
        <v>0</v>
      </c>
      <c r="R36" s="11">
        <v>0</v>
      </c>
      <c r="S36" s="11">
        <v>0</v>
      </c>
      <c r="T36" s="11">
        <v>0</v>
      </c>
      <c r="U36" s="11">
        <v>0</v>
      </c>
      <c r="V36" s="11">
        <v>0</v>
      </c>
      <c r="W36" s="11">
        <v>0</v>
      </c>
      <c r="X36" s="32">
        <v>0</v>
      </c>
      <c r="Y36" s="32">
        <v>0</v>
      </c>
      <c r="Z36" s="11">
        <v>0</v>
      </c>
      <c r="AA36" s="11">
        <v>0</v>
      </c>
      <c r="AB36" s="11">
        <v>0</v>
      </c>
      <c r="AC36" s="11">
        <v>0</v>
      </c>
      <c r="AD36" s="11">
        <v>0</v>
      </c>
      <c r="AE36" s="11">
        <v>0</v>
      </c>
      <c r="AF36" s="46"/>
      <c r="AG36" s="40"/>
    </row>
    <row r="37" spans="1:33" ht="144.75" customHeight="1">
      <c r="A37" s="14" t="s">
        <v>31</v>
      </c>
      <c r="B37" s="10">
        <f>B38</f>
        <v>80</v>
      </c>
      <c r="C37" s="11">
        <f>C38</f>
        <v>80</v>
      </c>
      <c r="D37" s="11">
        <f>D38</f>
        <v>80</v>
      </c>
      <c r="E37" s="11">
        <f>E38</f>
        <v>80</v>
      </c>
      <c r="F37" s="11">
        <f>E37/B37*100</f>
        <v>100</v>
      </c>
      <c r="G37" s="11">
        <f>E37/C37*100</f>
        <v>100</v>
      </c>
      <c r="H37" s="11">
        <f aca="true" t="shared" si="15" ref="H37:AE37">H38</f>
        <v>0</v>
      </c>
      <c r="I37" s="11">
        <f t="shared" si="15"/>
        <v>0</v>
      </c>
      <c r="J37" s="11">
        <f t="shared" si="15"/>
        <v>0</v>
      </c>
      <c r="K37" s="11">
        <f t="shared" si="15"/>
        <v>0</v>
      </c>
      <c r="L37" s="11">
        <f t="shared" si="15"/>
        <v>0</v>
      </c>
      <c r="M37" s="11">
        <f t="shared" si="15"/>
        <v>0</v>
      </c>
      <c r="N37" s="11">
        <f t="shared" si="15"/>
        <v>0</v>
      </c>
      <c r="O37" s="11">
        <f t="shared" si="15"/>
        <v>0</v>
      </c>
      <c r="P37" s="11">
        <f t="shared" si="15"/>
        <v>0</v>
      </c>
      <c r="Q37" s="11">
        <f t="shared" si="15"/>
        <v>0</v>
      </c>
      <c r="R37" s="11">
        <f t="shared" si="15"/>
        <v>0</v>
      </c>
      <c r="S37" s="11">
        <f t="shared" si="15"/>
        <v>0</v>
      </c>
      <c r="T37" s="11">
        <f t="shared" si="15"/>
        <v>0</v>
      </c>
      <c r="U37" s="11">
        <f t="shared" si="15"/>
        <v>0</v>
      </c>
      <c r="V37" s="11">
        <f t="shared" si="15"/>
        <v>80</v>
      </c>
      <c r="W37" s="11">
        <f t="shared" si="15"/>
        <v>80</v>
      </c>
      <c r="X37" s="32">
        <f t="shared" si="15"/>
        <v>0</v>
      </c>
      <c r="Y37" s="32">
        <f t="shared" si="15"/>
        <v>0</v>
      </c>
      <c r="Z37" s="11">
        <f t="shared" si="15"/>
        <v>0</v>
      </c>
      <c r="AA37" s="11">
        <f t="shared" si="15"/>
        <v>0</v>
      </c>
      <c r="AB37" s="11">
        <f t="shared" si="15"/>
        <v>0</v>
      </c>
      <c r="AC37" s="11">
        <f t="shared" si="15"/>
        <v>0</v>
      </c>
      <c r="AD37" s="11">
        <f t="shared" si="15"/>
        <v>0</v>
      </c>
      <c r="AE37" s="11">
        <f t="shared" si="15"/>
        <v>0</v>
      </c>
      <c r="AF37" s="35" t="s">
        <v>48</v>
      </c>
      <c r="AG37" s="40"/>
    </row>
    <row r="38" spans="1:33" ht="15.75">
      <c r="A38" s="15" t="s">
        <v>21</v>
      </c>
      <c r="B38" s="10">
        <f>B39+B40+B41+B42</f>
        <v>80</v>
      </c>
      <c r="C38" s="11">
        <f>C39+C40+C41+C42</f>
        <v>80</v>
      </c>
      <c r="D38" s="11">
        <f>D39+D40+D41+D42</f>
        <v>80</v>
      </c>
      <c r="E38" s="11">
        <f>E39+E40+E41+E42</f>
        <v>80</v>
      </c>
      <c r="F38" s="11">
        <f>E38/B38*100</f>
        <v>100</v>
      </c>
      <c r="G38" s="11">
        <f>E38/C38*100</f>
        <v>100</v>
      </c>
      <c r="H38" s="11">
        <f>H39+H40+H41++H42</f>
        <v>0</v>
      </c>
      <c r="I38" s="11">
        <f aca="true" t="shared" si="16" ref="I38:AE38">I39+I40+I41+I42</f>
        <v>0</v>
      </c>
      <c r="J38" s="11">
        <f t="shared" si="16"/>
        <v>0</v>
      </c>
      <c r="K38" s="11">
        <f t="shared" si="16"/>
        <v>0</v>
      </c>
      <c r="L38" s="11">
        <f t="shared" si="16"/>
        <v>0</v>
      </c>
      <c r="M38" s="11">
        <f t="shared" si="16"/>
        <v>0</v>
      </c>
      <c r="N38" s="11">
        <f t="shared" si="16"/>
        <v>0</v>
      </c>
      <c r="O38" s="11">
        <f t="shared" si="16"/>
        <v>0</v>
      </c>
      <c r="P38" s="11">
        <f t="shared" si="16"/>
        <v>0</v>
      </c>
      <c r="Q38" s="11">
        <f t="shared" si="16"/>
        <v>0</v>
      </c>
      <c r="R38" s="11">
        <f t="shared" si="16"/>
        <v>0</v>
      </c>
      <c r="S38" s="11">
        <f t="shared" si="16"/>
        <v>0</v>
      </c>
      <c r="T38" s="11">
        <f t="shared" si="16"/>
        <v>0</v>
      </c>
      <c r="U38" s="11">
        <f t="shared" si="16"/>
        <v>0</v>
      </c>
      <c r="V38" s="11">
        <f t="shared" si="16"/>
        <v>80</v>
      </c>
      <c r="W38" s="11">
        <f t="shared" si="16"/>
        <v>80</v>
      </c>
      <c r="X38" s="32">
        <f t="shared" si="16"/>
        <v>0</v>
      </c>
      <c r="Y38" s="32">
        <f t="shared" si="16"/>
        <v>0</v>
      </c>
      <c r="Z38" s="11">
        <f t="shared" si="16"/>
        <v>0</v>
      </c>
      <c r="AA38" s="11">
        <f t="shared" si="16"/>
        <v>0</v>
      </c>
      <c r="AB38" s="11">
        <f t="shared" si="16"/>
        <v>0</v>
      </c>
      <c r="AC38" s="11">
        <f t="shared" si="16"/>
        <v>0</v>
      </c>
      <c r="AD38" s="11">
        <f t="shared" si="16"/>
        <v>0</v>
      </c>
      <c r="AE38" s="11">
        <f t="shared" si="16"/>
        <v>0</v>
      </c>
      <c r="AF38" s="36"/>
      <c r="AG38" s="40"/>
    </row>
    <row r="39" spans="1:33" ht="33" customHeight="1">
      <c r="A39" s="13" t="s">
        <v>22</v>
      </c>
      <c r="B39" s="10">
        <f>H39+J39+L39+N39+P39+R39+T39+V39+X39+Z39+AB39+AD39</f>
        <v>0</v>
      </c>
      <c r="C39" s="11">
        <f>H39+J39+L39+N39+P39+R39+T39+V39+X39</f>
        <v>0</v>
      </c>
      <c r="D39" s="11">
        <v>0</v>
      </c>
      <c r="E39" s="11">
        <f>I39+K39+M39+O39+Q39+S39+U39+W39+Y39</f>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32">
        <v>0</v>
      </c>
      <c r="Y39" s="32">
        <v>0</v>
      </c>
      <c r="Z39" s="11">
        <v>0</v>
      </c>
      <c r="AA39" s="11">
        <v>0</v>
      </c>
      <c r="AB39" s="11">
        <v>0</v>
      </c>
      <c r="AC39" s="11">
        <v>0</v>
      </c>
      <c r="AD39" s="11">
        <v>0</v>
      </c>
      <c r="AE39" s="11">
        <v>0</v>
      </c>
      <c r="AF39" s="36"/>
      <c r="AG39" s="40"/>
    </row>
    <row r="40" spans="1:33" ht="28.5" customHeight="1">
      <c r="A40" s="13" t="s">
        <v>23</v>
      </c>
      <c r="B40" s="10">
        <f>H40+J40+L40+N40+P40+R40+T40+V40+X40+Z40+AB40+AD40</f>
        <v>0</v>
      </c>
      <c r="C40" s="11">
        <f>H40+J40+L40+N40+P40+R40+T40+V40+X40</f>
        <v>0</v>
      </c>
      <c r="D40" s="11">
        <v>0</v>
      </c>
      <c r="E40" s="11">
        <f>I40+K40+M40+O40+Q40+S40+U40+W40+Y40</f>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32">
        <v>0</v>
      </c>
      <c r="Y40" s="32">
        <v>0</v>
      </c>
      <c r="Z40" s="11">
        <v>0</v>
      </c>
      <c r="AA40" s="11">
        <v>0</v>
      </c>
      <c r="AB40" s="11">
        <v>0</v>
      </c>
      <c r="AC40" s="11">
        <v>0</v>
      </c>
      <c r="AD40" s="11">
        <v>0</v>
      </c>
      <c r="AE40" s="11">
        <v>0</v>
      </c>
      <c r="AF40" s="36"/>
      <c r="AG40" s="40"/>
    </row>
    <row r="41" spans="1:33" ht="21" customHeight="1">
      <c r="A41" s="13" t="s">
        <v>24</v>
      </c>
      <c r="B41" s="10">
        <f>H41+J41+L41+N41+P41+R41+T41+V41+X41+Z41+AB41+AD41</f>
        <v>0</v>
      </c>
      <c r="C41" s="11">
        <f>H41+J41+L41+N41+P41+R41+T41+V41+X41</f>
        <v>0</v>
      </c>
      <c r="D41" s="11">
        <v>0</v>
      </c>
      <c r="E41" s="11">
        <f>I41+K41+M41+O41+Q41+S41+U41+W41+Y41</f>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32">
        <v>0</v>
      </c>
      <c r="Y41" s="32">
        <v>0</v>
      </c>
      <c r="Z41" s="11">
        <v>0</v>
      </c>
      <c r="AA41" s="11">
        <v>0</v>
      </c>
      <c r="AB41" s="11">
        <v>0</v>
      </c>
      <c r="AC41" s="11">
        <v>0</v>
      </c>
      <c r="AD41" s="11">
        <v>0</v>
      </c>
      <c r="AE41" s="11">
        <v>0</v>
      </c>
      <c r="AF41" s="36"/>
      <c r="AG41" s="40"/>
    </row>
    <row r="42" spans="1:33" ht="30" customHeight="1">
      <c r="A42" s="13" t="s">
        <v>25</v>
      </c>
      <c r="B42" s="10">
        <f>H42+J42+L42+N42+P42+R42+T42+V42+X42+Z42+AB42+AD42</f>
        <v>80</v>
      </c>
      <c r="C42" s="11">
        <f>H42+J42+L42+N42+P42+R42+T42+V42+X42</f>
        <v>80</v>
      </c>
      <c r="D42" s="11">
        <v>80</v>
      </c>
      <c r="E42" s="11">
        <f>I42+K42+M42+O42+Q42+S42+U42+W42+Y42</f>
        <v>80</v>
      </c>
      <c r="F42" s="11">
        <f>E42/B42*100</f>
        <v>100</v>
      </c>
      <c r="G42" s="11">
        <f>E42/C42*100</f>
        <v>100</v>
      </c>
      <c r="H42" s="11">
        <v>0</v>
      </c>
      <c r="I42" s="11">
        <v>0</v>
      </c>
      <c r="J42" s="11">
        <v>0</v>
      </c>
      <c r="K42" s="11">
        <v>0</v>
      </c>
      <c r="L42" s="11">
        <v>0</v>
      </c>
      <c r="M42" s="11">
        <v>0</v>
      </c>
      <c r="N42" s="11">
        <v>0</v>
      </c>
      <c r="O42" s="11">
        <v>0</v>
      </c>
      <c r="P42" s="11">
        <v>0</v>
      </c>
      <c r="Q42" s="11">
        <v>0</v>
      </c>
      <c r="R42" s="11">
        <v>0</v>
      </c>
      <c r="S42" s="11">
        <v>0</v>
      </c>
      <c r="T42" s="11">
        <v>0</v>
      </c>
      <c r="U42" s="11">
        <v>0</v>
      </c>
      <c r="V42" s="11">
        <v>80</v>
      </c>
      <c r="W42" s="11">
        <v>80</v>
      </c>
      <c r="X42" s="32">
        <v>0</v>
      </c>
      <c r="Y42" s="32">
        <v>0</v>
      </c>
      <c r="Z42" s="11">
        <v>0</v>
      </c>
      <c r="AA42" s="11">
        <v>0</v>
      </c>
      <c r="AB42" s="11">
        <v>0</v>
      </c>
      <c r="AC42" s="11">
        <v>0</v>
      </c>
      <c r="AD42" s="11">
        <v>0</v>
      </c>
      <c r="AE42" s="11">
        <v>0</v>
      </c>
      <c r="AF42" s="37"/>
      <c r="AG42" s="40"/>
    </row>
    <row r="43" spans="1:33" ht="141" customHeight="1">
      <c r="A43" s="18" t="s">
        <v>32</v>
      </c>
      <c r="B43" s="19">
        <f>H43+J43+L43+N43+P43+R43+T43+V43+X43+Z43+AB43+AD43</f>
        <v>0</v>
      </c>
      <c r="C43" s="6">
        <f>C44</f>
        <v>0</v>
      </c>
      <c r="D43" s="6">
        <f>D44</f>
        <v>0</v>
      </c>
      <c r="E43" s="6">
        <f aca="true" t="shared" si="17" ref="E43:AE43">E44</f>
        <v>0</v>
      </c>
      <c r="F43" s="6">
        <f>F44</f>
        <v>0</v>
      </c>
      <c r="G43" s="6">
        <f>G44</f>
        <v>0</v>
      </c>
      <c r="H43" s="6">
        <f t="shared" si="17"/>
        <v>0</v>
      </c>
      <c r="I43" s="6">
        <f t="shared" si="17"/>
        <v>0</v>
      </c>
      <c r="J43" s="6">
        <f t="shared" si="17"/>
        <v>0</v>
      </c>
      <c r="K43" s="6">
        <f t="shared" si="17"/>
        <v>0</v>
      </c>
      <c r="L43" s="6">
        <f t="shared" si="17"/>
        <v>0</v>
      </c>
      <c r="M43" s="6">
        <f t="shared" si="17"/>
        <v>0</v>
      </c>
      <c r="N43" s="6">
        <f t="shared" si="17"/>
        <v>0</v>
      </c>
      <c r="O43" s="6">
        <f t="shared" si="17"/>
        <v>0</v>
      </c>
      <c r="P43" s="6">
        <f t="shared" si="17"/>
        <v>0</v>
      </c>
      <c r="Q43" s="6">
        <f t="shared" si="17"/>
        <v>0</v>
      </c>
      <c r="R43" s="6">
        <f t="shared" si="17"/>
        <v>0</v>
      </c>
      <c r="S43" s="6">
        <f t="shared" si="17"/>
        <v>0</v>
      </c>
      <c r="T43" s="6">
        <f t="shared" si="17"/>
        <v>0</v>
      </c>
      <c r="U43" s="6">
        <f t="shared" si="17"/>
        <v>0</v>
      </c>
      <c r="V43" s="6">
        <f t="shared" si="17"/>
        <v>0</v>
      </c>
      <c r="W43" s="6">
        <f t="shared" si="17"/>
        <v>0</v>
      </c>
      <c r="X43" s="31">
        <f t="shared" si="17"/>
        <v>0</v>
      </c>
      <c r="Y43" s="31">
        <f t="shared" si="17"/>
        <v>0</v>
      </c>
      <c r="Z43" s="6">
        <f t="shared" si="17"/>
        <v>0</v>
      </c>
      <c r="AA43" s="6">
        <f t="shared" si="17"/>
        <v>0</v>
      </c>
      <c r="AB43" s="6">
        <f t="shared" si="17"/>
        <v>0</v>
      </c>
      <c r="AC43" s="6">
        <f t="shared" si="17"/>
        <v>0</v>
      </c>
      <c r="AD43" s="6">
        <f t="shared" si="17"/>
        <v>0</v>
      </c>
      <c r="AE43" s="6">
        <f t="shared" si="17"/>
        <v>0</v>
      </c>
      <c r="AF43" s="41"/>
      <c r="AG43" s="40"/>
    </row>
    <row r="44" spans="1:33" ht="15.75">
      <c r="A44" s="20" t="s">
        <v>21</v>
      </c>
      <c r="B44" s="11">
        <f aca="true" t="shared" si="18" ref="B44:AE44">B45+B46+B47+B48</f>
        <v>0</v>
      </c>
      <c r="C44" s="11">
        <f t="shared" si="18"/>
        <v>0</v>
      </c>
      <c r="D44" s="11">
        <f>D45+D46+D47+D48</f>
        <v>0</v>
      </c>
      <c r="E44" s="11">
        <f t="shared" si="18"/>
        <v>0</v>
      </c>
      <c r="F44" s="11">
        <v>0</v>
      </c>
      <c r="G44" s="11">
        <v>0</v>
      </c>
      <c r="H44" s="11">
        <f t="shared" si="18"/>
        <v>0</v>
      </c>
      <c r="I44" s="11">
        <f t="shared" si="18"/>
        <v>0</v>
      </c>
      <c r="J44" s="11">
        <f t="shared" si="18"/>
        <v>0</v>
      </c>
      <c r="K44" s="11">
        <f t="shared" si="18"/>
        <v>0</v>
      </c>
      <c r="L44" s="11">
        <f t="shared" si="18"/>
        <v>0</v>
      </c>
      <c r="M44" s="11">
        <f t="shared" si="18"/>
        <v>0</v>
      </c>
      <c r="N44" s="11">
        <f t="shared" si="18"/>
        <v>0</v>
      </c>
      <c r="O44" s="11">
        <f t="shared" si="18"/>
        <v>0</v>
      </c>
      <c r="P44" s="11">
        <f t="shared" si="18"/>
        <v>0</v>
      </c>
      <c r="Q44" s="11">
        <f t="shared" si="18"/>
        <v>0</v>
      </c>
      <c r="R44" s="11">
        <f t="shared" si="18"/>
        <v>0</v>
      </c>
      <c r="S44" s="11">
        <f t="shared" si="18"/>
        <v>0</v>
      </c>
      <c r="T44" s="11">
        <f t="shared" si="18"/>
        <v>0</v>
      </c>
      <c r="U44" s="11">
        <f t="shared" si="18"/>
        <v>0</v>
      </c>
      <c r="V44" s="11">
        <f t="shared" si="18"/>
        <v>0</v>
      </c>
      <c r="W44" s="11">
        <f t="shared" si="18"/>
        <v>0</v>
      </c>
      <c r="X44" s="32">
        <f t="shared" si="18"/>
        <v>0</v>
      </c>
      <c r="Y44" s="32">
        <f t="shared" si="18"/>
        <v>0</v>
      </c>
      <c r="Z44" s="11">
        <f t="shared" si="18"/>
        <v>0</v>
      </c>
      <c r="AA44" s="11">
        <f t="shared" si="18"/>
        <v>0</v>
      </c>
      <c r="AB44" s="11">
        <f t="shared" si="18"/>
        <v>0</v>
      </c>
      <c r="AC44" s="11">
        <f t="shared" si="18"/>
        <v>0</v>
      </c>
      <c r="AD44" s="11">
        <f t="shared" si="18"/>
        <v>0</v>
      </c>
      <c r="AE44" s="11">
        <f t="shared" si="18"/>
        <v>0</v>
      </c>
      <c r="AF44" s="42"/>
      <c r="AG44" s="40"/>
    </row>
    <row r="45" spans="1:33" ht="27" customHeight="1">
      <c r="A45" s="21" t="s">
        <v>22</v>
      </c>
      <c r="B45" s="10">
        <f>H45+J45+L45+N45+P45+R45+T45+V45+X45+Z45+AB45+AD45</f>
        <v>0</v>
      </c>
      <c r="C45" s="11">
        <f>H45+J45+L45+N45+P45+R45+T45+V45+X45</f>
        <v>0</v>
      </c>
      <c r="D45" s="11">
        <v>0</v>
      </c>
      <c r="E45" s="11">
        <f>I45+K45+M45+O45+Q45+S45+U45+W45+Y45</f>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32">
        <v>0</v>
      </c>
      <c r="Y45" s="32">
        <v>0</v>
      </c>
      <c r="Z45" s="11">
        <v>0</v>
      </c>
      <c r="AA45" s="11">
        <v>0</v>
      </c>
      <c r="AB45" s="11">
        <v>0</v>
      </c>
      <c r="AC45" s="11">
        <v>0</v>
      </c>
      <c r="AD45" s="11">
        <v>0</v>
      </c>
      <c r="AE45" s="11">
        <v>0</v>
      </c>
      <c r="AF45" s="42"/>
      <c r="AG45" s="40"/>
    </row>
    <row r="46" spans="1:33" ht="24" customHeight="1">
      <c r="A46" s="21" t="s">
        <v>23</v>
      </c>
      <c r="B46" s="10">
        <f>H46+J46+L46+N46+P46+R46+T46+V46+X46+Z46+AB46+AD46</f>
        <v>0</v>
      </c>
      <c r="C46" s="11">
        <f>H46+J46+L46+N46+P46+R46+T46+V46+X46</f>
        <v>0</v>
      </c>
      <c r="D46" s="11">
        <v>0</v>
      </c>
      <c r="E46" s="11">
        <f>I46+K46+M46+O46+Q46+S46+U46+W46+Y46</f>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32">
        <v>0</v>
      </c>
      <c r="Y46" s="32">
        <v>0</v>
      </c>
      <c r="Z46" s="11">
        <v>0</v>
      </c>
      <c r="AA46" s="11">
        <v>0</v>
      </c>
      <c r="AB46" s="11">
        <v>0</v>
      </c>
      <c r="AC46" s="11">
        <v>0</v>
      </c>
      <c r="AD46" s="11">
        <v>0</v>
      </c>
      <c r="AE46" s="11">
        <v>0</v>
      </c>
      <c r="AF46" s="42"/>
      <c r="AG46" s="40"/>
    </row>
    <row r="47" spans="1:33" ht="27" customHeight="1">
      <c r="A47" s="21" t="s">
        <v>24</v>
      </c>
      <c r="B47" s="10">
        <f>H47+J47+L47+N47+P47+R47+T47+V47+X47+Z47+AB47+AD47</f>
        <v>0</v>
      </c>
      <c r="C47" s="11">
        <f>H47+J47+L47+N47+P47+R47+T47+V47+X47</f>
        <v>0</v>
      </c>
      <c r="D47" s="11">
        <v>0</v>
      </c>
      <c r="E47" s="11">
        <f>I47+K47+M47+O47+Q47+S47+U47+W47+Y47</f>
        <v>0</v>
      </c>
      <c r="F47" s="11">
        <v>0</v>
      </c>
      <c r="G47" s="11">
        <v>0</v>
      </c>
      <c r="H47" s="11">
        <v>0</v>
      </c>
      <c r="I47" s="11">
        <v>0</v>
      </c>
      <c r="J47" s="11">
        <v>0</v>
      </c>
      <c r="K47" s="11">
        <v>0</v>
      </c>
      <c r="L47" s="11">
        <v>0</v>
      </c>
      <c r="M47" s="11">
        <v>0</v>
      </c>
      <c r="N47" s="11">
        <v>0</v>
      </c>
      <c r="O47" s="11">
        <v>0</v>
      </c>
      <c r="P47" s="11">
        <v>0</v>
      </c>
      <c r="Q47" s="11">
        <v>0</v>
      </c>
      <c r="R47" s="11">
        <v>0</v>
      </c>
      <c r="S47" s="11">
        <v>0</v>
      </c>
      <c r="T47" s="11">
        <v>0</v>
      </c>
      <c r="U47" s="11">
        <v>0</v>
      </c>
      <c r="V47" s="11">
        <v>0</v>
      </c>
      <c r="W47" s="11">
        <v>0</v>
      </c>
      <c r="X47" s="32">
        <v>0</v>
      </c>
      <c r="Y47" s="32">
        <v>0</v>
      </c>
      <c r="Z47" s="11">
        <v>0</v>
      </c>
      <c r="AA47" s="11">
        <v>0</v>
      </c>
      <c r="AB47" s="11">
        <v>0</v>
      </c>
      <c r="AC47" s="11">
        <v>0</v>
      </c>
      <c r="AD47" s="11">
        <v>0</v>
      </c>
      <c r="AE47" s="11">
        <v>0</v>
      </c>
      <c r="AF47" s="42"/>
      <c r="AG47" s="40"/>
    </row>
    <row r="48" spans="1:33" ht="30.75" customHeight="1">
      <c r="A48" s="21" t="s">
        <v>25</v>
      </c>
      <c r="B48" s="10">
        <f>H48+J48+L48+N48+P48+R48+T48+V48+X48+Z48+AB48+AD48</f>
        <v>0</v>
      </c>
      <c r="C48" s="11">
        <f>H48+J48+L48+N48+P48+R48+T48+V48+X48</f>
        <v>0</v>
      </c>
      <c r="D48" s="11">
        <v>0</v>
      </c>
      <c r="E48" s="11">
        <f>I48+K48+M48+O48+Q48+S48+U48+W48+Y48</f>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32">
        <v>0</v>
      </c>
      <c r="Y48" s="32">
        <v>0</v>
      </c>
      <c r="Z48" s="11">
        <v>0</v>
      </c>
      <c r="AA48" s="11">
        <v>0</v>
      </c>
      <c r="AB48" s="11">
        <v>0</v>
      </c>
      <c r="AC48" s="11">
        <v>0</v>
      </c>
      <c r="AD48" s="11">
        <v>0</v>
      </c>
      <c r="AE48" s="11">
        <v>0</v>
      </c>
      <c r="AF48" s="43"/>
      <c r="AG48" s="40"/>
    </row>
    <row r="49" spans="1:33" ht="168" customHeight="1">
      <c r="A49" s="18" t="s">
        <v>33</v>
      </c>
      <c r="B49" s="19">
        <f>H49+J49+L49+N49+P49+R49+T49+V49+X49+Z49+AB49+AD49</f>
        <v>150</v>
      </c>
      <c r="C49" s="6">
        <f aca="true" t="shared" si="19" ref="B49:E50">C50</f>
        <v>150</v>
      </c>
      <c r="D49" s="6">
        <f t="shared" si="19"/>
        <v>150</v>
      </c>
      <c r="E49" s="6">
        <f t="shared" si="19"/>
        <v>50</v>
      </c>
      <c r="F49" s="6">
        <f>E49/B49*100</f>
        <v>33.33333333333333</v>
      </c>
      <c r="G49" s="6">
        <v>0</v>
      </c>
      <c r="H49" s="6">
        <f aca="true" t="shared" si="20" ref="H49:W50">H50</f>
        <v>0</v>
      </c>
      <c r="I49" s="6">
        <f t="shared" si="20"/>
        <v>0</v>
      </c>
      <c r="J49" s="6">
        <f t="shared" si="20"/>
        <v>0</v>
      </c>
      <c r="K49" s="6">
        <f t="shared" si="20"/>
        <v>0</v>
      </c>
      <c r="L49" s="6">
        <f t="shared" si="20"/>
        <v>0</v>
      </c>
      <c r="M49" s="6">
        <f t="shared" si="20"/>
        <v>0</v>
      </c>
      <c r="N49" s="6">
        <f t="shared" si="20"/>
        <v>0</v>
      </c>
      <c r="O49" s="6">
        <f t="shared" si="20"/>
        <v>0</v>
      </c>
      <c r="P49" s="6">
        <f t="shared" si="20"/>
        <v>0</v>
      </c>
      <c r="Q49" s="6">
        <f t="shared" si="20"/>
        <v>0</v>
      </c>
      <c r="R49" s="6">
        <f t="shared" si="20"/>
        <v>0</v>
      </c>
      <c r="S49" s="6">
        <f t="shared" si="20"/>
        <v>0</v>
      </c>
      <c r="T49" s="6">
        <f t="shared" si="20"/>
        <v>0</v>
      </c>
      <c r="U49" s="6">
        <f t="shared" si="20"/>
        <v>0</v>
      </c>
      <c r="V49" s="6">
        <f t="shared" si="20"/>
        <v>0</v>
      </c>
      <c r="W49" s="6">
        <f t="shared" si="20"/>
        <v>0</v>
      </c>
      <c r="X49" s="31">
        <f aca="true" t="shared" si="21" ref="V49:AE50">X50</f>
        <v>0</v>
      </c>
      <c r="Y49" s="31">
        <f t="shared" si="21"/>
        <v>0</v>
      </c>
      <c r="Z49" s="6">
        <f t="shared" si="21"/>
        <v>150</v>
      </c>
      <c r="AA49" s="6">
        <f t="shared" si="21"/>
        <v>50</v>
      </c>
      <c r="AB49" s="6">
        <f t="shared" si="21"/>
        <v>0</v>
      </c>
      <c r="AC49" s="6">
        <f t="shared" si="21"/>
        <v>0</v>
      </c>
      <c r="AD49" s="6">
        <f t="shared" si="21"/>
        <v>0</v>
      </c>
      <c r="AE49" s="6">
        <f t="shared" si="21"/>
        <v>0</v>
      </c>
      <c r="AF49" s="6"/>
      <c r="AG49" s="8"/>
    </row>
    <row r="50" spans="1:33" ht="109.5" customHeight="1">
      <c r="A50" s="21" t="s">
        <v>34</v>
      </c>
      <c r="B50" s="11">
        <f t="shared" si="19"/>
        <v>150</v>
      </c>
      <c r="C50" s="11">
        <f t="shared" si="19"/>
        <v>150</v>
      </c>
      <c r="D50" s="11">
        <f t="shared" si="19"/>
        <v>150</v>
      </c>
      <c r="E50" s="11">
        <f t="shared" si="19"/>
        <v>50</v>
      </c>
      <c r="F50" s="11">
        <f>E50/B50*100</f>
        <v>33.33333333333333</v>
      </c>
      <c r="G50" s="11">
        <v>0</v>
      </c>
      <c r="H50" s="11">
        <f t="shared" si="20"/>
        <v>0</v>
      </c>
      <c r="I50" s="11">
        <f t="shared" si="20"/>
        <v>0</v>
      </c>
      <c r="J50" s="11">
        <f t="shared" si="20"/>
        <v>0</v>
      </c>
      <c r="K50" s="11">
        <f t="shared" si="20"/>
        <v>0</v>
      </c>
      <c r="L50" s="11">
        <f t="shared" si="20"/>
        <v>0</v>
      </c>
      <c r="M50" s="11">
        <f t="shared" si="20"/>
        <v>0</v>
      </c>
      <c r="N50" s="11">
        <f t="shared" si="20"/>
        <v>0</v>
      </c>
      <c r="O50" s="11">
        <f t="shared" si="20"/>
        <v>0</v>
      </c>
      <c r="P50" s="11">
        <f t="shared" si="20"/>
        <v>0</v>
      </c>
      <c r="Q50" s="11">
        <f t="shared" si="20"/>
        <v>0</v>
      </c>
      <c r="R50" s="11">
        <f t="shared" si="20"/>
        <v>0</v>
      </c>
      <c r="S50" s="11">
        <f t="shared" si="20"/>
        <v>0</v>
      </c>
      <c r="T50" s="11">
        <f t="shared" si="20"/>
        <v>0</v>
      </c>
      <c r="U50" s="11">
        <f t="shared" si="20"/>
        <v>0</v>
      </c>
      <c r="V50" s="11">
        <f t="shared" si="21"/>
        <v>0</v>
      </c>
      <c r="W50" s="11">
        <f t="shared" si="21"/>
        <v>0</v>
      </c>
      <c r="X50" s="32">
        <f t="shared" si="21"/>
        <v>0</v>
      </c>
      <c r="Y50" s="32">
        <f t="shared" si="21"/>
        <v>0</v>
      </c>
      <c r="Z50" s="11">
        <f t="shared" si="21"/>
        <v>150</v>
      </c>
      <c r="AA50" s="11">
        <f t="shared" si="21"/>
        <v>50</v>
      </c>
      <c r="AB50" s="11">
        <f t="shared" si="21"/>
        <v>0</v>
      </c>
      <c r="AC50" s="11">
        <f t="shared" si="21"/>
        <v>0</v>
      </c>
      <c r="AD50" s="11">
        <f t="shared" si="21"/>
        <v>0</v>
      </c>
      <c r="AE50" s="11">
        <f t="shared" si="21"/>
        <v>0</v>
      </c>
      <c r="AF50" s="35" t="s">
        <v>40</v>
      </c>
      <c r="AG50" s="12"/>
    </row>
    <row r="51" spans="1:33" ht="15.75">
      <c r="A51" s="9" t="s">
        <v>21</v>
      </c>
      <c r="B51" s="11">
        <f>B52+B53+B54+B55</f>
        <v>150</v>
      </c>
      <c r="C51" s="11">
        <f>C52+C53+C54+C55</f>
        <v>150</v>
      </c>
      <c r="D51" s="11">
        <f>D52+D53+D54+D55</f>
        <v>150</v>
      </c>
      <c r="E51" s="11">
        <f>E52+E53+E54+E55</f>
        <v>50</v>
      </c>
      <c r="F51" s="11">
        <f>E51/B51*100</f>
        <v>33.33333333333333</v>
      </c>
      <c r="G51" s="11">
        <v>0</v>
      </c>
      <c r="H51" s="11">
        <f aca="true" t="shared" si="22" ref="H51:AE51">H52+H53+H54+H55</f>
        <v>0</v>
      </c>
      <c r="I51" s="11">
        <f t="shared" si="22"/>
        <v>0</v>
      </c>
      <c r="J51" s="11">
        <f t="shared" si="22"/>
        <v>0</v>
      </c>
      <c r="K51" s="11">
        <f t="shared" si="22"/>
        <v>0</v>
      </c>
      <c r="L51" s="11">
        <f t="shared" si="22"/>
        <v>0</v>
      </c>
      <c r="M51" s="11">
        <f t="shared" si="22"/>
        <v>0</v>
      </c>
      <c r="N51" s="11">
        <f t="shared" si="22"/>
        <v>0</v>
      </c>
      <c r="O51" s="11">
        <f t="shared" si="22"/>
        <v>0</v>
      </c>
      <c r="P51" s="11">
        <f t="shared" si="22"/>
        <v>0</v>
      </c>
      <c r="Q51" s="11">
        <f t="shared" si="22"/>
        <v>0</v>
      </c>
      <c r="R51" s="11">
        <f t="shared" si="22"/>
        <v>0</v>
      </c>
      <c r="S51" s="11">
        <f t="shared" si="22"/>
        <v>0</v>
      </c>
      <c r="T51" s="11">
        <f t="shared" si="22"/>
        <v>0</v>
      </c>
      <c r="U51" s="11">
        <f t="shared" si="22"/>
        <v>0</v>
      </c>
      <c r="V51" s="11">
        <f t="shared" si="22"/>
        <v>0</v>
      </c>
      <c r="W51" s="11">
        <f t="shared" si="22"/>
        <v>0</v>
      </c>
      <c r="X51" s="32">
        <f t="shared" si="22"/>
        <v>0</v>
      </c>
      <c r="Y51" s="32">
        <f t="shared" si="22"/>
        <v>0</v>
      </c>
      <c r="Z51" s="11">
        <f t="shared" si="22"/>
        <v>150</v>
      </c>
      <c r="AA51" s="11">
        <f t="shared" si="22"/>
        <v>50</v>
      </c>
      <c r="AB51" s="11">
        <f t="shared" si="22"/>
        <v>0</v>
      </c>
      <c r="AC51" s="11">
        <f t="shared" si="22"/>
        <v>0</v>
      </c>
      <c r="AD51" s="11">
        <f t="shared" si="22"/>
        <v>0</v>
      </c>
      <c r="AE51" s="11">
        <f t="shared" si="22"/>
        <v>0</v>
      </c>
      <c r="AF51" s="36"/>
      <c r="AG51" s="12"/>
    </row>
    <row r="52" spans="1:33" ht="27.75" customHeight="1">
      <c r="A52" s="13" t="s">
        <v>22</v>
      </c>
      <c r="B52" s="10">
        <f>H52+J52+L52+N52+P52+R52+T52+V52+X52+Z52+AB52+AD52</f>
        <v>0</v>
      </c>
      <c r="C52" s="11">
        <f>H52+J52+L52+N52+P52+R52+T52+V52+X52+Z52</f>
        <v>0</v>
      </c>
      <c r="D52" s="11">
        <v>0</v>
      </c>
      <c r="E52" s="11">
        <f>I52+K52+M52+O52+Q52+S52+U52+W52+Y52</f>
        <v>0</v>
      </c>
      <c r="F52" s="11">
        <v>0</v>
      </c>
      <c r="G52" s="11">
        <v>0</v>
      </c>
      <c r="H52" s="11">
        <v>0</v>
      </c>
      <c r="I52" s="11">
        <v>0</v>
      </c>
      <c r="J52" s="11">
        <v>0</v>
      </c>
      <c r="K52" s="11">
        <v>0</v>
      </c>
      <c r="L52" s="11">
        <v>0</v>
      </c>
      <c r="M52" s="11">
        <v>0</v>
      </c>
      <c r="N52" s="11">
        <v>0</v>
      </c>
      <c r="O52" s="11">
        <v>0</v>
      </c>
      <c r="P52" s="11">
        <v>0</v>
      </c>
      <c r="Q52" s="11">
        <v>0</v>
      </c>
      <c r="R52" s="11">
        <v>0</v>
      </c>
      <c r="S52" s="11">
        <v>0</v>
      </c>
      <c r="T52" s="11">
        <v>0</v>
      </c>
      <c r="U52" s="11">
        <v>0</v>
      </c>
      <c r="V52" s="11">
        <v>0</v>
      </c>
      <c r="W52" s="11">
        <v>0</v>
      </c>
      <c r="X52" s="32">
        <v>0</v>
      </c>
      <c r="Y52" s="32">
        <v>0</v>
      </c>
      <c r="Z52" s="11">
        <v>0</v>
      </c>
      <c r="AA52" s="11">
        <v>0</v>
      </c>
      <c r="AB52" s="11">
        <v>0</v>
      </c>
      <c r="AC52" s="11">
        <v>0</v>
      </c>
      <c r="AD52" s="11">
        <v>0</v>
      </c>
      <c r="AE52" s="11">
        <v>0</v>
      </c>
      <c r="AF52" s="36"/>
      <c r="AG52" s="12"/>
    </row>
    <row r="53" spans="1:33" ht="24.75" customHeight="1">
      <c r="A53" s="13" t="s">
        <v>23</v>
      </c>
      <c r="B53" s="10">
        <f>H53+J53+L53+N53+P53+R53+T53+V53+X53+Z53+AB53+AD53</f>
        <v>150</v>
      </c>
      <c r="C53" s="11">
        <f>H53+J53+L53+N53+P53+R53+T53+V53+X53+Z53</f>
        <v>150</v>
      </c>
      <c r="D53" s="11">
        <v>150</v>
      </c>
      <c r="E53" s="11">
        <f>I53+K53+M53+O53+Q53+S53+U53+W53+Y53+AA53</f>
        <v>50</v>
      </c>
      <c r="F53" s="11">
        <f>E53/B53*100</f>
        <v>33.33333333333333</v>
      </c>
      <c r="G53" s="11">
        <v>0</v>
      </c>
      <c r="H53" s="11">
        <v>0</v>
      </c>
      <c r="I53" s="11">
        <v>0</v>
      </c>
      <c r="J53" s="11">
        <v>0</v>
      </c>
      <c r="K53" s="11">
        <v>0</v>
      </c>
      <c r="L53" s="11">
        <v>0</v>
      </c>
      <c r="M53" s="11">
        <v>0</v>
      </c>
      <c r="N53" s="11">
        <v>0</v>
      </c>
      <c r="O53" s="11">
        <v>0</v>
      </c>
      <c r="P53" s="11">
        <v>0</v>
      </c>
      <c r="Q53" s="11">
        <v>0</v>
      </c>
      <c r="R53" s="11">
        <v>0</v>
      </c>
      <c r="S53" s="11">
        <v>0</v>
      </c>
      <c r="T53" s="11">
        <v>0</v>
      </c>
      <c r="U53" s="11">
        <v>0</v>
      </c>
      <c r="V53" s="11">
        <v>0</v>
      </c>
      <c r="W53" s="11">
        <v>0</v>
      </c>
      <c r="X53" s="32">
        <v>0</v>
      </c>
      <c r="Y53" s="32">
        <v>0</v>
      </c>
      <c r="Z53" s="11">
        <v>150</v>
      </c>
      <c r="AA53" s="11">
        <v>50</v>
      </c>
      <c r="AB53" s="11">
        <v>0</v>
      </c>
      <c r="AC53" s="11">
        <v>0</v>
      </c>
      <c r="AD53" s="11">
        <v>0</v>
      </c>
      <c r="AE53" s="11">
        <v>0</v>
      </c>
      <c r="AF53" s="36"/>
      <c r="AG53" s="12"/>
    </row>
    <row r="54" spans="1:33" ht="19.5" customHeight="1">
      <c r="A54" s="13" t="s">
        <v>24</v>
      </c>
      <c r="B54" s="10">
        <f>H54+J54+L54+N54+P54+R54+T54+V54+X54+Z54+AB54+AD54</f>
        <v>0</v>
      </c>
      <c r="C54" s="11">
        <f>H54+J54+L54+N54+P54+R54+T54+V54+X54+Z54</f>
        <v>0</v>
      </c>
      <c r="D54" s="11">
        <v>0</v>
      </c>
      <c r="E54" s="11">
        <f>I54+K54+M54+O54+Q54+S54+U54+W54+Y54</f>
        <v>0</v>
      </c>
      <c r="F54" s="11">
        <v>0</v>
      </c>
      <c r="G54" s="11">
        <v>0</v>
      </c>
      <c r="H54" s="11">
        <v>0</v>
      </c>
      <c r="I54" s="11">
        <v>0</v>
      </c>
      <c r="J54" s="11">
        <v>0</v>
      </c>
      <c r="K54" s="11">
        <v>0</v>
      </c>
      <c r="L54" s="11">
        <v>0</v>
      </c>
      <c r="M54" s="11">
        <v>0</v>
      </c>
      <c r="N54" s="11">
        <v>0</v>
      </c>
      <c r="O54" s="11">
        <v>0</v>
      </c>
      <c r="P54" s="11">
        <v>0</v>
      </c>
      <c r="Q54" s="11">
        <v>0</v>
      </c>
      <c r="R54" s="11">
        <v>0</v>
      </c>
      <c r="S54" s="11">
        <v>0</v>
      </c>
      <c r="T54" s="11">
        <v>0</v>
      </c>
      <c r="U54" s="11">
        <v>0</v>
      </c>
      <c r="V54" s="11">
        <v>0</v>
      </c>
      <c r="W54" s="11">
        <v>0</v>
      </c>
      <c r="X54" s="32">
        <v>0</v>
      </c>
      <c r="Y54" s="32">
        <v>0</v>
      </c>
      <c r="Z54" s="11">
        <v>0</v>
      </c>
      <c r="AA54" s="11">
        <v>0</v>
      </c>
      <c r="AB54" s="11">
        <v>0</v>
      </c>
      <c r="AC54" s="11">
        <v>0</v>
      </c>
      <c r="AD54" s="11">
        <v>0</v>
      </c>
      <c r="AE54" s="11">
        <v>0</v>
      </c>
      <c r="AF54" s="36"/>
      <c r="AG54" s="12"/>
    </row>
    <row r="55" spans="1:33" ht="29.25" customHeight="1">
      <c r="A55" s="13" t="s">
        <v>25</v>
      </c>
      <c r="B55" s="10">
        <f>H55+J55+L55+N55+P55+R55+T55+V55+X55+Z55+AB55+AD55</f>
        <v>0</v>
      </c>
      <c r="C55" s="11">
        <f>H55+J55+L55+N55+P55+R55+T55+V55+X55</f>
        <v>0</v>
      </c>
      <c r="D55" s="11">
        <v>0</v>
      </c>
      <c r="E55" s="11">
        <f>I55+K55+M55+O55+Q55+S55+U55+W55</f>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32">
        <v>0</v>
      </c>
      <c r="Y55" s="32">
        <v>0</v>
      </c>
      <c r="Z55" s="11">
        <v>0</v>
      </c>
      <c r="AA55" s="11">
        <v>0</v>
      </c>
      <c r="AB55" s="11">
        <v>0</v>
      </c>
      <c r="AC55" s="11">
        <v>0</v>
      </c>
      <c r="AD55" s="11">
        <v>0</v>
      </c>
      <c r="AE55" s="11">
        <v>0</v>
      </c>
      <c r="AF55" s="37"/>
      <c r="AG55" s="8"/>
    </row>
    <row r="56" spans="1:33" ht="52.5" customHeight="1">
      <c r="A56" s="9" t="s">
        <v>35</v>
      </c>
      <c r="B56" s="6">
        <f>B57+B58+B59+B60</f>
        <v>4334.5</v>
      </c>
      <c r="C56" s="6">
        <f>C57+C58+C59+C60</f>
        <v>4334.5</v>
      </c>
      <c r="D56" s="6">
        <f>D57+D58+D59+D60</f>
        <v>4334.5</v>
      </c>
      <c r="E56" s="6">
        <f>E57+E58+E59+E60</f>
        <v>4075.7400000000002</v>
      </c>
      <c r="F56" s="6">
        <f>E56/B56*100</f>
        <v>94.03022263236821</v>
      </c>
      <c r="G56" s="6">
        <f>E56/C56*100</f>
        <v>94.03022263236821</v>
      </c>
      <c r="H56" s="6">
        <f aca="true" t="shared" si="23" ref="H56:AE56">H57+H58+H59+H60</f>
        <v>0</v>
      </c>
      <c r="I56" s="6">
        <f t="shared" si="23"/>
        <v>0</v>
      </c>
      <c r="J56" s="6">
        <f t="shared" si="23"/>
        <v>5</v>
      </c>
      <c r="K56" s="6">
        <f t="shared" si="23"/>
        <v>2</v>
      </c>
      <c r="L56" s="6">
        <f t="shared" si="23"/>
        <v>76.7</v>
      </c>
      <c r="M56" s="6">
        <f t="shared" si="23"/>
        <v>76.6</v>
      </c>
      <c r="N56" s="6">
        <f t="shared" si="23"/>
        <v>0</v>
      </c>
      <c r="O56" s="6">
        <f t="shared" si="23"/>
        <v>0</v>
      </c>
      <c r="P56" s="6">
        <f t="shared" si="23"/>
        <v>34.4</v>
      </c>
      <c r="Q56" s="6">
        <f t="shared" si="23"/>
        <v>37.4</v>
      </c>
      <c r="R56" s="6">
        <f t="shared" si="23"/>
        <v>0</v>
      </c>
      <c r="S56" s="6">
        <f t="shared" si="23"/>
        <v>0</v>
      </c>
      <c r="T56" s="6">
        <f t="shared" si="23"/>
        <v>2102.1</v>
      </c>
      <c r="U56" s="6">
        <f t="shared" si="23"/>
        <v>0</v>
      </c>
      <c r="V56" s="6">
        <f t="shared" si="23"/>
        <v>80</v>
      </c>
      <c r="W56" s="6">
        <f t="shared" si="23"/>
        <v>80</v>
      </c>
      <c r="X56" s="31">
        <f t="shared" si="23"/>
        <v>1886.3</v>
      </c>
      <c r="Y56" s="31">
        <f t="shared" si="23"/>
        <v>3385.4900000000002</v>
      </c>
      <c r="Z56" s="6">
        <f t="shared" si="23"/>
        <v>150</v>
      </c>
      <c r="AA56" s="6">
        <f>AA57+AA58+AA59+AA60</f>
        <v>494.25</v>
      </c>
      <c r="AB56" s="6">
        <f t="shared" si="23"/>
        <v>0</v>
      </c>
      <c r="AC56" s="6">
        <f t="shared" si="23"/>
        <v>0</v>
      </c>
      <c r="AD56" s="6">
        <f t="shared" si="23"/>
        <v>0</v>
      </c>
      <c r="AE56" s="6">
        <f t="shared" si="23"/>
        <v>0</v>
      </c>
      <c r="AF56" s="6"/>
      <c r="AG56" s="8"/>
    </row>
    <row r="57" spans="1:33" ht="26.25" customHeight="1">
      <c r="A57" s="13" t="s">
        <v>22</v>
      </c>
      <c r="B57" s="10">
        <f>H57+J57+L57+N57+P57+T57+R57+V57+X57+Z57+AB57+AD57</f>
        <v>2081.1</v>
      </c>
      <c r="C57" s="11">
        <f>H57+J57+L57+N57+P57+R57+T57+V57+X57+Z57</f>
        <v>2081.1</v>
      </c>
      <c r="D57" s="11">
        <f>D52+D45+D8</f>
        <v>2081.1</v>
      </c>
      <c r="E57" s="11">
        <f>I57+K57+M57+O57+Q57+S57+U57+W57+Y57+AA57</f>
        <v>1924.88</v>
      </c>
      <c r="F57" s="11">
        <f>E57/B57*100</f>
        <v>92.49339291720725</v>
      </c>
      <c r="G57" s="11">
        <f>E57/C57*100</f>
        <v>92.49339291720725</v>
      </c>
      <c r="H57" s="11">
        <f>H8+H45+H52</f>
        <v>0</v>
      </c>
      <c r="I57" s="11">
        <f aca="true" t="shared" si="24" ref="I57:W60">I8+I45+I52</f>
        <v>0</v>
      </c>
      <c r="J57" s="11">
        <f t="shared" si="24"/>
        <v>0</v>
      </c>
      <c r="K57" s="11">
        <f t="shared" si="24"/>
        <v>0</v>
      </c>
      <c r="L57" s="11">
        <f t="shared" si="24"/>
        <v>0</v>
      </c>
      <c r="M57" s="11">
        <f t="shared" si="24"/>
        <v>0</v>
      </c>
      <c r="N57" s="11">
        <f t="shared" si="24"/>
        <v>0</v>
      </c>
      <c r="O57" s="11">
        <f t="shared" si="24"/>
        <v>0</v>
      </c>
      <c r="P57" s="11">
        <f t="shared" si="24"/>
        <v>0</v>
      </c>
      <c r="Q57" s="11">
        <f t="shared" si="24"/>
        <v>0</v>
      </c>
      <c r="R57" s="11">
        <v>0</v>
      </c>
      <c r="S57" s="11">
        <f aca="true" t="shared" si="25" ref="S57:AE60">S8+S45+S52</f>
        <v>0</v>
      </c>
      <c r="T57" s="11">
        <f t="shared" si="25"/>
        <v>2081.1</v>
      </c>
      <c r="U57" s="11">
        <f t="shared" si="25"/>
        <v>0</v>
      </c>
      <c r="V57" s="11">
        <f t="shared" si="25"/>
        <v>0</v>
      </c>
      <c r="W57" s="11">
        <f t="shared" si="25"/>
        <v>0</v>
      </c>
      <c r="X57" s="32">
        <f t="shared" si="25"/>
        <v>0</v>
      </c>
      <c r="Y57" s="32">
        <f t="shared" si="25"/>
        <v>1924.88</v>
      </c>
      <c r="Z57" s="11">
        <f t="shared" si="25"/>
        <v>0</v>
      </c>
      <c r="AA57" s="11">
        <f t="shared" si="25"/>
        <v>0</v>
      </c>
      <c r="AB57" s="11">
        <f t="shared" si="25"/>
        <v>0</v>
      </c>
      <c r="AC57" s="11">
        <f t="shared" si="25"/>
        <v>0</v>
      </c>
      <c r="AD57" s="11">
        <f t="shared" si="25"/>
        <v>0</v>
      </c>
      <c r="AE57" s="11">
        <f t="shared" si="25"/>
        <v>0</v>
      </c>
      <c r="AF57" s="11"/>
      <c r="AG57" s="12"/>
    </row>
    <row r="58" spans="1:33" ht="41.25" customHeight="1">
      <c r="A58" s="13" t="s">
        <v>23</v>
      </c>
      <c r="B58" s="10">
        <f>H58+J58+L58+N58+P58+R58+T58+V58+X58+Z58+AB58+AD58</f>
        <v>2173.3999999999996</v>
      </c>
      <c r="C58" s="11">
        <f>H58+J58+L58+N58+P58+R58+T58+V58+X58+Z58</f>
        <v>2173.3999999999996</v>
      </c>
      <c r="D58" s="11">
        <f>D9+D46+D53</f>
        <v>2173.4</v>
      </c>
      <c r="E58" s="11">
        <f>I58+K58+M58+O58+Q58+S58+U58+W58+Y58+AA58</f>
        <v>2070.86</v>
      </c>
      <c r="F58" s="11">
        <f>E58/B58*100</f>
        <v>95.28204656298888</v>
      </c>
      <c r="G58" s="11">
        <f>E58/C58*100</f>
        <v>95.28204656298888</v>
      </c>
      <c r="H58" s="11">
        <f>H9+H46+H53</f>
        <v>0</v>
      </c>
      <c r="I58" s="11">
        <f t="shared" si="24"/>
        <v>0</v>
      </c>
      <c r="J58" s="11">
        <f t="shared" si="24"/>
        <v>5</v>
      </c>
      <c r="K58" s="11">
        <f t="shared" si="24"/>
        <v>2</v>
      </c>
      <c r="L58" s="11">
        <f t="shared" si="24"/>
        <v>76.7</v>
      </c>
      <c r="M58" s="11">
        <f t="shared" si="24"/>
        <v>76.6</v>
      </c>
      <c r="N58" s="11">
        <f>N9+P46+N53</f>
        <v>0</v>
      </c>
      <c r="O58" s="11">
        <f>O9+O46+O53</f>
        <v>0</v>
      </c>
      <c r="P58" s="11">
        <f>P9+P46+P53</f>
        <v>34.4</v>
      </c>
      <c r="Q58" s="11">
        <f>Q9+Q46+Q53</f>
        <v>37.4</v>
      </c>
      <c r="R58" s="11">
        <f>R9+R46+R53</f>
        <v>0</v>
      </c>
      <c r="S58" s="11">
        <f t="shared" si="25"/>
        <v>0</v>
      </c>
      <c r="T58" s="11">
        <f t="shared" si="25"/>
        <v>21</v>
      </c>
      <c r="U58" s="11">
        <f t="shared" si="25"/>
        <v>0</v>
      </c>
      <c r="V58" s="11">
        <f t="shared" si="25"/>
        <v>0</v>
      </c>
      <c r="W58" s="11">
        <f t="shared" si="25"/>
        <v>0</v>
      </c>
      <c r="X58" s="32">
        <f t="shared" si="25"/>
        <v>1886.3</v>
      </c>
      <c r="Y58" s="32">
        <f>Y9+Y46+Y53</f>
        <v>1460.6100000000001</v>
      </c>
      <c r="Z58" s="11">
        <f t="shared" si="25"/>
        <v>150</v>
      </c>
      <c r="AA58" s="11">
        <f t="shared" si="25"/>
        <v>494.25</v>
      </c>
      <c r="AB58" s="11">
        <f t="shared" si="25"/>
        <v>0</v>
      </c>
      <c r="AC58" s="11">
        <f t="shared" si="25"/>
        <v>0</v>
      </c>
      <c r="AD58" s="11">
        <f t="shared" si="25"/>
        <v>0</v>
      </c>
      <c r="AE58" s="11">
        <f t="shared" si="25"/>
        <v>0</v>
      </c>
      <c r="AF58" s="11"/>
      <c r="AG58" s="12"/>
    </row>
    <row r="59" spans="1:33" ht="18" customHeight="1">
      <c r="A59" s="13" t="s">
        <v>24</v>
      </c>
      <c r="B59" s="10">
        <f>H59+J59+L59+N59+P59+R59+T59+V59+X59+Z59+AB59+AD59</f>
        <v>0</v>
      </c>
      <c r="C59" s="10">
        <f>H59+J59+L59+N59+P59+R59+T59+V59+X59</f>
        <v>0</v>
      </c>
      <c r="D59" s="10">
        <f>D10+D47+D54</f>
        <v>0</v>
      </c>
      <c r="E59" s="10">
        <f>I59+K59+M59+O59+Q59+S59+U59+W59+Y59</f>
        <v>0</v>
      </c>
      <c r="F59" s="10">
        <v>0</v>
      </c>
      <c r="G59" s="11">
        <v>0</v>
      </c>
      <c r="H59" s="11">
        <f>H10+H47+H54</f>
        <v>0</v>
      </c>
      <c r="I59" s="11">
        <f t="shared" si="24"/>
        <v>0</v>
      </c>
      <c r="J59" s="11">
        <f t="shared" si="24"/>
        <v>0</v>
      </c>
      <c r="K59" s="11">
        <f t="shared" si="24"/>
        <v>0</v>
      </c>
      <c r="L59" s="11">
        <f t="shared" si="24"/>
        <v>0</v>
      </c>
      <c r="M59" s="11">
        <f t="shared" si="24"/>
        <v>0</v>
      </c>
      <c r="N59" s="11">
        <f t="shared" si="24"/>
        <v>0</v>
      </c>
      <c r="O59" s="11">
        <f t="shared" si="24"/>
        <v>0</v>
      </c>
      <c r="P59" s="11">
        <f t="shared" si="24"/>
        <v>0</v>
      </c>
      <c r="Q59" s="11">
        <f t="shared" si="24"/>
        <v>0</v>
      </c>
      <c r="R59" s="11">
        <f t="shared" si="24"/>
        <v>0</v>
      </c>
      <c r="S59" s="11">
        <f t="shared" si="24"/>
        <v>0</v>
      </c>
      <c r="T59" s="11">
        <f t="shared" si="24"/>
        <v>0</v>
      </c>
      <c r="U59" s="11">
        <f t="shared" si="24"/>
        <v>0</v>
      </c>
      <c r="V59" s="11">
        <f t="shared" si="24"/>
        <v>0</v>
      </c>
      <c r="W59" s="11">
        <f t="shared" si="24"/>
        <v>0</v>
      </c>
      <c r="X59" s="32">
        <f t="shared" si="25"/>
        <v>0</v>
      </c>
      <c r="Y59" s="32">
        <f t="shared" si="25"/>
        <v>0</v>
      </c>
      <c r="Z59" s="11">
        <f t="shared" si="25"/>
        <v>0</v>
      </c>
      <c r="AA59" s="11">
        <f t="shared" si="25"/>
        <v>0</v>
      </c>
      <c r="AB59" s="11">
        <f t="shared" si="25"/>
        <v>0</v>
      </c>
      <c r="AC59" s="11">
        <f t="shared" si="25"/>
        <v>0</v>
      </c>
      <c r="AD59" s="11">
        <f t="shared" si="25"/>
        <v>0</v>
      </c>
      <c r="AE59" s="11">
        <f t="shared" si="25"/>
        <v>0</v>
      </c>
      <c r="AF59" s="11"/>
      <c r="AG59" s="8"/>
    </row>
    <row r="60" spans="1:33" ht="33.75" customHeight="1">
      <c r="A60" s="13" t="s">
        <v>25</v>
      </c>
      <c r="B60" s="10">
        <f>H60+J60+L60+N60+P60+R60+T60+V60+X60+Z60+AB60+AD60</f>
        <v>80</v>
      </c>
      <c r="C60" s="10">
        <f>H60+J60+L60+N60+P60+R60+T60+V60+X60</f>
        <v>80</v>
      </c>
      <c r="D60" s="10">
        <f>D11+D48+D55</f>
        <v>80</v>
      </c>
      <c r="E60" s="10">
        <f>I60+K60+M60+O60+Q60+S60+U60+W60+Y60+AA60</f>
        <v>80</v>
      </c>
      <c r="F60" s="10">
        <f>E60/B60*100</f>
        <v>100</v>
      </c>
      <c r="G60" s="11">
        <f>E60/C60*100</f>
        <v>100</v>
      </c>
      <c r="H60" s="11">
        <f>H11+H48+H55</f>
        <v>0</v>
      </c>
      <c r="I60" s="11">
        <f t="shared" si="24"/>
        <v>0</v>
      </c>
      <c r="J60" s="11">
        <f t="shared" si="24"/>
        <v>0</v>
      </c>
      <c r="K60" s="11">
        <f t="shared" si="24"/>
        <v>0</v>
      </c>
      <c r="L60" s="11">
        <f t="shared" si="24"/>
        <v>0</v>
      </c>
      <c r="M60" s="11">
        <f t="shared" si="24"/>
        <v>0</v>
      </c>
      <c r="N60" s="11">
        <f t="shared" si="24"/>
        <v>0</v>
      </c>
      <c r="O60" s="11">
        <f t="shared" si="24"/>
        <v>0</v>
      </c>
      <c r="P60" s="11">
        <f t="shared" si="24"/>
        <v>0</v>
      </c>
      <c r="Q60" s="11">
        <f t="shared" si="24"/>
        <v>0</v>
      </c>
      <c r="R60" s="11">
        <f t="shared" si="24"/>
        <v>0</v>
      </c>
      <c r="S60" s="11">
        <f t="shared" si="24"/>
        <v>0</v>
      </c>
      <c r="T60" s="11">
        <f t="shared" si="24"/>
        <v>0</v>
      </c>
      <c r="U60" s="11">
        <f t="shared" si="24"/>
        <v>0</v>
      </c>
      <c r="V60" s="11">
        <f t="shared" si="24"/>
        <v>80</v>
      </c>
      <c r="W60" s="11">
        <f t="shared" si="24"/>
        <v>80</v>
      </c>
      <c r="X60" s="32">
        <f t="shared" si="25"/>
        <v>0</v>
      </c>
      <c r="Y60" s="32">
        <f t="shared" si="25"/>
        <v>0</v>
      </c>
      <c r="Z60" s="11">
        <f t="shared" si="25"/>
        <v>0</v>
      </c>
      <c r="AA60" s="11">
        <f t="shared" si="25"/>
        <v>0</v>
      </c>
      <c r="AB60" s="11">
        <f t="shared" si="25"/>
        <v>0</v>
      </c>
      <c r="AC60" s="11">
        <f t="shared" si="25"/>
        <v>0</v>
      </c>
      <c r="AD60" s="11">
        <f t="shared" si="25"/>
        <v>0</v>
      </c>
      <c r="AE60" s="11">
        <f t="shared" si="25"/>
        <v>0</v>
      </c>
      <c r="AF60" s="11"/>
      <c r="AG60" s="8"/>
    </row>
    <row r="61" spans="1:33" ht="15.7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22"/>
      <c r="AC61" s="22"/>
      <c r="AD61" s="22"/>
      <c r="AE61" s="22"/>
      <c r="AF61" s="22"/>
      <c r="AG61" s="23"/>
    </row>
    <row r="62" spans="1:33" ht="15.75">
      <c r="A62" s="39" t="s">
        <v>36</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4" spans="1:33" ht="18.75">
      <c r="A64" s="34" t="s">
        <v>37</v>
      </c>
      <c r="B64" s="34"/>
      <c r="C64" s="34"/>
      <c r="D64" s="34"/>
      <c r="E64" s="34"/>
      <c r="F64" s="34"/>
      <c r="G64" s="34"/>
      <c r="H64" s="34"/>
      <c r="I64" s="34"/>
      <c r="J64" s="34"/>
      <c r="K64" s="34"/>
      <c r="L64" s="34"/>
      <c r="M64" s="24"/>
      <c r="N64" s="25"/>
      <c r="O64" s="25"/>
      <c r="P64" s="26"/>
      <c r="Q64" s="26"/>
      <c r="R64" s="26"/>
      <c r="S64" s="26"/>
      <c r="T64" s="27"/>
      <c r="U64" s="27"/>
      <c r="V64" s="27"/>
      <c r="W64" s="27"/>
      <c r="X64" s="27"/>
      <c r="Y64" s="27"/>
      <c r="Z64" s="27"/>
      <c r="AA64" s="27"/>
      <c r="AB64" s="27"/>
      <c r="AC64" s="27"/>
      <c r="AD64" s="27"/>
      <c r="AE64" s="27"/>
      <c r="AF64" s="27"/>
      <c r="AG64" s="27"/>
    </row>
    <row r="65" spans="1:33" ht="15.75">
      <c r="A65" s="28"/>
      <c r="B65" s="27"/>
      <c r="C65" s="27"/>
      <c r="D65" s="27"/>
      <c r="E65" s="27"/>
      <c r="F65" s="27"/>
      <c r="G65" s="27"/>
      <c r="H65" s="26"/>
      <c r="I65" s="26"/>
      <c r="J65" s="26"/>
      <c r="K65" s="26"/>
      <c r="L65" s="26"/>
      <c r="M65" s="26"/>
      <c r="N65" s="26"/>
      <c r="O65" s="26"/>
      <c r="P65" s="26"/>
      <c r="Q65" s="26"/>
      <c r="R65" s="26"/>
      <c r="S65" s="26"/>
      <c r="T65" s="27"/>
      <c r="U65" s="27"/>
      <c r="V65" s="27"/>
      <c r="W65" s="27"/>
      <c r="X65" s="27"/>
      <c r="Y65" s="27"/>
      <c r="Z65" s="27"/>
      <c r="AA65" s="27"/>
      <c r="AB65" s="27"/>
      <c r="AC65" s="27"/>
      <c r="AD65" s="27"/>
      <c r="AE65" s="27"/>
      <c r="AF65" s="27"/>
      <c r="AG65" s="27"/>
    </row>
    <row r="66" spans="1:33" ht="18.75">
      <c r="A66" s="34" t="s">
        <v>50</v>
      </c>
      <c r="B66" s="34"/>
      <c r="C66" s="34"/>
      <c r="D66" s="34"/>
      <c r="E66" s="34"/>
      <c r="F66" s="34"/>
      <c r="G66" s="34"/>
      <c r="H66" s="34"/>
      <c r="I66" s="34"/>
      <c r="J66" s="34"/>
      <c r="K66" s="34"/>
      <c r="L66" s="34"/>
      <c r="M66" s="34"/>
      <c r="N66" s="34"/>
      <c r="O66" s="24"/>
      <c r="P66" s="25"/>
      <c r="Q66" s="25"/>
      <c r="R66" s="26"/>
      <c r="S66" s="26"/>
      <c r="T66" s="27"/>
      <c r="U66" s="27"/>
      <c r="V66" s="27"/>
      <c r="W66" s="27"/>
      <c r="X66" s="27"/>
      <c r="Y66" s="27"/>
      <c r="Z66" s="27"/>
      <c r="AA66" s="27"/>
      <c r="AB66" s="27"/>
      <c r="AC66" s="27"/>
      <c r="AD66" s="27"/>
      <c r="AE66" s="27"/>
      <c r="AF66" s="27"/>
      <c r="AG66" s="27"/>
    </row>
    <row r="67" spans="1:33" ht="18.75">
      <c r="A67" s="24" t="s">
        <v>49</v>
      </c>
      <c r="B67" s="27"/>
      <c r="C67" s="27"/>
      <c r="D67" s="27"/>
      <c r="E67" s="27"/>
      <c r="F67" s="27"/>
      <c r="G67" s="27"/>
      <c r="H67" s="27"/>
      <c r="I67" s="27"/>
      <c r="J67" s="27"/>
      <c r="K67" s="27"/>
      <c r="L67" s="27"/>
      <c r="M67" s="27"/>
      <c r="N67" s="27"/>
      <c r="O67" s="27"/>
      <c r="P67" s="27"/>
      <c r="Q67" s="27"/>
      <c r="R67" s="27"/>
      <c r="S67" s="27"/>
      <c r="T67" s="26"/>
      <c r="U67" s="26"/>
      <c r="V67" s="26"/>
      <c r="W67" s="26"/>
      <c r="X67" s="26"/>
      <c r="Y67" s="26"/>
      <c r="Z67" s="26"/>
      <c r="AA67" s="26"/>
      <c r="AB67" s="26"/>
      <c r="AC67" s="26"/>
      <c r="AD67" s="26"/>
      <c r="AE67" s="26"/>
      <c r="AF67" s="26"/>
      <c r="AG67" s="26"/>
    </row>
  </sheetData>
  <sheetProtection/>
  <mergeCells count="36">
    <mergeCell ref="A2:AG2"/>
    <mergeCell ref="A3:AG3"/>
    <mergeCell ref="A4:A5"/>
    <mergeCell ref="B4:B5"/>
    <mergeCell ref="C4:C5"/>
    <mergeCell ref="D4:D5"/>
    <mergeCell ref="E4:E5"/>
    <mergeCell ref="F4:G4"/>
    <mergeCell ref="H4:I4"/>
    <mergeCell ref="J4:K4"/>
    <mergeCell ref="T4:U4"/>
    <mergeCell ref="V4:W4"/>
    <mergeCell ref="X4:Y4"/>
    <mergeCell ref="Z4:AA4"/>
    <mergeCell ref="L4:M4"/>
    <mergeCell ref="N4:O4"/>
    <mergeCell ref="P4:Q4"/>
    <mergeCell ref="R4:S4"/>
    <mergeCell ref="AF19:AF24"/>
    <mergeCell ref="AG19:AG24"/>
    <mergeCell ref="AF25:AF30"/>
    <mergeCell ref="AF31:AF36"/>
    <mergeCell ref="AG31:AG36"/>
    <mergeCell ref="AB4:AC4"/>
    <mergeCell ref="AD4:AE4"/>
    <mergeCell ref="AF12:AF17"/>
    <mergeCell ref="AG12:AG17"/>
    <mergeCell ref="A66:N66"/>
    <mergeCell ref="AF50:AF55"/>
    <mergeCell ref="A61:AA61"/>
    <mergeCell ref="A62:AG62"/>
    <mergeCell ref="A64:L64"/>
    <mergeCell ref="AF37:AF42"/>
    <mergeCell ref="AG37:AG42"/>
    <mergeCell ref="AF43:AF48"/>
    <mergeCell ref="AG43:AG4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Серова Софья Андреевна</cp:lastModifiedBy>
  <dcterms:created xsi:type="dcterms:W3CDTF">1996-10-08T23:32:33Z</dcterms:created>
  <dcterms:modified xsi:type="dcterms:W3CDTF">2016-11-12T04:42:22Z</dcterms:modified>
  <cp:category/>
  <cp:version/>
  <cp:contentType/>
  <cp:contentStatus/>
</cp:coreProperties>
</file>