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05"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<sst xmlns="http://schemas.openxmlformats.org/spreadsheetml/2006/main" count="112" uniqueCount="51">
  <si>
    <t>Комплексный план (сетевой график) по реализации муниципальной программы</t>
  </si>
  <si>
    <t>Основные мероприятия программы</t>
  </si>
  <si>
    <t>План на 2016 год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</si>
  <si>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</si>
  <si>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</si>
  <si>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</si>
  <si>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</si>
  <si>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</si>
  <si>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</si>
  <si>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</si>
  <si>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</si>
  <si>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</si>
  <si>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</si>
  <si>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</si>
  <si>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</si>
  <si>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</si>
  <si>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к текущему году</t>
  </si>
  <si>
    <t xml:space="preserve">план </t>
  </si>
  <si>
    <t>кассовый расход</t>
  </si>
  <si>
    <t>Результаты реализации и причины отклонения факта от плана</t>
  </si>
  <si>
    <t>1.1. Мероприятия по повышению доступности для инвалидов и маломобильных групп населения объектов социальной инфраструктуры города (1)</t>
  </si>
  <si>
    <t>Всего</t>
  </si>
  <si>
    <t>бюджет автономного округа</t>
  </si>
  <si>
    <t>бюджет города Когалыма</t>
  </si>
  <si>
    <t>федеральный бюджет</t>
  </si>
  <si>
    <t>привлеченные средства</t>
  </si>
  <si>
    <t>1.1.1. Обустройство пешеходных дорожек и тротуаров</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</si>
  <si>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</si>
  <si>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</si>
  <si>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1.1.2.2 Централизованная библиотечная система</t>
  </si>
  <si>
    <t>1.1.2.3 Административные здания (ул. Дружбы народов, д.7, ул. Дружбы народов, д.9, ул. Мира, д.22 (5 этаж)</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</si>
  <si>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</si>
  <si>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</si>
  <si>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</si>
  <si>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</si>
  <si>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Исполнение мероприятия запланировано в октябре 2016 года.</t>
  </si>
  <si>
    <t>Итого по программе, в том числе</t>
  </si>
  <si>
    <t>*Сетевой график составлен по данным соисполнителей муниципальной программы</t>
  </si>
  <si>
    <t>Ответственный за составление текущего сетевого графика: ведущий специалист отдела Сорока Ю.И.</t>
  </si>
  <si>
    <t xml:space="preserve"> (Доступная среда города Когалыма) июль 2016</t>
  </si>
  <si>
    <t>И.о. начальника отдела по связям с общественностью и социальным вопросам ____________ Подворчан О.В.</t>
  </si>
  <si>
    <t>План на 01.08.2016</t>
  </si>
  <si>
    <t>Профинансировано на 01.08.2016</t>
  </si>
  <si>
    <t>Кассовый расход на 01.08.2016</t>
  </si>
  <si>
    <t>на 01.08.2016</t>
  </si>
  <si>
    <t>Заключен муниципальный контракт от 28.07.2016 года №0187300013716000098-0070611-01 на выполнение работ по обустройству пешеходных дорожек и тротуаров с ООО "Баракат" на сумму 1 441 169,37 рублей. В августе 2016 года на сложившуюся экономию запланирован открытый аукцион в электронной форме на выполнение работ по обустройству пешеходных дорожек и тротуаров.</t>
  </si>
  <si>
    <t xml:space="preserve">Заключён договор на оказание услуг с ПАО "Росгосстрах" от 20.02.2016 №58608130-8608040918-200216 обязательного страхования гражданской ответственности владельца опасного объекта за причинение вреда в результате аварии на опасном объекте на сумму 2,00 тыс. руб. Заключён договор с ООО ИТЦ "Диагностика и Экспертиза" от 04.05.2016 №139 на сумму 3,5 тыс. руб. - проведено техническое освидетельствование подъёмной платформы с вертикальным перемещением для инвалидов БК 450. Заключён договор с ООО "Арктос" от 10.05.2016 на сумму 33,9 тыс. руб. - проведено обследование и разработана проектная документация. Исполнение бюджета на 01.08.2016 года - 100%.                         </t>
  </si>
  <si>
    <t>дата 03.08.2016</t>
  </si>
  <si>
    <t>Заключен муниципальный контракт от 22.06.2016 года №06/16 на выполнение работ по обеспечению беспрепятственного доступа к местам общего пользования жилых домов, в которых проживают инвалиды по адресу: ул. Бакинская, д. 13, 4-й подъезд. Стоимость работ по контракту 80,0 тыс. рублей, срок окончания выполнения работ 30.07.2016 года. Работы на 01.08.2016 года выполнены.</t>
  </si>
  <si>
    <t>Заключен договор от 02.03.16 №1/16 на сумму 76 616,88 рублей. Были выполнены работы: 1) Административное здание (ул. Дружбы Народов, д.7)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 тактильные наклейки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 Исполнение бюджета на 01.08.2016 года - 99,9%.</t>
  </si>
  <si>
    <t>Заключён договор от 18.05.2016 года №2А-16 с ООО "Инженерно-консультационный центр по объектам повышенной опасности". Выполнены работы по демонтажу кафельной плитки в мужском и женских туалетах, в центральном фойе. Проведены работы по монтажу кафельной плитки, установлены раковины, унитазы, двери в мужском и женских туалетах, в центральном фойе. На прилегающей территории в полном объеме смонтированы поручни. Изготовлен пандус. Установлены пристроенный поручень из нержавеющей стали, откидной поручень, металлические ограждения площадок, устройство лестничных маршей в опалубке. Ожидается поставка входной группы 10-12 августа.Оплата работ по данному пункту мероприятия будет произведена в августе месяце после подписания акта сдачи выполненных работ. Исполнение бюджета на 01.08.2016 года - 0,0%.</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</si>
</sst>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_ ;[Red]\-#,##0.0\ "/>
    <numFmt numFmtId="189" formatCode="#,##0_ ;[Red]\-#,##0\ "/>
    <numFmt numFmtId="190" formatCode="0.0"/>
    <numFmt numFmtId="191" formatCode="0.0%"/>
  </numFmts>
  <fonts count="24">
    <font>
      <sz val="10"/>
      <name val="Arial"/>
      <family val="0"/>
    </font>
    <font>
      <sz val="18"/>
      <name val="Times New Roman"/>
      <family val="1"/>
    </font>
    <font>
      <b/>
      <sz val="16"/>
      <name val="Times New Roman"/>
      <family val="1"/>
    </font>
    <font>
      <sz val="12"/>
      <name val="Times New Roman"/>
      <family val="1"/>
    </font>
    <font>
      <b/>
      <sz val="12"/>
      <name val="Times New Roman"/>
      <family val="1"/>
    </font>
    <font>
      <sz val="12"/>
      <name val="Arial"/>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9" fillId="3" borderId="1" applyNumberFormat="0" applyAlignment="0" applyProtection="0"/>
    <xf numFmtId="0" fontId="10" fillId="9" borderId="2" applyNumberFormat="0" applyAlignment="0" applyProtection="0"/>
    <xf numFmtId="0" fontId="11" fillId="9"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4" borderId="7" applyNumberFormat="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3" fillId="7" borderId="0" applyNumberFormat="0" applyBorder="0" applyAlignment="0" applyProtection="0"/>
  </cellStyleXfs>
  <cellXfs count="61">
    <xf numFmtId="0" fontId="0" fillId="0" borderId="0" xfId="0" applyAlignment="1">
      <alignment/>
    </xf>
    <xf numFmtId="188" fontId="2" fillId="0" borderId="0" xfId="0" applyNumberFormat="1" applyFont="1" applyFill="1" applyBorder="1" applyAlignment="1">
      <alignment horizontal="center" vertical="center" wrapText="1"/>
    </xf>
    <xf numFmtId="188" fontId="2" fillId="0" borderId="10" xfId="0" applyNumberFormat="1" applyFont="1" applyFill="1" applyBorder="1" applyAlignment="1">
      <alignment horizontal="center" vertical="center" wrapText="1"/>
    </xf>
    <xf numFmtId="188" fontId="2" fillId="0" borderId="11" xfId="0" applyNumberFormat="1" applyFont="1" applyFill="1" applyBorder="1" applyAlignment="1">
      <alignment horizontal="center" vertical="center" wrapText="1"/>
    </xf>
    <xf numFmtId="188" fontId="4" fillId="0" borderId="12" xfId="0" applyNumberFormat="1" applyFont="1" applyFill="1" applyBorder="1" applyAlignment="1">
      <alignment horizontal="center" vertical="center" wrapText="1"/>
    </xf>
    <xf numFmtId="188" fontId="4" fillId="0" borderId="0" xfId="0" applyNumberFormat="1" applyFont="1" applyFill="1" applyBorder="1" applyAlignment="1">
      <alignment vertical="center" wrapText="1"/>
    </xf>
    <xf numFmtId="188" fontId="3" fillId="0" borderId="12" xfId="0" applyNumberFormat="1" applyFont="1" applyFill="1" applyBorder="1" applyAlignment="1">
      <alignment horizontal="center" vertical="center" wrapText="1"/>
    </xf>
    <xf numFmtId="0" fontId="0" fillId="0" borderId="0" xfId="0" applyBorder="1" applyAlignment="1">
      <alignment/>
    </xf>
    <xf numFmtId="189" fontId="3" fillId="0" borderId="12" xfId="0" applyNumberFormat="1" applyFont="1" applyFill="1" applyBorder="1" applyAlignment="1">
      <alignment horizontal="center" vertical="center" wrapText="1"/>
    </xf>
    <xf numFmtId="188" fontId="4" fillId="0" borderId="12" xfId="0" applyNumberFormat="1" applyFont="1" applyFill="1" applyBorder="1" applyAlignment="1">
      <alignment vertical="center" wrapText="1"/>
    </xf>
    <xf numFmtId="189" fontId="3" fillId="0" borderId="0" xfId="0" applyNumberFormat="1" applyFont="1" applyFill="1" applyBorder="1" applyAlignment="1">
      <alignment horizontal="center" vertical="center" wrapText="1"/>
    </xf>
    <xf numFmtId="49" fontId="4" fillId="0" borderId="12" xfId="0" applyNumberFormat="1" applyFont="1" applyFill="1" applyBorder="1" applyAlignment="1" applyProtection="1">
      <alignment vertical="center"/>
      <protection locked="0"/>
    </xf>
    <xf numFmtId="49" fontId="4" fillId="0" borderId="12"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4" fillId="18" borderId="12" xfId="0" applyFont="1" applyFill="1" applyBorder="1" applyAlignment="1" applyProtection="1">
      <alignment vertical="center" wrapText="1"/>
      <protection/>
    </xf>
    <xf numFmtId="190" fontId="4" fillId="0" borderId="12" xfId="0" applyNumberFormat="1" applyFont="1" applyFill="1" applyBorder="1" applyAlignment="1" applyProtection="1">
      <alignment horizontal="center" vertical="center" wrapText="1"/>
      <protection/>
    </xf>
    <xf numFmtId="190" fontId="4" fillId="0" borderId="12" xfId="0" applyNumberFormat="1" applyFont="1" applyFill="1" applyBorder="1" applyAlignment="1" applyProtection="1">
      <alignment horizontal="center" vertical="center" wrapText="1"/>
      <protection locked="0"/>
    </xf>
    <xf numFmtId="188" fontId="4" fillId="0" borderId="0" xfId="0" applyNumberFormat="1" applyFont="1" applyFill="1" applyBorder="1" applyAlignment="1" applyProtection="1">
      <alignment horizontal="center" vertical="center" wrapText="1"/>
      <protection/>
    </xf>
    <xf numFmtId="0" fontId="4" fillId="0" borderId="12" xfId="0" applyFont="1" applyFill="1" applyBorder="1" applyAlignment="1">
      <alignment horizontal="justify" wrapText="1"/>
    </xf>
    <xf numFmtId="190" fontId="3" fillId="0" borderId="12" xfId="0" applyNumberFormat="1" applyFont="1" applyFill="1" applyBorder="1" applyAlignment="1">
      <alignment horizontal="center" vertical="center" wrapText="1"/>
    </xf>
    <xf numFmtId="190" fontId="3" fillId="0" borderId="12" xfId="0" applyNumberFormat="1" applyFont="1" applyFill="1" applyBorder="1" applyAlignment="1" applyProtection="1">
      <alignment horizontal="center" vertical="center" wrapText="1"/>
      <protection/>
    </xf>
    <xf numFmtId="188" fontId="3" fillId="0" borderId="0" xfId="0" applyNumberFormat="1" applyFont="1" applyFill="1" applyBorder="1" applyAlignment="1" applyProtection="1">
      <alignment horizontal="center" vertical="center" wrapText="1"/>
      <protection/>
    </xf>
    <xf numFmtId="0" fontId="3" fillId="0" borderId="12" xfId="0" applyFont="1" applyFill="1" applyBorder="1" applyAlignment="1">
      <alignment horizontal="justify" wrapText="1"/>
    </xf>
    <xf numFmtId="0" fontId="4" fillId="0" borderId="12" xfId="0" applyFont="1" applyFill="1" applyBorder="1" applyAlignment="1">
      <alignment vertical="center" wrapText="1"/>
    </xf>
    <xf numFmtId="190" fontId="3"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wrapText="1"/>
    </xf>
    <xf numFmtId="190" fontId="3" fillId="0" borderId="13" xfId="0" applyNumberFormat="1" applyFont="1" applyFill="1" applyBorder="1" applyAlignment="1">
      <alignment horizontal="center" vertical="center" wrapText="1"/>
    </xf>
    <xf numFmtId="0" fontId="4" fillId="18" borderId="12" xfId="0" applyFont="1" applyFill="1" applyBorder="1" applyAlignment="1">
      <alignment horizontal="left" vertical="center" wrapText="1"/>
    </xf>
    <xf numFmtId="190"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6" fillId="0" borderId="0" xfId="0" applyFont="1" applyFill="1" applyAlignment="1">
      <alignment horizontal="left" vertical="center" wrapText="1"/>
    </xf>
    <xf numFmtId="0" fontId="6" fillId="0" borderId="0" xfId="0" applyFont="1" applyFill="1" applyAlignment="1">
      <alignment vertical="center" wrapText="1"/>
    </xf>
    <xf numFmtId="188"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wrapText="1"/>
    </xf>
    <xf numFmtId="0" fontId="1" fillId="0" borderId="0" xfId="0" applyFont="1" applyFill="1" applyAlignment="1">
      <alignment horizontal="center" vertical="center" wrapText="1"/>
    </xf>
    <xf numFmtId="188" fontId="2" fillId="0" borderId="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88" fontId="3" fillId="0" borderId="14" xfId="0" applyNumberFormat="1" applyFont="1" applyFill="1" applyBorder="1" applyAlignment="1">
      <alignment horizontal="center" vertical="center" wrapText="1"/>
    </xf>
    <xf numFmtId="188" fontId="3" fillId="0" borderId="13" xfId="0" applyNumberFormat="1" applyFont="1" applyFill="1" applyBorder="1" applyAlignment="1">
      <alignment horizontal="center" vertical="center" wrapText="1"/>
    </xf>
    <xf numFmtId="188" fontId="3" fillId="0" borderId="15" xfId="0" applyNumberFormat="1" applyFont="1" applyFill="1" applyBorder="1" applyAlignment="1">
      <alignment horizontal="center" vertical="center" wrapText="1"/>
    </xf>
    <xf numFmtId="188" fontId="3" fillId="0" borderId="16" xfId="0" applyNumberFormat="1" applyFont="1" applyFill="1" applyBorder="1" applyAlignment="1">
      <alignment horizontal="center" vertical="center" wrapText="1"/>
    </xf>
    <xf numFmtId="188" fontId="4" fillId="0" borderId="15" xfId="0" applyNumberFormat="1" applyFont="1" applyFill="1" applyBorder="1" applyAlignment="1">
      <alignment horizontal="center" vertical="center" wrapText="1"/>
    </xf>
    <xf numFmtId="188" fontId="4" fillId="0" borderId="16" xfId="0" applyNumberFormat="1" applyFont="1" applyFill="1" applyBorder="1" applyAlignment="1">
      <alignment horizontal="center" vertical="center" wrapText="1"/>
    </xf>
    <xf numFmtId="190" fontId="3" fillId="0" borderId="14" xfId="0" applyNumberFormat="1" applyFont="1" applyFill="1" applyBorder="1" applyAlignment="1" applyProtection="1">
      <alignment horizontal="center" vertical="center" wrapText="1"/>
      <protection/>
    </xf>
    <xf numFmtId="190" fontId="3" fillId="0" borderId="17" xfId="0" applyNumberFormat="1" applyFont="1" applyFill="1" applyBorder="1" applyAlignment="1" applyProtection="1">
      <alignment horizontal="center" vertical="center" wrapText="1"/>
      <protection/>
    </xf>
    <xf numFmtId="190" fontId="3" fillId="0" borderId="13" xfId="0" applyNumberFormat="1" applyFont="1" applyFill="1" applyBorder="1" applyAlignment="1" applyProtection="1">
      <alignment horizontal="center" vertical="center" wrapText="1"/>
      <protection/>
    </xf>
    <xf numFmtId="188" fontId="3" fillId="0" borderId="0" xfId="0" applyNumberFormat="1" applyFont="1" applyFill="1" applyBorder="1" applyAlignment="1">
      <alignment horizontal="center" vertical="center" wrapText="1"/>
    </xf>
    <xf numFmtId="188" fontId="3" fillId="0" borderId="12" xfId="0" applyNumberFormat="1" applyFont="1" applyFill="1" applyBorder="1" applyAlignment="1" applyProtection="1">
      <alignment horizontal="center" vertical="center" wrapText="1"/>
      <protection/>
    </xf>
    <xf numFmtId="188" fontId="4" fillId="0" borderId="0" xfId="0" applyNumberFormat="1" applyFont="1" applyFill="1" applyBorder="1" applyAlignment="1" applyProtection="1">
      <alignment horizontal="center" vertical="center" wrapText="1"/>
      <protection/>
    </xf>
    <xf numFmtId="188" fontId="4" fillId="0" borderId="12" xfId="0" applyNumberFormat="1" applyFont="1" applyFill="1" applyBorder="1" applyAlignment="1">
      <alignment horizontal="center" vertical="center" wrapText="1"/>
    </xf>
    <xf numFmtId="188" fontId="3" fillId="0" borderId="0" xfId="0" applyNumberFormat="1" applyFont="1" applyFill="1" applyBorder="1" applyAlignment="1" applyProtection="1">
      <alignment horizontal="center" vertical="center" wrapText="1"/>
      <protection/>
    </xf>
    <xf numFmtId="0" fontId="6" fillId="0" borderId="0" xfId="0" applyFont="1" applyFill="1" applyAlignment="1">
      <alignment horizontal="left" vertical="center" wrapText="1"/>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190" fontId="4" fillId="0" borderId="14" xfId="0" applyNumberFormat="1" applyFont="1" applyFill="1" applyBorder="1" applyAlignment="1" applyProtection="1">
      <alignment horizontal="center" vertical="center" wrapText="1"/>
      <protection/>
    </xf>
    <xf numFmtId="190" fontId="4" fillId="0" borderId="17" xfId="0" applyNumberFormat="1" applyFont="1" applyFill="1" applyBorder="1" applyAlignment="1" applyProtection="1">
      <alignment horizontal="center" vertical="center" wrapText="1"/>
      <protection/>
    </xf>
    <xf numFmtId="190" fontId="4" fillId="0" borderId="13"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G70"/>
  <sheetViews>
    <sheetView tabSelected="1" view="pageBreakPreview" zoomScale="50" zoomScaleNormal="75" zoomScaleSheetLayoutView="50" zoomScalePageLayoutView="0" workbookViewId="0" topLeftCell="A1">
      <pane xSplit="1" ySplit="8" topLeftCell="I24" activePane="bottomRight" state="frozen"/>
      <selection pane="topLeft" activeCell="A1" sqref="A1"/>
      <selection pane="topRight" activeCell="B1" sqref="B1"/>
      <selection pane="bottomLeft" activeCell="A9" sqref="A9"/>
      <selection pane="bottomRight" activeCell="G63" sqref="G63"/>
    </sheetView>
  </sheetViews>
  <sheetFormatPr defaultColWidth="9.140625" defaultRowHeight="12.75"/>
  <cols>
    <col min="1" max="1" width="64.7109375" style="0" customWidth="1"/>
    <col min="2" max="2" width="11.57421875" style="0" customWidth="1"/>
    <col min="3" max="3" width="13.140625" style="0" customWidth="1"/>
    <col min="4" max="4" width="15.8515625" style="0" customWidth="1"/>
    <col min="5" max="5" width="15.28125" style="0" customWidth="1"/>
    <col min="6" max="6" width="13.8515625" style="0" customWidth="1"/>
    <col min="7" max="7" width="12.28125" style="0" customWidth="1"/>
    <col min="9" max="9" width="10.8515625" style="0" customWidth="1"/>
    <col min="11" max="11" width="11.00390625" style="0" customWidth="1"/>
    <col min="13" max="13" width="7.57421875" style="0" customWidth="1"/>
    <col min="14" max="14" width="9.28125" style="0" customWidth="1"/>
    <col min="15" max="15" width="12.140625" style="0" customWidth="1"/>
    <col min="17" max="17" width="11.00390625" style="0" customWidth="1"/>
    <col min="19" max="19" width="11.57421875" style="0" customWidth="1"/>
    <col min="21" max="21" width="11.00390625" style="0" customWidth="1"/>
    <col min="23" max="23" width="11.8515625" style="0" customWidth="1"/>
    <col min="25" max="25" width="11.8515625" style="0" customWidth="1"/>
    <col min="27" max="27" width="10.7109375" style="0" customWidth="1"/>
    <col min="29" max="29" width="12.140625" style="0" customWidth="1"/>
    <col min="31" max="31" width="12.140625" style="0" customWidth="1"/>
    <col min="32" max="32" width="53.140625" style="0" customWidth="1"/>
    <col min="33" max="33" width="0" style="0" hidden="1" customWidth="1"/>
  </cols>
  <sheetData>
    <row r="2" spans="1:33" ht="23.25">
      <c r="A2" s="38" t="s">
        <v>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3" ht="20.25">
      <c r="A3" s="39" t="s">
        <v>39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ht="20.25">
      <c r="A4" s="2"/>
      <c r="B4" s="1"/>
      <c r="C4" s="1"/>
      <c r="D4" s="1"/>
      <c r="E4" s="1"/>
      <c r="F4" s="1"/>
      <c r="G4" s="1"/>
      <c r="H4" s="2"/>
      <c r="I4" s="2"/>
      <c r="J4" s="3"/>
      <c r="K4" s="3"/>
      <c r="L4" s="3"/>
      <c r="M4" s="3"/>
      <c r="N4" s="3"/>
      <c r="O4" s="3"/>
      <c r="P4" s="3"/>
      <c r="Q4" s="3"/>
      <c r="R4" s="3"/>
      <c r="S4" s="3"/>
      <c r="T4" s="3"/>
      <c r="U4" s="2"/>
      <c r="V4" s="2"/>
      <c r="W4" s="2"/>
      <c r="X4" s="2"/>
      <c r="Y4" s="2"/>
      <c r="Z4" s="2"/>
      <c r="AA4" s="2"/>
      <c r="AB4" s="2"/>
      <c r="AC4" s="2"/>
      <c r="AD4" s="2"/>
      <c r="AE4" s="2"/>
      <c r="AF4" s="2"/>
      <c r="AG4" s="1"/>
    </row>
    <row r="5" spans="1:33" ht="15.75">
      <c r="A5" s="40" t="s">
        <v>1</v>
      </c>
      <c r="B5" s="41" t="s">
        <v>2</v>
      </c>
      <c r="C5" s="41" t="s">
        <v>41</v>
      </c>
      <c r="D5" s="41" t="s">
        <v>42</v>
      </c>
      <c r="E5" s="41" t="s">
        <v>43</v>
      </c>
      <c r="F5" s="43" t="s">
        <v>3</v>
      </c>
      <c r="G5" s="44"/>
      <c r="H5" s="45" t="s">
        <v>4</v>
      </c>
      <c r="I5" s="46"/>
      <c r="J5" s="45" t="s">
        <v>5</v>
      </c>
      <c r="K5" s="46"/>
      <c r="L5" s="45" t="s">
        <v>6</v>
      </c>
      <c r="M5" s="46"/>
      <c r="N5" s="45" t="s">
        <v>7</v>
      </c>
      <c r="O5" s="46"/>
      <c r="P5" s="45" t="s">
        <v>8</v>
      </c>
      <c r="Q5" s="46"/>
      <c r="R5" s="45" t="s">
        <v>9</v>
      </c>
      <c r="S5" s="46"/>
      <c r="T5" s="45" t="s">
        <v>10</v>
      </c>
      <c r="U5" s="46"/>
      <c r="V5" s="45" t="s">
        <v>11</v>
      </c>
      <c r="W5" s="46"/>
      <c r="X5" s="45" t="s">
        <v>12</v>
      </c>
      <c r="Y5" s="46"/>
      <c r="Z5" s="45" t="s">
        <v>13</v>
      </c>
      <c r="AA5" s="46"/>
      <c r="AB5" s="45" t="s">
        <v>14</v>
      </c>
      <c r="AC5" s="46"/>
      <c r="AD5" s="53" t="s">
        <v>15</v>
      </c>
      <c r="AE5" s="53"/>
      <c r="AF5" s="4"/>
      <c r="AG5" s="5"/>
    </row>
    <row r="6" spans="1:33" ht="47.25">
      <c r="A6" s="40"/>
      <c r="B6" s="42"/>
      <c r="C6" s="42"/>
      <c r="D6" s="42"/>
      <c r="E6" s="42"/>
      <c r="F6" s="6" t="s">
        <v>16</v>
      </c>
      <c r="G6" s="6" t="s">
        <v>44</v>
      </c>
      <c r="H6" s="6" t="s">
        <v>17</v>
      </c>
      <c r="I6" s="6" t="s">
        <v>18</v>
      </c>
      <c r="J6" s="6" t="s">
        <v>17</v>
      </c>
      <c r="K6" s="6" t="s">
        <v>18</v>
      </c>
      <c r="L6" s="6" t="s">
        <v>17</v>
      </c>
      <c r="M6" s="6" t="s">
        <v>18</v>
      </c>
      <c r="N6" s="6" t="s">
        <v>17</v>
      </c>
      <c r="O6" s="6" t="s">
        <v>18</v>
      </c>
      <c r="P6" s="6" t="s">
        <v>17</v>
      </c>
      <c r="Q6" s="6" t="s">
        <v>18</v>
      </c>
      <c r="R6" s="6" t="s">
        <v>17</v>
      </c>
      <c r="S6" s="6" t="s">
        <v>18</v>
      </c>
      <c r="T6" s="6" t="s">
        <v>17</v>
      </c>
      <c r="U6" s="6" t="s">
        <v>18</v>
      </c>
      <c r="V6" s="6" t="s">
        <v>17</v>
      </c>
      <c r="W6" s="6" t="s">
        <v>18</v>
      </c>
      <c r="X6" s="6" t="s">
        <v>17</v>
      </c>
      <c r="Y6" s="6" t="s">
        <v>18</v>
      </c>
      <c r="Z6" s="6" t="s">
        <v>17</v>
      </c>
      <c r="AA6" s="6" t="s">
        <v>18</v>
      </c>
      <c r="AB6" s="6" t="s">
        <v>17</v>
      </c>
      <c r="AC6" s="6" t="s">
        <v>18</v>
      </c>
      <c r="AD6" s="6" t="s">
        <v>17</v>
      </c>
      <c r="AE6" s="6" t="s">
        <v>18</v>
      </c>
      <c r="AF6" s="6" t="s">
        <v>19</v>
      </c>
      <c r="AG6" s="7"/>
    </row>
    <row r="7" spans="1:33" ht="15.75">
      <c r="A7" s="8"/>
      <c r="B7" s="8"/>
      <c r="C7" s="8"/>
      <c r="D7" s="9"/>
      <c r="E7" s="4"/>
      <c r="F7" s="4"/>
      <c r="G7" s="4"/>
      <c r="H7" s="8"/>
      <c r="I7" s="8"/>
      <c r="J7" s="8"/>
      <c r="K7" s="8"/>
      <c r="L7" s="8"/>
      <c r="M7" s="8"/>
      <c r="N7" s="8"/>
      <c r="O7" s="8"/>
      <c r="P7" s="8"/>
      <c r="Q7" s="8"/>
      <c r="R7" s="8"/>
      <c r="S7" s="8"/>
      <c r="T7" s="8"/>
      <c r="U7" s="8"/>
      <c r="V7" s="8"/>
      <c r="W7" s="8"/>
      <c r="X7" s="8"/>
      <c r="Y7" s="8"/>
      <c r="Z7" s="8"/>
      <c r="AA7" s="8"/>
      <c r="AB7" s="8"/>
      <c r="AC7" s="8"/>
      <c r="AD7" s="8"/>
      <c r="AE7" s="8"/>
      <c r="AF7" s="8"/>
      <c r="AG7" s="10"/>
    </row>
    <row r="8" spans="1:33" ht="15.75">
      <c r="A8" s="11"/>
      <c r="B8" s="11"/>
      <c r="C8" s="11"/>
      <c r="D8" s="11"/>
      <c r="E8" s="11"/>
      <c r="F8" s="11"/>
      <c r="G8" s="11"/>
      <c r="H8" s="11"/>
      <c r="I8" s="11"/>
      <c r="J8" s="11"/>
      <c r="K8" s="11"/>
      <c r="L8" s="11"/>
      <c r="M8" s="11"/>
      <c r="N8" s="11"/>
      <c r="O8" s="11"/>
      <c r="P8" s="11"/>
      <c r="Q8" s="11"/>
      <c r="R8" s="11"/>
      <c r="S8" s="11"/>
      <c r="T8" s="11"/>
      <c r="U8" s="11"/>
      <c r="V8" s="11"/>
      <c r="W8" s="11"/>
      <c r="X8" s="12"/>
      <c r="Y8" s="12"/>
      <c r="Z8" s="12"/>
      <c r="AA8" s="12"/>
      <c r="AB8" s="12"/>
      <c r="AC8" s="12"/>
      <c r="AD8" s="12"/>
      <c r="AE8" s="12"/>
      <c r="AF8" s="12"/>
      <c r="AG8" s="13"/>
    </row>
    <row r="9" spans="1:33" ht="61.5" customHeight="1">
      <c r="A9" s="14" t="s">
        <v>20</v>
      </c>
      <c r="B9" s="15">
        <f>H9+J9+L9+N9+P9+R9+T9+V9+X9+Z9+AB9+AD9</f>
        <v>4184.5</v>
      </c>
      <c r="C9" s="15">
        <f>C10</f>
        <v>2218.2</v>
      </c>
      <c r="D9" s="15">
        <f>D10</f>
        <v>2218.2</v>
      </c>
      <c r="E9" s="15">
        <f>E10</f>
        <v>116</v>
      </c>
      <c r="F9" s="16">
        <f>F10</f>
        <v>2.7721352610825667</v>
      </c>
      <c r="G9" s="16">
        <f>G10</f>
        <v>5.229465332251375</v>
      </c>
      <c r="H9" s="15">
        <f>H15+H21</f>
        <v>0</v>
      </c>
      <c r="I9" s="15">
        <f>I10+I11+I12+I13</f>
        <v>0</v>
      </c>
      <c r="J9" s="15">
        <f aca="true" t="shared" si="0" ref="J9:AE9">J10</f>
        <v>5</v>
      </c>
      <c r="K9" s="15">
        <f t="shared" si="0"/>
        <v>2</v>
      </c>
      <c r="L9" s="15">
        <f t="shared" si="0"/>
        <v>76.7</v>
      </c>
      <c r="M9" s="15">
        <f t="shared" si="0"/>
        <v>76.6</v>
      </c>
      <c r="N9" s="15">
        <f t="shared" si="0"/>
        <v>0</v>
      </c>
      <c r="O9" s="15">
        <f t="shared" si="0"/>
        <v>0</v>
      </c>
      <c r="P9" s="15">
        <f t="shared" si="0"/>
        <v>34.4</v>
      </c>
      <c r="Q9" s="15">
        <f t="shared" si="0"/>
        <v>37.4</v>
      </c>
      <c r="R9" s="15">
        <f t="shared" si="0"/>
        <v>0</v>
      </c>
      <c r="S9" s="15">
        <f t="shared" si="0"/>
        <v>0</v>
      </c>
      <c r="T9" s="15">
        <f t="shared" si="0"/>
        <v>2102.1</v>
      </c>
      <c r="U9" s="15">
        <f t="shared" si="0"/>
        <v>0</v>
      </c>
      <c r="V9" s="15">
        <f t="shared" si="0"/>
        <v>0</v>
      </c>
      <c r="W9" s="15">
        <f t="shared" si="0"/>
        <v>0</v>
      </c>
      <c r="X9" s="15">
        <f t="shared" si="0"/>
        <v>1966.3</v>
      </c>
      <c r="Y9" s="15">
        <f t="shared" si="0"/>
        <v>0</v>
      </c>
      <c r="Z9" s="15">
        <f t="shared" si="0"/>
        <v>0</v>
      </c>
      <c r="AA9" s="15">
        <f t="shared" si="0"/>
        <v>0</v>
      </c>
      <c r="AB9" s="15">
        <f t="shared" si="0"/>
        <v>0</v>
      </c>
      <c r="AC9" s="15">
        <f t="shared" si="0"/>
        <v>0</v>
      </c>
      <c r="AD9" s="15">
        <f t="shared" si="0"/>
        <v>0</v>
      </c>
      <c r="AE9" s="15">
        <f t="shared" si="0"/>
        <v>0</v>
      </c>
      <c r="AF9" s="15"/>
      <c r="AG9" s="17"/>
    </row>
    <row r="10" spans="1:33" ht="15.75">
      <c r="A10" s="18" t="s">
        <v>21</v>
      </c>
      <c r="B10" s="19">
        <f>B11+B12+B13+B14</f>
        <v>4184.5</v>
      </c>
      <c r="C10" s="20">
        <f>C11+C12+C13+C14</f>
        <v>2218.2</v>
      </c>
      <c r="D10" s="20">
        <f>D11+D12+D13+D14</f>
        <v>2218.2</v>
      </c>
      <c r="E10" s="20">
        <f>E11+E12+E13+E14</f>
        <v>116</v>
      </c>
      <c r="F10" s="20">
        <f>E10/B10*100</f>
        <v>2.7721352610825667</v>
      </c>
      <c r="G10" s="20">
        <f>E10/C10*100</f>
        <v>5.229465332251375</v>
      </c>
      <c r="H10" s="20">
        <f>H11+H12+H13+H14</f>
        <v>0</v>
      </c>
      <c r="I10" s="20">
        <f>I11+I12+I13+I14</f>
        <v>0</v>
      </c>
      <c r="J10" s="20">
        <f aca="true" t="shared" si="1" ref="J10:AE10">J11+J12+J13+J14</f>
        <v>5</v>
      </c>
      <c r="K10" s="20">
        <f t="shared" si="1"/>
        <v>2</v>
      </c>
      <c r="L10" s="20">
        <f t="shared" si="1"/>
        <v>76.7</v>
      </c>
      <c r="M10" s="20">
        <f t="shared" si="1"/>
        <v>76.6</v>
      </c>
      <c r="N10" s="20">
        <f t="shared" si="1"/>
        <v>0</v>
      </c>
      <c r="O10" s="20">
        <f t="shared" si="1"/>
        <v>0</v>
      </c>
      <c r="P10" s="20">
        <f t="shared" si="1"/>
        <v>34.4</v>
      </c>
      <c r="Q10" s="20">
        <f t="shared" si="1"/>
        <v>37.4</v>
      </c>
      <c r="R10" s="20">
        <f t="shared" si="1"/>
        <v>0</v>
      </c>
      <c r="S10" s="20">
        <f t="shared" si="1"/>
        <v>0</v>
      </c>
      <c r="T10" s="20">
        <f t="shared" si="1"/>
        <v>2102.1</v>
      </c>
      <c r="U10" s="20">
        <f t="shared" si="1"/>
        <v>0</v>
      </c>
      <c r="V10" s="20">
        <f t="shared" si="1"/>
        <v>0</v>
      </c>
      <c r="W10" s="20">
        <f t="shared" si="1"/>
        <v>0</v>
      </c>
      <c r="X10" s="20">
        <f t="shared" si="1"/>
        <v>1966.3</v>
      </c>
      <c r="Y10" s="20">
        <f t="shared" si="1"/>
        <v>0</v>
      </c>
      <c r="Z10" s="20">
        <f t="shared" si="1"/>
        <v>0</v>
      </c>
      <c r="AA10" s="20">
        <f t="shared" si="1"/>
        <v>0</v>
      </c>
      <c r="AB10" s="20">
        <f t="shared" si="1"/>
        <v>0</v>
      </c>
      <c r="AC10" s="20">
        <f t="shared" si="1"/>
        <v>0</v>
      </c>
      <c r="AD10" s="20">
        <f t="shared" si="1"/>
        <v>0</v>
      </c>
      <c r="AE10" s="20">
        <f t="shared" si="1"/>
        <v>0</v>
      </c>
      <c r="AF10" s="20"/>
      <c r="AG10" s="21"/>
    </row>
    <row r="11" spans="1:33" ht="22.5" customHeight="1">
      <c r="A11" s="22" t="s">
        <v>22</v>
      </c>
      <c r="B11" s="19">
        <f>B17+B24+B30+B36+B42</f>
        <v>2081.1</v>
      </c>
      <c r="C11" s="20">
        <f>C17+C24+C30</f>
        <v>2081.1</v>
      </c>
      <c r="D11" s="20">
        <f>D17+D24+D30</f>
        <v>2081.1</v>
      </c>
      <c r="E11" s="20">
        <f>E17+E24+E30+E36+E42</f>
        <v>0</v>
      </c>
      <c r="F11" s="20">
        <f>E11/B11*100</f>
        <v>0</v>
      </c>
      <c r="G11" s="20">
        <f>E11/C11*100</f>
        <v>0</v>
      </c>
      <c r="H11" s="20">
        <f>H17+H24+H30+H36+H42</f>
        <v>0</v>
      </c>
      <c r="I11" s="20">
        <f>I12+I13+I14+I15</f>
        <v>0</v>
      </c>
      <c r="J11" s="20">
        <f aca="true" t="shared" si="2" ref="J11:K14">J17+J24+J30+J36+J42</f>
        <v>0</v>
      </c>
      <c r="K11" s="20">
        <f t="shared" si="2"/>
        <v>0</v>
      </c>
      <c r="L11" s="20">
        <f>L17+L24+L30+L36+L42</f>
        <v>0</v>
      </c>
      <c r="M11" s="20">
        <f aca="true" t="shared" si="3" ref="M11:AE14">M17+M24+M30+M36+M42</f>
        <v>0</v>
      </c>
      <c r="N11" s="20">
        <f t="shared" si="3"/>
        <v>0</v>
      </c>
      <c r="O11" s="20">
        <f t="shared" si="3"/>
        <v>0</v>
      </c>
      <c r="P11" s="20">
        <f t="shared" si="3"/>
        <v>0</v>
      </c>
      <c r="Q11" s="20">
        <f t="shared" si="3"/>
        <v>0</v>
      </c>
      <c r="R11" s="20">
        <f t="shared" si="3"/>
        <v>0</v>
      </c>
      <c r="S11" s="20">
        <f t="shared" si="3"/>
        <v>0</v>
      </c>
      <c r="T11" s="20">
        <f t="shared" si="3"/>
        <v>2081.1</v>
      </c>
      <c r="U11" s="20">
        <f t="shared" si="3"/>
        <v>0</v>
      </c>
      <c r="V11" s="20">
        <f t="shared" si="3"/>
        <v>0</v>
      </c>
      <c r="W11" s="20">
        <f t="shared" si="3"/>
        <v>0</v>
      </c>
      <c r="X11" s="20">
        <f t="shared" si="3"/>
        <v>0</v>
      </c>
      <c r="Y11" s="20">
        <f t="shared" si="3"/>
        <v>0</v>
      </c>
      <c r="Z11" s="20">
        <f t="shared" si="3"/>
        <v>0</v>
      </c>
      <c r="AA11" s="20">
        <f t="shared" si="3"/>
        <v>0</v>
      </c>
      <c r="AB11" s="20">
        <f t="shared" si="3"/>
        <v>0</v>
      </c>
      <c r="AC11" s="20">
        <f t="shared" si="3"/>
        <v>0</v>
      </c>
      <c r="AD11" s="20">
        <f t="shared" si="3"/>
        <v>0</v>
      </c>
      <c r="AE11" s="20">
        <f t="shared" si="3"/>
        <v>0</v>
      </c>
      <c r="AF11" s="20"/>
      <c r="AG11" s="21"/>
    </row>
    <row r="12" spans="1:33" ht="21" customHeight="1">
      <c r="A12" s="22" t="s">
        <v>23</v>
      </c>
      <c r="B12" s="19">
        <f>B18+B25+B31+B37+B43</f>
        <v>2023.4</v>
      </c>
      <c r="C12" s="20">
        <f>C18+C25+C31+C37+C43</f>
        <v>137.1</v>
      </c>
      <c r="D12" s="20">
        <f>D18+D25+D31+D37+D43</f>
        <v>137.1</v>
      </c>
      <c r="E12" s="20">
        <f>E18+E25+E31+E37+E43</f>
        <v>116</v>
      </c>
      <c r="F12" s="20">
        <f>E12/B12*100</f>
        <v>5.7329247800731435</v>
      </c>
      <c r="G12" s="20">
        <f>E12/C12*100</f>
        <v>84.60977388767323</v>
      </c>
      <c r="H12" s="20">
        <f>H18+H25+H31+H37+H43</f>
        <v>0</v>
      </c>
      <c r="I12" s="20">
        <f>I13+I14+I15+I16</f>
        <v>0</v>
      </c>
      <c r="J12" s="20">
        <f t="shared" si="2"/>
        <v>5</v>
      </c>
      <c r="K12" s="20">
        <f t="shared" si="2"/>
        <v>2</v>
      </c>
      <c r="L12" s="20">
        <f>L18+L25+L31+L37+L43</f>
        <v>76.7</v>
      </c>
      <c r="M12" s="20">
        <f t="shared" si="3"/>
        <v>76.6</v>
      </c>
      <c r="N12" s="20">
        <f>N18+N25+N31+N37+N43</f>
        <v>0</v>
      </c>
      <c r="O12" s="20">
        <f t="shared" si="3"/>
        <v>0</v>
      </c>
      <c r="P12" s="20">
        <f t="shared" si="3"/>
        <v>34.4</v>
      </c>
      <c r="Q12" s="20">
        <f t="shared" si="3"/>
        <v>37.4</v>
      </c>
      <c r="R12" s="20">
        <f t="shared" si="3"/>
        <v>0</v>
      </c>
      <c r="S12" s="20">
        <f t="shared" si="3"/>
        <v>0</v>
      </c>
      <c r="T12" s="20">
        <f t="shared" si="3"/>
        <v>21</v>
      </c>
      <c r="U12" s="20">
        <f t="shared" si="3"/>
        <v>0</v>
      </c>
      <c r="V12" s="20">
        <f t="shared" si="3"/>
        <v>0</v>
      </c>
      <c r="W12" s="20">
        <f t="shared" si="3"/>
        <v>0</v>
      </c>
      <c r="X12" s="20">
        <f t="shared" si="3"/>
        <v>1886.3</v>
      </c>
      <c r="Y12" s="20">
        <f>Y18++Y25+Y31+Y37+Y43</f>
        <v>0</v>
      </c>
      <c r="Z12" s="20">
        <f t="shared" si="3"/>
        <v>0</v>
      </c>
      <c r="AA12" s="20">
        <f t="shared" si="3"/>
        <v>0</v>
      </c>
      <c r="AB12" s="20">
        <f t="shared" si="3"/>
        <v>0</v>
      </c>
      <c r="AC12" s="20">
        <f t="shared" si="3"/>
        <v>0</v>
      </c>
      <c r="AD12" s="20">
        <f t="shared" si="3"/>
        <v>0</v>
      </c>
      <c r="AE12" s="20">
        <f t="shared" si="3"/>
        <v>0</v>
      </c>
      <c r="AF12" s="20"/>
      <c r="AG12" s="21"/>
    </row>
    <row r="13" spans="1:33" ht="23.25" customHeight="1">
      <c r="A13" s="22" t="s">
        <v>24</v>
      </c>
      <c r="B13" s="19">
        <f>B19+B26+B32+B38+B44</f>
        <v>0</v>
      </c>
      <c r="C13" s="20">
        <f>C19+C26+C32</f>
        <v>0</v>
      </c>
      <c r="D13" s="20">
        <f>D19+D26+D32</f>
        <v>0</v>
      </c>
      <c r="E13" s="20">
        <f>E19+E26+E32+E38+E44</f>
        <v>0</v>
      </c>
      <c r="F13" s="20">
        <v>0</v>
      </c>
      <c r="G13" s="20">
        <v>0</v>
      </c>
      <c r="H13" s="20">
        <f>H19+H26+H32+H38+H44</f>
        <v>0</v>
      </c>
      <c r="I13" s="20">
        <v>0</v>
      </c>
      <c r="J13" s="20">
        <f t="shared" si="2"/>
        <v>0</v>
      </c>
      <c r="K13" s="20">
        <f t="shared" si="2"/>
        <v>0</v>
      </c>
      <c r="L13" s="20">
        <f>L19+L26+L32+L38+L44</f>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Y19+Y26+Y32+Y38+Y44</f>
        <v>0</v>
      </c>
      <c r="Z13" s="20">
        <f t="shared" si="3"/>
        <v>0</v>
      </c>
      <c r="AA13" s="20">
        <f t="shared" si="3"/>
        <v>0</v>
      </c>
      <c r="AB13" s="20">
        <f t="shared" si="3"/>
        <v>0</v>
      </c>
      <c r="AC13" s="20">
        <f t="shared" si="3"/>
        <v>0</v>
      </c>
      <c r="AD13" s="20">
        <f t="shared" si="3"/>
        <v>0</v>
      </c>
      <c r="AE13" s="20">
        <f t="shared" si="3"/>
        <v>0</v>
      </c>
      <c r="AF13" s="20"/>
      <c r="AG13" s="21"/>
    </row>
    <row r="14" spans="1:33" ht="20.25" customHeight="1">
      <c r="A14" s="22" t="s">
        <v>25</v>
      </c>
      <c r="B14" s="19">
        <f>B20+B27+B33+B39+B45</f>
        <v>80</v>
      </c>
      <c r="C14" s="20">
        <f>C20+C27+C33</f>
        <v>0</v>
      </c>
      <c r="D14" s="20">
        <f>D20+D27+D33</f>
        <v>0</v>
      </c>
      <c r="E14" s="20">
        <f>E20+E27+E33+E39+E45</f>
        <v>0</v>
      </c>
      <c r="F14" s="20">
        <f>E14/B14*100</f>
        <v>0</v>
      </c>
      <c r="G14" s="20">
        <v>0</v>
      </c>
      <c r="H14" s="20">
        <f>H20+H27+H33+H39+H45</f>
        <v>0</v>
      </c>
      <c r="I14" s="20">
        <f>I20+I27+I33+I39+I45</f>
        <v>0</v>
      </c>
      <c r="J14" s="20">
        <f t="shared" si="2"/>
        <v>0</v>
      </c>
      <c r="K14" s="20">
        <f t="shared" si="2"/>
        <v>0</v>
      </c>
      <c r="L14" s="20">
        <f>L20+L27+L33+L39+L45</f>
        <v>0</v>
      </c>
      <c r="M14" s="20">
        <f t="shared" si="3"/>
        <v>0</v>
      </c>
      <c r="N14" s="20">
        <f t="shared" si="3"/>
        <v>0</v>
      </c>
      <c r="O14" s="20">
        <f t="shared" si="3"/>
        <v>0</v>
      </c>
      <c r="P14" s="20">
        <f t="shared" si="3"/>
        <v>0</v>
      </c>
      <c r="Q14" s="20">
        <f t="shared" si="3"/>
        <v>0</v>
      </c>
      <c r="R14" s="20">
        <f t="shared" si="3"/>
        <v>0</v>
      </c>
      <c r="S14" s="20">
        <f t="shared" si="3"/>
        <v>0</v>
      </c>
      <c r="T14" s="20">
        <f t="shared" si="3"/>
        <v>0</v>
      </c>
      <c r="U14" s="20">
        <f t="shared" si="3"/>
        <v>0</v>
      </c>
      <c r="V14" s="20">
        <f t="shared" si="3"/>
        <v>0</v>
      </c>
      <c r="W14" s="20">
        <f t="shared" si="3"/>
        <v>0</v>
      </c>
      <c r="X14" s="20">
        <f t="shared" si="3"/>
        <v>80</v>
      </c>
      <c r="Y14" s="20">
        <f>Y20+Y27+Y33+Y39+Y45</f>
        <v>0</v>
      </c>
      <c r="Z14" s="20">
        <f t="shared" si="3"/>
        <v>0</v>
      </c>
      <c r="AA14" s="20">
        <f t="shared" si="3"/>
        <v>0</v>
      </c>
      <c r="AB14" s="20">
        <f t="shared" si="3"/>
        <v>0</v>
      </c>
      <c r="AC14" s="20">
        <f t="shared" si="3"/>
        <v>0</v>
      </c>
      <c r="AD14" s="20">
        <f t="shared" si="3"/>
        <v>0</v>
      </c>
      <c r="AE14" s="20">
        <f t="shared" si="3"/>
        <v>0</v>
      </c>
      <c r="AF14" s="20"/>
      <c r="AG14" s="17"/>
    </row>
    <row r="15" spans="1:33" ht="37.5" customHeight="1">
      <c r="A15" s="23" t="s">
        <v>26</v>
      </c>
      <c r="B15" s="19">
        <f>B16</f>
        <v>1886.3</v>
      </c>
      <c r="C15" s="20">
        <f>C16+C17+C18+C19+C20</f>
        <v>0</v>
      </c>
      <c r="D15" s="20">
        <f>D16</f>
        <v>0</v>
      </c>
      <c r="E15" s="20">
        <f>E16+E17+E18+E19</f>
        <v>0</v>
      </c>
      <c r="F15" s="20">
        <f>F16</f>
        <v>0</v>
      </c>
      <c r="G15" s="20">
        <v>0</v>
      </c>
      <c r="H15" s="20">
        <f>H16</f>
        <v>0</v>
      </c>
      <c r="I15" s="20">
        <f aca="true" t="shared" si="4" ref="I15:I29">I16+I17+I18+I19</f>
        <v>0</v>
      </c>
      <c r="J15" s="20">
        <f aca="true" t="shared" si="5" ref="J15:O15">J16</f>
        <v>0</v>
      </c>
      <c r="K15" s="20">
        <f t="shared" si="5"/>
        <v>0</v>
      </c>
      <c r="L15" s="20">
        <f t="shared" si="5"/>
        <v>0</v>
      </c>
      <c r="M15" s="20">
        <f t="shared" si="5"/>
        <v>0</v>
      </c>
      <c r="N15" s="20">
        <f t="shared" si="5"/>
        <v>0</v>
      </c>
      <c r="O15" s="20">
        <f t="shared" si="5"/>
        <v>0</v>
      </c>
      <c r="P15" s="20">
        <f>P16</f>
        <v>0</v>
      </c>
      <c r="Q15" s="20">
        <f>Q16</f>
        <v>0</v>
      </c>
      <c r="R15" s="20">
        <f>R16+R17+R18+R19+R20</f>
        <v>0</v>
      </c>
      <c r="S15" s="20">
        <f>S16+S17+S18+S19+S20</f>
        <v>0</v>
      </c>
      <c r="T15" s="20">
        <f aca="true" t="shared" si="6" ref="T15:AE15">T16</f>
        <v>0</v>
      </c>
      <c r="U15" s="20">
        <f t="shared" si="6"/>
        <v>0</v>
      </c>
      <c r="V15" s="20">
        <f t="shared" si="6"/>
        <v>0</v>
      </c>
      <c r="W15" s="20">
        <f t="shared" si="6"/>
        <v>0</v>
      </c>
      <c r="X15" s="20">
        <f t="shared" si="6"/>
        <v>1886.3</v>
      </c>
      <c r="Y15" s="20">
        <f t="shared" si="6"/>
        <v>0</v>
      </c>
      <c r="Z15" s="20">
        <f t="shared" si="6"/>
        <v>0</v>
      </c>
      <c r="AA15" s="20">
        <f t="shared" si="6"/>
        <v>0</v>
      </c>
      <c r="AB15" s="20">
        <f t="shared" si="6"/>
        <v>0</v>
      </c>
      <c r="AC15" s="20">
        <f t="shared" si="6"/>
        <v>0</v>
      </c>
      <c r="AD15" s="20">
        <f t="shared" si="6"/>
        <v>0</v>
      </c>
      <c r="AE15" s="20">
        <f t="shared" si="6"/>
        <v>0</v>
      </c>
      <c r="AF15" s="47" t="s">
        <v>45</v>
      </c>
      <c r="AG15" s="54"/>
    </row>
    <row r="16" spans="1:33" ht="15.75">
      <c r="A16" s="18" t="s">
        <v>21</v>
      </c>
      <c r="B16" s="19">
        <f>B17+B18+B19+B20</f>
        <v>1886.3</v>
      </c>
      <c r="C16" s="20">
        <f>C17+C18+C19+C20</f>
        <v>0</v>
      </c>
      <c r="D16" s="20">
        <f>D17+D18+D19+D20</f>
        <v>0</v>
      </c>
      <c r="E16" s="20">
        <f>E17+E18+E19+E20</f>
        <v>0</v>
      </c>
      <c r="F16" s="20">
        <f>E16/B16*100</f>
        <v>0</v>
      </c>
      <c r="G16" s="20">
        <v>0</v>
      </c>
      <c r="H16" s="20">
        <f>H17+H18+H19+H20</f>
        <v>0</v>
      </c>
      <c r="I16" s="20">
        <f t="shared" si="4"/>
        <v>0</v>
      </c>
      <c r="J16" s="20">
        <f aca="true" t="shared" si="7" ref="J16:X16">J17+J18+J19+J20</f>
        <v>0</v>
      </c>
      <c r="K16" s="20">
        <f t="shared" si="7"/>
        <v>0</v>
      </c>
      <c r="L16" s="20">
        <f t="shared" si="7"/>
        <v>0</v>
      </c>
      <c r="M16" s="20">
        <f t="shared" si="7"/>
        <v>0</v>
      </c>
      <c r="N16" s="20">
        <f t="shared" si="7"/>
        <v>0</v>
      </c>
      <c r="O16" s="20">
        <f t="shared" si="7"/>
        <v>0</v>
      </c>
      <c r="P16" s="20">
        <f t="shared" si="7"/>
        <v>0</v>
      </c>
      <c r="Q16" s="20">
        <f t="shared" si="7"/>
        <v>0</v>
      </c>
      <c r="R16" s="20">
        <f t="shared" si="7"/>
        <v>0</v>
      </c>
      <c r="S16" s="20">
        <f t="shared" si="7"/>
        <v>0</v>
      </c>
      <c r="T16" s="20">
        <f t="shared" si="7"/>
        <v>0</v>
      </c>
      <c r="U16" s="20">
        <f t="shared" si="7"/>
        <v>0</v>
      </c>
      <c r="V16" s="20">
        <f t="shared" si="7"/>
        <v>0</v>
      </c>
      <c r="W16" s="20">
        <f t="shared" si="7"/>
        <v>0</v>
      </c>
      <c r="X16" s="20">
        <f t="shared" si="7"/>
        <v>1886.3</v>
      </c>
      <c r="Y16" s="20">
        <f aca="true" t="shared" si="8" ref="Y16:AE16">Y17+Y18+Y19+Y20</f>
        <v>0</v>
      </c>
      <c r="Z16" s="20">
        <f t="shared" si="8"/>
        <v>0</v>
      </c>
      <c r="AA16" s="20">
        <f t="shared" si="8"/>
        <v>0</v>
      </c>
      <c r="AB16" s="20">
        <f t="shared" si="8"/>
        <v>0</v>
      </c>
      <c r="AC16" s="20">
        <f t="shared" si="8"/>
        <v>0</v>
      </c>
      <c r="AD16" s="20">
        <f t="shared" si="8"/>
        <v>0</v>
      </c>
      <c r="AE16" s="20">
        <f t="shared" si="8"/>
        <v>0</v>
      </c>
      <c r="AF16" s="48"/>
      <c r="AG16" s="54"/>
    </row>
    <row r="17" spans="1:33" ht="23.25" customHeight="1">
      <c r="A17" s="22" t="s">
        <v>22</v>
      </c>
      <c r="B17" s="19">
        <f>H17+J17+L17+N17+P17+R17+T17+V17+X17+Z17+AB17+AD17</f>
        <v>0</v>
      </c>
      <c r="C17" s="20">
        <f>H17+J17+L17+N17+P17+R17+T17</f>
        <v>0</v>
      </c>
      <c r="D17" s="20">
        <v>0</v>
      </c>
      <c r="E17" s="20">
        <f>I17+K17+M17+O17+Q17+S17+U17</f>
        <v>0</v>
      </c>
      <c r="F17" s="20">
        <v>0</v>
      </c>
      <c r="G17" s="20">
        <v>0</v>
      </c>
      <c r="H17" s="20">
        <v>0</v>
      </c>
      <c r="I17" s="20">
        <f t="shared" si="4"/>
        <v>0</v>
      </c>
      <c r="J17" s="20">
        <v>0</v>
      </c>
      <c r="K17" s="20">
        <v>0</v>
      </c>
      <c r="L17" s="20">
        <v>0</v>
      </c>
      <c r="M17" s="20">
        <v>0</v>
      </c>
      <c r="N17" s="20">
        <v>0</v>
      </c>
      <c r="O17" s="20">
        <f aca="true" t="shared" si="9" ref="O17:O23">O18+O19+O20+O21</f>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48"/>
      <c r="AG17" s="54"/>
    </row>
    <row r="18" spans="1:33" ht="24" customHeight="1">
      <c r="A18" s="22" t="s">
        <v>23</v>
      </c>
      <c r="B18" s="19">
        <f>H18+J18+L18+N18+P18+R18+T18+V18+X18+Z18+AB18+AD18</f>
        <v>1886.3</v>
      </c>
      <c r="C18" s="20">
        <f>H18+J18+L18+N18+P18+R18+T18</f>
        <v>0</v>
      </c>
      <c r="D18" s="20">
        <v>0</v>
      </c>
      <c r="E18" s="20">
        <f>I18+K18+M18+O18+Q18+S18+U18</f>
        <v>0</v>
      </c>
      <c r="F18" s="20">
        <f>E18/B18*100</f>
        <v>0</v>
      </c>
      <c r="G18" s="20">
        <v>0</v>
      </c>
      <c r="H18" s="20">
        <v>0</v>
      </c>
      <c r="I18" s="20">
        <f t="shared" si="4"/>
        <v>0</v>
      </c>
      <c r="J18" s="20">
        <v>0</v>
      </c>
      <c r="K18" s="20">
        <v>0</v>
      </c>
      <c r="L18" s="20">
        <v>0</v>
      </c>
      <c r="M18" s="20">
        <v>0</v>
      </c>
      <c r="N18" s="20">
        <v>0</v>
      </c>
      <c r="O18" s="20">
        <f t="shared" si="9"/>
        <v>0</v>
      </c>
      <c r="P18" s="20">
        <v>0</v>
      </c>
      <c r="Q18" s="20">
        <v>0</v>
      </c>
      <c r="R18" s="20">
        <v>0</v>
      </c>
      <c r="S18" s="20">
        <v>0</v>
      </c>
      <c r="T18" s="20">
        <v>0</v>
      </c>
      <c r="U18" s="20">
        <v>0</v>
      </c>
      <c r="V18" s="20">
        <v>0</v>
      </c>
      <c r="W18" s="20">
        <v>0</v>
      </c>
      <c r="X18" s="20">
        <v>1886.3</v>
      </c>
      <c r="Y18" s="20">
        <v>0</v>
      </c>
      <c r="Z18" s="20">
        <v>0</v>
      </c>
      <c r="AA18" s="20">
        <v>0</v>
      </c>
      <c r="AB18" s="20">
        <v>0</v>
      </c>
      <c r="AC18" s="20">
        <v>0</v>
      </c>
      <c r="AD18" s="20">
        <v>0</v>
      </c>
      <c r="AE18" s="20">
        <v>0</v>
      </c>
      <c r="AF18" s="48"/>
      <c r="AG18" s="54"/>
    </row>
    <row r="19" spans="1:33" ht="21" customHeight="1">
      <c r="A19" s="22" t="s">
        <v>24</v>
      </c>
      <c r="B19" s="19">
        <f>H19+J19+L19+N19+P19+R19+T19+V19+X19+Z19+AB19+AD19</f>
        <v>0</v>
      </c>
      <c r="C19" s="20">
        <f>H19+J19+L19+N19+P19</f>
        <v>0</v>
      </c>
      <c r="D19" s="20">
        <v>0</v>
      </c>
      <c r="E19" s="20">
        <f>I19+K19+M19+O19+Q19+S19+U19</f>
        <v>0</v>
      </c>
      <c r="F19" s="20">
        <v>0</v>
      </c>
      <c r="G19" s="20">
        <v>0</v>
      </c>
      <c r="H19" s="20">
        <v>0</v>
      </c>
      <c r="I19" s="20">
        <f t="shared" si="4"/>
        <v>0</v>
      </c>
      <c r="J19" s="20">
        <v>0</v>
      </c>
      <c r="K19" s="20">
        <v>0</v>
      </c>
      <c r="L19" s="20">
        <v>0</v>
      </c>
      <c r="M19" s="20">
        <v>0</v>
      </c>
      <c r="N19" s="20">
        <v>0</v>
      </c>
      <c r="O19" s="20">
        <f t="shared" si="9"/>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48"/>
      <c r="AG19" s="54"/>
    </row>
    <row r="20" spans="1:33" ht="60" customHeight="1">
      <c r="A20" s="22" t="s">
        <v>25</v>
      </c>
      <c r="B20" s="19">
        <f>H20+J20+L20+N20+P20+R20+T20+V20+X20+Z20+AB20+AD20</f>
        <v>0</v>
      </c>
      <c r="C20" s="20">
        <f>H20+J20+L20+N20+P20+R20+T20</f>
        <v>0</v>
      </c>
      <c r="D20" s="20">
        <v>0</v>
      </c>
      <c r="E20" s="20">
        <f>I20+K20+M20+O20+Q20+S20+U20</f>
        <v>0</v>
      </c>
      <c r="F20" s="20">
        <v>0</v>
      </c>
      <c r="G20" s="20">
        <v>0</v>
      </c>
      <c r="H20" s="20">
        <v>0</v>
      </c>
      <c r="I20" s="20">
        <f t="shared" si="4"/>
        <v>0</v>
      </c>
      <c r="J20" s="20">
        <v>0</v>
      </c>
      <c r="K20" s="20">
        <v>0</v>
      </c>
      <c r="L20" s="20">
        <v>0</v>
      </c>
      <c r="M20" s="20">
        <v>0</v>
      </c>
      <c r="N20" s="20">
        <v>0</v>
      </c>
      <c r="O20" s="20">
        <f t="shared" si="9"/>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49"/>
      <c r="AG20" s="54"/>
    </row>
    <row r="21" spans="1:33" ht="39" customHeight="1">
      <c r="A21" s="23" t="s">
        <v>27</v>
      </c>
      <c r="B21" s="19">
        <f>B22+B28+B34</f>
        <v>2218.2</v>
      </c>
      <c r="C21" s="20">
        <f>C22+C28+C34</f>
        <v>2218.2</v>
      </c>
      <c r="D21" s="20">
        <f>D22+D28+D34</f>
        <v>2218.2</v>
      </c>
      <c r="E21" s="20">
        <f>E22+E28+E34</f>
        <v>116</v>
      </c>
      <c r="F21" s="20">
        <f>E21/B21*100</f>
        <v>5.229465332251375</v>
      </c>
      <c r="G21" s="20">
        <f>E21/C21*100</f>
        <v>5.229465332251375</v>
      </c>
      <c r="H21" s="20">
        <f>H28+H22</f>
        <v>0</v>
      </c>
      <c r="I21" s="20">
        <f t="shared" si="4"/>
        <v>0</v>
      </c>
      <c r="J21" s="20">
        <f>J28+J22+J34</f>
        <v>5</v>
      </c>
      <c r="K21" s="20">
        <f>K22+K28+K34</f>
        <v>2</v>
      </c>
      <c r="L21" s="20">
        <f>L22+L28+L34</f>
        <v>76.7</v>
      </c>
      <c r="M21" s="20">
        <f>M22+M28+M34</f>
        <v>76.6</v>
      </c>
      <c r="N21" s="20">
        <f>N28+N22</f>
        <v>0</v>
      </c>
      <c r="O21" s="20">
        <f t="shared" si="9"/>
        <v>0</v>
      </c>
      <c r="P21" s="20">
        <f>P28+P22+P34</f>
        <v>34.4</v>
      </c>
      <c r="Q21" s="20">
        <f>Q22+Q28+Q34</f>
        <v>37.4</v>
      </c>
      <c r="R21" s="20">
        <f>R22+R28+R34</f>
        <v>0</v>
      </c>
      <c r="S21" s="20">
        <f>S22+S28+S34</f>
        <v>0</v>
      </c>
      <c r="T21" s="20">
        <f>T28+T22+T34</f>
        <v>2102.1</v>
      </c>
      <c r="U21" s="20">
        <f>U22+U28+U34</f>
        <v>0</v>
      </c>
      <c r="V21" s="20">
        <f>V28+V22+V34</f>
        <v>0</v>
      </c>
      <c r="W21" s="20">
        <f>W22+W28+W34</f>
        <v>0</v>
      </c>
      <c r="X21" s="20">
        <f>X28+X22+X34</f>
        <v>0</v>
      </c>
      <c r="Y21" s="20">
        <f>Y22+Y28+Y34</f>
        <v>0</v>
      </c>
      <c r="Z21" s="20">
        <f>Z28+Z22+Z34</f>
        <v>0</v>
      </c>
      <c r="AA21" s="20">
        <f>AA22+AA28+AA34</f>
        <v>0</v>
      </c>
      <c r="AB21" s="20">
        <f>AB28+AB22+AB34</f>
        <v>0</v>
      </c>
      <c r="AC21" s="20">
        <f>AC22+AC28+AC34</f>
        <v>0</v>
      </c>
      <c r="AD21" s="20">
        <f>AD28+AD22+AD34</f>
        <v>0</v>
      </c>
      <c r="AE21" s="20">
        <f>AE22+AE28+AE34</f>
        <v>0</v>
      </c>
      <c r="AF21" s="20"/>
      <c r="AG21" s="21"/>
    </row>
    <row r="22" spans="1:33" ht="41.25" customHeight="1">
      <c r="A22" s="22" t="s">
        <v>28</v>
      </c>
      <c r="B22" s="19">
        <f>B23</f>
        <v>2102.1</v>
      </c>
      <c r="C22" s="20">
        <f>C24+C25+C26+C27</f>
        <v>2102.1</v>
      </c>
      <c r="D22" s="20">
        <f>D23</f>
        <v>2102.1</v>
      </c>
      <c r="E22" s="20">
        <f>E23+E24+E25+E26</f>
        <v>0</v>
      </c>
      <c r="F22" s="20">
        <f>E22/B22*100</f>
        <v>0</v>
      </c>
      <c r="G22" s="20">
        <f>G23</f>
        <v>0</v>
      </c>
      <c r="H22" s="19">
        <f>H23</f>
        <v>0</v>
      </c>
      <c r="I22" s="20">
        <f t="shared" si="4"/>
        <v>0</v>
      </c>
      <c r="J22" s="19">
        <f>J23</f>
        <v>0</v>
      </c>
      <c r="K22" s="20">
        <f>K23</f>
        <v>0</v>
      </c>
      <c r="L22" s="19">
        <f>L23</f>
        <v>0</v>
      </c>
      <c r="M22" s="20">
        <f aca="true" t="shared" si="10" ref="M22:M29">M23+M24+M25+M26</f>
        <v>0</v>
      </c>
      <c r="N22" s="19">
        <f>N23</f>
        <v>0</v>
      </c>
      <c r="O22" s="20">
        <f t="shared" si="9"/>
        <v>0</v>
      </c>
      <c r="P22" s="19">
        <f aca="true" t="shared" si="11" ref="P22:AE22">P23</f>
        <v>0</v>
      </c>
      <c r="Q22" s="20">
        <f t="shared" si="11"/>
        <v>0</v>
      </c>
      <c r="R22" s="20">
        <f t="shared" si="11"/>
        <v>0</v>
      </c>
      <c r="S22" s="20">
        <f t="shared" si="11"/>
        <v>0</v>
      </c>
      <c r="T22" s="19">
        <f t="shared" si="11"/>
        <v>2102.1</v>
      </c>
      <c r="U22" s="20">
        <f t="shared" si="11"/>
        <v>0</v>
      </c>
      <c r="V22" s="19">
        <f t="shared" si="11"/>
        <v>0</v>
      </c>
      <c r="W22" s="20">
        <f t="shared" si="11"/>
        <v>0</v>
      </c>
      <c r="X22" s="19">
        <f t="shared" si="11"/>
        <v>0</v>
      </c>
      <c r="Y22" s="20">
        <f t="shared" si="11"/>
        <v>0</v>
      </c>
      <c r="Z22" s="19">
        <f t="shared" si="11"/>
        <v>0</v>
      </c>
      <c r="AA22" s="20">
        <f t="shared" si="11"/>
        <v>0</v>
      </c>
      <c r="AB22" s="19">
        <f t="shared" si="11"/>
        <v>0</v>
      </c>
      <c r="AC22" s="20">
        <f t="shared" si="11"/>
        <v>0</v>
      </c>
      <c r="AD22" s="19">
        <f t="shared" si="11"/>
        <v>0</v>
      </c>
      <c r="AE22" s="20">
        <f t="shared" si="11"/>
        <v>0</v>
      </c>
      <c r="AF22" s="47" t="s">
        <v>50</v>
      </c>
      <c r="AG22" s="50"/>
    </row>
    <row r="23" spans="1:33" ht="15.75">
      <c r="A23" s="25" t="s">
        <v>21</v>
      </c>
      <c r="B23" s="19">
        <f>B24+B25+B26+B27</f>
        <v>2102.1</v>
      </c>
      <c r="C23" s="20">
        <f>C24+C25+C26+C27</f>
        <v>2102.1</v>
      </c>
      <c r="D23" s="20">
        <f>D24+D25+D26+D27</f>
        <v>2102.1</v>
      </c>
      <c r="E23" s="20">
        <f>E24+E25+E26+E27</f>
        <v>0</v>
      </c>
      <c r="F23" s="20">
        <f>E23/B23*100</f>
        <v>0</v>
      </c>
      <c r="G23" s="20">
        <f>E23/C23*100</f>
        <v>0</v>
      </c>
      <c r="H23" s="19">
        <f>H24+H25+H26+H27</f>
        <v>0</v>
      </c>
      <c r="I23" s="20">
        <f t="shared" si="4"/>
        <v>0</v>
      </c>
      <c r="J23" s="19">
        <f>J24+J25+J26+J27</f>
        <v>0</v>
      </c>
      <c r="K23" s="20">
        <f>K24+K25+K26+K27</f>
        <v>0</v>
      </c>
      <c r="L23" s="19">
        <f>L24+L25+L26+L27</f>
        <v>0</v>
      </c>
      <c r="M23" s="20">
        <f t="shared" si="10"/>
        <v>0</v>
      </c>
      <c r="N23" s="19">
        <f>N24+N25+N26+N27</f>
        <v>0</v>
      </c>
      <c r="O23" s="20">
        <f t="shared" si="9"/>
        <v>0</v>
      </c>
      <c r="P23" s="19">
        <f aca="true" t="shared" si="12" ref="P23:X23">P24+P25+P26+P27</f>
        <v>0</v>
      </c>
      <c r="Q23" s="20">
        <f t="shared" si="12"/>
        <v>0</v>
      </c>
      <c r="R23" s="20">
        <f t="shared" si="12"/>
        <v>0</v>
      </c>
      <c r="S23" s="20">
        <f t="shared" si="12"/>
        <v>0</v>
      </c>
      <c r="T23" s="19">
        <f t="shared" si="12"/>
        <v>2102.1</v>
      </c>
      <c r="U23" s="20">
        <f t="shared" si="12"/>
        <v>0</v>
      </c>
      <c r="V23" s="19">
        <f t="shared" si="12"/>
        <v>0</v>
      </c>
      <c r="W23" s="20">
        <f t="shared" si="12"/>
        <v>0</v>
      </c>
      <c r="X23" s="19">
        <f t="shared" si="12"/>
        <v>0</v>
      </c>
      <c r="Y23" s="20">
        <f aca="true" t="shared" si="13" ref="Y23:AE23">Y24+Y25+Y26+Y27</f>
        <v>0</v>
      </c>
      <c r="Z23" s="19">
        <f t="shared" si="13"/>
        <v>0</v>
      </c>
      <c r="AA23" s="20">
        <f t="shared" si="13"/>
        <v>0</v>
      </c>
      <c r="AB23" s="19">
        <f t="shared" si="13"/>
        <v>0</v>
      </c>
      <c r="AC23" s="20">
        <f t="shared" si="13"/>
        <v>0</v>
      </c>
      <c r="AD23" s="19">
        <f t="shared" si="13"/>
        <v>0</v>
      </c>
      <c r="AE23" s="20">
        <f t="shared" si="13"/>
        <v>0</v>
      </c>
      <c r="AF23" s="48"/>
      <c r="AG23" s="50"/>
    </row>
    <row r="24" spans="1:33" ht="39" customHeight="1">
      <c r="A24" s="22" t="s">
        <v>22</v>
      </c>
      <c r="B24" s="19">
        <f>H24+J24+L24+N24+P24+R24+T24+V24+X24+Z24+AB24+AD24</f>
        <v>2081.1</v>
      </c>
      <c r="C24" s="20">
        <f>H24+J24+L24+N24+P24+R24+T24</f>
        <v>2081.1</v>
      </c>
      <c r="D24" s="20">
        <v>2081.1</v>
      </c>
      <c r="E24" s="20">
        <f>I24+K24+M24+O24+Q24+S24+U24</f>
        <v>0</v>
      </c>
      <c r="F24" s="20">
        <f>E24/B24*100</f>
        <v>0</v>
      </c>
      <c r="G24" s="20">
        <f>E24/C24*100</f>
        <v>0</v>
      </c>
      <c r="H24" s="19">
        <v>0</v>
      </c>
      <c r="I24" s="20">
        <f t="shared" si="4"/>
        <v>0</v>
      </c>
      <c r="J24" s="19">
        <v>0</v>
      </c>
      <c r="K24" s="20">
        <v>0</v>
      </c>
      <c r="L24" s="19">
        <v>0</v>
      </c>
      <c r="M24" s="20">
        <f t="shared" si="10"/>
        <v>0</v>
      </c>
      <c r="N24" s="19">
        <v>0</v>
      </c>
      <c r="O24" s="20">
        <v>0</v>
      </c>
      <c r="P24" s="19">
        <v>0</v>
      </c>
      <c r="Q24" s="20">
        <v>0</v>
      </c>
      <c r="R24" s="20">
        <v>0</v>
      </c>
      <c r="S24" s="20">
        <v>0</v>
      </c>
      <c r="T24" s="19">
        <v>2081.1</v>
      </c>
      <c r="U24" s="20">
        <v>0</v>
      </c>
      <c r="V24" s="19">
        <v>0</v>
      </c>
      <c r="W24" s="20">
        <v>0</v>
      </c>
      <c r="X24" s="19">
        <v>0</v>
      </c>
      <c r="Y24" s="20">
        <v>0</v>
      </c>
      <c r="Z24" s="19">
        <v>0</v>
      </c>
      <c r="AA24" s="20">
        <v>0</v>
      </c>
      <c r="AB24" s="19">
        <v>0</v>
      </c>
      <c r="AC24" s="20">
        <v>0</v>
      </c>
      <c r="AD24" s="19">
        <v>0</v>
      </c>
      <c r="AE24" s="20">
        <v>0</v>
      </c>
      <c r="AF24" s="48"/>
      <c r="AG24" s="50"/>
    </row>
    <row r="25" spans="1:33" ht="39.75" customHeight="1">
      <c r="A25" s="22" t="s">
        <v>23</v>
      </c>
      <c r="B25" s="19">
        <f>H25+J25+L25+N25+P25+R25+T25+V25+X25+Z25+AB25+AD25</f>
        <v>21</v>
      </c>
      <c r="C25" s="20">
        <f>H25+J25+L25+N25+P25+R25+T25</f>
        <v>21</v>
      </c>
      <c r="D25" s="20">
        <v>21</v>
      </c>
      <c r="E25" s="20">
        <f>I25+K25+M25+O25+Q25+S25+U25</f>
        <v>0</v>
      </c>
      <c r="F25" s="20">
        <f>E25/B25*100</f>
        <v>0</v>
      </c>
      <c r="G25" s="20">
        <f>E25/C25*100</f>
        <v>0</v>
      </c>
      <c r="H25" s="19">
        <v>0</v>
      </c>
      <c r="I25" s="20">
        <f t="shared" si="4"/>
        <v>0</v>
      </c>
      <c r="J25" s="19">
        <v>0</v>
      </c>
      <c r="K25" s="20">
        <v>0</v>
      </c>
      <c r="L25" s="19">
        <v>0</v>
      </c>
      <c r="M25" s="20">
        <f t="shared" si="10"/>
        <v>0</v>
      </c>
      <c r="N25" s="19">
        <v>0</v>
      </c>
      <c r="O25" s="20">
        <v>0</v>
      </c>
      <c r="P25" s="19">
        <v>0</v>
      </c>
      <c r="Q25" s="20">
        <v>0</v>
      </c>
      <c r="R25" s="20">
        <v>0</v>
      </c>
      <c r="S25" s="20">
        <v>0</v>
      </c>
      <c r="T25" s="19">
        <v>21</v>
      </c>
      <c r="U25" s="20">
        <v>0</v>
      </c>
      <c r="V25" s="19">
        <v>0</v>
      </c>
      <c r="W25" s="20">
        <v>0</v>
      </c>
      <c r="X25" s="19">
        <v>0</v>
      </c>
      <c r="Y25" s="20">
        <v>0</v>
      </c>
      <c r="Z25" s="19">
        <v>0</v>
      </c>
      <c r="AA25" s="20">
        <v>0</v>
      </c>
      <c r="AB25" s="19">
        <v>0</v>
      </c>
      <c r="AC25" s="20">
        <v>0</v>
      </c>
      <c r="AD25" s="19">
        <v>0</v>
      </c>
      <c r="AE25" s="20">
        <v>0</v>
      </c>
      <c r="AF25" s="48"/>
      <c r="AG25" s="50"/>
    </row>
    <row r="26" spans="1:33" ht="28.5" customHeight="1">
      <c r="A26" s="22" t="s">
        <v>24</v>
      </c>
      <c r="B26" s="26">
        <f>H26+J26+L26+N26+P26+R26+T26+V26+X26+Z26+AB26+AD26</f>
        <v>0</v>
      </c>
      <c r="C26" s="20">
        <f>H26+J26+L26+N26+P26+R26+T26</f>
        <v>0</v>
      </c>
      <c r="D26" s="20">
        <v>0</v>
      </c>
      <c r="E26" s="20">
        <f>I26+K26+M26+O26+Q26+S26+U26</f>
        <v>0</v>
      </c>
      <c r="F26" s="20">
        <v>0</v>
      </c>
      <c r="G26" s="20">
        <v>0</v>
      </c>
      <c r="H26" s="19">
        <v>0</v>
      </c>
      <c r="I26" s="20">
        <f t="shared" si="4"/>
        <v>0</v>
      </c>
      <c r="J26" s="20">
        <v>0</v>
      </c>
      <c r="K26" s="20">
        <v>0</v>
      </c>
      <c r="L26" s="20">
        <v>0</v>
      </c>
      <c r="M26" s="20">
        <f t="shared" si="10"/>
        <v>0</v>
      </c>
      <c r="N26" s="19">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48"/>
      <c r="AG26" s="50"/>
    </row>
    <row r="27" spans="1:33" ht="164.25" customHeight="1">
      <c r="A27" s="22" t="s">
        <v>25</v>
      </c>
      <c r="B27" s="19">
        <f>H27+J27+L27+N27+P27+R27+T27+V27+X27+Z27+AB27+AD27</f>
        <v>0</v>
      </c>
      <c r="C27" s="20">
        <f>H27+J27+L27+N27+P27+R27+T27</f>
        <v>0</v>
      </c>
      <c r="D27" s="20">
        <v>0</v>
      </c>
      <c r="E27" s="20">
        <f>I27+K27+M27+O27+Q27+S27+U27</f>
        <v>0</v>
      </c>
      <c r="F27" s="20">
        <v>0</v>
      </c>
      <c r="G27" s="20">
        <v>0</v>
      </c>
      <c r="H27" s="20">
        <v>0</v>
      </c>
      <c r="I27" s="20">
        <f t="shared" si="4"/>
        <v>0</v>
      </c>
      <c r="J27" s="20">
        <v>0</v>
      </c>
      <c r="K27" s="20">
        <v>0</v>
      </c>
      <c r="L27" s="20">
        <v>0</v>
      </c>
      <c r="M27" s="20">
        <f t="shared" si="1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49"/>
      <c r="AG27" s="50"/>
    </row>
    <row r="28" spans="1:33" ht="60" customHeight="1">
      <c r="A28" s="22" t="s">
        <v>29</v>
      </c>
      <c r="B28" s="19">
        <f>B29</f>
        <v>39.4</v>
      </c>
      <c r="C28" s="20">
        <f>C29</f>
        <v>39.4</v>
      </c>
      <c r="D28" s="20">
        <f>D29</f>
        <v>39.4</v>
      </c>
      <c r="E28" s="20">
        <f>E29</f>
        <v>39.4</v>
      </c>
      <c r="F28" s="20">
        <f>E28/B28*100</f>
        <v>100</v>
      </c>
      <c r="G28" s="20">
        <f>G29</f>
        <v>100</v>
      </c>
      <c r="H28" s="20">
        <f>H29</f>
        <v>0</v>
      </c>
      <c r="I28" s="20">
        <f t="shared" si="4"/>
        <v>0</v>
      </c>
      <c r="J28" s="20">
        <f>J29</f>
        <v>5</v>
      </c>
      <c r="K28" s="20">
        <f>K29</f>
        <v>2</v>
      </c>
      <c r="L28" s="20">
        <f>L29</f>
        <v>0</v>
      </c>
      <c r="M28" s="20">
        <f t="shared" si="10"/>
        <v>0</v>
      </c>
      <c r="N28" s="20">
        <f>N29</f>
        <v>0</v>
      </c>
      <c r="O28" s="20">
        <f>O29+O30+O31+O32</f>
        <v>0</v>
      </c>
      <c r="P28" s="20">
        <f aca="true" t="shared" si="14" ref="P28:AE28">P29</f>
        <v>34.4</v>
      </c>
      <c r="Q28" s="20">
        <f t="shared" si="14"/>
        <v>37.4</v>
      </c>
      <c r="R28" s="20">
        <f t="shared" si="14"/>
        <v>0</v>
      </c>
      <c r="S28" s="20">
        <f t="shared" si="14"/>
        <v>0</v>
      </c>
      <c r="T28" s="20">
        <f t="shared" si="14"/>
        <v>0</v>
      </c>
      <c r="U28" s="20">
        <f t="shared" si="14"/>
        <v>0</v>
      </c>
      <c r="V28" s="20">
        <f t="shared" si="14"/>
        <v>0</v>
      </c>
      <c r="W28" s="20">
        <f t="shared" si="14"/>
        <v>0</v>
      </c>
      <c r="X28" s="20">
        <f t="shared" si="14"/>
        <v>0</v>
      </c>
      <c r="Y28" s="20">
        <f t="shared" si="14"/>
        <v>0</v>
      </c>
      <c r="Z28" s="20">
        <f t="shared" si="14"/>
        <v>0</v>
      </c>
      <c r="AA28" s="20">
        <f t="shared" si="14"/>
        <v>0</v>
      </c>
      <c r="AB28" s="20">
        <f t="shared" si="14"/>
        <v>0</v>
      </c>
      <c r="AC28" s="20">
        <f t="shared" si="14"/>
        <v>0</v>
      </c>
      <c r="AD28" s="20">
        <f t="shared" si="14"/>
        <v>0</v>
      </c>
      <c r="AE28" s="20">
        <f t="shared" si="14"/>
        <v>0</v>
      </c>
      <c r="AF28" s="51" t="s">
        <v>46</v>
      </c>
      <c r="AG28" s="7"/>
    </row>
    <row r="29" spans="1:33" ht="15.75">
      <c r="A29" s="18" t="s">
        <v>21</v>
      </c>
      <c r="B29" s="19">
        <f>B30+B31+B32+B33</f>
        <v>39.4</v>
      </c>
      <c r="C29" s="20">
        <f>C30+C31+C32+C33</f>
        <v>39.4</v>
      </c>
      <c r="D29" s="20">
        <f>D30+D31+D32+D33</f>
        <v>39.4</v>
      </c>
      <c r="E29" s="20">
        <f>E30+E31+E32+E33</f>
        <v>39.4</v>
      </c>
      <c r="F29" s="20">
        <f>E29/B29*100</f>
        <v>100</v>
      </c>
      <c r="G29" s="20">
        <f>E29/C29*100</f>
        <v>100</v>
      </c>
      <c r="H29" s="24">
        <f>H30+H31+H32+H33</f>
        <v>0</v>
      </c>
      <c r="I29" s="20">
        <f t="shared" si="4"/>
        <v>0</v>
      </c>
      <c r="J29" s="20">
        <f>J30+J31+J32+J33</f>
        <v>5</v>
      </c>
      <c r="K29" s="20">
        <f>K30+K31+K32+K33</f>
        <v>2</v>
      </c>
      <c r="L29" s="20">
        <f>L30+L31+L32+L33</f>
        <v>0</v>
      </c>
      <c r="M29" s="20">
        <f t="shared" si="10"/>
        <v>0</v>
      </c>
      <c r="N29" s="20">
        <f>N30+N31++N32+N33</f>
        <v>0</v>
      </c>
      <c r="O29" s="20">
        <f>O30+O31+O32+O33</f>
        <v>0</v>
      </c>
      <c r="P29" s="20">
        <f>P30+P31+P32+P33</f>
        <v>34.4</v>
      </c>
      <c r="Q29" s="20">
        <f>Q30+Q31+Q32+Q33</f>
        <v>37.4</v>
      </c>
      <c r="R29" s="20">
        <f>R30+R31+R32+R33</f>
        <v>0</v>
      </c>
      <c r="S29" s="20">
        <f>S30+S31+S32+S33</f>
        <v>0</v>
      </c>
      <c r="T29" s="20">
        <f>T30+T31++T32+T33</f>
        <v>0</v>
      </c>
      <c r="U29" s="20">
        <f aca="true" t="shared" si="15" ref="U29:AE29">U30+U31+U32+U33</f>
        <v>0</v>
      </c>
      <c r="V29" s="20">
        <f t="shared" si="15"/>
        <v>0</v>
      </c>
      <c r="W29" s="20">
        <f t="shared" si="15"/>
        <v>0</v>
      </c>
      <c r="X29" s="20">
        <f t="shared" si="15"/>
        <v>0</v>
      </c>
      <c r="Y29" s="20">
        <f t="shared" si="15"/>
        <v>0</v>
      </c>
      <c r="Z29" s="20">
        <f t="shared" si="15"/>
        <v>0</v>
      </c>
      <c r="AA29" s="20">
        <f t="shared" si="15"/>
        <v>0</v>
      </c>
      <c r="AB29" s="20">
        <f t="shared" si="15"/>
        <v>0</v>
      </c>
      <c r="AC29" s="20">
        <f t="shared" si="15"/>
        <v>0</v>
      </c>
      <c r="AD29" s="20">
        <f t="shared" si="15"/>
        <v>0</v>
      </c>
      <c r="AE29" s="20">
        <f t="shared" si="15"/>
        <v>0</v>
      </c>
      <c r="AF29" s="51"/>
      <c r="AG29" s="7"/>
    </row>
    <row r="30" spans="1:33" ht="45.75" customHeight="1">
      <c r="A30" s="22" t="s">
        <v>22</v>
      </c>
      <c r="B30" s="19">
        <f>H30+J30+L30+N30+P30+R30+T30+V30+X30+Z30+AB30+AD30</f>
        <v>0</v>
      </c>
      <c r="C30" s="20">
        <f>H30+J30+L30+N30+P30+R30+T30</f>
        <v>0</v>
      </c>
      <c r="D30" s="20">
        <v>0</v>
      </c>
      <c r="E30" s="20">
        <f>I30+K30+M30+O30+Q30+S30+U30</f>
        <v>0</v>
      </c>
      <c r="F30" s="20">
        <v>0</v>
      </c>
      <c r="G30" s="20">
        <v>0</v>
      </c>
      <c r="H30" s="20">
        <v>0</v>
      </c>
      <c r="I30" s="20">
        <f>I31+I32+I33+I46</f>
        <v>0</v>
      </c>
      <c r="J30" s="20">
        <v>0</v>
      </c>
      <c r="K30" s="20">
        <v>0</v>
      </c>
      <c r="L30" s="20">
        <v>0</v>
      </c>
      <c r="M30" s="20">
        <f>M31+M32+M33+M46</f>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51"/>
      <c r="AG30" s="7"/>
    </row>
    <row r="31" spans="1:33" ht="36" customHeight="1">
      <c r="A31" s="22" t="s">
        <v>23</v>
      </c>
      <c r="B31" s="19">
        <f>H31+J31+L31+N31+P31+R31+T31+V31+X31+Z31+AB31+AD31</f>
        <v>39.4</v>
      </c>
      <c r="C31" s="20">
        <f>H31+J31+L31+N31+P31+R31+T31</f>
        <v>39.4</v>
      </c>
      <c r="D31" s="20">
        <v>39.4</v>
      </c>
      <c r="E31" s="20">
        <f>I31+K31+M31+O31+Q31+S31+U31</f>
        <v>39.4</v>
      </c>
      <c r="F31" s="20">
        <f>E31/B31*100</f>
        <v>100</v>
      </c>
      <c r="G31" s="20">
        <f>E31/C31*100</f>
        <v>100</v>
      </c>
      <c r="H31" s="20">
        <v>0</v>
      </c>
      <c r="I31" s="20">
        <f>I32+I33+I46+I47</f>
        <v>0</v>
      </c>
      <c r="J31" s="20">
        <v>5</v>
      </c>
      <c r="K31" s="20">
        <v>2</v>
      </c>
      <c r="L31" s="20">
        <v>0</v>
      </c>
      <c r="M31" s="20">
        <f>M32+M33+M46+M47</f>
        <v>0</v>
      </c>
      <c r="N31" s="20">
        <v>0</v>
      </c>
      <c r="O31" s="20">
        <v>0</v>
      </c>
      <c r="P31" s="20">
        <v>34.4</v>
      </c>
      <c r="Q31" s="20">
        <v>37.4</v>
      </c>
      <c r="R31" s="20">
        <v>0</v>
      </c>
      <c r="S31" s="20">
        <v>0</v>
      </c>
      <c r="T31" s="20">
        <v>0</v>
      </c>
      <c r="U31" s="20">
        <v>0</v>
      </c>
      <c r="V31" s="20">
        <v>0</v>
      </c>
      <c r="W31" s="20">
        <v>0</v>
      </c>
      <c r="X31" s="20">
        <v>0</v>
      </c>
      <c r="Y31" s="20">
        <v>0</v>
      </c>
      <c r="Z31" s="20">
        <v>0</v>
      </c>
      <c r="AA31" s="20">
        <v>0</v>
      </c>
      <c r="AB31" s="20">
        <v>0</v>
      </c>
      <c r="AC31" s="20">
        <v>0</v>
      </c>
      <c r="AD31" s="20">
        <v>0</v>
      </c>
      <c r="AE31" s="20">
        <v>0</v>
      </c>
      <c r="AF31" s="51"/>
      <c r="AG31" s="7"/>
    </row>
    <row r="32" spans="1:33" ht="38.25" customHeight="1">
      <c r="A32" s="22" t="s">
        <v>24</v>
      </c>
      <c r="B32" s="19">
        <f>H32+J32+L32+N32+P32+R32+T32+V32+X32+Z32+AB32+AD32</f>
        <v>0</v>
      </c>
      <c r="C32" s="20">
        <f>H32+J32+L32+N32+P32+R32+T32</f>
        <v>0</v>
      </c>
      <c r="D32" s="20">
        <v>0</v>
      </c>
      <c r="E32" s="20">
        <f>I32+K32+M32+O32+Q32+S32+U32</f>
        <v>0</v>
      </c>
      <c r="F32" s="20">
        <v>0</v>
      </c>
      <c r="G32" s="20">
        <v>0</v>
      </c>
      <c r="H32" s="20">
        <v>0</v>
      </c>
      <c r="I32" s="20">
        <f>I33+I46+I47+I48</f>
        <v>0</v>
      </c>
      <c r="J32" s="20">
        <v>0</v>
      </c>
      <c r="K32" s="20">
        <f>K33+K46+K47+K48</f>
        <v>0</v>
      </c>
      <c r="L32" s="20">
        <v>0</v>
      </c>
      <c r="M32" s="20">
        <f>M33+M46+M47+M48</f>
        <v>0</v>
      </c>
      <c r="N32" s="24">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51"/>
      <c r="AG32" s="7"/>
    </row>
    <row r="33" spans="1:33" ht="87.75" customHeight="1">
      <c r="A33" s="22" t="s">
        <v>25</v>
      </c>
      <c r="B33" s="19">
        <f>H33+J33+L33+N33+P33+R33+T33+V33+X33+Z33+AB33+AD33</f>
        <v>0</v>
      </c>
      <c r="C33" s="20">
        <f>H33+J33+L33+N33+P33+R33+T33</f>
        <v>0</v>
      </c>
      <c r="D33" s="20">
        <v>0</v>
      </c>
      <c r="E33" s="20">
        <f>I33+K33+M33+O33+Q33+S33+U33</f>
        <v>0</v>
      </c>
      <c r="F33" s="20">
        <v>0</v>
      </c>
      <c r="G33" s="20">
        <v>0</v>
      </c>
      <c r="H33" s="20">
        <v>0</v>
      </c>
      <c r="I33" s="20">
        <f>I46+I47+I48+I49</f>
        <v>0</v>
      </c>
      <c r="J33" s="20">
        <v>0</v>
      </c>
      <c r="K33" s="20">
        <f>K46+K47+K48+K49</f>
        <v>0</v>
      </c>
      <c r="L33" s="20">
        <v>0</v>
      </c>
      <c r="M33" s="20">
        <f>M46+M47+M48+M49</f>
        <v>0</v>
      </c>
      <c r="N33" s="20">
        <v>0</v>
      </c>
      <c r="O33" s="20">
        <v>0</v>
      </c>
      <c r="P33" s="20">
        <v>0</v>
      </c>
      <c r="Q33" s="20">
        <v>0</v>
      </c>
      <c r="R33" s="20">
        <v>0</v>
      </c>
      <c r="S33" s="20">
        <v>0</v>
      </c>
      <c r="T33" s="20">
        <v>0</v>
      </c>
      <c r="U33" s="20">
        <v>0</v>
      </c>
      <c r="V33" s="20">
        <v>0</v>
      </c>
      <c r="W33" s="20">
        <v>0</v>
      </c>
      <c r="X33" s="20">
        <v>0</v>
      </c>
      <c r="Y33" s="20">
        <v>0</v>
      </c>
      <c r="Z33" s="20">
        <v>0</v>
      </c>
      <c r="AA33" s="20">
        <v>0</v>
      </c>
      <c r="AB33" s="20">
        <v>0</v>
      </c>
      <c r="AC33" s="20">
        <v>0</v>
      </c>
      <c r="AD33" s="20">
        <v>0</v>
      </c>
      <c r="AE33" s="20">
        <v>0</v>
      </c>
      <c r="AF33" s="51"/>
      <c r="AG33" s="7"/>
    </row>
    <row r="34" spans="1:33" ht="69.75" customHeight="1">
      <c r="A34" s="22" t="s">
        <v>30</v>
      </c>
      <c r="B34" s="19">
        <f aca="true" t="shared" si="16" ref="B34:G34">B35</f>
        <v>76.7</v>
      </c>
      <c r="C34" s="20">
        <f t="shared" si="16"/>
        <v>76.7</v>
      </c>
      <c r="D34" s="20">
        <f t="shared" si="16"/>
        <v>76.7</v>
      </c>
      <c r="E34" s="20">
        <f t="shared" si="16"/>
        <v>76.6</v>
      </c>
      <c r="F34" s="20">
        <f t="shared" si="16"/>
        <v>99.8696219035202</v>
      </c>
      <c r="G34" s="20">
        <f t="shared" si="16"/>
        <v>99.8696219035202</v>
      </c>
      <c r="H34" s="20">
        <f aca="true" t="shared" si="17" ref="H34:AC34">H35</f>
        <v>0</v>
      </c>
      <c r="I34" s="20">
        <f t="shared" si="17"/>
        <v>0</v>
      </c>
      <c r="J34" s="20">
        <f t="shared" si="17"/>
        <v>0</v>
      </c>
      <c r="K34" s="20">
        <f t="shared" si="17"/>
        <v>0</v>
      </c>
      <c r="L34" s="20">
        <f t="shared" si="17"/>
        <v>76.7</v>
      </c>
      <c r="M34" s="20">
        <f t="shared" si="17"/>
        <v>76.6</v>
      </c>
      <c r="N34" s="20">
        <f t="shared" si="17"/>
        <v>0</v>
      </c>
      <c r="O34" s="20">
        <f t="shared" si="17"/>
        <v>0</v>
      </c>
      <c r="P34" s="20">
        <f>P35</f>
        <v>0</v>
      </c>
      <c r="Q34" s="20">
        <f>Q35</f>
        <v>0</v>
      </c>
      <c r="R34" s="20">
        <f>R35</f>
        <v>0</v>
      </c>
      <c r="S34" s="20">
        <f>S35</f>
        <v>0</v>
      </c>
      <c r="T34" s="20">
        <f t="shared" si="17"/>
        <v>0</v>
      </c>
      <c r="U34" s="20">
        <f t="shared" si="17"/>
        <v>0</v>
      </c>
      <c r="V34" s="20">
        <f t="shared" si="17"/>
        <v>0</v>
      </c>
      <c r="W34" s="20">
        <f t="shared" si="17"/>
        <v>0</v>
      </c>
      <c r="X34" s="20">
        <f t="shared" si="17"/>
        <v>0</v>
      </c>
      <c r="Y34" s="20">
        <f t="shared" si="17"/>
        <v>0</v>
      </c>
      <c r="Z34" s="20">
        <f t="shared" si="17"/>
        <v>0</v>
      </c>
      <c r="AA34" s="20">
        <f t="shared" si="17"/>
        <v>0</v>
      </c>
      <c r="AB34" s="20">
        <f t="shared" si="17"/>
        <v>0</v>
      </c>
      <c r="AC34" s="20">
        <f t="shared" si="17"/>
        <v>0</v>
      </c>
      <c r="AD34" s="20">
        <f>AD35</f>
        <v>0</v>
      </c>
      <c r="AE34" s="20">
        <f>AE35</f>
        <v>0</v>
      </c>
      <c r="AF34" s="47" t="s">
        <v>49</v>
      </c>
      <c r="AG34" s="52"/>
    </row>
    <row r="35" spans="1:33" ht="15.75">
      <c r="A35" s="25" t="s">
        <v>21</v>
      </c>
      <c r="B35" s="19">
        <f aca="true" t="shared" si="18" ref="B35:AE35">B36+B37+B38+B39</f>
        <v>76.7</v>
      </c>
      <c r="C35" s="20">
        <f t="shared" si="18"/>
        <v>76.7</v>
      </c>
      <c r="D35" s="20">
        <f t="shared" si="18"/>
        <v>76.7</v>
      </c>
      <c r="E35" s="20">
        <f t="shared" si="18"/>
        <v>76.6</v>
      </c>
      <c r="F35" s="20">
        <f>E35/B35*100</f>
        <v>99.8696219035202</v>
      </c>
      <c r="G35" s="20">
        <f>E35/C35*100</f>
        <v>99.8696219035202</v>
      </c>
      <c r="H35" s="20">
        <f t="shared" si="18"/>
        <v>0</v>
      </c>
      <c r="I35" s="20">
        <f t="shared" si="18"/>
        <v>0</v>
      </c>
      <c r="J35" s="20">
        <f t="shared" si="18"/>
        <v>0</v>
      </c>
      <c r="K35" s="20">
        <f t="shared" si="18"/>
        <v>0</v>
      </c>
      <c r="L35" s="20">
        <f t="shared" si="18"/>
        <v>76.7</v>
      </c>
      <c r="M35" s="20">
        <f t="shared" si="18"/>
        <v>76.6</v>
      </c>
      <c r="N35" s="20">
        <f t="shared" si="18"/>
        <v>0</v>
      </c>
      <c r="O35" s="20">
        <f t="shared" si="18"/>
        <v>0</v>
      </c>
      <c r="P35" s="20">
        <f t="shared" si="18"/>
        <v>0</v>
      </c>
      <c r="Q35" s="20">
        <f t="shared" si="18"/>
        <v>0</v>
      </c>
      <c r="R35" s="20">
        <f t="shared" si="18"/>
        <v>0</v>
      </c>
      <c r="S35" s="20">
        <f t="shared" si="18"/>
        <v>0</v>
      </c>
      <c r="T35" s="20">
        <f t="shared" si="18"/>
        <v>0</v>
      </c>
      <c r="U35" s="20">
        <f t="shared" si="18"/>
        <v>0</v>
      </c>
      <c r="V35" s="20">
        <f t="shared" si="18"/>
        <v>0</v>
      </c>
      <c r="W35" s="20">
        <f t="shared" si="18"/>
        <v>0</v>
      </c>
      <c r="X35" s="20">
        <f t="shared" si="18"/>
        <v>0</v>
      </c>
      <c r="Y35" s="20">
        <f t="shared" si="18"/>
        <v>0</v>
      </c>
      <c r="Z35" s="20">
        <f t="shared" si="18"/>
        <v>0</v>
      </c>
      <c r="AA35" s="20">
        <f t="shared" si="18"/>
        <v>0</v>
      </c>
      <c r="AB35" s="20">
        <f t="shared" si="18"/>
        <v>0</v>
      </c>
      <c r="AC35" s="20">
        <f t="shared" si="18"/>
        <v>0</v>
      </c>
      <c r="AD35" s="20">
        <f t="shared" si="18"/>
        <v>0</v>
      </c>
      <c r="AE35" s="20">
        <f t="shared" si="18"/>
        <v>0</v>
      </c>
      <c r="AF35" s="48"/>
      <c r="AG35" s="52"/>
    </row>
    <row r="36" spans="1:33" ht="45.75" customHeight="1">
      <c r="A36" s="22" t="s">
        <v>22</v>
      </c>
      <c r="B36" s="19">
        <f>H36+J36+L36+N36+P36+R36+T36+V36+X36+Z36+AB36+AD36</f>
        <v>0</v>
      </c>
      <c r="C36" s="20">
        <f>H36+J36+L36+N36+P36+R36+T36</f>
        <v>0</v>
      </c>
      <c r="D36" s="20">
        <v>0</v>
      </c>
      <c r="E36" s="20">
        <f>I36+K36+M36+O36+Q36+S36+U36</f>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48"/>
      <c r="AG36" s="52"/>
    </row>
    <row r="37" spans="1:33" ht="39.75" customHeight="1">
      <c r="A37" s="22" t="s">
        <v>23</v>
      </c>
      <c r="B37" s="19">
        <f>H37+J37+L37+N37+P37+R37+T37+V37+X37+Z37+AB37+AD37</f>
        <v>76.7</v>
      </c>
      <c r="C37" s="20">
        <f>H37+J37+L37+N37+P37+R37+T37</f>
        <v>76.7</v>
      </c>
      <c r="D37" s="20">
        <v>76.7</v>
      </c>
      <c r="E37" s="20">
        <f>I37+K37+M37+O37+Q37+S37+U37</f>
        <v>76.6</v>
      </c>
      <c r="F37" s="20">
        <f>E37/B37*100</f>
        <v>99.8696219035202</v>
      </c>
      <c r="G37" s="20">
        <f>E37/C37*100</f>
        <v>99.8696219035202</v>
      </c>
      <c r="H37" s="20">
        <v>0</v>
      </c>
      <c r="I37" s="20">
        <v>0</v>
      </c>
      <c r="J37" s="20">
        <v>0</v>
      </c>
      <c r="K37" s="20">
        <v>0</v>
      </c>
      <c r="L37" s="20">
        <v>76.7</v>
      </c>
      <c r="M37" s="20">
        <v>76.6</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48"/>
      <c r="AG37" s="52"/>
    </row>
    <row r="38" spans="1:33" ht="32.25" customHeight="1">
      <c r="A38" s="22" t="s">
        <v>24</v>
      </c>
      <c r="B38" s="19">
        <f>H38+J38+L38+N38+P38+R38+T38+V38+X38+Z38+AB38+AD38</f>
        <v>0</v>
      </c>
      <c r="C38" s="20">
        <f>H38+J38+L38+N38+P38+R38+T38</f>
        <v>0</v>
      </c>
      <c r="D38" s="20">
        <v>0</v>
      </c>
      <c r="E38" s="20">
        <f>I38+K38+M38+O38+Q38+S38+U38</f>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48"/>
      <c r="AG38" s="52"/>
    </row>
    <row r="39" spans="1:33" ht="161.25" customHeight="1">
      <c r="A39" s="22" t="s">
        <v>25</v>
      </c>
      <c r="B39" s="19">
        <f>H39+J39+L39+N39+P39+R39+T39+V39+X39+Z39+AB39+AD39</f>
        <v>0</v>
      </c>
      <c r="C39" s="20">
        <f>H39+J39+L39+N39+P39+R39+T39</f>
        <v>0</v>
      </c>
      <c r="D39" s="20">
        <v>0</v>
      </c>
      <c r="E39" s="20">
        <f>I39+K39+M39+O39+Q39+S39+U39</f>
        <v>0</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49"/>
      <c r="AG39" s="52"/>
    </row>
    <row r="40" spans="1:33" ht="54" customHeight="1">
      <c r="A40" s="23" t="s">
        <v>31</v>
      </c>
      <c r="B40" s="19">
        <f>B41</f>
        <v>80</v>
      </c>
      <c r="C40" s="20">
        <f>C41</f>
        <v>0</v>
      </c>
      <c r="D40" s="20">
        <f>D41</f>
        <v>0</v>
      </c>
      <c r="E40" s="20">
        <f>E41</f>
        <v>0</v>
      </c>
      <c r="F40" s="20">
        <f>E40/B40*100</f>
        <v>0</v>
      </c>
      <c r="G40" s="20">
        <v>0</v>
      </c>
      <c r="H40" s="20">
        <f aca="true" t="shared" si="19" ref="H40:AE40">H41</f>
        <v>0</v>
      </c>
      <c r="I40" s="20">
        <f t="shared" si="19"/>
        <v>0</v>
      </c>
      <c r="J40" s="20">
        <f>J41</f>
        <v>0</v>
      </c>
      <c r="K40" s="20">
        <f t="shared" si="19"/>
        <v>0</v>
      </c>
      <c r="L40" s="20">
        <f t="shared" si="19"/>
        <v>0</v>
      </c>
      <c r="M40" s="20">
        <f t="shared" si="19"/>
        <v>0</v>
      </c>
      <c r="N40" s="20">
        <f t="shared" si="19"/>
        <v>0</v>
      </c>
      <c r="O40" s="20">
        <f t="shared" si="19"/>
        <v>0</v>
      </c>
      <c r="P40" s="20">
        <f t="shared" si="19"/>
        <v>0</v>
      </c>
      <c r="Q40" s="20">
        <f t="shared" si="19"/>
        <v>0</v>
      </c>
      <c r="R40" s="20">
        <f t="shared" si="19"/>
        <v>0</v>
      </c>
      <c r="S40" s="20">
        <f t="shared" si="19"/>
        <v>0</v>
      </c>
      <c r="T40" s="20">
        <f t="shared" si="19"/>
        <v>0</v>
      </c>
      <c r="U40" s="20">
        <f t="shared" si="19"/>
        <v>0</v>
      </c>
      <c r="V40" s="20">
        <f t="shared" si="19"/>
        <v>0</v>
      </c>
      <c r="W40" s="20">
        <f t="shared" si="19"/>
        <v>0</v>
      </c>
      <c r="X40" s="20">
        <f t="shared" si="19"/>
        <v>80</v>
      </c>
      <c r="Y40" s="20">
        <f t="shared" si="19"/>
        <v>0</v>
      </c>
      <c r="Z40" s="20">
        <f t="shared" si="19"/>
        <v>0</v>
      </c>
      <c r="AA40" s="20">
        <f t="shared" si="19"/>
        <v>0</v>
      </c>
      <c r="AB40" s="20">
        <f t="shared" si="19"/>
        <v>0</v>
      </c>
      <c r="AC40" s="20">
        <f t="shared" si="19"/>
        <v>0</v>
      </c>
      <c r="AD40" s="20">
        <f t="shared" si="19"/>
        <v>0</v>
      </c>
      <c r="AE40" s="20">
        <f t="shared" si="19"/>
        <v>0</v>
      </c>
      <c r="AF40" s="47" t="s">
        <v>48</v>
      </c>
      <c r="AG40" s="52"/>
    </row>
    <row r="41" spans="1:33" ht="15.75">
      <c r="A41" s="25" t="s">
        <v>21</v>
      </c>
      <c r="B41" s="19">
        <f>B42+B43+B44+B45</f>
        <v>80</v>
      </c>
      <c r="C41" s="20">
        <f>C42+C43+C44+C45</f>
        <v>0</v>
      </c>
      <c r="D41" s="20">
        <f>D42+D43+D44+D45</f>
        <v>0</v>
      </c>
      <c r="E41" s="20">
        <f>E42+E43+E44+E45</f>
        <v>0</v>
      </c>
      <c r="F41" s="20">
        <v>0</v>
      </c>
      <c r="G41" s="20">
        <v>0</v>
      </c>
      <c r="H41" s="20">
        <f>H42+H43+H44++H45</f>
        <v>0</v>
      </c>
      <c r="I41" s="20">
        <f aca="true" t="shared" si="20" ref="I41:O41">I42+I43+I44+I45</f>
        <v>0</v>
      </c>
      <c r="J41" s="20">
        <f t="shared" si="20"/>
        <v>0</v>
      </c>
      <c r="K41" s="20">
        <f t="shared" si="20"/>
        <v>0</v>
      </c>
      <c r="L41" s="20">
        <f t="shared" si="20"/>
        <v>0</v>
      </c>
      <c r="M41" s="20">
        <f t="shared" si="20"/>
        <v>0</v>
      </c>
      <c r="N41" s="20">
        <f t="shared" si="20"/>
        <v>0</v>
      </c>
      <c r="O41" s="20">
        <f t="shared" si="20"/>
        <v>0</v>
      </c>
      <c r="P41" s="20">
        <f>P42+P44+P45</f>
        <v>0</v>
      </c>
      <c r="Q41" s="20">
        <f aca="true" t="shared" si="21" ref="Q41:AE41">Q42+Q43+Q44+Q45</f>
        <v>0</v>
      </c>
      <c r="R41" s="20">
        <f t="shared" si="21"/>
        <v>0</v>
      </c>
      <c r="S41" s="20">
        <f t="shared" si="21"/>
        <v>0</v>
      </c>
      <c r="T41" s="20">
        <f t="shared" si="21"/>
        <v>0</v>
      </c>
      <c r="U41" s="20">
        <f t="shared" si="21"/>
        <v>0</v>
      </c>
      <c r="V41" s="20">
        <f t="shared" si="21"/>
        <v>0</v>
      </c>
      <c r="W41" s="20">
        <f t="shared" si="21"/>
        <v>0</v>
      </c>
      <c r="X41" s="20">
        <f t="shared" si="21"/>
        <v>80</v>
      </c>
      <c r="Y41" s="20">
        <f t="shared" si="21"/>
        <v>0</v>
      </c>
      <c r="Z41" s="20">
        <f t="shared" si="21"/>
        <v>0</v>
      </c>
      <c r="AA41" s="20">
        <f t="shared" si="21"/>
        <v>0</v>
      </c>
      <c r="AB41" s="20">
        <f t="shared" si="21"/>
        <v>0</v>
      </c>
      <c r="AC41" s="20">
        <f t="shared" si="21"/>
        <v>0</v>
      </c>
      <c r="AD41" s="20">
        <f t="shared" si="21"/>
        <v>0</v>
      </c>
      <c r="AE41" s="20">
        <f t="shared" si="21"/>
        <v>0</v>
      </c>
      <c r="AF41" s="48"/>
      <c r="AG41" s="52"/>
    </row>
    <row r="42" spans="1:33" ht="21" customHeight="1">
      <c r="A42" s="22" t="s">
        <v>22</v>
      </c>
      <c r="B42" s="19">
        <f>H42+J42+L42+N42+P42+R42+T42+V42+X42+Z42+AB42+AD42</f>
        <v>0</v>
      </c>
      <c r="C42" s="20">
        <f>H42+J42+L42+N42+P42+R42+T42</f>
        <v>0</v>
      </c>
      <c r="D42" s="20">
        <v>0</v>
      </c>
      <c r="E42" s="20">
        <f>I42+K42+M42+O42+Q42+S42+U42</f>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48"/>
      <c r="AG42" s="52"/>
    </row>
    <row r="43" spans="1:33" ht="18" customHeight="1">
      <c r="A43" s="22" t="s">
        <v>23</v>
      </c>
      <c r="B43" s="19">
        <f>H43+J43+L43+N43+P43+R43+T43+V43+X43+Z43+AB43+AD43</f>
        <v>0</v>
      </c>
      <c r="C43" s="20">
        <f>H43+J43+L43+N43+P43+R43+T43</f>
        <v>0</v>
      </c>
      <c r="D43" s="20">
        <v>0</v>
      </c>
      <c r="E43" s="20">
        <f>I43+K43+M43+O43+Q43+S43+U43</f>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48"/>
      <c r="AG43" s="52"/>
    </row>
    <row r="44" spans="1:33" ht="22.5" customHeight="1">
      <c r="A44" s="22" t="s">
        <v>24</v>
      </c>
      <c r="B44" s="19">
        <f>H44+J44+L44+N44+P44+R44+T44+V44+X44+Z44+AB44+AD44</f>
        <v>0</v>
      </c>
      <c r="C44" s="20">
        <f>H44+J44+L44+N44+P44+R44+T44</f>
        <v>0</v>
      </c>
      <c r="D44" s="20">
        <v>0</v>
      </c>
      <c r="E44" s="20">
        <f>I44+K44+M44+O44+Q44+S44+U44</f>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48"/>
      <c r="AG44" s="52"/>
    </row>
    <row r="45" spans="1:33" ht="42" customHeight="1">
      <c r="A45" s="22" t="s">
        <v>25</v>
      </c>
      <c r="B45" s="19">
        <f>H45+J45+L45+N45+P45+R45+T45+V45+X45+Z45+AB45+AD45</f>
        <v>80</v>
      </c>
      <c r="C45" s="20">
        <f>H45+J45+L45+N45+P45+R45+T45</f>
        <v>0</v>
      </c>
      <c r="D45" s="20">
        <v>0</v>
      </c>
      <c r="E45" s="20">
        <f>I45+K45+M45+O45+Q45+S45+U45</f>
        <v>0</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80</v>
      </c>
      <c r="Y45" s="20">
        <v>0</v>
      </c>
      <c r="Z45" s="20">
        <v>0</v>
      </c>
      <c r="AA45" s="20">
        <v>0</v>
      </c>
      <c r="AB45" s="20">
        <v>0</v>
      </c>
      <c r="AC45" s="20">
        <v>0</v>
      </c>
      <c r="AD45" s="20">
        <v>0</v>
      </c>
      <c r="AE45" s="20">
        <v>0</v>
      </c>
      <c r="AF45" s="49"/>
      <c r="AG45" s="52"/>
    </row>
    <row r="46" spans="1:33" ht="58.5" customHeight="1">
      <c r="A46" s="27" t="s">
        <v>32</v>
      </c>
      <c r="B46" s="28">
        <f>H46+J46+L46+N46+P46+R46+T46+V46+X46+Z46+AB46+AD46</f>
        <v>0</v>
      </c>
      <c r="C46" s="15">
        <f>C47</f>
        <v>0</v>
      </c>
      <c r="D46" s="15">
        <f>D47</f>
        <v>0</v>
      </c>
      <c r="E46" s="15">
        <f>E47+E48+E49+E50</f>
        <v>0</v>
      </c>
      <c r="F46" s="15">
        <v>0</v>
      </c>
      <c r="G46" s="16">
        <v>0</v>
      </c>
      <c r="H46" s="15">
        <f aca="true" t="shared" si="22" ref="H46:AE46">H47</f>
        <v>0</v>
      </c>
      <c r="I46" s="15">
        <f t="shared" si="22"/>
        <v>0</v>
      </c>
      <c r="J46" s="15">
        <f t="shared" si="22"/>
        <v>0</v>
      </c>
      <c r="K46" s="15">
        <f t="shared" si="22"/>
        <v>0</v>
      </c>
      <c r="L46" s="15">
        <f t="shared" si="22"/>
        <v>0</v>
      </c>
      <c r="M46" s="15">
        <f t="shared" si="22"/>
        <v>0</v>
      </c>
      <c r="N46" s="15">
        <f t="shared" si="22"/>
        <v>0</v>
      </c>
      <c r="O46" s="15">
        <f t="shared" si="22"/>
        <v>0</v>
      </c>
      <c r="P46" s="15">
        <f t="shared" si="22"/>
        <v>0</v>
      </c>
      <c r="Q46" s="15">
        <f t="shared" si="22"/>
        <v>0</v>
      </c>
      <c r="R46" s="15">
        <f t="shared" si="22"/>
        <v>0</v>
      </c>
      <c r="S46" s="15">
        <f t="shared" si="22"/>
        <v>0</v>
      </c>
      <c r="T46" s="15">
        <f t="shared" si="22"/>
        <v>0</v>
      </c>
      <c r="U46" s="15">
        <f t="shared" si="22"/>
        <v>0</v>
      </c>
      <c r="V46" s="15">
        <f t="shared" si="22"/>
        <v>0</v>
      </c>
      <c r="W46" s="15">
        <f t="shared" si="22"/>
        <v>0</v>
      </c>
      <c r="X46" s="15">
        <f t="shared" si="22"/>
        <v>0</v>
      </c>
      <c r="Y46" s="15">
        <f t="shared" si="22"/>
        <v>0</v>
      </c>
      <c r="Z46" s="15">
        <f t="shared" si="22"/>
        <v>0</v>
      </c>
      <c r="AA46" s="15">
        <f t="shared" si="22"/>
        <v>0</v>
      </c>
      <c r="AB46" s="15">
        <f t="shared" si="22"/>
        <v>0</v>
      </c>
      <c r="AC46" s="15">
        <f t="shared" si="22"/>
        <v>0</v>
      </c>
      <c r="AD46" s="15">
        <f t="shared" si="22"/>
        <v>0</v>
      </c>
      <c r="AE46" s="15">
        <f t="shared" si="22"/>
        <v>0</v>
      </c>
      <c r="AF46" s="58"/>
      <c r="AG46" s="52"/>
    </row>
    <row r="47" spans="1:33" ht="15.75">
      <c r="A47" s="29" t="s">
        <v>21</v>
      </c>
      <c r="B47" s="19">
        <f>B48+B49+B50+B51</f>
        <v>0</v>
      </c>
      <c r="C47" s="20">
        <f>C48+C49+C50+C51</f>
        <v>0</v>
      </c>
      <c r="D47" s="20">
        <f>D48+D49+D50+D51</f>
        <v>0</v>
      </c>
      <c r="E47" s="20">
        <f>E48+E49+E50+E51</f>
        <v>0</v>
      </c>
      <c r="F47" s="20">
        <v>0</v>
      </c>
      <c r="G47" s="20">
        <v>0</v>
      </c>
      <c r="H47" s="20">
        <f aca="true" t="shared" si="23" ref="H47:AE47">H48+H49+H50+H51</f>
        <v>0</v>
      </c>
      <c r="I47" s="20">
        <f t="shared" si="23"/>
        <v>0</v>
      </c>
      <c r="J47" s="20">
        <f t="shared" si="23"/>
        <v>0</v>
      </c>
      <c r="K47" s="20">
        <f t="shared" si="23"/>
        <v>0</v>
      </c>
      <c r="L47" s="20">
        <f t="shared" si="23"/>
        <v>0</v>
      </c>
      <c r="M47" s="20">
        <f t="shared" si="23"/>
        <v>0</v>
      </c>
      <c r="N47" s="20">
        <f t="shared" si="23"/>
        <v>0</v>
      </c>
      <c r="O47" s="20">
        <f t="shared" si="23"/>
        <v>0</v>
      </c>
      <c r="P47" s="20">
        <f t="shared" si="23"/>
        <v>0</v>
      </c>
      <c r="Q47" s="20">
        <f t="shared" si="23"/>
        <v>0</v>
      </c>
      <c r="R47" s="20">
        <f t="shared" si="23"/>
        <v>0</v>
      </c>
      <c r="S47" s="20">
        <f t="shared" si="23"/>
        <v>0</v>
      </c>
      <c r="T47" s="20">
        <f t="shared" si="23"/>
        <v>0</v>
      </c>
      <c r="U47" s="20">
        <f t="shared" si="23"/>
        <v>0</v>
      </c>
      <c r="V47" s="20">
        <f t="shared" si="23"/>
        <v>0</v>
      </c>
      <c r="W47" s="20">
        <f t="shared" si="23"/>
        <v>0</v>
      </c>
      <c r="X47" s="20">
        <f t="shared" si="23"/>
        <v>0</v>
      </c>
      <c r="Y47" s="20">
        <f t="shared" si="23"/>
        <v>0</v>
      </c>
      <c r="Z47" s="20">
        <f t="shared" si="23"/>
        <v>0</v>
      </c>
      <c r="AA47" s="20">
        <f t="shared" si="23"/>
        <v>0</v>
      </c>
      <c r="AB47" s="20">
        <f t="shared" si="23"/>
        <v>0</v>
      </c>
      <c r="AC47" s="20">
        <f t="shared" si="23"/>
        <v>0</v>
      </c>
      <c r="AD47" s="20">
        <f t="shared" si="23"/>
        <v>0</v>
      </c>
      <c r="AE47" s="20">
        <f t="shared" si="23"/>
        <v>0</v>
      </c>
      <c r="AF47" s="59"/>
      <c r="AG47" s="52"/>
    </row>
    <row r="48" spans="1:33" ht="24" customHeight="1">
      <c r="A48" s="30" t="s">
        <v>22</v>
      </c>
      <c r="B48" s="19">
        <v>0</v>
      </c>
      <c r="C48" s="20">
        <f>H48+J48+L48+N48+P48+R48+T48</f>
        <v>0</v>
      </c>
      <c r="D48" s="20">
        <v>0</v>
      </c>
      <c r="E48" s="20">
        <f>I48+K48+M48+O48+Q48+S48+U48</f>
        <v>0</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59"/>
      <c r="AG48" s="52"/>
    </row>
    <row r="49" spans="1:33" ht="21.75" customHeight="1">
      <c r="A49" s="30" t="s">
        <v>23</v>
      </c>
      <c r="B49" s="19">
        <v>0</v>
      </c>
      <c r="C49" s="20">
        <f>H49+J49+L49+N49+P49+R49+T49</f>
        <v>0</v>
      </c>
      <c r="D49" s="20">
        <v>0</v>
      </c>
      <c r="E49" s="20">
        <f>I49+K49+M49+O49+Q49+S49+U49</f>
        <v>0</v>
      </c>
      <c r="F49" s="20">
        <v>0</v>
      </c>
      <c r="G49" s="20">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59"/>
      <c r="AG49" s="52"/>
    </row>
    <row r="50" spans="1:33" ht="21" customHeight="1">
      <c r="A50" s="30" t="s">
        <v>24</v>
      </c>
      <c r="B50" s="19">
        <v>0</v>
      </c>
      <c r="C50" s="20">
        <f>H50+J50+L50+N50+P50+R50+T50</f>
        <v>0</v>
      </c>
      <c r="D50" s="20">
        <v>0</v>
      </c>
      <c r="E50" s="20">
        <f>I50+K50+M50+O50+Q50+S50+U50</f>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59"/>
      <c r="AG50" s="52"/>
    </row>
    <row r="51" spans="1:33" ht="23.25" customHeight="1">
      <c r="A51" s="30" t="s">
        <v>25</v>
      </c>
      <c r="B51" s="19">
        <v>0</v>
      </c>
      <c r="C51" s="20">
        <f>H51+J51+L51+N51+P51+R51+T51</f>
        <v>0</v>
      </c>
      <c r="D51" s="20">
        <v>0</v>
      </c>
      <c r="E51" s="20">
        <f>I51+K51+M51+O51+Q51+S51+U51</f>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0">
        <v>0</v>
      </c>
      <c r="Y51" s="20">
        <v>0</v>
      </c>
      <c r="Z51" s="20">
        <v>0</v>
      </c>
      <c r="AA51" s="20">
        <v>0</v>
      </c>
      <c r="AB51" s="20">
        <v>0</v>
      </c>
      <c r="AC51" s="20">
        <v>0</v>
      </c>
      <c r="AD51" s="20">
        <v>0</v>
      </c>
      <c r="AE51" s="20">
        <v>0</v>
      </c>
      <c r="AF51" s="60"/>
      <c r="AG51" s="52"/>
    </row>
    <row r="52" spans="1:33" ht="81" customHeight="1">
      <c r="A52" s="27" t="s">
        <v>33</v>
      </c>
      <c r="B52" s="28">
        <f>H52+J52+L52+N52+P52+R52+T52+V52+X52+Z52+AB52+AD52</f>
        <v>150</v>
      </c>
      <c r="C52" s="15">
        <f>C53</f>
        <v>0</v>
      </c>
      <c r="D52" s="15">
        <f>D53</f>
        <v>0</v>
      </c>
      <c r="E52" s="15">
        <f>E53+E54+E55+E56</f>
        <v>0</v>
      </c>
      <c r="F52" s="15">
        <f>E52/B52*100</f>
        <v>0</v>
      </c>
      <c r="G52" s="15">
        <v>0</v>
      </c>
      <c r="H52" s="15">
        <f>H53</f>
        <v>0</v>
      </c>
      <c r="I52" s="15">
        <f>I53+I54+I55+I56</f>
        <v>0</v>
      </c>
      <c r="J52" s="15">
        <f>J53</f>
        <v>0</v>
      </c>
      <c r="K52" s="15">
        <f>K53+K54+K55+K56</f>
        <v>0</v>
      </c>
      <c r="L52" s="15">
        <f>L53</f>
        <v>0</v>
      </c>
      <c r="M52" s="15">
        <f>M53+M54+M55+M56</f>
        <v>0</v>
      </c>
      <c r="N52" s="15">
        <f>N53</f>
        <v>0</v>
      </c>
      <c r="O52" s="15">
        <f>O53+O54+O55+O56</f>
        <v>0</v>
      </c>
      <c r="P52" s="15">
        <f>P53</f>
        <v>0</v>
      </c>
      <c r="Q52" s="15">
        <f>Q53+Q54+Q55+Q56</f>
        <v>0</v>
      </c>
      <c r="R52" s="15">
        <f>R53+R54+R55+R56</f>
        <v>0</v>
      </c>
      <c r="S52" s="15">
        <f>S53+S54+S55+S56</f>
        <v>0</v>
      </c>
      <c r="T52" s="15">
        <f>T53</f>
        <v>0</v>
      </c>
      <c r="U52" s="15">
        <f>U53+U54+U55+U56</f>
        <v>0</v>
      </c>
      <c r="V52" s="15">
        <f>V53</f>
        <v>0</v>
      </c>
      <c r="W52" s="15">
        <f>W53+W54+W55+W56</f>
        <v>0</v>
      </c>
      <c r="X52" s="15">
        <f>X53</f>
        <v>0</v>
      </c>
      <c r="Y52" s="15">
        <f>Y53+Y54+Y55+Y56</f>
        <v>0</v>
      </c>
      <c r="Z52" s="15">
        <f>Z53</f>
        <v>150</v>
      </c>
      <c r="AA52" s="15">
        <f>AA53+AA54+AA55+AA56</f>
        <v>0</v>
      </c>
      <c r="AB52" s="15">
        <f>AB53</f>
        <v>0</v>
      </c>
      <c r="AC52" s="15">
        <f>AC53+AC54+AC55+AC56</f>
        <v>0</v>
      </c>
      <c r="AD52" s="15">
        <f>AD53</f>
        <v>0</v>
      </c>
      <c r="AE52" s="15">
        <f>AE53+AE54+AE55+AE56</f>
        <v>0</v>
      </c>
      <c r="AF52" s="15"/>
      <c r="AG52" s="17"/>
    </row>
    <row r="53" spans="1:33" ht="59.25" customHeight="1">
      <c r="A53" s="30" t="s">
        <v>34</v>
      </c>
      <c r="B53" s="19">
        <f>B54</f>
        <v>150</v>
      </c>
      <c r="C53" s="20">
        <f>C54</f>
        <v>0</v>
      </c>
      <c r="D53" s="20">
        <f>D54</f>
        <v>0</v>
      </c>
      <c r="E53" s="20">
        <f>E54</f>
        <v>0</v>
      </c>
      <c r="F53" s="20">
        <f>E53/B53*100</f>
        <v>0</v>
      </c>
      <c r="G53" s="20">
        <v>0</v>
      </c>
      <c r="H53" s="20">
        <f>H54</f>
        <v>0</v>
      </c>
      <c r="I53" s="20">
        <f>I54</f>
        <v>0</v>
      </c>
      <c r="J53" s="20">
        <f>J54</f>
        <v>0</v>
      </c>
      <c r="K53" s="20">
        <f>K54</f>
        <v>0</v>
      </c>
      <c r="L53" s="20">
        <f>L54</f>
        <v>0</v>
      </c>
      <c r="M53" s="20">
        <f>M54</f>
        <v>0</v>
      </c>
      <c r="N53" s="20">
        <f>N54</f>
        <v>0</v>
      </c>
      <c r="O53" s="20">
        <f>O54</f>
        <v>0</v>
      </c>
      <c r="P53" s="20">
        <f>P54</f>
        <v>0</v>
      </c>
      <c r="Q53" s="20">
        <f>Q54</f>
        <v>0</v>
      </c>
      <c r="R53" s="20">
        <f>R54</f>
        <v>0</v>
      </c>
      <c r="S53" s="20">
        <f>S54</f>
        <v>0</v>
      </c>
      <c r="T53" s="20">
        <f>T54</f>
        <v>0</v>
      </c>
      <c r="U53" s="20">
        <f>U54</f>
        <v>0</v>
      </c>
      <c r="V53" s="20">
        <f>V54</f>
        <v>0</v>
      </c>
      <c r="W53" s="20">
        <f>W54</f>
        <v>0</v>
      </c>
      <c r="X53" s="20">
        <f>X54</f>
        <v>0</v>
      </c>
      <c r="Y53" s="20">
        <f>Y54</f>
        <v>0</v>
      </c>
      <c r="Z53" s="20">
        <f>Z54</f>
        <v>150</v>
      </c>
      <c r="AA53" s="20">
        <f>AA54</f>
        <v>0</v>
      </c>
      <c r="AB53" s="20">
        <f>AB54</f>
        <v>0</v>
      </c>
      <c r="AC53" s="20">
        <f>AC54</f>
        <v>0</v>
      </c>
      <c r="AD53" s="20">
        <f>AD54</f>
        <v>0</v>
      </c>
      <c r="AE53" s="20">
        <f>AE54</f>
        <v>0</v>
      </c>
      <c r="AF53" s="47" t="s">
        <v>35</v>
      </c>
      <c r="AG53" s="21"/>
    </row>
    <row r="54" spans="1:33" ht="15.75">
      <c r="A54" s="18" t="s">
        <v>21</v>
      </c>
      <c r="B54" s="19">
        <f>B55+B56+B57+B58</f>
        <v>150</v>
      </c>
      <c r="C54" s="20">
        <f>C55+C56+C57+C58</f>
        <v>0</v>
      </c>
      <c r="D54" s="20">
        <f>D55+D56+D57+D58</f>
        <v>0</v>
      </c>
      <c r="E54" s="20">
        <f>E55+E56+E57+E58</f>
        <v>0</v>
      </c>
      <c r="F54" s="20">
        <v>0</v>
      </c>
      <c r="G54" s="20">
        <v>0</v>
      </c>
      <c r="H54" s="20">
        <f aca="true" t="shared" si="24" ref="H54:AE54">H55+H56+H57+H58</f>
        <v>0</v>
      </c>
      <c r="I54" s="20">
        <f t="shared" si="24"/>
        <v>0</v>
      </c>
      <c r="J54" s="20">
        <f t="shared" si="24"/>
        <v>0</v>
      </c>
      <c r="K54" s="20">
        <f t="shared" si="24"/>
        <v>0</v>
      </c>
      <c r="L54" s="20">
        <f t="shared" si="24"/>
        <v>0</v>
      </c>
      <c r="M54" s="20">
        <f t="shared" si="24"/>
        <v>0</v>
      </c>
      <c r="N54" s="20">
        <f t="shared" si="24"/>
        <v>0</v>
      </c>
      <c r="O54" s="20">
        <f t="shared" si="24"/>
        <v>0</v>
      </c>
      <c r="P54" s="20">
        <f t="shared" si="24"/>
        <v>0</v>
      </c>
      <c r="Q54" s="20">
        <f t="shared" si="24"/>
        <v>0</v>
      </c>
      <c r="R54" s="20">
        <f t="shared" si="24"/>
        <v>0</v>
      </c>
      <c r="S54" s="20">
        <f t="shared" si="24"/>
        <v>0</v>
      </c>
      <c r="T54" s="20">
        <f t="shared" si="24"/>
        <v>0</v>
      </c>
      <c r="U54" s="20">
        <f t="shared" si="24"/>
        <v>0</v>
      </c>
      <c r="V54" s="20">
        <f t="shared" si="24"/>
        <v>0</v>
      </c>
      <c r="W54" s="20">
        <f t="shared" si="24"/>
        <v>0</v>
      </c>
      <c r="X54" s="20">
        <f t="shared" si="24"/>
        <v>0</v>
      </c>
      <c r="Y54" s="20">
        <f t="shared" si="24"/>
        <v>0</v>
      </c>
      <c r="Z54" s="20">
        <f t="shared" si="24"/>
        <v>150</v>
      </c>
      <c r="AA54" s="20">
        <f t="shared" si="24"/>
        <v>0</v>
      </c>
      <c r="AB54" s="20">
        <f t="shared" si="24"/>
        <v>0</v>
      </c>
      <c r="AC54" s="20">
        <f t="shared" si="24"/>
        <v>0</v>
      </c>
      <c r="AD54" s="20">
        <f t="shared" si="24"/>
        <v>0</v>
      </c>
      <c r="AE54" s="20">
        <f t="shared" si="24"/>
        <v>0</v>
      </c>
      <c r="AF54" s="48"/>
      <c r="AG54" s="21"/>
    </row>
    <row r="55" spans="1:33" ht="24.75" customHeight="1">
      <c r="A55" s="22" t="s">
        <v>22</v>
      </c>
      <c r="B55" s="19">
        <v>0</v>
      </c>
      <c r="C55" s="20">
        <f>H55+J55+L55+N55+P55+R55+T55</f>
        <v>0</v>
      </c>
      <c r="D55" s="20">
        <v>0</v>
      </c>
      <c r="E55" s="20">
        <f>I55+K55+M55+O55+Q55+S55+U55</f>
        <v>0</v>
      </c>
      <c r="F55" s="20">
        <v>0</v>
      </c>
      <c r="G55" s="20">
        <v>0</v>
      </c>
      <c r="H55" s="20">
        <v>0</v>
      </c>
      <c r="I55" s="20">
        <f aca="true" t="shared" si="25" ref="I55:I61">I56+I57+I58+I59</f>
        <v>0</v>
      </c>
      <c r="J55" s="20">
        <v>0</v>
      </c>
      <c r="K55" s="20">
        <v>0</v>
      </c>
      <c r="L55" s="20">
        <v>0</v>
      </c>
      <c r="M55" s="20">
        <v>0</v>
      </c>
      <c r="N55" s="20">
        <v>0</v>
      </c>
      <c r="O55" s="20">
        <v>0</v>
      </c>
      <c r="P55" s="20">
        <v>0</v>
      </c>
      <c r="Q55" s="20">
        <v>0</v>
      </c>
      <c r="R55" s="20">
        <f>R56+R57+R58+R59</f>
        <v>0</v>
      </c>
      <c r="S55" s="20">
        <v>0</v>
      </c>
      <c r="T55" s="20">
        <v>0</v>
      </c>
      <c r="U55" s="20">
        <v>0</v>
      </c>
      <c r="V55" s="20">
        <v>0</v>
      </c>
      <c r="W55" s="20">
        <v>0</v>
      </c>
      <c r="X55" s="20">
        <v>0</v>
      </c>
      <c r="Y55" s="20">
        <v>0</v>
      </c>
      <c r="Z55" s="20">
        <v>0</v>
      </c>
      <c r="AA55" s="20">
        <v>0</v>
      </c>
      <c r="AB55" s="20">
        <v>0</v>
      </c>
      <c r="AC55" s="20">
        <v>0</v>
      </c>
      <c r="AD55" s="20">
        <v>0</v>
      </c>
      <c r="AE55" s="20">
        <v>0</v>
      </c>
      <c r="AF55" s="48"/>
      <c r="AG55" s="21"/>
    </row>
    <row r="56" spans="1:33" ht="28.5" customHeight="1">
      <c r="A56" s="22" t="s">
        <v>23</v>
      </c>
      <c r="B56" s="19">
        <f>H56+J56+L56+N56+P56+T56+R56+V56+X56+Z56+AB56+AG56</f>
        <v>150</v>
      </c>
      <c r="C56" s="20">
        <f>H56+J56+L56+N56+P56+R56+T56</f>
        <v>0</v>
      </c>
      <c r="D56" s="20">
        <v>0</v>
      </c>
      <c r="E56" s="20">
        <f>I56+K56+M56+O56+Q56+S56+U56</f>
        <v>0</v>
      </c>
      <c r="F56" s="20">
        <v>0</v>
      </c>
      <c r="G56" s="20">
        <v>0</v>
      </c>
      <c r="H56" s="20">
        <v>0</v>
      </c>
      <c r="I56" s="20">
        <f t="shared" si="25"/>
        <v>0</v>
      </c>
      <c r="J56" s="20">
        <v>0</v>
      </c>
      <c r="K56" s="20">
        <v>0</v>
      </c>
      <c r="L56" s="20">
        <v>0</v>
      </c>
      <c r="M56" s="20">
        <v>0</v>
      </c>
      <c r="N56" s="20">
        <v>0</v>
      </c>
      <c r="O56" s="20">
        <v>0</v>
      </c>
      <c r="P56" s="20">
        <v>0</v>
      </c>
      <c r="Q56" s="20">
        <v>0</v>
      </c>
      <c r="R56" s="20">
        <f>R57+R58+R59+R60</f>
        <v>0</v>
      </c>
      <c r="S56" s="20">
        <v>0</v>
      </c>
      <c r="T56" s="20">
        <v>0</v>
      </c>
      <c r="U56" s="20">
        <v>0</v>
      </c>
      <c r="V56" s="20">
        <v>0</v>
      </c>
      <c r="W56" s="20">
        <v>0</v>
      </c>
      <c r="X56" s="20">
        <v>0</v>
      </c>
      <c r="Y56" s="20">
        <v>0</v>
      </c>
      <c r="Z56" s="20">
        <v>150</v>
      </c>
      <c r="AA56" s="20">
        <v>0</v>
      </c>
      <c r="AB56" s="20">
        <v>0</v>
      </c>
      <c r="AC56" s="20">
        <v>0</v>
      </c>
      <c r="AD56" s="20">
        <v>0</v>
      </c>
      <c r="AE56" s="20">
        <v>0</v>
      </c>
      <c r="AF56" s="48"/>
      <c r="AG56" s="21"/>
    </row>
    <row r="57" spans="1:33" ht="25.5" customHeight="1">
      <c r="A57" s="22" t="s">
        <v>24</v>
      </c>
      <c r="B57" s="19">
        <v>0</v>
      </c>
      <c r="C57" s="20">
        <f>H57+J57+L57+N57+P57+R57+T57</f>
        <v>0</v>
      </c>
      <c r="D57" s="20">
        <v>0</v>
      </c>
      <c r="E57" s="20">
        <f>I57+K57+M57+O57+Q57+S57+U57</f>
        <v>0</v>
      </c>
      <c r="F57" s="20">
        <v>0</v>
      </c>
      <c r="G57" s="20">
        <v>0</v>
      </c>
      <c r="H57" s="20">
        <v>0</v>
      </c>
      <c r="I57" s="20">
        <f t="shared" si="25"/>
        <v>0</v>
      </c>
      <c r="J57" s="20">
        <v>0</v>
      </c>
      <c r="K57" s="20">
        <v>0</v>
      </c>
      <c r="L57" s="20">
        <v>0</v>
      </c>
      <c r="M57" s="20">
        <v>0</v>
      </c>
      <c r="N57" s="20">
        <v>0</v>
      </c>
      <c r="O57" s="20">
        <v>0</v>
      </c>
      <c r="P57" s="20">
        <v>0</v>
      </c>
      <c r="Q57" s="20">
        <v>0</v>
      </c>
      <c r="R57" s="20">
        <f>R58+R59+R60+R61</f>
        <v>0</v>
      </c>
      <c r="S57" s="20">
        <v>0</v>
      </c>
      <c r="T57" s="20">
        <v>0</v>
      </c>
      <c r="U57" s="20">
        <v>0</v>
      </c>
      <c r="V57" s="20">
        <v>0</v>
      </c>
      <c r="W57" s="20">
        <v>0</v>
      </c>
      <c r="X57" s="20">
        <v>0</v>
      </c>
      <c r="Y57" s="20">
        <v>0</v>
      </c>
      <c r="Z57" s="20">
        <v>0</v>
      </c>
      <c r="AA57" s="20">
        <v>0</v>
      </c>
      <c r="AB57" s="20">
        <v>0</v>
      </c>
      <c r="AC57" s="20">
        <v>0</v>
      </c>
      <c r="AD57" s="20">
        <v>0</v>
      </c>
      <c r="AE57" s="20">
        <v>0</v>
      </c>
      <c r="AF57" s="48"/>
      <c r="AG57" s="21"/>
    </row>
    <row r="58" spans="1:33" ht="21" customHeight="1">
      <c r="A58" s="22" t="s">
        <v>25</v>
      </c>
      <c r="B58" s="19">
        <v>0</v>
      </c>
      <c r="C58" s="20">
        <f>H58+J58+L58+N58+P58+R58+T58</f>
        <v>0</v>
      </c>
      <c r="D58" s="20">
        <v>0</v>
      </c>
      <c r="E58" s="20">
        <f>I58+K58+M58+O58+Q58+S58+U58</f>
        <v>0</v>
      </c>
      <c r="F58" s="20">
        <v>0</v>
      </c>
      <c r="G58" s="20">
        <v>0</v>
      </c>
      <c r="H58" s="20">
        <v>0</v>
      </c>
      <c r="I58" s="20">
        <f t="shared" si="25"/>
        <v>0</v>
      </c>
      <c r="J58" s="20">
        <v>0</v>
      </c>
      <c r="K58" s="20">
        <v>0</v>
      </c>
      <c r="L58" s="20">
        <v>0</v>
      </c>
      <c r="M58" s="20">
        <v>0</v>
      </c>
      <c r="N58" s="20">
        <v>0</v>
      </c>
      <c r="O58" s="20">
        <v>0</v>
      </c>
      <c r="P58" s="20">
        <v>0</v>
      </c>
      <c r="Q58" s="20">
        <v>0</v>
      </c>
      <c r="R58" s="20">
        <f>R59+R60+R61+R62</f>
        <v>0</v>
      </c>
      <c r="S58" s="20">
        <v>0</v>
      </c>
      <c r="T58" s="20">
        <v>0</v>
      </c>
      <c r="U58" s="20">
        <v>0</v>
      </c>
      <c r="V58" s="20">
        <v>0</v>
      </c>
      <c r="W58" s="20">
        <v>0</v>
      </c>
      <c r="X58" s="20">
        <v>0</v>
      </c>
      <c r="Y58" s="20">
        <v>0</v>
      </c>
      <c r="Z58" s="20">
        <v>0</v>
      </c>
      <c r="AA58" s="20">
        <v>0</v>
      </c>
      <c r="AB58" s="20">
        <v>0</v>
      </c>
      <c r="AC58" s="20">
        <v>0</v>
      </c>
      <c r="AD58" s="20">
        <v>0</v>
      </c>
      <c r="AE58" s="20">
        <v>0</v>
      </c>
      <c r="AF58" s="49"/>
      <c r="AG58" s="17"/>
    </row>
    <row r="59" spans="1:33" ht="27.75" customHeight="1">
      <c r="A59" s="18" t="s">
        <v>36</v>
      </c>
      <c r="B59" s="15">
        <f>B60+B61+B62+B63</f>
        <v>4334.5</v>
      </c>
      <c r="C59" s="15">
        <f>C60+C61+C62+C63</f>
        <v>2218.2</v>
      </c>
      <c r="D59" s="15">
        <f>D60+D61+D62+D63</f>
        <v>2218.2</v>
      </c>
      <c r="E59" s="15">
        <f>E60+E61+E62+E63</f>
        <v>116</v>
      </c>
      <c r="F59" s="15">
        <f>E59/B59*100</f>
        <v>2.676202560849002</v>
      </c>
      <c r="G59" s="15">
        <f>E59/C59*100</f>
        <v>5.229465332251375</v>
      </c>
      <c r="H59" s="15">
        <v>0</v>
      </c>
      <c r="I59" s="15">
        <f t="shared" si="25"/>
        <v>0</v>
      </c>
      <c r="J59" s="15">
        <f>J60+J61+J62+J63</f>
        <v>5</v>
      </c>
      <c r="K59" s="15">
        <f>K60+K61+K62+K63</f>
        <v>2</v>
      </c>
      <c r="L59" s="15">
        <f aca="true" t="shared" si="26" ref="L59:Q59">L60+L61+L62+L63</f>
        <v>76.7</v>
      </c>
      <c r="M59" s="15">
        <f>M60+M61+M62+M63</f>
        <v>76.6</v>
      </c>
      <c r="N59" s="15">
        <f t="shared" si="26"/>
        <v>0</v>
      </c>
      <c r="O59" s="15">
        <f t="shared" si="26"/>
        <v>0</v>
      </c>
      <c r="P59" s="15">
        <f t="shared" si="26"/>
        <v>34.4</v>
      </c>
      <c r="Q59" s="15">
        <f t="shared" si="26"/>
        <v>37.4</v>
      </c>
      <c r="R59" s="15">
        <f>R60+R61+R62+R63</f>
        <v>0</v>
      </c>
      <c r="S59" s="15">
        <f aca="true" t="shared" si="27" ref="S59:AE59">S60+S61+S62+S63</f>
        <v>0</v>
      </c>
      <c r="T59" s="15">
        <f t="shared" si="27"/>
        <v>2102.1</v>
      </c>
      <c r="U59" s="15">
        <f t="shared" si="27"/>
        <v>0</v>
      </c>
      <c r="V59" s="15">
        <f t="shared" si="27"/>
        <v>0</v>
      </c>
      <c r="W59" s="15">
        <f t="shared" si="27"/>
        <v>0</v>
      </c>
      <c r="X59" s="15">
        <f t="shared" si="27"/>
        <v>1966.3</v>
      </c>
      <c r="Y59" s="15">
        <f t="shared" si="27"/>
        <v>0</v>
      </c>
      <c r="Z59" s="15">
        <f t="shared" si="27"/>
        <v>150</v>
      </c>
      <c r="AA59" s="15">
        <f t="shared" si="27"/>
        <v>0</v>
      </c>
      <c r="AB59" s="15">
        <f t="shared" si="27"/>
        <v>0</v>
      </c>
      <c r="AC59" s="15">
        <f t="shared" si="27"/>
        <v>0</v>
      </c>
      <c r="AD59" s="15">
        <f t="shared" si="27"/>
        <v>0</v>
      </c>
      <c r="AE59" s="15">
        <f t="shared" si="27"/>
        <v>0</v>
      </c>
      <c r="AF59" s="15"/>
      <c r="AG59" s="17"/>
    </row>
    <row r="60" spans="1:33" ht="23.25" customHeight="1">
      <c r="A60" s="22" t="s">
        <v>22</v>
      </c>
      <c r="B60" s="19">
        <f>H60+J60+L60+N60+P60+T60+R60+V60+X60+Z60+AB60+AD60</f>
        <v>2081.1</v>
      </c>
      <c r="C60" s="20">
        <f>H60+J60+L60+N60+P60+R60+T60</f>
        <v>2081.1</v>
      </c>
      <c r="D60" s="20">
        <v>2081.1</v>
      </c>
      <c r="E60" s="20">
        <f>I60+K60+M60+O60+Q60+S60+U60</f>
        <v>0</v>
      </c>
      <c r="F60" s="20">
        <f>E60/B60*100</f>
        <v>0</v>
      </c>
      <c r="G60" s="20">
        <f>E60/C60*100</f>
        <v>0</v>
      </c>
      <c r="H60" s="20">
        <f>H11+H48+H55</f>
        <v>0</v>
      </c>
      <c r="I60" s="20">
        <f t="shared" si="25"/>
        <v>0</v>
      </c>
      <c r="J60" s="20">
        <f>J11+J48+J55</f>
        <v>0</v>
      </c>
      <c r="K60" s="20">
        <v>0</v>
      </c>
      <c r="L60" s="20">
        <f>L11+L48+L55</f>
        <v>0</v>
      </c>
      <c r="M60" s="20">
        <v>0</v>
      </c>
      <c r="N60" s="20">
        <f>N11+N48+N55</f>
        <v>0</v>
      </c>
      <c r="O60" s="20">
        <f>O11+O48+O55</f>
        <v>0</v>
      </c>
      <c r="P60" s="20">
        <f>P11+P48+P55</f>
        <v>0</v>
      </c>
      <c r="Q60" s="20">
        <f>Q11+Q48+Q55</f>
        <v>0</v>
      </c>
      <c r="R60" s="20">
        <v>0</v>
      </c>
      <c r="S60" s="20">
        <f aca="true" t="shared" si="28" ref="S60:AE63">S11+S48+S55</f>
        <v>0</v>
      </c>
      <c r="T60" s="20">
        <f t="shared" si="28"/>
        <v>2081.1</v>
      </c>
      <c r="U60" s="20">
        <f t="shared" si="28"/>
        <v>0</v>
      </c>
      <c r="V60" s="20">
        <f t="shared" si="28"/>
        <v>0</v>
      </c>
      <c r="W60" s="20">
        <f t="shared" si="28"/>
        <v>0</v>
      </c>
      <c r="X60" s="20">
        <f t="shared" si="28"/>
        <v>0</v>
      </c>
      <c r="Y60" s="20">
        <f t="shared" si="28"/>
        <v>0</v>
      </c>
      <c r="Z60" s="20">
        <f t="shared" si="28"/>
        <v>0</v>
      </c>
      <c r="AA60" s="20">
        <f t="shared" si="28"/>
        <v>0</v>
      </c>
      <c r="AB60" s="20">
        <f t="shared" si="28"/>
        <v>0</v>
      </c>
      <c r="AC60" s="20">
        <f t="shared" si="28"/>
        <v>0</v>
      </c>
      <c r="AD60" s="20">
        <f t="shared" si="28"/>
        <v>0</v>
      </c>
      <c r="AE60" s="20">
        <f t="shared" si="28"/>
        <v>0</v>
      </c>
      <c r="AF60" s="20"/>
      <c r="AG60" s="21"/>
    </row>
    <row r="61" spans="1:33" ht="27" customHeight="1">
      <c r="A61" s="22" t="s">
        <v>23</v>
      </c>
      <c r="B61" s="19">
        <f>H61+J61+L61+N61+P61+R61+T61+V61+X61+Z61+AB61+AD61</f>
        <v>2173.3999999999996</v>
      </c>
      <c r="C61" s="20">
        <f>H61+J61+L61+N61+P61+R61+T61</f>
        <v>137.1</v>
      </c>
      <c r="D61" s="20">
        <v>137.1</v>
      </c>
      <c r="E61" s="20">
        <f>I61+K61+M61+O61+Q61+S61+U61</f>
        <v>116</v>
      </c>
      <c r="F61" s="20">
        <f>E61/B61*100</f>
        <v>5.337259593264012</v>
      </c>
      <c r="G61" s="20">
        <f>E61/C61*100</f>
        <v>84.60977388767323</v>
      </c>
      <c r="H61" s="20">
        <f>H12+H49+H56</f>
        <v>0</v>
      </c>
      <c r="I61" s="20">
        <f t="shared" si="25"/>
        <v>0</v>
      </c>
      <c r="J61" s="20">
        <f>J12+J49+J56</f>
        <v>5</v>
      </c>
      <c r="K61" s="20">
        <v>2</v>
      </c>
      <c r="L61" s="20">
        <f>L12+L49+L56</f>
        <v>76.7</v>
      </c>
      <c r="M61" s="20">
        <v>76.6</v>
      </c>
      <c r="N61" s="20">
        <f>N12+P49+N56</f>
        <v>0</v>
      </c>
      <c r="O61" s="20">
        <f aca="true" t="shared" si="29" ref="O61:Q63">O12+O49+O56</f>
        <v>0</v>
      </c>
      <c r="P61" s="20">
        <f t="shared" si="29"/>
        <v>34.4</v>
      </c>
      <c r="Q61" s="20">
        <f t="shared" si="29"/>
        <v>37.4</v>
      </c>
      <c r="R61" s="20">
        <v>0</v>
      </c>
      <c r="S61" s="20">
        <f t="shared" si="28"/>
        <v>0</v>
      </c>
      <c r="T61" s="20">
        <f>T12+T49+T56</f>
        <v>21</v>
      </c>
      <c r="U61" s="20">
        <f t="shared" si="28"/>
        <v>0</v>
      </c>
      <c r="V61" s="20">
        <f t="shared" si="28"/>
        <v>0</v>
      </c>
      <c r="W61" s="20">
        <f t="shared" si="28"/>
        <v>0</v>
      </c>
      <c r="X61" s="20">
        <f t="shared" si="28"/>
        <v>1886.3</v>
      </c>
      <c r="Y61" s="20">
        <f t="shared" si="28"/>
        <v>0</v>
      </c>
      <c r="Z61" s="20">
        <f t="shared" si="28"/>
        <v>150</v>
      </c>
      <c r="AA61" s="20">
        <f t="shared" si="28"/>
        <v>0</v>
      </c>
      <c r="AB61" s="20">
        <f t="shared" si="28"/>
        <v>0</v>
      </c>
      <c r="AC61" s="20">
        <f t="shared" si="28"/>
        <v>0</v>
      </c>
      <c r="AD61" s="20">
        <f t="shared" si="28"/>
        <v>0</v>
      </c>
      <c r="AE61" s="20">
        <f t="shared" si="28"/>
        <v>0</v>
      </c>
      <c r="AF61" s="20"/>
      <c r="AG61" s="21"/>
    </row>
    <row r="62" spans="1:33" ht="15.75">
      <c r="A62" s="22" t="s">
        <v>24</v>
      </c>
      <c r="B62" s="19">
        <f>H62+J62+L62+N62+P62+R62+T62+V62+X62+Z62+AB62+AD62</f>
        <v>0</v>
      </c>
      <c r="C62" s="19">
        <f>H62+J62+L62+N62+P62+R62+T62</f>
        <v>0</v>
      </c>
      <c r="D62" s="19">
        <v>0</v>
      </c>
      <c r="E62" s="19">
        <f>I62+K62+M62+O62+Q62+S62+U62</f>
        <v>0</v>
      </c>
      <c r="F62" s="19">
        <v>0</v>
      </c>
      <c r="G62" s="19">
        <v>0</v>
      </c>
      <c r="H62" s="20">
        <v>0</v>
      </c>
      <c r="I62" s="20">
        <v>0</v>
      </c>
      <c r="J62" s="20">
        <v>0</v>
      </c>
      <c r="K62" s="20">
        <v>0</v>
      </c>
      <c r="L62" s="20">
        <f>L13+L50+L57</f>
        <v>0</v>
      </c>
      <c r="M62" s="20">
        <v>0</v>
      </c>
      <c r="N62" s="20">
        <f>N13+N50+N57</f>
        <v>0</v>
      </c>
      <c r="O62" s="20">
        <f t="shared" si="29"/>
        <v>0</v>
      </c>
      <c r="P62" s="20">
        <f t="shared" si="29"/>
        <v>0</v>
      </c>
      <c r="Q62" s="20">
        <f t="shared" si="29"/>
        <v>0</v>
      </c>
      <c r="R62" s="20">
        <v>0</v>
      </c>
      <c r="S62" s="20">
        <f t="shared" si="28"/>
        <v>0</v>
      </c>
      <c r="T62" s="20">
        <f t="shared" si="28"/>
        <v>0</v>
      </c>
      <c r="U62" s="20">
        <f t="shared" si="28"/>
        <v>0</v>
      </c>
      <c r="V62" s="20">
        <f t="shared" si="28"/>
        <v>0</v>
      </c>
      <c r="W62" s="20">
        <f t="shared" si="28"/>
        <v>0</v>
      </c>
      <c r="X62" s="20">
        <f t="shared" si="28"/>
        <v>0</v>
      </c>
      <c r="Y62" s="20">
        <f t="shared" si="28"/>
        <v>0</v>
      </c>
      <c r="Z62" s="20">
        <f t="shared" si="28"/>
        <v>0</v>
      </c>
      <c r="AA62" s="20">
        <f t="shared" si="28"/>
        <v>0</v>
      </c>
      <c r="AB62" s="20">
        <f t="shared" si="28"/>
        <v>0</v>
      </c>
      <c r="AC62" s="20">
        <f t="shared" si="28"/>
        <v>0</v>
      </c>
      <c r="AD62" s="20">
        <f t="shared" si="28"/>
        <v>0</v>
      </c>
      <c r="AE62" s="20">
        <f t="shared" si="28"/>
        <v>0</v>
      </c>
      <c r="AF62" s="20"/>
      <c r="AG62" s="17"/>
    </row>
    <row r="63" spans="1:33" ht="23.25" customHeight="1">
      <c r="A63" s="22" t="s">
        <v>25</v>
      </c>
      <c r="B63" s="19">
        <f>H63+J63+L63+N63+P63+R63+T63+V63+X63+Z63+AB63+AD63</f>
        <v>80</v>
      </c>
      <c r="C63" s="19">
        <f>H63+J63+L63+N63+P63+R63+T63</f>
        <v>0</v>
      </c>
      <c r="D63" s="19">
        <v>0</v>
      </c>
      <c r="E63" s="19">
        <f>I63+K63+M63+O63+Q63+S63+U63</f>
        <v>0</v>
      </c>
      <c r="F63" s="19">
        <f>E63/B63*100</f>
        <v>0</v>
      </c>
      <c r="G63" s="19">
        <v>0</v>
      </c>
      <c r="H63" s="20">
        <v>0</v>
      </c>
      <c r="I63" s="20">
        <v>0</v>
      </c>
      <c r="J63" s="20">
        <v>0</v>
      </c>
      <c r="K63" s="20">
        <v>0</v>
      </c>
      <c r="L63" s="20">
        <f>L14+L51+L58</f>
        <v>0</v>
      </c>
      <c r="M63" s="20">
        <v>0</v>
      </c>
      <c r="N63" s="20">
        <f>N14+N51+N58</f>
        <v>0</v>
      </c>
      <c r="O63" s="20">
        <f t="shared" si="29"/>
        <v>0</v>
      </c>
      <c r="P63" s="20">
        <f t="shared" si="29"/>
        <v>0</v>
      </c>
      <c r="Q63" s="20">
        <f t="shared" si="29"/>
        <v>0</v>
      </c>
      <c r="R63" s="20">
        <v>0</v>
      </c>
      <c r="S63" s="20">
        <f t="shared" si="28"/>
        <v>0</v>
      </c>
      <c r="T63" s="20">
        <f t="shared" si="28"/>
        <v>0</v>
      </c>
      <c r="U63" s="20">
        <f t="shared" si="28"/>
        <v>0</v>
      </c>
      <c r="V63" s="20">
        <f t="shared" si="28"/>
        <v>0</v>
      </c>
      <c r="W63" s="20">
        <f t="shared" si="28"/>
        <v>0</v>
      </c>
      <c r="X63" s="20">
        <f t="shared" si="28"/>
        <v>80</v>
      </c>
      <c r="Y63" s="20">
        <f t="shared" si="28"/>
        <v>0</v>
      </c>
      <c r="Z63" s="20">
        <f t="shared" si="28"/>
        <v>0</v>
      </c>
      <c r="AA63" s="20">
        <f t="shared" si="28"/>
        <v>0</v>
      </c>
      <c r="AB63" s="20">
        <f t="shared" si="28"/>
        <v>0</v>
      </c>
      <c r="AC63" s="20">
        <f t="shared" si="28"/>
        <v>0</v>
      </c>
      <c r="AD63" s="20">
        <f t="shared" si="28"/>
        <v>0</v>
      </c>
      <c r="AE63" s="20">
        <f t="shared" si="28"/>
        <v>0</v>
      </c>
      <c r="AF63" s="20"/>
      <c r="AG63" s="17"/>
    </row>
    <row r="64" spans="1:33" ht="15.7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31"/>
      <c r="AC64" s="31"/>
      <c r="AD64" s="31"/>
      <c r="AE64" s="31"/>
      <c r="AF64" s="31"/>
      <c r="AG64" s="32"/>
    </row>
    <row r="65" spans="1:33" ht="15.75">
      <c r="A65" s="57" t="s">
        <v>37</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row>
    <row r="67" spans="1:33" ht="18.75">
      <c r="A67" s="55" t="s">
        <v>40</v>
      </c>
      <c r="B67" s="55"/>
      <c r="C67" s="55"/>
      <c r="D67" s="55"/>
      <c r="E67" s="55"/>
      <c r="F67" s="55"/>
      <c r="G67" s="55"/>
      <c r="H67" s="55"/>
      <c r="I67" s="55"/>
      <c r="J67" s="55"/>
      <c r="K67" s="55"/>
      <c r="L67" s="55"/>
      <c r="M67" s="33"/>
      <c r="N67" s="34"/>
      <c r="O67" s="34"/>
      <c r="P67" s="35"/>
      <c r="Q67" s="35"/>
      <c r="R67" s="35"/>
      <c r="S67" s="35"/>
      <c r="T67" s="36"/>
      <c r="U67" s="36"/>
      <c r="V67" s="36"/>
      <c r="W67" s="36"/>
      <c r="X67" s="36"/>
      <c r="Y67" s="36"/>
      <c r="Z67" s="36"/>
      <c r="AA67" s="36"/>
      <c r="AB67" s="36"/>
      <c r="AC67" s="36"/>
      <c r="AD67" s="36"/>
      <c r="AE67" s="36"/>
      <c r="AF67" s="36"/>
      <c r="AG67" s="36"/>
    </row>
    <row r="68" spans="1:33" ht="15.75">
      <c r="A68" s="37"/>
      <c r="B68" s="36"/>
      <c r="C68" s="36"/>
      <c r="D68" s="36"/>
      <c r="E68" s="36"/>
      <c r="F68" s="36"/>
      <c r="G68" s="36"/>
      <c r="H68" s="35"/>
      <c r="I68" s="35"/>
      <c r="J68" s="35"/>
      <c r="K68" s="35"/>
      <c r="L68" s="35"/>
      <c r="M68" s="35"/>
      <c r="N68" s="35"/>
      <c r="O68" s="35"/>
      <c r="P68" s="35"/>
      <c r="Q68" s="35"/>
      <c r="R68" s="35"/>
      <c r="S68" s="35"/>
      <c r="T68" s="36"/>
      <c r="U68" s="36"/>
      <c r="V68" s="36"/>
      <c r="W68" s="36"/>
      <c r="X68" s="36"/>
      <c r="Y68" s="36"/>
      <c r="Z68" s="36"/>
      <c r="AA68" s="36"/>
      <c r="AB68" s="36"/>
      <c r="AC68" s="36"/>
      <c r="AD68" s="36"/>
      <c r="AE68" s="36"/>
      <c r="AF68" s="36"/>
      <c r="AG68" s="36"/>
    </row>
    <row r="69" spans="1:33" ht="18.75">
      <c r="A69" s="55" t="s">
        <v>38</v>
      </c>
      <c r="B69" s="55"/>
      <c r="C69" s="55"/>
      <c r="D69" s="55"/>
      <c r="E69" s="55"/>
      <c r="F69" s="55"/>
      <c r="G69" s="55"/>
      <c r="H69" s="55"/>
      <c r="I69" s="55"/>
      <c r="J69" s="55"/>
      <c r="K69" s="55"/>
      <c r="L69" s="55"/>
      <c r="M69" s="55"/>
      <c r="N69" s="55"/>
      <c r="O69" s="33"/>
      <c r="P69" s="34"/>
      <c r="Q69" s="34"/>
      <c r="R69" s="35"/>
      <c r="S69" s="35"/>
      <c r="T69" s="36"/>
      <c r="U69" s="36"/>
      <c r="V69" s="36"/>
      <c r="W69" s="36"/>
      <c r="X69" s="36"/>
      <c r="Y69" s="36"/>
      <c r="Z69" s="36"/>
      <c r="AA69" s="36"/>
      <c r="AB69" s="36"/>
      <c r="AC69" s="36"/>
      <c r="AD69" s="36"/>
      <c r="AE69" s="36"/>
      <c r="AF69" s="36"/>
      <c r="AG69" s="36"/>
    </row>
    <row r="70" spans="1:33" ht="18.75">
      <c r="A70" s="33" t="s">
        <v>47</v>
      </c>
      <c r="B70" s="36"/>
      <c r="C70" s="36"/>
      <c r="D70" s="36"/>
      <c r="E70" s="36"/>
      <c r="F70" s="36"/>
      <c r="G70" s="36"/>
      <c r="H70" s="36"/>
      <c r="I70" s="36"/>
      <c r="J70" s="36"/>
      <c r="K70" s="36"/>
      <c r="L70" s="36"/>
      <c r="M70" s="36"/>
      <c r="N70" s="36"/>
      <c r="O70" s="36"/>
      <c r="P70" s="36"/>
      <c r="Q70" s="36"/>
      <c r="R70" s="36"/>
      <c r="S70" s="36"/>
      <c r="T70" s="35"/>
      <c r="U70" s="35"/>
      <c r="V70" s="35"/>
      <c r="W70" s="35"/>
      <c r="X70" s="35"/>
      <c r="Y70" s="35"/>
      <c r="Z70" s="35"/>
      <c r="AA70" s="35"/>
      <c r="AB70" s="35"/>
      <c r="AC70" s="35"/>
      <c r="AD70" s="35"/>
      <c r="AE70" s="35"/>
      <c r="AF70" s="35"/>
      <c r="AG70" s="35"/>
    </row>
  </sheetData>
  <sheetProtection/>
  <mergeCells count="36">
    <mergeCell ref="AF40:AF45"/>
    <mergeCell ref="AG40:AG45"/>
    <mergeCell ref="AF46:AF51"/>
    <mergeCell ref="AG46:AG51"/>
    <mergeCell ref="A69:N69"/>
    <mergeCell ref="AF53:AF58"/>
    <mergeCell ref="A64:AA64"/>
    <mergeCell ref="A65:AG65"/>
    <mergeCell ref="A67:L67"/>
    <mergeCell ref="AB5:AC5"/>
    <mergeCell ref="AD5:AE5"/>
    <mergeCell ref="AF15:AF20"/>
    <mergeCell ref="AG15:AG20"/>
    <mergeCell ref="AF22:AF27"/>
    <mergeCell ref="AG22:AG27"/>
    <mergeCell ref="AF28:AF33"/>
    <mergeCell ref="AF34:AF39"/>
    <mergeCell ref="AG34:AG39"/>
    <mergeCell ref="L5:M5"/>
    <mergeCell ref="N5:O5"/>
    <mergeCell ref="P5:Q5"/>
    <mergeCell ref="R5:S5"/>
    <mergeCell ref="T5:U5"/>
    <mergeCell ref="V5:W5"/>
    <mergeCell ref="X5:Y5"/>
    <mergeCell ref="Z5:AA5"/>
    <mergeCell ref="A2:AG2"/>
    <mergeCell ref="A3:AG3"/>
    <mergeCell ref="A5:A6"/>
    <mergeCell ref="B5:B6"/>
    <mergeCell ref="C5:C6"/>
    <mergeCell ref="D5:D6"/>
    <mergeCell ref="E5:E6"/>
    <mergeCell ref="F5:G5"/>
    <mergeCell ref="H5:I5"/>
    <mergeCell ref="J5:K5"/>
  </mergeCells>
  <printOptions/>
  <pageMargins left="0.4330708661417323" right="1.8110236220472442" top="0.5118110236220472" bottom="0.4724409448818898" header="0.5118110236220472" footer="0.5118110236220472"/>
  <pageSetup fitToHeight="0" horizontalDpi="600" verticalDpi="600" orientation="landscape" paperSize="9" scale="27"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2016-08-08T06:04:07Z</cp:lastPrinted>
  <dcterms:created xsi:type="dcterms:W3CDTF">1996-10-08T23:32:33Z</dcterms:created>
  <dcterms:modified xsi:type="dcterms:W3CDTF">2016-08-08T06:04:10Z</dcterms:modified>
  <cp:category/>
  <cp:version/>
  <cp:contentType/>
  <cp:contentStatus/>
</cp:coreProperties>
</file>