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1"/>
  </bookViews>
  <sheets>
    <sheet name="Титульный лист" sheetId="1" r:id="rId1"/>
    <sheet name="сентябрь" sheetId="2" r:id="rId2"/>
  </sheets>
  <definedNames>
    <definedName name="_xlnm.Print_Titles" localSheetId="1">'сентябрь'!$A:$A,'сентябрь'!$3:$5</definedName>
    <definedName name="_xlnm.Print_Area" localSheetId="1">'сентябрь'!$A$1:$AF$34</definedName>
  </definedNames>
  <calcPr fullCalcOnLoad="1"/>
</workbook>
</file>

<file path=xl/sharedStrings.xml><?xml version="1.0" encoding="utf-8"?>
<sst xmlns="http://schemas.openxmlformats.org/spreadsheetml/2006/main" count="89" uniqueCount="58">
  <si>
    <t xml:space="preserve">Итого по программе </t>
  </si>
  <si>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</si>
  <si>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</si>
  <si>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</si>
  <si>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</si>
  <si>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</si>
  <si>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</si>
  <si>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</si>
  <si>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</si>
  <si>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</si>
  <si>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</si>
  <si>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</si>
  <si>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</si>
  <si>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</si>
  <si>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</si>
  <si>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</si>
  <si>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</si>
  <si>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</si>
  <si>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</si>
  <si>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Задача 1. "Повышение профессиональной компетентности муниципальных служащих Администрации города Когалыма"</t>
  </si>
  <si>
    <t xml:space="preserve">                   (Ф.И.О.)</t>
  </si>
  <si>
    <t xml:space="preserve">                                   (подпись)</t>
  </si>
  <si>
    <t xml:space="preserve">Причина отклонения факта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</si>
  <si>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</si>
  <si>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</si>
  <si>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>И.Н.Чумакова</t>
  </si>
  <si>
    <t>М.Ю.Игошкина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</si>
  <si>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</si>
  <si>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Мероприятия:</t>
  </si>
  <si>
    <t xml:space="preserve">бюжет города Когалыма </t>
  </si>
  <si>
    <t>Всего:</t>
  </si>
  <si>
    <t>Задача 3. "Устойчивое и эффективное  обеспечение своеих полномочий Администрации города Когалыма"</t>
  </si>
  <si>
    <t>Задача 4. "Эффективное осуществление подлномочий управления по общим вопросам Администрации города Когалыма"</t>
  </si>
  <si>
    <t>УПРАВЛЕНИЕ ПО ОБЩИМ ВОПРОСАМ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</si>
  <si>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</si>
  <si>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</si>
  <si>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</si>
  <si>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</si>
  <si>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Должностное лицо, ответственное за составление формы</t>
  </si>
  <si>
    <t>Муниципальная программа "Развитие муниципальной службы в и резерва управленческих кадров в муниципальном образовании городской округ город Когалым на 2014 - 2017 годы"</t>
  </si>
  <si>
    <t>План на 2015 год</t>
  </si>
  <si>
    <t>"Развитие муниципальной службы и резерва управленческих кадров в муниципальном образовании городской округ город Когалым на 2014 - 2017 годы"</t>
  </si>
  <si>
    <t xml:space="preserve"> Руководитель структурного подразделения                                           </t>
  </si>
  <si>
    <t>9."Материально-техническое обеспечение структурных подразделений Администрации города Когалыма"</t>
  </si>
  <si>
    <t>10."Организация представительских мероприятий (расходов)  Администрации города Когалыма"</t>
  </si>
  <si>
    <t>11. "Обеспечение деятельности управления по общим вопросам Администрации города Когалыма"</t>
  </si>
  <si>
    <t>12."Обеспечение предоставления мунициплаьным служащим гарантий, установленных действующим законодательством о муниципальной службе"</t>
  </si>
  <si>
    <t>13."Обеспечение расходов, связанных с командировками"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</si>
  <si>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на 2014-2017 годы".</t>
  </si>
  <si>
    <r>
      <rPr>
        <sz val="13"/>
        <rFont val="Times New Roman"/>
        <family val="1"/>
      </rPr>
      <t>Экономия денежных средств сложилась в связи изменением сроков мероприятий, проводимых в  Ханты-Мансийском автономном округе - Югре и г.Москве</t>
    </r>
    <r>
      <rPr>
        <b/>
        <sz val="13"/>
        <rFont val="Times New Roman"/>
        <family val="1"/>
      </rPr>
      <t xml:space="preserve">
</t>
    </r>
  </si>
  <si>
    <t>6. "Организация обучения муниципальных служащих по следующим направлениям:                                                                           а) курсы повышения квалификации                                                              б) краткосрочные формы обучения (одно. Двух-дневные семинары, дискуссии, конференци, "круглые столы"</t>
  </si>
  <si>
    <t>Профинан-сировано с начала года</t>
  </si>
  <si>
    <t>План с января  по сентябрь 2015</t>
  </si>
  <si>
    <t>Кассовый расход на 01.10.2015</t>
  </si>
  <si>
    <t xml:space="preserve">Оплата по муниципальным контрактам на поставку сувенирной продукции (плакетки "Герб города Когалыма" и  ежедневники с символикой юбилея города Когалыма).                                                   Экономия денежных средств по уплате членских взносов в Ассоциацию "Совет МО ХМАО - Югры" и средств, выделенных на приобретение сувенирной продукции, посвященное 30-летию города Когалыма. В Комитет финансов направлена служебная записка от 24.09.2015 №4-ВН-304  о снятии денежных средств в размере 500 000 рублей  в бюджет города Когалыма                                                                              </t>
  </si>
  <si>
    <t xml:space="preserve">Экономия денежных средств сложилась
в связи тем, что  муниципальные служащие управления по общим вопросам Администрации города Когалыма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
</t>
  </si>
  <si>
    <t xml:space="preserve">Экономия денежных средств сложилась в связи:                      1.Получателей пенсии за выслугу лет с января по сентябрь 2015 года не увеличилось.                                                                                                    2. Увольнение муниципальных служащих Администрации города Когалыма в связи с выходом на пенсию не происходило.                           3. Денежные средства по данному мероприятию запланированы с  учетом возможным увеличением получателей пенсии за выслугу лет.  
</t>
  </si>
  <si>
    <t>2015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</si>
</sst>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0.000"/>
    <numFmt numFmtId="190" formatCode="#,##0.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42"/>
      <name val="Times New Roman"/>
      <family val="1"/>
    </font>
    <font>
      <b/>
      <sz val="18"/>
      <color indexed="17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6" tint="0.7999799847602844"/>
      <name val="Times New Roman"/>
      <family val="1"/>
    </font>
    <font>
      <b/>
      <sz val="18"/>
      <color rgb="FF00B05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7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left" vertical="center" wrapText="1"/>
    </xf>
    <xf numFmtId="0" fontId="12" fillId="0" borderId="0" xfId="53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Border="1" applyAlignment="1">
      <alignment horizontal="left" vertical="center" wrapText="1"/>
    </xf>
    <xf numFmtId="189" fontId="3" fillId="0" borderId="0" xfId="0" applyNumberFormat="1" applyFont="1" applyAlignment="1">
      <alignment vertical="center" wrapText="1"/>
    </xf>
    <xf numFmtId="189" fontId="9" fillId="0" borderId="0" xfId="0" applyNumberFormat="1" applyFont="1" applyFill="1" applyAlignment="1">
      <alignment vertical="center" wrapText="1"/>
    </xf>
    <xf numFmtId="189" fontId="3" fillId="0" borderId="0" xfId="0" applyNumberFormat="1" applyFont="1" applyFill="1" applyAlignment="1">
      <alignment vertical="center" wrapText="1"/>
    </xf>
    <xf numFmtId="189" fontId="7" fillId="35" borderId="0" xfId="0" applyNumberFormat="1" applyFont="1" applyFill="1" applyBorder="1" applyAlignment="1">
      <alignment horizontal="center" vertical="center"/>
    </xf>
    <xf numFmtId="189" fontId="9" fillId="35" borderId="0" xfId="0" applyNumberFormat="1" applyFont="1" applyFill="1" applyAlignment="1">
      <alignment vertical="center" wrapText="1"/>
    </xf>
    <xf numFmtId="189" fontId="3" fillId="35" borderId="0" xfId="0" applyNumberFormat="1" applyFont="1" applyFill="1" applyAlignment="1">
      <alignment vertical="center" wrapText="1"/>
    </xf>
    <xf numFmtId="189" fontId="3" fillId="34" borderId="0" xfId="0" applyNumberFormat="1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73" fontId="3" fillId="35" borderId="0" xfId="0" applyNumberFormat="1" applyFont="1" applyFill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0" fillId="7" borderId="12" xfId="0" applyNumberFormat="1" applyFont="1" applyFill="1" applyBorder="1" applyAlignment="1" applyProtection="1">
      <alignment horizontal="left" vertical="center"/>
      <protection locked="0"/>
    </xf>
    <xf numFmtId="189" fontId="61" fillId="7" borderId="12" xfId="0" applyNumberFormat="1" applyFont="1" applyFill="1" applyBorder="1" applyAlignment="1" applyProtection="1">
      <alignment horizontal="left" vertical="center"/>
      <protection locked="0"/>
    </xf>
    <xf numFmtId="49" fontId="61" fillId="7" borderId="12" xfId="0" applyNumberFormat="1" applyFont="1" applyFill="1" applyBorder="1" applyAlignment="1" applyProtection="1">
      <alignment horizontal="left" vertical="center"/>
      <protection locked="0"/>
    </xf>
    <xf numFmtId="49" fontId="4" fillId="7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173" fontId="5" fillId="4" borderId="11" xfId="0" applyNumberFormat="1" applyFont="1" applyFill="1" applyBorder="1" applyAlignment="1">
      <alignment horizontal="center" vertical="center" wrapText="1"/>
    </xf>
    <xf numFmtId="189" fontId="4" fillId="34" borderId="11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74" fontId="5" fillId="4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189" fontId="4" fillId="35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89" fontId="5" fillId="35" borderId="0" xfId="0" applyNumberFormat="1" applyFont="1" applyFill="1" applyBorder="1" applyAlignment="1">
      <alignment/>
    </xf>
    <xf numFmtId="18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 vertical="center" wrapText="1"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189" fontId="5" fillId="0" borderId="0" xfId="0" applyNumberFormat="1" applyFont="1" applyAlignment="1">
      <alignment horizontal="center"/>
    </xf>
    <xf numFmtId="0" fontId="62" fillId="35" borderId="10" xfId="0" applyFont="1" applyFill="1" applyBorder="1" applyAlignment="1" applyProtection="1">
      <alignment horizontal="left" vertical="center" wrapText="1"/>
      <protection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 applyProtection="1">
      <alignment horizontal="left" vertical="center" wrapText="1"/>
      <protection/>
    </xf>
    <xf numFmtId="0" fontId="15" fillId="35" borderId="10" xfId="0" applyFont="1" applyFill="1" applyBorder="1" applyAlignment="1">
      <alignment vertical="center" wrapText="1"/>
    </xf>
    <xf numFmtId="0" fontId="15" fillId="12" borderId="10" xfId="0" applyFont="1" applyFill="1" applyBorder="1" applyAlignment="1" applyProtection="1">
      <alignment horizontal="justify" vertical="center" wrapText="1"/>
      <protection locked="0"/>
    </xf>
    <xf numFmtId="0" fontId="15" fillId="12" borderId="10" xfId="0" applyFont="1" applyFill="1" applyBorder="1" applyAlignment="1">
      <alignment vertical="center" wrapText="1"/>
    </xf>
    <xf numFmtId="189" fontId="63" fillId="35" borderId="10" xfId="0" applyNumberFormat="1" applyFont="1" applyFill="1" applyBorder="1" applyAlignment="1">
      <alignment vertical="center" wrapText="1"/>
    </xf>
    <xf numFmtId="189" fontId="9" fillId="35" borderId="10" xfId="0" applyNumberFormat="1" applyFont="1" applyFill="1" applyBorder="1" applyAlignment="1">
      <alignment vertical="center" wrapText="1"/>
    </xf>
    <xf numFmtId="189" fontId="15" fillId="35" borderId="14" xfId="0" applyNumberFormat="1" applyFont="1" applyFill="1" applyBorder="1" applyAlignment="1" applyProtection="1">
      <alignment horizontal="center" vertical="center"/>
      <protection/>
    </xf>
    <xf numFmtId="189" fontId="62" fillId="35" borderId="10" xfId="0" applyNumberFormat="1" applyFont="1" applyFill="1" applyBorder="1" applyAlignment="1" applyProtection="1">
      <alignment horizontal="center" vertical="center"/>
      <protection/>
    </xf>
    <xf numFmtId="189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top" wrapText="1"/>
    </xf>
    <xf numFmtId="189" fontId="15" fillId="35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189" fontId="15" fillId="0" borderId="14" xfId="0" applyNumberFormat="1" applyFont="1" applyFill="1" applyBorder="1" applyAlignment="1" applyProtection="1">
      <alignment horizontal="center" vertical="center" wrapText="1"/>
      <protection/>
    </xf>
    <xf numFmtId="189" fontId="64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vertical="top" wrapText="1"/>
    </xf>
    <xf numFmtId="189" fontId="15" fillId="12" borderId="10" xfId="0" applyNumberFormat="1" applyFont="1" applyFill="1" applyBorder="1" applyAlignment="1" applyProtection="1">
      <alignment horizontal="center" vertical="center" wrapText="1"/>
      <protection locked="0"/>
    </xf>
    <xf numFmtId="189" fontId="1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vertical="top" wrapText="1"/>
    </xf>
    <xf numFmtId="189" fontId="15" fillId="35" borderId="0" xfId="0" applyNumberFormat="1" applyFont="1" applyFill="1" applyBorder="1" applyAlignment="1">
      <alignment horizontal="center"/>
    </xf>
    <xf numFmtId="4" fontId="62" fillId="35" borderId="10" xfId="0" applyNumberFormat="1" applyFont="1" applyFill="1" applyBorder="1" applyAlignment="1" applyProtection="1">
      <alignment horizontal="center" vertical="center"/>
      <protection/>
    </xf>
    <xf numFmtId="4" fontId="15" fillId="35" borderId="10" xfId="0" applyNumberFormat="1" applyFont="1" applyFill="1" applyBorder="1" applyAlignment="1" applyProtection="1">
      <alignment horizontal="center" vertical="center"/>
      <protection/>
    </xf>
    <xf numFmtId="4" fontId="62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 wrapText="1"/>
    </xf>
    <xf numFmtId="4" fontId="62" fillId="35" borderId="10" xfId="0" applyNumberFormat="1" applyFont="1" applyFill="1" applyBorder="1" applyAlignment="1" applyProtection="1">
      <alignment horizontal="center" vertical="center" wrapText="1"/>
      <protection/>
    </xf>
    <xf numFmtId="4" fontId="15" fillId="35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34" borderId="10" xfId="0" applyNumberFormat="1" applyFont="1" applyFill="1" applyBorder="1" applyAlignment="1" applyProtection="1">
      <alignment horizontal="center" vertical="center" wrapText="1"/>
      <protection/>
    </xf>
    <xf numFmtId="4" fontId="15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4" xfId="0" applyNumberFormat="1" applyFont="1" applyFill="1" applyBorder="1" applyAlignment="1" applyProtection="1">
      <alignment horizontal="left" vertical="center"/>
      <protection locked="0"/>
    </xf>
    <xf numFmtId="2" fontId="15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5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189" fontId="65" fillId="0" borderId="0" xfId="0" applyNumberFormat="1" applyFont="1" applyAlignment="1">
      <alignment horizontal="left" vertical="center" wrapText="1"/>
    </xf>
    <xf numFmtId="189" fontId="65" fillId="0" borderId="0" xfId="0" applyNumberFormat="1" applyFont="1" applyAlignment="1">
      <alignment vertical="center" wrapText="1"/>
    </xf>
    <xf numFmtId="0" fontId="65" fillId="0" borderId="0" xfId="0" applyFont="1" applyFill="1" applyAlignment="1">
      <alignment vertical="center" wrapText="1"/>
    </xf>
    <xf numFmtId="189" fontId="65" fillId="0" borderId="0" xfId="0" applyNumberFormat="1" applyFont="1" applyFill="1" applyAlignment="1">
      <alignment vertical="center" wrapText="1"/>
    </xf>
    <xf numFmtId="0" fontId="65" fillId="35" borderId="0" xfId="0" applyFont="1" applyFill="1" applyAlignment="1">
      <alignment vertical="center" wrapText="1"/>
    </xf>
    <xf numFmtId="189" fontId="65" fillId="35" borderId="0" xfId="0" applyNumberFormat="1" applyFont="1" applyFill="1" applyAlignment="1">
      <alignment vertical="center" wrapText="1"/>
    </xf>
    <xf numFmtId="2" fontId="15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189" fontId="9" fillId="4" borderId="10" xfId="0" applyNumberFormat="1" applyFont="1" applyFill="1" applyBorder="1" applyAlignment="1">
      <alignment vertical="center" wrapText="1"/>
    </xf>
    <xf numFmtId="189" fontId="15" fillId="4" borderId="10" xfId="0" applyNumberFormat="1" applyFont="1" applyFill="1" applyBorder="1" applyAlignment="1" applyProtection="1">
      <alignment horizontal="center" vertical="center"/>
      <protection/>
    </xf>
    <xf numFmtId="4" fontId="15" fillId="4" borderId="10" xfId="0" applyNumberFormat="1" applyFont="1" applyFill="1" applyBorder="1" applyAlignment="1" applyProtection="1">
      <alignment horizontal="center" vertical="center"/>
      <protection/>
    </xf>
    <xf numFmtId="4" fontId="15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>
      <alignment vertical="center" wrapText="1"/>
    </xf>
    <xf numFmtId="2" fontId="15" fillId="35" borderId="10" xfId="0" applyNumberFormat="1" applyFont="1" applyFill="1" applyBorder="1" applyAlignment="1" applyProtection="1">
      <alignment horizontal="center" vertical="center"/>
      <protection/>
    </xf>
    <xf numFmtId="2" fontId="15" fillId="35" borderId="10" xfId="0" applyNumberFormat="1" applyFont="1" applyFill="1" applyBorder="1" applyAlignment="1">
      <alignment vertical="center" wrapText="1"/>
    </xf>
    <xf numFmtId="0" fontId="5" fillId="35" borderId="0" xfId="0" applyFont="1" applyFill="1" applyBorder="1" applyAlignment="1">
      <alignment/>
    </xf>
    <xf numFmtId="189" fontId="63" fillId="34" borderId="10" xfId="0" applyNumberFormat="1" applyFont="1" applyFill="1" applyBorder="1" applyAlignment="1">
      <alignment vertical="center" wrapText="1"/>
    </xf>
    <xf numFmtId="189" fontId="62" fillId="34" borderId="10" xfId="0" applyNumberFormat="1" applyFont="1" applyFill="1" applyBorder="1" applyAlignment="1" applyProtection="1">
      <alignment horizontal="center" vertical="center"/>
      <protection/>
    </xf>
    <xf numFmtId="4" fontId="62" fillId="34" borderId="10" xfId="0" applyNumberFormat="1" applyFont="1" applyFill="1" applyBorder="1" applyAlignment="1" applyProtection="1">
      <alignment horizontal="center" vertical="center"/>
      <protection/>
    </xf>
    <xf numFmtId="4" fontId="15" fillId="34" borderId="1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vertical="center"/>
    </xf>
    <xf numFmtId="189" fontId="65" fillId="0" borderId="0" xfId="0" applyNumberFormat="1" applyFont="1" applyBorder="1" applyAlignment="1">
      <alignment horizontal="left" vertical="center" wrapText="1"/>
    </xf>
    <xf numFmtId="189" fontId="65" fillId="0" borderId="0" xfId="0" applyNumberFormat="1" applyFont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189" fontId="65" fillId="0" borderId="0" xfId="0" applyNumberFormat="1" applyFont="1" applyFill="1" applyBorder="1" applyAlignment="1">
      <alignment vertical="center" wrapText="1"/>
    </xf>
    <xf numFmtId="189" fontId="65" fillId="35" borderId="0" xfId="0" applyNumberFormat="1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/>
    </xf>
    <xf numFmtId="0" fontId="9" fillId="0" borderId="0" xfId="53" applyFont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0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14" fillId="0" borderId="0" xfId="53" applyFont="1" applyAlignment="1">
      <alignment horizont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35" borderId="16" xfId="0" applyNumberFormat="1" applyFont="1" applyFill="1" applyBorder="1" applyAlignment="1">
      <alignment horizontal="center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3" fontId="4" fillId="35" borderId="14" xfId="0" applyNumberFormat="1" applyFont="1" applyFill="1" applyBorder="1" applyAlignment="1">
      <alignment horizontal="center" vertical="center" wrapText="1"/>
    </xf>
    <xf numFmtId="173" fontId="4" fillId="35" borderId="15" xfId="0" applyNumberFormat="1" applyFont="1" applyFill="1" applyBorder="1" applyAlignment="1">
      <alignment horizontal="center" vertical="center" wrapText="1"/>
    </xf>
    <xf numFmtId="173" fontId="4" fillId="4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35" borderId="12" xfId="0" applyFont="1" applyFill="1" applyBorder="1" applyAlignment="1">
      <alignment horizontal="center" wrapText="1"/>
    </xf>
    <xf numFmtId="0" fontId="15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173" fontId="65" fillId="0" borderId="0" xfId="0" applyNumberFormat="1" applyFont="1" applyAlignment="1">
      <alignment horizontal="left" vertical="center" wrapText="1"/>
    </xf>
    <xf numFmtId="173" fontId="66" fillId="0" borderId="0" xfId="0" applyNumberFormat="1" applyFont="1" applyAlignment="1">
      <alignment horizontal="center" vertical="center" wrapText="1"/>
    </xf>
    <xf numFmtId="173" fontId="65" fillId="0" borderId="0" xfId="0" applyNumberFormat="1" applyFont="1" applyBorder="1" applyAlignment="1">
      <alignment horizontal="left" vertical="center" wrapText="1"/>
    </xf>
    <xf numFmtId="173" fontId="6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N34" sqref="N34"/>
    </sheetView>
  </sheetViews>
  <sheetFormatPr defaultColWidth="9.140625" defaultRowHeight="12.75"/>
  <cols>
    <col min="1" max="16384" width="9.140625" style="18" customWidth="1"/>
  </cols>
  <sheetData>
    <row r="1" spans="1:2" ht="18.75">
      <c r="A1" s="137"/>
      <c r="B1" s="137"/>
    </row>
    <row r="10" spans="1:9" ht="23.25">
      <c r="A10" s="138" t="s">
        <v>33</v>
      </c>
      <c r="B10" s="138"/>
      <c r="C10" s="138"/>
      <c r="D10" s="138"/>
      <c r="E10" s="138"/>
      <c r="F10" s="138"/>
      <c r="G10" s="138"/>
      <c r="H10" s="138"/>
      <c r="I10" s="138"/>
    </row>
    <row r="11" spans="1:9" ht="23.25">
      <c r="A11" s="138" t="s">
        <v>34</v>
      </c>
      <c r="B11" s="138"/>
      <c r="C11" s="138"/>
      <c r="D11" s="138"/>
      <c r="E11" s="138"/>
      <c r="F11" s="138"/>
      <c r="G11" s="138"/>
      <c r="H11" s="138"/>
      <c r="I11" s="138"/>
    </row>
    <row r="13" spans="1:9" ht="27" customHeight="1">
      <c r="A13" s="139" t="s">
        <v>35</v>
      </c>
      <c r="B13" s="139"/>
      <c r="C13" s="139"/>
      <c r="D13" s="139"/>
      <c r="E13" s="139"/>
      <c r="F13" s="139"/>
      <c r="G13" s="139"/>
      <c r="H13" s="139"/>
      <c r="I13" s="139"/>
    </row>
    <row r="14" spans="1:9" ht="27" customHeight="1">
      <c r="A14" s="139" t="s">
        <v>36</v>
      </c>
      <c r="B14" s="139"/>
      <c r="C14" s="139"/>
      <c r="D14" s="139"/>
      <c r="E14" s="139"/>
      <c r="F14" s="139"/>
      <c r="G14" s="139"/>
      <c r="H14" s="139"/>
      <c r="I14" s="139"/>
    </row>
    <row r="15" spans="1:9" ht="78.75" customHeight="1">
      <c r="A15" s="140" t="s">
        <v>41</v>
      </c>
      <c r="B15" s="140"/>
      <c r="C15" s="140"/>
      <c r="D15" s="140"/>
      <c r="E15" s="140"/>
      <c r="F15" s="140"/>
      <c r="G15" s="140"/>
      <c r="H15" s="140"/>
      <c r="I15" s="140"/>
    </row>
    <row r="46" spans="1:9" ht="16.5">
      <c r="A46" s="136" t="s">
        <v>37</v>
      </c>
      <c r="B46" s="136"/>
      <c r="C46" s="136"/>
      <c r="D46" s="136"/>
      <c r="E46" s="136"/>
      <c r="F46" s="136"/>
      <c r="G46" s="136"/>
      <c r="H46" s="136"/>
      <c r="I46" s="136"/>
    </row>
    <row r="47" spans="1:9" ht="16.5">
      <c r="A47" s="136" t="s">
        <v>57</v>
      </c>
      <c r="B47" s="136"/>
      <c r="C47" s="136"/>
      <c r="D47" s="136"/>
      <c r="E47" s="136"/>
      <c r="F47" s="136"/>
      <c r="G47" s="136"/>
      <c r="H47" s="136"/>
      <c r="I47" s="136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tabSelected="1" view="pageBreakPreview" zoomScale="60" zoomScaleNormal="50" workbookViewId="0" topLeftCell="A22">
      <selection activeCell="AF24" sqref="AF24"/>
    </sheetView>
  </sheetViews>
  <sheetFormatPr defaultColWidth="9.28125" defaultRowHeight="12.75"/>
  <cols>
    <col min="1" max="1" width="70.140625" style="1" customWidth="1"/>
    <col min="2" max="2" width="15.7109375" style="2" customWidth="1"/>
    <col min="3" max="3" width="15.421875" style="22" customWidth="1"/>
    <col min="4" max="4" width="19.00390625" style="22" customWidth="1"/>
    <col min="5" max="5" width="15.421875" style="32" customWidth="1"/>
    <col min="6" max="6" width="12.57421875" style="22" customWidth="1"/>
    <col min="7" max="7" width="15.28125" style="22" customWidth="1"/>
    <col min="8" max="8" width="13.7109375" style="7" customWidth="1"/>
    <col min="9" max="9" width="12.57421875" style="24" customWidth="1"/>
    <col min="10" max="10" width="14.28125" style="7" customWidth="1"/>
    <col min="11" max="11" width="13.8515625" style="28" customWidth="1"/>
    <col min="12" max="14" width="13.57421875" style="7" customWidth="1"/>
    <col min="15" max="15" width="13.28125" style="7" customWidth="1"/>
    <col min="16" max="16" width="14.140625" style="7" customWidth="1"/>
    <col min="17" max="17" width="13.7109375" style="7" customWidth="1"/>
    <col min="18" max="18" width="12.8515625" style="7" customWidth="1"/>
    <col min="19" max="19" width="12.00390625" style="7" customWidth="1"/>
    <col min="20" max="20" width="13.57421875" style="2" customWidth="1"/>
    <col min="21" max="21" width="13.7109375" style="2" customWidth="1"/>
    <col min="22" max="22" width="12.57421875" style="2" customWidth="1"/>
    <col min="23" max="23" width="13.00390625" style="2" customWidth="1"/>
    <col min="24" max="24" width="13.140625" style="2" customWidth="1"/>
    <col min="25" max="25" width="14.28125" style="2" customWidth="1"/>
    <col min="26" max="26" width="13.140625" style="2" customWidth="1"/>
    <col min="27" max="27" width="14.57421875" style="2" customWidth="1"/>
    <col min="28" max="29" width="12.421875" style="2" customWidth="1"/>
    <col min="30" max="30" width="11.7109375" style="2" customWidth="1"/>
    <col min="31" max="31" width="12.28125" style="2" customWidth="1"/>
    <col min="32" max="32" width="69.57421875" style="1" customWidth="1"/>
    <col min="33" max="52" width="9.28125" style="56" customWidth="1"/>
    <col min="53" max="16384" width="9.28125" style="3" customWidth="1"/>
  </cols>
  <sheetData>
    <row r="1" spans="1:17" ht="25.5" customHeight="1">
      <c r="A1" s="144" t="s">
        <v>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32" s="12" customFormat="1" ht="26.25">
      <c r="A2" s="19"/>
      <c r="B2" s="19"/>
      <c r="C2" s="20"/>
      <c r="D2" s="20"/>
      <c r="E2" s="20"/>
      <c r="F2" s="20"/>
      <c r="G2" s="20"/>
      <c r="H2" s="19"/>
      <c r="I2" s="20"/>
      <c r="J2" s="19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3" s="11" customFormat="1" ht="18.75" customHeight="1">
      <c r="A3" s="141" t="s">
        <v>6</v>
      </c>
      <c r="B3" s="143" t="s">
        <v>40</v>
      </c>
      <c r="C3" s="145" t="s">
        <v>52</v>
      </c>
      <c r="D3" s="146" t="s">
        <v>51</v>
      </c>
      <c r="E3" s="145" t="s">
        <v>53</v>
      </c>
      <c r="F3" s="148" t="s">
        <v>15</v>
      </c>
      <c r="G3" s="148"/>
      <c r="H3" s="143" t="s">
        <v>1</v>
      </c>
      <c r="I3" s="143"/>
      <c r="J3" s="149" t="s">
        <v>2</v>
      </c>
      <c r="K3" s="150"/>
      <c r="L3" s="143" t="s">
        <v>3</v>
      </c>
      <c r="M3" s="143"/>
      <c r="N3" s="143" t="s">
        <v>4</v>
      </c>
      <c r="O3" s="143"/>
      <c r="P3" s="143" t="s">
        <v>5</v>
      </c>
      <c r="Q3" s="143"/>
      <c r="R3" s="143" t="s">
        <v>7</v>
      </c>
      <c r="S3" s="143"/>
      <c r="T3" s="143" t="s">
        <v>8</v>
      </c>
      <c r="U3" s="143"/>
      <c r="V3" s="143" t="s">
        <v>9</v>
      </c>
      <c r="W3" s="143"/>
      <c r="X3" s="151" t="s">
        <v>10</v>
      </c>
      <c r="Y3" s="151"/>
      <c r="Z3" s="143" t="s">
        <v>11</v>
      </c>
      <c r="AA3" s="143"/>
      <c r="AB3" s="143" t="s">
        <v>12</v>
      </c>
      <c r="AC3" s="143"/>
      <c r="AD3" s="152" t="s">
        <v>13</v>
      </c>
      <c r="AE3" s="153"/>
      <c r="AF3" s="154" t="s">
        <v>22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54"/>
    </row>
    <row r="4" spans="1:52" s="4" customFormat="1" ht="69.75" customHeight="1">
      <c r="A4" s="142"/>
      <c r="B4" s="143"/>
      <c r="C4" s="145"/>
      <c r="D4" s="147"/>
      <c r="E4" s="145"/>
      <c r="F4" s="52" t="s">
        <v>17</v>
      </c>
      <c r="G4" s="52" t="s">
        <v>16</v>
      </c>
      <c r="H4" s="33" t="s">
        <v>14</v>
      </c>
      <c r="I4" s="34" t="s">
        <v>18</v>
      </c>
      <c r="J4" s="33" t="s">
        <v>14</v>
      </c>
      <c r="K4" s="34" t="s">
        <v>18</v>
      </c>
      <c r="L4" s="33" t="s">
        <v>14</v>
      </c>
      <c r="M4" s="33" t="s">
        <v>18</v>
      </c>
      <c r="N4" s="33" t="s">
        <v>14</v>
      </c>
      <c r="O4" s="33" t="s">
        <v>18</v>
      </c>
      <c r="P4" s="33" t="s">
        <v>14</v>
      </c>
      <c r="Q4" s="33" t="s">
        <v>18</v>
      </c>
      <c r="R4" s="33" t="s">
        <v>14</v>
      </c>
      <c r="S4" s="33" t="s">
        <v>18</v>
      </c>
      <c r="T4" s="33" t="s">
        <v>14</v>
      </c>
      <c r="U4" s="33" t="s">
        <v>18</v>
      </c>
      <c r="V4" s="33" t="s">
        <v>14</v>
      </c>
      <c r="W4" s="33" t="s">
        <v>18</v>
      </c>
      <c r="X4" s="51" t="s">
        <v>14</v>
      </c>
      <c r="Y4" s="51" t="s">
        <v>18</v>
      </c>
      <c r="Z4" s="33" t="s">
        <v>14</v>
      </c>
      <c r="AA4" s="33" t="s">
        <v>18</v>
      </c>
      <c r="AB4" s="33" t="s">
        <v>14</v>
      </c>
      <c r="AC4" s="33" t="s">
        <v>18</v>
      </c>
      <c r="AD4" s="13" t="s">
        <v>14</v>
      </c>
      <c r="AE4" s="47" t="s">
        <v>18</v>
      </c>
      <c r="AF4" s="154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s="5" customFormat="1" ht="18.75">
      <c r="A5" s="8">
        <v>2</v>
      </c>
      <c r="B5" s="35">
        <v>3</v>
      </c>
      <c r="C5" s="36">
        <v>4</v>
      </c>
      <c r="D5" s="36">
        <v>5</v>
      </c>
      <c r="E5" s="36">
        <v>6</v>
      </c>
      <c r="F5" s="36">
        <v>7</v>
      </c>
      <c r="G5" s="36">
        <v>8</v>
      </c>
      <c r="H5" s="35">
        <v>9</v>
      </c>
      <c r="I5" s="36">
        <v>10</v>
      </c>
      <c r="J5" s="35">
        <v>11</v>
      </c>
      <c r="K5" s="36">
        <v>12</v>
      </c>
      <c r="L5" s="35">
        <v>13</v>
      </c>
      <c r="M5" s="35">
        <v>14</v>
      </c>
      <c r="N5" s="35">
        <v>15</v>
      </c>
      <c r="O5" s="35">
        <v>16</v>
      </c>
      <c r="P5" s="35">
        <v>17</v>
      </c>
      <c r="Q5" s="35">
        <v>18</v>
      </c>
      <c r="R5" s="35">
        <v>19</v>
      </c>
      <c r="S5" s="35">
        <v>20</v>
      </c>
      <c r="T5" s="35">
        <v>21</v>
      </c>
      <c r="U5" s="35">
        <v>22</v>
      </c>
      <c r="V5" s="35">
        <v>23</v>
      </c>
      <c r="W5" s="35">
        <v>24</v>
      </c>
      <c r="X5" s="61">
        <v>25</v>
      </c>
      <c r="Y5" s="61">
        <v>26</v>
      </c>
      <c r="Z5" s="35">
        <v>27</v>
      </c>
      <c r="AA5" s="35">
        <v>28</v>
      </c>
      <c r="AB5" s="35">
        <v>29</v>
      </c>
      <c r="AC5" s="35">
        <v>30</v>
      </c>
      <c r="AD5" s="16">
        <v>31</v>
      </c>
      <c r="AE5" s="53">
        <v>32</v>
      </c>
      <c r="AF5" s="8">
        <v>33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</row>
    <row r="6" spans="1:52" s="30" customFormat="1" ht="22.5">
      <c r="A6" s="104" t="s">
        <v>39</v>
      </c>
      <c r="B6" s="39"/>
      <c r="C6" s="40"/>
      <c r="D6" s="40"/>
      <c r="E6" s="41"/>
      <c r="F6" s="41"/>
      <c r="G6" s="41"/>
      <c r="H6" s="39"/>
      <c r="I6" s="40"/>
      <c r="J6" s="39"/>
      <c r="K6" s="42"/>
      <c r="L6" s="43"/>
      <c r="M6" s="43"/>
      <c r="N6" s="39"/>
      <c r="O6" s="39"/>
      <c r="P6" s="39"/>
      <c r="Q6" s="39"/>
      <c r="R6" s="39"/>
      <c r="S6" s="39"/>
      <c r="T6" s="39"/>
      <c r="U6" s="39"/>
      <c r="V6" s="39"/>
      <c r="W6" s="39"/>
      <c r="X6" s="44"/>
      <c r="Y6" s="44"/>
      <c r="Z6" s="44"/>
      <c r="AA6" s="44"/>
      <c r="AB6" s="44"/>
      <c r="AC6" s="44"/>
      <c r="AD6" s="44"/>
      <c r="AE6" s="44"/>
      <c r="AF6" s="50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32" ht="73.5" customHeight="1">
      <c r="A7" s="71" t="s">
        <v>19</v>
      </c>
      <c r="B7" s="78"/>
      <c r="C7" s="78"/>
      <c r="D7" s="78"/>
      <c r="E7" s="78"/>
      <c r="F7" s="125"/>
      <c r="G7" s="125"/>
      <c r="H7" s="78"/>
      <c r="I7" s="79"/>
      <c r="J7" s="79"/>
      <c r="K7" s="79"/>
      <c r="L7" s="79"/>
      <c r="M7" s="79"/>
      <c r="N7" s="121"/>
      <c r="O7" s="121"/>
      <c r="P7" s="79"/>
      <c r="Q7" s="79"/>
      <c r="R7" s="79"/>
      <c r="S7" s="79"/>
      <c r="T7" s="79"/>
      <c r="U7" s="79"/>
      <c r="V7" s="79"/>
      <c r="W7" s="79"/>
      <c r="X7" s="116"/>
      <c r="Y7" s="116"/>
      <c r="Z7" s="79"/>
      <c r="AA7" s="79"/>
      <c r="AB7" s="79"/>
      <c r="AC7" s="79"/>
      <c r="AD7" s="79"/>
      <c r="AE7" s="80"/>
      <c r="AF7" s="155"/>
    </row>
    <row r="8" spans="1:32" ht="16.5">
      <c r="A8" s="72" t="s">
        <v>28</v>
      </c>
      <c r="B8" s="81"/>
      <c r="C8" s="81"/>
      <c r="D8" s="81"/>
      <c r="E8" s="81"/>
      <c r="F8" s="126"/>
      <c r="G8" s="126"/>
      <c r="H8" s="81"/>
      <c r="I8" s="82"/>
      <c r="J8" s="82"/>
      <c r="K8" s="82"/>
      <c r="L8" s="82"/>
      <c r="M8" s="82"/>
      <c r="N8" s="122"/>
      <c r="O8" s="122"/>
      <c r="P8" s="82"/>
      <c r="Q8" s="82"/>
      <c r="R8" s="82"/>
      <c r="S8" s="82"/>
      <c r="T8" s="82"/>
      <c r="U8" s="82"/>
      <c r="V8" s="82"/>
      <c r="W8" s="82"/>
      <c r="X8" s="117"/>
      <c r="Y8" s="117"/>
      <c r="Z8" s="82"/>
      <c r="AA8" s="82"/>
      <c r="AB8" s="82"/>
      <c r="AC8" s="82"/>
      <c r="AD8" s="82"/>
      <c r="AE8" s="80"/>
      <c r="AF8" s="156"/>
    </row>
    <row r="9" spans="1:32" ht="91.5" customHeight="1">
      <c r="A9" s="72" t="s">
        <v>50</v>
      </c>
      <c r="B9" s="95">
        <f>H9+J9+L9+N9+P9+R9+T9+V9+X9+Z9+AB9+AD9</f>
        <v>944.7</v>
      </c>
      <c r="C9" s="95">
        <f>H9+J9+L9+N9+P9+R9+T9+V9</f>
        <v>196.1</v>
      </c>
      <c r="D9" s="95">
        <f>I9+K9+M9+O9+Q9+S9+U9+W9+Y9+AA9+AC9+AE9</f>
        <v>185.77497</v>
      </c>
      <c r="E9" s="95">
        <f>I9+K9+O9+Q9+S9+U9+W9</f>
        <v>185.77497</v>
      </c>
      <c r="F9" s="127">
        <f>D9*100/B9</f>
        <v>19.6649698316926</v>
      </c>
      <c r="G9" s="127">
        <f>D9*100/C9</f>
        <v>94.73481387047424</v>
      </c>
      <c r="H9" s="95">
        <v>19</v>
      </c>
      <c r="I9" s="96">
        <v>19</v>
      </c>
      <c r="J9" s="96">
        <v>0</v>
      </c>
      <c r="K9" s="96">
        <v>0</v>
      </c>
      <c r="L9" s="96">
        <v>0</v>
      </c>
      <c r="M9" s="96">
        <v>0</v>
      </c>
      <c r="N9" s="122">
        <v>177.1</v>
      </c>
      <c r="O9" s="122">
        <v>96.57497</v>
      </c>
      <c r="P9" s="96">
        <v>0</v>
      </c>
      <c r="Q9" s="96">
        <v>0</v>
      </c>
      <c r="R9" s="96">
        <v>0</v>
      </c>
      <c r="S9" s="96">
        <v>75.7</v>
      </c>
      <c r="T9" s="96">
        <v>0</v>
      </c>
      <c r="U9" s="96">
        <v>-5.5</v>
      </c>
      <c r="V9" s="96">
        <v>0</v>
      </c>
      <c r="W9" s="96">
        <v>0</v>
      </c>
      <c r="X9" s="118">
        <v>0</v>
      </c>
      <c r="Y9" s="118">
        <v>0</v>
      </c>
      <c r="Z9" s="96">
        <v>374.3</v>
      </c>
      <c r="AA9" s="96"/>
      <c r="AB9" s="96">
        <v>374.3</v>
      </c>
      <c r="AC9" s="96"/>
      <c r="AD9" s="96">
        <v>0</v>
      </c>
      <c r="AE9" s="80"/>
      <c r="AF9" s="156"/>
    </row>
    <row r="10" spans="1:32" ht="16.5">
      <c r="A10" s="71" t="s">
        <v>30</v>
      </c>
      <c r="B10" s="95">
        <f aca="true" t="shared" si="0" ref="B10:J10">B9</f>
        <v>944.7</v>
      </c>
      <c r="C10" s="95">
        <f t="shared" si="0"/>
        <v>196.1</v>
      </c>
      <c r="D10" s="95">
        <f>E10</f>
        <v>185.77497</v>
      </c>
      <c r="E10" s="95">
        <f t="shared" si="0"/>
        <v>185.77497</v>
      </c>
      <c r="F10" s="127">
        <f>F9</f>
        <v>19.6649698316926</v>
      </c>
      <c r="G10" s="127">
        <f>G9</f>
        <v>94.73481387047424</v>
      </c>
      <c r="H10" s="95">
        <f t="shared" si="0"/>
        <v>19</v>
      </c>
      <c r="I10" s="96">
        <f>I9</f>
        <v>19</v>
      </c>
      <c r="J10" s="96">
        <f t="shared" si="0"/>
        <v>0</v>
      </c>
      <c r="K10" s="96">
        <v>0</v>
      </c>
      <c r="L10" s="96">
        <f>L9</f>
        <v>0</v>
      </c>
      <c r="M10" s="96">
        <v>0</v>
      </c>
      <c r="N10" s="122">
        <f aca="true" t="shared" si="1" ref="N10:P11">N9</f>
        <v>177.1</v>
      </c>
      <c r="O10" s="122">
        <f t="shared" si="1"/>
        <v>96.57497</v>
      </c>
      <c r="P10" s="96">
        <f t="shared" si="1"/>
        <v>0</v>
      </c>
      <c r="Q10" s="96">
        <v>0</v>
      </c>
      <c r="R10" s="96">
        <f>R9</f>
        <v>0</v>
      </c>
      <c r="S10" s="96">
        <f>S9</f>
        <v>75.7</v>
      </c>
      <c r="T10" s="96">
        <f>T9</f>
        <v>0</v>
      </c>
      <c r="U10" s="96">
        <f>U9</f>
        <v>-5.5</v>
      </c>
      <c r="V10" s="96">
        <f>V9</f>
        <v>0</v>
      </c>
      <c r="W10" s="96">
        <v>0</v>
      </c>
      <c r="X10" s="118">
        <f>X9</f>
        <v>0</v>
      </c>
      <c r="Y10" s="118">
        <v>0</v>
      </c>
      <c r="Z10" s="96">
        <f>Z9</f>
        <v>374.3</v>
      </c>
      <c r="AA10" s="96"/>
      <c r="AB10" s="96">
        <f>AB9</f>
        <v>374.3</v>
      </c>
      <c r="AC10" s="96"/>
      <c r="AD10" s="96">
        <f>AD9</f>
        <v>0</v>
      </c>
      <c r="AE10" s="80"/>
      <c r="AF10" s="156"/>
    </row>
    <row r="11" spans="1:32" ht="16.5">
      <c r="A11" s="72" t="s">
        <v>29</v>
      </c>
      <c r="B11" s="95">
        <f>B10</f>
        <v>944.7</v>
      </c>
      <c r="C11" s="95">
        <f>C10</f>
        <v>196.1</v>
      </c>
      <c r="D11" s="95">
        <f>D10</f>
        <v>185.77497</v>
      </c>
      <c r="E11" s="95">
        <f>E9</f>
        <v>185.77497</v>
      </c>
      <c r="F11" s="127">
        <f>F10</f>
        <v>19.6649698316926</v>
      </c>
      <c r="G11" s="127">
        <f>G9</f>
        <v>94.73481387047424</v>
      </c>
      <c r="H11" s="95">
        <v>0</v>
      </c>
      <c r="I11" s="96">
        <f>I10</f>
        <v>19</v>
      </c>
      <c r="J11" s="96">
        <v>0</v>
      </c>
      <c r="K11" s="96">
        <v>0</v>
      </c>
      <c r="L11" s="96">
        <f>L10</f>
        <v>0</v>
      </c>
      <c r="M11" s="96">
        <v>0</v>
      </c>
      <c r="N11" s="122">
        <f t="shared" si="1"/>
        <v>177.1</v>
      </c>
      <c r="O11" s="122">
        <f t="shared" si="1"/>
        <v>96.57497</v>
      </c>
      <c r="P11" s="96">
        <f t="shared" si="1"/>
        <v>0</v>
      </c>
      <c r="Q11" s="96">
        <v>0</v>
      </c>
      <c r="R11" s="96">
        <v>0</v>
      </c>
      <c r="S11" s="96">
        <f>S10</f>
        <v>75.7</v>
      </c>
      <c r="T11" s="96">
        <v>0</v>
      </c>
      <c r="U11" s="96">
        <f>U9</f>
        <v>-5.5</v>
      </c>
      <c r="V11" s="96">
        <v>0</v>
      </c>
      <c r="W11" s="96">
        <v>0</v>
      </c>
      <c r="X11" s="118">
        <f>X10</f>
        <v>0</v>
      </c>
      <c r="Y11" s="118">
        <v>0</v>
      </c>
      <c r="Z11" s="96">
        <f>Z10</f>
        <v>374.3</v>
      </c>
      <c r="AA11" s="96"/>
      <c r="AB11" s="96">
        <f>AB10</f>
        <v>374.3</v>
      </c>
      <c r="AC11" s="96"/>
      <c r="AD11" s="96">
        <v>0</v>
      </c>
      <c r="AE11" s="80"/>
      <c r="AF11" s="156"/>
    </row>
    <row r="12" spans="1:32" ht="16.5">
      <c r="A12" s="72"/>
      <c r="B12" s="95"/>
      <c r="C12" s="95"/>
      <c r="D12" s="95"/>
      <c r="E12" s="95"/>
      <c r="F12" s="127"/>
      <c r="G12" s="127"/>
      <c r="H12" s="95"/>
      <c r="I12" s="96"/>
      <c r="J12" s="96"/>
      <c r="K12" s="96"/>
      <c r="L12" s="96"/>
      <c r="M12" s="96"/>
      <c r="N12" s="122"/>
      <c r="O12" s="122"/>
      <c r="P12" s="96"/>
      <c r="Q12" s="96"/>
      <c r="R12" s="96"/>
      <c r="S12" s="96"/>
      <c r="T12" s="96"/>
      <c r="U12" s="96"/>
      <c r="V12" s="96"/>
      <c r="W12" s="96"/>
      <c r="X12" s="118"/>
      <c r="Y12" s="118"/>
      <c r="Z12" s="96"/>
      <c r="AA12" s="96"/>
      <c r="AB12" s="96"/>
      <c r="AC12" s="96"/>
      <c r="AD12" s="96"/>
      <c r="AE12" s="80"/>
      <c r="AF12" s="157"/>
    </row>
    <row r="13" spans="1:52" s="6" customFormat="1" ht="60.75" customHeight="1">
      <c r="A13" s="71" t="s">
        <v>31</v>
      </c>
      <c r="B13" s="97"/>
      <c r="C13" s="97"/>
      <c r="D13" s="97"/>
      <c r="E13" s="97"/>
      <c r="F13" s="127"/>
      <c r="G13" s="127"/>
      <c r="H13" s="97"/>
      <c r="I13" s="98"/>
      <c r="J13" s="98"/>
      <c r="K13" s="98"/>
      <c r="L13" s="98"/>
      <c r="M13" s="98"/>
      <c r="N13" s="123"/>
      <c r="O13" s="123"/>
      <c r="P13" s="98"/>
      <c r="Q13" s="98"/>
      <c r="R13" s="98"/>
      <c r="S13" s="98"/>
      <c r="T13" s="98"/>
      <c r="U13" s="98"/>
      <c r="V13" s="98"/>
      <c r="W13" s="98"/>
      <c r="X13" s="119"/>
      <c r="Y13" s="119"/>
      <c r="Z13" s="98"/>
      <c r="AA13" s="98"/>
      <c r="AB13" s="98"/>
      <c r="AC13" s="98"/>
      <c r="AD13" s="98"/>
      <c r="AE13" s="84"/>
      <c r="AF13" s="83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6" customFormat="1" ht="16.5">
      <c r="A14" s="72" t="s">
        <v>28</v>
      </c>
      <c r="B14" s="99"/>
      <c r="C14" s="99"/>
      <c r="D14" s="99"/>
      <c r="E14" s="99"/>
      <c r="F14" s="127"/>
      <c r="G14" s="127"/>
      <c r="H14" s="99"/>
      <c r="I14" s="100"/>
      <c r="J14" s="100"/>
      <c r="K14" s="100"/>
      <c r="L14" s="100"/>
      <c r="M14" s="100"/>
      <c r="N14" s="114"/>
      <c r="O14" s="114"/>
      <c r="P14" s="100"/>
      <c r="Q14" s="100"/>
      <c r="R14" s="100"/>
      <c r="S14" s="100"/>
      <c r="T14" s="100"/>
      <c r="U14" s="100"/>
      <c r="V14" s="100"/>
      <c r="W14" s="100"/>
      <c r="X14" s="120"/>
      <c r="Y14" s="120"/>
      <c r="Z14" s="100"/>
      <c r="AA14" s="100"/>
      <c r="AB14" s="100"/>
      <c r="AC14" s="100"/>
      <c r="AD14" s="100"/>
      <c r="AE14" s="84"/>
      <c r="AF14" s="83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6" customFormat="1" ht="99" customHeight="1">
      <c r="A15" s="72" t="s">
        <v>43</v>
      </c>
      <c r="B15" s="99">
        <f>H15+J15+L15+N15+P15+R15+T15+V15+X15+Z15+AB15+AD15</f>
        <v>259.7</v>
      </c>
      <c r="C15" s="95">
        <f>H15+J15+L15+N15+P15+R15+T15+V15</f>
        <v>129.85</v>
      </c>
      <c r="D15" s="95">
        <f>I15+K15+M15+O15+Q15+S15+U15+W15+Y15+AA15+AC15</f>
        <v>123.238</v>
      </c>
      <c r="E15" s="95">
        <f>S15</f>
        <v>123.238</v>
      </c>
      <c r="F15" s="127">
        <f>D15*100/B15</f>
        <v>47.453985367731995</v>
      </c>
      <c r="G15" s="127">
        <f>D15*100/C15</f>
        <v>94.90797073546399</v>
      </c>
      <c r="H15" s="99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14">
        <v>0</v>
      </c>
      <c r="O15" s="114">
        <v>0</v>
      </c>
      <c r="P15" s="100">
        <v>129.85</v>
      </c>
      <c r="Q15" s="100">
        <v>0</v>
      </c>
      <c r="R15" s="100">
        <v>0</v>
      </c>
      <c r="S15" s="100">
        <v>123.238</v>
      </c>
      <c r="T15" s="100">
        <v>0</v>
      </c>
      <c r="U15" s="100">
        <v>0</v>
      </c>
      <c r="V15" s="100">
        <v>0</v>
      </c>
      <c r="W15" s="100">
        <v>0</v>
      </c>
      <c r="X15" s="120">
        <v>0</v>
      </c>
      <c r="Y15" s="120">
        <v>0</v>
      </c>
      <c r="Z15" s="100">
        <v>0</v>
      </c>
      <c r="AA15" s="100"/>
      <c r="AB15" s="100">
        <v>129.85</v>
      </c>
      <c r="AC15" s="100"/>
      <c r="AD15" s="100">
        <v>0</v>
      </c>
      <c r="AE15" s="84"/>
      <c r="AF15" s="115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6" customFormat="1" ht="147.75" customHeight="1">
      <c r="A16" s="73" t="s">
        <v>44</v>
      </c>
      <c r="B16" s="100">
        <f>H16+J16+L16+N16+P16+R16+T16+V16+X16+Z16+AB16+AD16</f>
        <v>4414.999999999999</v>
      </c>
      <c r="C16" s="95">
        <f>H16+J16+L16+N16+P16+R16+T16+V16</f>
        <v>4197.06848</v>
      </c>
      <c r="D16" s="95">
        <f>I16+K16+M16+O16+Q16+S16+U16+W16+Y16+AA16+AC16</f>
        <v>3302.96022</v>
      </c>
      <c r="E16" s="95">
        <f>I16+K16+M16+O16+Q16+S16+U16+W16+Y16</f>
        <v>3302.96022</v>
      </c>
      <c r="F16" s="127">
        <f>D16*100/B16</f>
        <v>74.81223601359005</v>
      </c>
      <c r="G16" s="127">
        <f>D16*100/C16</f>
        <v>78.696838894561</v>
      </c>
      <c r="H16" s="100">
        <v>60.44479</v>
      </c>
      <c r="I16" s="100">
        <v>16.40891</v>
      </c>
      <c r="J16" s="100">
        <v>142.18579</v>
      </c>
      <c r="K16" s="100">
        <v>34.47506</v>
      </c>
      <c r="L16" s="100">
        <v>660.64195</v>
      </c>
      <c r="M16" s="100">
        <v>173.35299</v>
      </c>
      <c r="N16" s="114">
        <v>306.12779</v>
      </c>
      <c r="O16" s="114">
        <v>35.54369</v>
      </c>
      <c r="P16" s="100">
        <v>78.42879</v>
      </c>
      <c r="Q16" s="100">
        <v>218.95049</v>
      </c>
      <c r="R16" s="100">
        <v>259.18579</v>
      </c>
      <c r="S16" s="100">
        <v>253.33947</v>
      </c>
      <c r="T16" s="100">
        <v>92.68579</v>
      </c>
      <c r="U16" s="100">
        <v>633.92608</v>
      </c>
      <c r="V16" s="100">
        <v>2597.36779</v>
      </c>
      <c r="W16" s="100">
        <v>116.17633</v>
      </c>
      <c r="X16" s="120">
        <v>43.18579</v>
      </c>
      <c r="Y16" s="120">
        <v>1820.7872</v>
      </c>
      <c r="Z16" s="100">
        <v>116.68579</v>
      </c>
      <c r="AA16" s="100"/>
      <c r="AB16" s="100">
        <v>34.04256</v>
      </c>
      <c r="AC16" s="100"/>
      <c r="AD16" s="100">
        <v>24.01738</v>
      </c>
      <c r="AE16" s="84"/>
      <c r="AF16" s="89" t="s">
        <v>54</v>
      </c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6" customFormat="1" ht="16.5">
      <c r="A17" s="74" t="s">
        <v>30</v>
      </c>
      <c r="B17" s="100">
        <f>B15+B16</f>
        <v>4674.699999999999</v>
      </c>
      <c r="C17" s="100">
        <f>SUM(C15:C16)</f>
        <v>4326.91848</v>
      </c>
      <c r="D17" s="100">
        <f>D15+D16</f>
        <v>3426.1982199999998</v>
      </c>
      <c r="E17" s="100">
        <f>E15+E16</f>
        <v>3426.1982199999998</v>
      </c>
      <c r="F17" s="128">
        <f>D17*100/B17</f>
        <v>73.29236571330782</v>
      </c>
      <c r="G17" s="128">
        <f>D17*100/C17</f>
        <v>79.18333187548289</v>
      </c>
      <c r="H17" s="100">
        <f>SUM(H15:H16)</f>
        <v>60.44479</v>
      </c>
      <c r="I17" s="100">
        <f>I15+I16</f>
        <v>16.40891</v>
      </c>
      <c r="J17" s="100">
        <f>SUM(J15:J16)</f>
        <v>142.18579</v>
      </c>
      <c r="K17" s="100">
        <f>K15+K16</f>
        <v>34.47506</v>
      </c>
      <c r="L17" s="100">
        <f>SUM(L15:L16)</f>
        <v>660.64195</v>
      </c>
      <c r="M17" s="100">
        <f>M15+M16</f>
        <v>173.35299</v>
      </c>
      <c r="N17" s="114">
        <f>SUM(N15:N16)</f>
        <v>306.12779</v>
      </c>
      <c r="O17" s="114">
        <f>O15+O16</f>
        <v>35.54369</v>
      </c>
      <c r="P17" s="100">
        <f>SUM(P15:P16)</f>
        <v>208.27879000000001</v>
      </c>
      <c r="Q17" s="100">
        <f>Q15+Q16</f>
        <v>218.95049</v>
      </c>
      <c r="R17" s="100">
        <f>SUM(R15:R16)</f>
        <v>259.18579</v>
      </c>
      <c r="S17" s="100">
        <f>S15+S16</f>
        <v>376.57747</v>
      </c>
      <c r="T17" s="100">
        <f aca="true" t="shared" si="2" ref="T17:Z17">SUM(T15:T16)</f>
        <v>92.68579</v>
      </c>
      <c r="U17" s="100">
        <f>U15+U16</f>
        <v>633.92608</v>
      </c>
      <c r="V17" s="100">
        <f t="shared" si="2"/>
        <v>2597.36779</v>
      </c>
      <c r="W17" s="100">
        <f>W15+W16</f>
        <v>116.17633</v>
      </c>
      <c r="X17" s="120">
        <f t="shared" si="2"/>
        <v>43.18579</v>
      </c>
      <c r="Y17" s="120">
        <f>Y15+Y16</f>
        <v>1820.7872</v>
      </c>
      <c r="Z17" s="100">
        <f t="shared" si="2"/>
        <v>116.68579</v>
      </c>
      <c r="AA17" s="100"/>
      <c r="AB17" s="100">
        <f>SUM(AB15:AB16)</f>
        <v>163.89256</v>
      </c>
      <c r="AC17" s="100"/>
      <c r="AD17" s="100">
        <f>SUM(AD15:AD16)</f>
        <v>24.01738</v>
      </c>
      <c r="AE17" s="84"/>
      <c r="AF17" s="85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6" customFormat="1" ht="16.5">
      <c r="A18" s="73" t="s">
        <v>29</v>
      </c>
      <c r="B18" s="100">
        <f aca="true" t="shared" si="3" ref="B18:H18">B17</f>
        <v>4674.699999999999</v>
      </c>
      <c r="C18" s="100">
        <f t="shared" si="3"/>
        <v>4326.91848</v>
      </c>
      <c r="D18" s="100">
        <f t="shared" si="3"/>
        <v>3426.1982199999998</v>
      </c>
      <c r="E18" s="100">
        <f t="shared" si="3"/>
        <v>3426.1982199999998</v>
      </c>
      <c r="F18" s="128">
        <f t="shared" si="3"/>
        <v>73.29236571330782</v>
      </c>
      <c r="G18" s="128">
        <f t="shared" si="3"/>
        <v>79.18333187548289</v>
      </c>
      <c r="H18" s="100">
        <f t="shared" si="3"/>
        <v>60.44479</v>
      </c>
      <c r="I18" s="100">
        <f>I17</f>
        <v>16.40891</v>
      </c>
      <c r="J18" s="100">
        <f>J17</f>
        <v>142.18579</v>
      </c>
      <c r="K18" s="100">
        <f>K17</f>
        <v>34.47506</v>
      </c>
      <c r="L18" s="100">
        <v>660.64195</v>
      </c>
      <c r="M18" s="100">
        <f>M16</f>
        <v>173.35299</v>
      </c>
      <c r="N18" s="114">
        <f>N17</f>
        <v>306.12779</v>
      </c>
      <c r="O18" s="114">
        <f>O17</f>
        <v>35.54369</v>
      </c>
      <c r="P18" s="100">
        <f>P17</f>
        <v>208.27879000000001</v>
      </c>
      <c r="Q18" s="100">
        <f>Q17</f>
        <v>218.95049</v>
      </c>
      <c r="R18" s="100">
        <f>R17</f>
        <v>259.18579</v>
      </c>
      <c r="S18" s="100">
        <f>S15+S16</f>
        <v>376.57747</v>
      </c>
      <c r="T18" s="100">
        <f aca="true" t="shared" si="4" ref="T18:Z18">T17</f>
        <v>92.68579</v>
      </c>
      <c r="U18" s="100">
        <f>U15+U16</f>
        <v>633.92608</v>
      </c>
      <c r="V18" s="100">
        <f t="shared" si="4"/>
        <v>2597.36779</v>
      </c>
      <c r="W18" s="100">
        <f>W17</f>
        <v>116.17633</v>
      </c>
      <c r="X18" s="120">
        <f t="shared" si="4"/>
        <v>43.18579</v>
      </c>
      <c r="Y18" s="120">
        <f>Y17</f>
        <v>1820.7872</v>
      </c>
      <c r="Z18" s="100">
        <f t="shared" si="4"/>
        <v>116.68579</v>
      </c>
      <c r="AA18" s="100"/>
      <c r="AB18" s="100">
        <f>AB17</f>
        <v>163.89256</v>
      </c>
      <c r="AC18" s="100"/>
      <c r="AD18" s="100">
        <f>AD17</f>
        <v>24.01738</v>
      </c>
      <c r="AE18" s="84"/>
      <c r="AF18" s="85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6" customFormat="1" ht="16.5">
      <c r="A19" s="73"/>
      <c r="B19" s="100"/>
      <c r="C19" s="100"/>
      <c r="D19" s="100"/>
      <c r="E19" s="100"/>
      <c r="F19" s="128"/>
      <c r="G19" s="128"/>
      <c r="H19" s="100"/>
      <c r="I19" s="100"/>
      <c r="J19" s="100"/>
      <c r="K19" s="100"/>
      <c r="L19" s="100"/>
      <c r="M19" s="100"/>
      <c r="N19" s="114"/>
      <c r="O19" s="114"/>
      <c r="P19" s="100"/>
      <c r="Q19" s="100"/>
      <c r="R19" s="100"/>
      <c r="S19" s="100"/>
      <c r="T19" s="100"/>
      <c r="U19" s="100"/>
      <c r="V19" s="100"/>
      <c r="W19" s="100"/>
      <c r="X19" s="120"/>
      <c r="Y19" s="120"/>
      <c r="Z19" s="100"/>
      <c r="AA19" s="100"/>
      <c r="AB19" s="100"/>
      <c r="AC19" s="100"/>
      <c r="AD19" s="100"/>
      <c r="AE19" s="84"/>
      <c r="AF19" s="85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6" customFormat="1" ht="72.75" customHeight="1">
      <c r="A20" s="74" t="s">
        <v>32</v>
      </c>
      <c r="B20" s="100"/>
      <c r="C20" s="100"/>
      <c r="D20" s="100"/>
      <c r="E20" s="100"/>
      <c r="F20" s="128"/>
      <c r="G20" s="128"/>
      <c r="H20" s="100"/>
      <c r="I20" s="100"/>
      <c r="J20" s="100"/>
      <c r="K20" s="100"/>
      <c r="L20" s="100"/>
      <c r="M20" s="100"/>
      <c r="N20" s="114"/>
      <c r="O20" s="114"/>
      <c r="P20" s="100"/>
      <c r="Q20" s="100"/>
      <c r="R20" s="100"/>
      <c r="S20" s="100"/>
      <c r="T20" s="100"/>
      <c r="U20" s="100"/>
      <c r="V20" s="100"/>
      <c r="W20" s="100"/>
      <c r="X20" s="120"/>
      <c r="Y20" s="120"/>
      <c r="Z20" s="100"/>
      <c r="AA20" s="100"/>
      <c r="AB20" s="100"/>
      <c r="AC20" s="100"/>
      <c r="AD20" s="100"/>
      <c r="AE20" s="84"/>
      <c r="AF20" s="8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s="6" customFormat="1" ht="16.5">
      <c r="A21" s="73" t="s">
        <v>28</v>
      </c>
      <c r="B21" s="100"/>
      <c r="C21" s="100"/>
      <c r="D21" s="100"/>
      <c r="E21" s="100"/>
      <c r="F21" s="128"/>
      <c r="G21" s="128"/>
      <c r="H21" s="100"/>
      <c r="I21" s="100"/>
      <c r="J21" s="100"/>
      <c r="K21" s="100"/>
      <c r="L21" s="100"/>
      <c r="M21" s="100"/>
      <c r="N21" s="114"/>
      <c r="O21" s="114"/>
      <c r="P21" s="100"/>
      <c r="Q21" s="100"/>
      <c r="R21" s="100"/>
      <c r="S21" s="100"/>
      <c r="T21" s="100"/>
      <c r="U21" s="100"/>
      <c r="V21" s="100"/>
      <c r="W21" s="100"/>
      <c r="X21" s="120"/>
      <c r="Y21" s="120"/>
      <c r="Z21" s="100"/>
      <c r="AA21" s="100"/>
      <c r="AB21" s="100"/>
      <c r="AC21" s="100"/>
      <c r="AD21" s="101"/>
      <c r="AE21" s="87"/>
      <c r="AF21" s="86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</row>
    <row r="22" spans="1:52" s="6" customFormat="1" ht="117" customHeight="1">
      <c r="A22" s="73" t="s">
        <v>45</v>
      </c>
      <c r="B22" s="100">
        <f>H22+J22+L22+N22+P22+R22+T22+V22+X22+Z22+AB22+AD22</f>
        <v>15141.4</v>
      </c>
      <c r="C22" s="95">
        <f>H22+J22+L22+N22+P22+R22+T22+V22+X22</f>
        <v>11999.15742</v>
      </c>
      <c r="D22" s="95">
        <f>I22+K22+M22+O22+Q22+S22+U22+W22+Y22+AA22+AC22</f>
        <v>11839.858429999998</v>
      </c>
      <c r="E22" s="95">
        <f>I22+K22+M22+O22+Q22+S22+U22+W22+Y22</f>
        <v>11839.858429999998</v>
      </c>
      <c r="F22" s="127">
        <f>D22*100/B22</f>
        <v>78.1952687994505</v>
      </c>
      <c r="G22" s="127">
        <f>D22*100/C22</f>
        <v>98.67241520029995</v>
      </c>
      <c r="H22" s="100">
        <v>3374.225</v>
      </c>
      <c r="I22" s="100">
        <v>2529.26344</v>
      </c>
      <c r="J22" s="100">
        <v>1394.14</v>
      </c>
      <c r="K22" s="100">
        <v>1485.85242</v>
      </c>
      <c r="L22" s="100">
        <v>683.827</v>
      </c>
      <c r="M22" s="100">
        <v>830.39685</v>
      </c>
      <c r="N22" s="114">
        <v>1595.95995</v>
      </c>
      <c r="O22" s="114">
        <v>2116.25041</v>
      </c>
      <c r="P22" s="100">
        <v>1456.432</v>
      </c>
      <c r="Q22" s="100">
        <v>1166.79101</v>
      </c>
      <c r="R22" s="100">
        <v>736.975</v>
      </c>
      <c r="S22" s="100">
        <v>592.76504</v>
      </c>
      <c r="T22" s="100">
        <v>1280.682</v>
      </c>
      <c r="U22" s="100">
        <v>1360.13724</v>
      </c>
      <c r="V22" s="100">
        <v>575.415</v>
      </c>
      <c r="W22" s="100">
        <v>823.66282</v>
      </c>
      <c r="X22" s="120">
        <v>901.50147</v>
      </c>
      <c r="Y22" s="120">
        <v>934.7392</v>
      </c>
      <c r="Z22" s="100">
        <v>1325.384</v>
      </c>
      <c r="AA22" s="100"/>
      <c r="AB22" s="100">
        <v>487.008</v>
      </c>
      <c r="AC22" s="100"/>
      <c r="AD22" s="101">
        <v>1329.85058</v>
      </c>
      <c r="AE22" s="87"/>
      <c r="AF22" s="89" t="s">
        <v>55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6" customFormat="1" ht="188.25" customHeight="1">
      <c r="A23" s="73" t="s">
        <v>46</v>
      </c>
      <c r="B23" s="100">
        <f>H23+J23+L23+N23+P23+R23+T23+V23+X23+Z23+AB23+AD23</f>
        <v>16788.6</v>
      </c>
      <c r="C23" s="95">
        <f>H23+J23+L23+N23+P23+R23+T23+V23</f>
        <v>11828.46344</v>
      </c>
      <c r="D23" s="95">
        <f>I23+K23+M23+O23+Q23+S23+U23+W23+Y23+AA23+AC23</f>
        <v>9503.34149</v>
      </c>
      <c r="E23" s="95">
        <f>I23+K23+M23+O23+Q23+S23+U23+W23+Y23</f>
        <v>9503.34149</v>
      </c>
      <c r="F23" s="127">
        <f>D23*100/B23</f>
        <v>56.605920029067356</v>
      </c>
      <c r="G23" s="127">
        <f>D23*100/C23</f>
        <v>80.3429924622568</v>
      </c>
      <c r="H23" s="100">
        <v>764.31666</v>
      </c>
      <c r="I23" s="100">
        <v>345.46414</v>
      </c>
      <c r="J23" s="100">
        <v>578.18666</v>
      </c>
      <c r="K23" s="100">
        <v>431.67345</v>
      </c>
      <c r="L23" s="100">
        <v>369.86666</v>
      </c>
      <c r="M23" s="100">
        <v>822.45908</v>
      </c>
      <c r="N23" s="114">
        <v>1785.75126</v>
      </c>
      <c r="O23" s="114">
        <v>1311.77648</v>
      </c>
      <c r="P23" s="100">
        <v>1201.51456</v>
      </c>
      <c r="Q23" s="100">
        <v>902.92182</v>
      </c>
      <c r="R23" s="100">
        <v>1605.06066</v>
      </c>
      <c r="S23" s="100">
        <v>865.22034</v>
      </c>
      <c r="T23" s="100">
        <v>3642.57032</v>
      </c>
      <c r="U23" s="100">
        <v>2251.95696</v>
      </c>
      <c r="V23" s="100">
        <v>1881.19666</v>
      </c>
      <c r="W23" s="100">
        <v>1113.04541</v>
      </c>
      <c r="X23" s="120">
        <v>1125.61206</v>
      </c>
      <c r="Y23" s="120">
        <v>1458.82381</v>
      </c>
      <c r="Z23" s="100">
        <v>1856.76026</v>
      </c>
      <c r="AA23" s="100"/>
      <c r="AB23" s="100">
        <v>378.87116</v>
      </c>
      <c r="AC23" s="100"/>
      <c r="AD23" s="101">
        <v>1598.89308</v>
      </c>
      <c r="AE23" s="88"/>
      <c r="AF23" s="89" t="s">
        <v>56</v>
      </c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6" customFormat="1" ht="112.5" customHeight="1">
      <c r="A24" s="73" t="s">
        <v>47</v>
      </c>
      <c r="B24" s="100">
        <f>H24+J24+L24+N24+P24+R24+T24+V24+X24+Z24+AB24+AD24</f>
        <v>2393.2</v>
      </c>
      <c r="C24" s="95">
        <f>H24+J24+L24+N24+P24+R24+T24+V24</f>
        <v>1373.02</v>
      </c>
      <c r="D24" s="95">
        <f>I24+K24+M24+O24+Q24+S24+U24+W24+Y24+AA24+AC24</f>
        <v>837.6771000000001</v>
      </c>
      <c r="E24" s="95">
        <f>I24+K24+M24+O24+Q24+S24+U24+W24+Y24</f>
        <v>837.6771000000001</v>
      </c>
      <c r="F24" s="127">
        <f>D24*100/B24</f>
        <v>35.002385926792584</v>
      </c>
      <c r="G24" s="127">
        <f>D24*100/C24</f>
        <v>61.009825057173245</v>
      </c>
      <c r="H24" s="100">
        <v>137.6</v>
      </c>
      <c r="I24" s="100">
        <v>72.8</v>
      </c>
      <c r="J24" s="100">
        <v>183.176</v>
      </c>
      <c r="K24" s="100">
        <v>94.7694</v>
      </c>
      <c r="L24" s="100">
        <v>232.036</v>
      </c>
      <c r="M24" s="100">
        <v>49.75</v>
      </c>
      <c r="N24" s="114">
        <v>242.024</v>
      </c>
      <c r="O24" s="114">
        <v>158.81</v>
      </c>
      <c r="P24" s="100">
        <v>305.16</v>
      </c>
      <c r="Q24" s="100">
        <v>97.56</v>
      </c>
      <c r="R24" s="100">
        <v>76.124</v>
      </c>
      <c r="S24" s="100">
        <v>91.41</v>
      </c>
      <c r="T24" s="100">
        <v>163.15</v>
      </c>
      <c r="U24" s="100">
        <v>88.6527</v>
      </c>
      <c r="V24" s="100">
        <v>33.75</v>
      </c>
      <c r="W24" s="100">
        <v>22.2</v>
      </c>
      <c r="X24" s="120">
        <v>71.25</v>
      </c>
      <c r="Y24" s="120">
        <v>161.725</v>
      </c>
      <c r="Z24" s="100">
        <v>334.6</v>
      </c>
      <c r="AA24" s="100"/>
      <c r="AB24" s="100">
        <v>318.65</v>
      </c>
      <c r="AC24" s="100"/>
      <c r="AD24" s="101">
        <v>295.68</v>
      </c>
      <c r="AE24" s="87"/>
      <c r="AF24" s="86" t="s">
        <v>49</v>
      </c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66" s="6" customFormat="1" ht="16.5">
      <c r="A25" s="74" t="s">
        <v>30</v>
      </c>
      <c r="B25" s="100">
        <f>B22+B23+B24</f>
        <v>34323.2</v>
      </c>
      <c r="C25" s="100">
        <f>C22+C23+C24</f>
        <v>25200.64086</v>
      </c>
      <c r="D25" s="100">
        <f>I25+K25+M25+O25+Q25+S25+U25+W25+Y25+AA25</f>
        <v>22180.877020000004</v>
      </c>
      <c r="E25" s="100">
        <f>E22+E23+E24</f>
        <v>22180.87702</v>
      </c>
      <c r="F25" s="102">
        <f>D25*100/B25</f>
        <v>64.62356953897074</v>
      </c>
      <c r="G25" s="102">
        <f>D25*100/C25</f>
        <v>88.01711489491068</v>
      </c>
      <c r="H25" s="100">
        <f>SUM(H22:H24)</f>
        <v>4276.14166</v>
      </c>
      <c r="I25" s="100">
        <f>I22+I23+I24</f>
        <v>2947.5275800000004</v>
      </c>
      <c r="J25" s="100">
        <f>SUM(J22:J24)</f>
        <v>2155.50266</v>
      </c>
      <c r="K25" s="100">
        <f>K22+K23+K24</f>
        <v>2012.2952699999998</v>
      </c>
      <c r="L25" s="100">
        <f>SUM(L22:L24)</f>
        <v>1285.72966</v>
      </c>
      <c r="M25" s="100">
        <f>M22+M23+M24</f>
        <v>1702.60593</v>
      </c>
      <c r="N25" s="114">
        <f>SUM(N22:N24)</f>
        <v>3623.73521</v>
      </c>
      <c r="O25" s="114">
        <f>O22+O23+O24</f>
        <v>3586.83689</v>
      </c>
      <c r="P25" s="100">
        <f>SUM(P22:P24)</f>
        <v>2963.10656</v>
      </c>
      <c r="Q25" s="100">
        <f>Q22+Q23+Q24</f>
        <v>2167.27283</v>
      </c>
      <c r="R25" s="100">
        <f>R22+R23+R24</f>
        <v>2418.15966</v>
      </c>
      <c r="S25" s="100">
        <f>S22+S23+S24</f>
        <v>1549.3953800000002</v>
      </c>
      <c r="T25" s="100">
        <f aca="true" t="shared" si="5" ref="T25:Z25">SUM(T22:T24)</f>
        <v>5086.402319999999</v>
      </c>
      <c r="U25" s="100">
        <f>U22+U23+U24</f>
        <v>3700.7469</v>
      </c>
      <c r="V25" s="100">
        <f t="shared" si="5"/>
        <v>2490.36166</v>
      </c>
      <c r="W25" s="100">
        <f>W22+W23+W24</f>
        <v>1958.90823</v>
      </c>
      <c r="X25" s="120">
        <f t="shared" si="5"/>
        <v>2098.36353</v>
      </c>
      <c r="Y25" s="120">
        <f>Y22+Y23+Y24</f>
        <v>2555.2880099999998</v>
      </c>
      <c r="Z25" s="100">
        <f t="shared" si="5"/>
        <v>3516.74426</v>
      </c>
      <c r="AA25" s="100"/>
      <c r="AB25" s="100">
        <f>SUM(AB22:AB24)</f>
        <v>1184.52916</v>
      </c>
      <c r="AC25" s="100"/>
      <c r="AD25" s="101">
        <f>SUM(AD22:AD24)</f>
        <v>3224.42366</v>
      </c>
      <c r="AE25" s="87"/>
      <c r="AF25" s="9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</row>
    <row r="26" spans="1:66" s="6" customFormat="1" ht="16.5">
      <c r="A26" s="73" t="s">
        <v>29</v>
      </c>
      <c r="B26" s="100">
        <f aca="true" t="shared" si="6" ref="B26:H26">B25</f>
        <v>34323.2</v>
      </c>
      <c r="C26" s="100">
        <f t="shared" si="6"/>
        <v>25200.64086</v>
      </c>
      <c r="D26" s="100">
        <f t="shared" si="6"/>
        <v>22180.877020000004</v>
      </c>
      <c r="E26" s="100">
        <f t="shared" si="6"/>
        <v>22180.87702</v>
      </c>
      <c r="F26" s="102">
        <f t="shared" si="6"/>
        <v>64.62356953897074</v>
      </c>
      <c r="G26" s="102">
        <f t="shared" si="6"/>
        <v>88.01711489491068</v>
      </c>
      <c r="H26" s="100">
        <f t="shared" si="6"/>
        <v>4276.14166</v>
      </c>
      <c r="I26" s="100">
        <f>I25</f>
        <v>2947.5275800000004</v>
      </c>
      <c r="J26" s="100">
        <f aca="true" t="shared" si="7" ref="J26:AB26">J25</f>
        <v>2155.50266</v>
      </c>
      <c r="K26" s="100">
        <f>K22+K23+K24</f>
        <v>2012.2952699999998</v>
      </c>
      <c r="L26" s="100">
        <f t="shared" si="7"/>
        <v>1285.72966</v>
      </c>
      <c r="M26" s="100">
        <f>M22+M23+M24</f>
        <v>1702.60593</v>
      </c>
      <c r="N26" s="114">
        <f t="shared" si="7"/>
        <v>3623.73521</v>
      </c>
      <c r="O26" s="114">
        <f>O22+O23+O24</f>
        <v>3586.83689</v>
      </c>
      <c r="P26" s="100">
        <f t="shared" si="7"/>
        <v>2963.10656</v>
      </c>
      <c r="Q26" s="100">
        <f>Q25</f>
        <v>2167.27283</v>
      </c>
      <c r="R26" s="100">
        <f t="shared" si="7"/>
        <v>2418.15966</v>
      </c>
      <c r="S26" s="100">
        <f>S25</f>
        <v>1549.3953800000002</v>
      </c>
      <c r="T26" s="100">
        <f t="shared" si="7"/>
        <v>5086.402319999999</v>
      </c>
      <c r="U26" s="100">
        <f>U22+U23+U24</f>
        <v>3700.7469</v>
      </c>
      <c r="V26" s="100">
        <f t="shared" si="7"/>
        <v>2490.36166</v>
      </c>
      <c r="W26" s="100">
        <f>W25</f>
        <v>1958.90823</v>
      </c>
      <c r="X26" s="120">
        <f t="shared" si="7"/>
        <v>2098.36353</v>
      </c>
      <c r="Y26" s="120">
        <f>Y25</f>
        <v>2555.2880099999998</v>
      </c>
      <c r="Z26" s="100">
        <f t="shared" si="7"/>
        <v>3516.74426</v>
      </c>
      <c r="AA26" s="100"/>
      <c r="AB26" s="100">
        <f t="shared" si="7"/>
        <v>1184.52916</v>
      </c>
      <c r="AC26" s="100"/>
      <c r="AD26" s="101">
        <f>AD25</f>
        <v>3224.42366</v>
      </c>
      <c r="AE26" s="87"/>
      <c r="AF26" s="9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</row>
    <row r="27" spans="1:66" s="6" customFormat="1" ht="18.75" customHeight="1">
      <c r="A27" s="75"/>
      <c r="B27" s="100"/>
      <c r="C27" s="100"/>
      <c r="D27" s="100"/>
      <c r="E27" s="100"/>
      <c r="F27" s="102"/>
      <c r="G27" s="102"/>
      <c r="H27" s="100"/>
      <c r="I27" s="100"/>
      <c r="J27" s="100"/>
      <c r="K27" s="100"/>
      <c r="L27" s="100"/>
      <c r="M27" s="100"/>
      <c r="N27" s="114"/>
      <c r="O27" s="114"/>
      <c r="P27" s="100"/>
      <c r="Q27" s="100"/>
      <c r="R27" s="100"/>
      <c r="S27" s="100"/>
      <c r="T27" s="100"/>
      <c r="U27" s="100"/>
      <c r="V27" s="100"/>
      <c r="W27" s="100"/>
      <c r="X27" s="120"/>
      <c r="Y27" s="120"/>
      <c r="Z27" s="100"/>
      <c r="AA27" s="100"/>
      <c r="AB27" s="100"/>
      <c r="AC27" s="100"/>
      <c r="AD27" s="101"/>
      <c r="AE27" s="87"/>
      <c r="AF27" s="83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</row>
    <row r="28" spans="1:66" s="10" customFormat="1" ht="18.75">
      <c r="A28" s="76" t="s">
        <v>0</v>
      </c>
      <c r="B28" s="103">
        <f>B10+B17+B25</f>
        <v>39942.6</v>
      </c>
      <c r="C28" s="103">
        <f>C10+C18+C25</f>
        <v>29723.65934</v>
      </c>
      <c r="D28" s="103">
        <f>D10+D17+D25</f>
        <v>25792.850210000004</v>
      </c>
      <c r="E28" s="103">
        <f>E10+E17+E25</f>
        <v>25792.85021</v>
      </c>
      <c r="F28" s="103">
        <f>D28*100/B28</f>
        <v>64.57479034915104</v>
      </c>
      <c r="G28" s="103">
        <f>D28*100/C28</f>
        <v>86.77548721361443</v>
      </c>
      <c r="H28" s="103">
        <f aca="true" t="shared" si="8" ref="H28:N28">H10+H17+H25</f>
        <v>4355.58645</v>
      </c>
      <c r="I28" s="103">
        <f t="shared" si="8"/>
        <v>2982.9364900000005</v>
      </c>
      <c r="J28" s="103">
        <f t="shared" si="8"/>
        <v>2297.68845</v>
      </c>
      <c r="K28" s="103">
        <f t="shared" si="8"/>
        <v>2046.7703299999998</v>
      </c>
      <c r="L28" s="103">
        <f t="shared" si="8"/>
        <v>1946.37161</v>
      </c>
      <c r="M28" s="103">
        <f t="shared" si="8"/>
        <v>1875.95892</v>
      </c>
      <c r="N28" s="105">
        <f t="shared" si="8"/>
        <v>4106.963</v>
      </c>
      <c r="O28" s="105">
        <f>O26+O18+O11</f>
        <v>3718.95555</v>
      </c>
      <c r="P28" s="103">
        <f>P10+P17+P25</f>
        <v>3171.38535</v>
      </c>
      <c r="Q28" s="103">
        <f>Q10+Q17+Q25</f>
        <v>2386.22332</v>
      </c>
      <c r="R28" s="103">
        <f>R10+R17+R25</f>
        <v>2677.34545</v>
      </c>
      <c r="S28" s="103">
        <f>S11+S18+S26</f>
        <v>2001.6728500000002</v>
      </c>
      <c r="T28" s="103">
        <f>T10+T17+T25</f>
        <v>5179.088109999999</v>
      </c>
      <c r="U28" s="103">
        <f>U11+U17+U25</f>
        <v>4329.17298</v>
      </c>
      <c r="V28" s="103">
        <f>V10+V17+V25</f>
        <v>5087.72945</v>
      </c>
      <c r="W28" s="103">
        <f>W10+W17+W25</f>
        <v>2075.08456</v>
      </c>
      <c r="X28" s="103">
        <f>X10+X17+X25</f>
        <v>2141.54932</v>
      </c>
      <c r="Y28" s="103">
        <f>Y11+Y18+Y26</f>
        <v>4376.07521</v>
      </c>
      <c r="Z28" s="103">
        <f>Z10+Z17+Z25</f>
        <v>4007.73005</v>
      </c>
      <c r="AA28" s="103"/>
      <c r="AB28" s="103">
        <f>AB10+AB17+AB25</f>
        <v>1722.72172</v>
      </c>
      <c r="AC28" s="103"/>
      <c r="AD28" s="103">
        <f>AD10+AD17+AD25</f>
        <v>3248.4410399999997</v>
      </c>
      <c r="AE28" s="92"/>
      <c r="AF28" s="83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</row>
    <row r="29" spans="1:66" s="9" customFormat="1" ht="18.75">
      <c r="A29" s="77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105"/>
      <c r="O29" s="105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2"/>
      <c r="AF29" s="83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</row>
    <row r="30" spans="1:66" ht="46.5" customHeight="1">
      <c r="A30" s="62" t="s">
        <v>42</v>
      </c>
      <c r="B30" s="93"/>
      <c r="C30" s="158" t="s">
        <v>23</v>
      </c>
      <c r="D30" s="158"/>
      <c r="E30" s="158"/>
      <c r="F30" s="158"/>
      <c r="G30" s="158"/>
      <c r="H30" s="158"/>
      <c r="I30" s="159" t="s">
        <v>25</v>
      </c>
      <c r="J30" s="159"/>
      <c r="K30" s="94"/>
      <c r="L30" s="160"/>
      <c r="M30" s="160"/>
      <c r="N30" s="160"/>
      <c r="O30" s="160"/>
      <c r="P30" s="14"/>
      <c r="Q30" s="14"/>
      <c r="R30" s="14"/>
      <c r="S30" s="62"/>
      <c r="T30" s="93"/>
      <c r="U30" s="161"/>
      <c r="V30" s="161"/>
      <c r="W30" s="161"/>
      <c r="X30" s="161"/>
      <c r="Y30" s="161"/>
      <c r="Z30" s="161"/>
      <c r="AA30" s="159"/>
      <c r="AB30" s="159"/>
      <c r="AC30" s="94"/>
      <c r="AD30" s="162"/>
      <c r="AE30" s="162"/>
      <c r="AF30" s="162"/>
      <c r="AG30" s="162"/>
      <c r="AH30" s="14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34" ht="15" customHeight="1">
      <c r="A31" s="124"/>
      <c r="B31" s="124"/>
      <c r="C31" s="65"/>
      <c r="D31" s="65"/>
      <c r="E31" s="163" t="s">
        <v>24</v>
      </c>
      <c r="F31" s="163"/>
      <c r="G31" s="65"/>
      <c r="H31" s="49"/>
      <c r="I31" s="66" t="s">
        <v>20</v>
      </c>
      <c r="J31" s="135"/>
      <c r="K31" s="164" t="s">
        <v>21</v>
      </c>
      <c r="L31" s="164"/>
      <c r="M31" s="164"/>
      <c r="N31" s="164"/>
      <c r="O31" s="49"/>
      <c r="P31" s="64"/>
      <c r="Q31" s="14"/>
      <c r="R31" s="14"/>
      <c r="S31" s="124"/>
      <c r="T31" s="124"/>
      <c r="U31" s="65"/>
      <c r="V31" s="65"/>
      <c r="W31" s="163"/>
      <c r="X31" s="163"/>
      <c r="Y31" s="65"/>
      <c r="Z31" s="49"/>
      <c r="AA31" s="66"/>
      <c r="AB31" s="135"/>
      <c r="AC31" s="164"/>
      <c r="AD31" s="164"/>
      <c r="AE31" s="164"/>
      <c r="AF31" s="164"/>
      <c r="AG31" s="49"/>
      <c r="AH31" s="64"/>
    </row>
    <row r="32" spans="1:34" ht="24.75" customHeight="1">
      <c r="A32" s="107"/>
      <c r="B32" s="165"/>
      <c r="C32" s="165"/>
      <c r="D32" s="108"/>
      <c r="E32" s="166"/>
      <c r="F32" s="166"/>
      <c r="G32" s="109"/>
      <c r="H32" s="110"/>
      <c r="I32" s="111"/>
      <c r="J32" s="112"/>
      <c r="K32" s="113"/>
      <c r="L32" s="112"/>
      <c r="M32" s="112"/>
      <c r="N32" s="112"/>
      <c r="O32" s="112"/>
      <c r="P32" s="64"/>
      <c r="S32" s="129"/>
      <c r="T32" s="167"/>
      <c r="U32" s="167"/>
      <c r="V32" s="130"/>
      <c r="W32" s="168"/>
      <c r="X32" s="168"/>
      <c r="Y32" s="131"/>
      <c r="Z32" s="132"/>
      <c r="AA32" s="133"/>
      <c r="AB32" s="106"/>
      <c r="AC32" s="134"/>
      <c r="AD32" s="106"/>
      <c r="AE32" s="106"/>
      <c r="AF32" s="106"/>
      <c r="AG32" s="106"/>
      <c r="AH32" s="64"/>
    </row>
    <row r="33" spans="1:34" ht="36" customHeight="1">
      <c r="A33" s="169" t="s">
        <v>38</v>
      </c>
      <c r="B33" s="169"/>
      <c r="C33" s="170" t="s">
        <v>27</v>
      </c>
      <c r="D33" s="170"/>
      <c r="E33" s="170"/>
      <c r="F33" s="170"/>
      <c r="G33" s="170"/>
      <c r="H33" s="170"/>
      <c r="I33" s="171" t="s">
        <v>26</v>
      </c>
      <c r="J33" s="171"/>
      <c r="K33" s="63"/>
      <c r="L33" s="172"/>
      <c r="M33" s="172"/>
      <c r="N33" s="172"/>
      <c r="O33" s="172"/>
      <c r="P33" s="64"/>
      <c r="S33" s="173"/>
      <c r="T33" s="173"/>
      <c r="U33" s="174"/>
      <c r="V33" s="174"/>
      <c r="W33" s="174"/>
      <c r="X33" s="174"/>
      <c r="Y33" s="174"/>
      <c r="Z33" s="174"/>
      <c r="AA33" s="171"/>
      <c r="AB33" s="171"/>
      <c r="AC33" s="63"/>
      <c r="AD33" s="177"/>
      <c r="AE33" s="177"/>
      <c r="AF33" s="177"/>
      <c r="AG33" s="177"/>
      <c r="AH33" s="64"/>
    </row>
    <row r="34" spans="1:34" ht="18.75">
      <c r="A34" s="178"/>
      <c r="B34" s="178"/>
      <c r="C34" s="68"/>
      <c r="D34" s="68"/>
      <c r="E34" s="179" t="s">
        <v>24</v>
      </c>
      <c r="F34" s="179"/>
      <c r="G34" s="68"/>
      <c r="H34" s="69"/>
      <c r="I34" s="70" t="s">
        <v>20</v>
      </c>
      <c r="J34" s="67"/>
      <c r="K34" s="164" t="s">
        <v>21</v>
      </c>
      <c r="L34" s="164"/>
      <c r="M34" s="164"/>
      <c r="N34" s="164"/>
      <c r="O34" s="67"/>
      <c r="P34" s="64"/>
      <c r="S34" s="178"/>
      <c r="T34" s="178"/>
      <c r="U34" s="68"/>
      <c r="V34" s="68"/>
      <c r="W34" s="179"/>
      <c r="X34" s="179"/>
      <c r="Y34" s="68"/>
      <c r="Z34" s="69"/>
      <c r="AA34" s="70"/>
      <c r="AB34" s="67"/>
      <c r="AC34" s="164"/>
      <c r="AD34" s="164"/>
      <c r="AE34" s="164"/>
      <c r="AF34" s="164"/>
      <c r="AG34" s="67"/>
      <c r="AH34" s="64"/>
    </row>
    <row r="35" spans="1:21" ht="16.5">
      <c r="A35" s="15"/>
      <c r="B35" s="17"/>
      <c r="C35" s="21"/>
      <c r="D35" s="21"/>
      <c r="E35" s="31"/>
      <c r="F35" s="21"/>
      <c r="G35" s="21"/>
      <c r="H35" s="14"/>
      <c r="I35" s="23"/>
      <c r="J35" s="29"/>
      <c r="K35" s="26"/>
      <c r="L35" s="29"/>
      <c r="M35" s="29"/>
      <c r="N35" s="29"/>
      <c r="O35" s="29"/>
      <c r="P35" s="14"/>
      <c r="Q35" s="14"/>
      <c r="R35" s="14"/>
      <c r="S35" s="14"/>
      <c r="T35" s="37"/>
      <c r="U35" s="37"/>
    </row>
    <row r="36" spans="1:21" ht="16.5">
      <c r="A36" s="15"/>
      <c r="B36" s="17"/>
      <c r="C36" s="21"/>
      <c r="D36" s="21"/>
      <c r="E36" s="31"/>
      <c r="F36" s="21"/>
      <c r="G36" s="21"/>
      <c r="H36" s="14"/>
      <c r="I36" s="23"/>
      <c r="J36" s="29"/>
      <c r="K36" s="26"/>
      <c r="L36" s="29"/>
      <c r="M36" s="29"/>
      <c r="N36" s="29"/>
      <c r="O36" s="29"/>
      <c r="P36" s="14"/>
      <c r="Q36" s="14"/>
      <c r="R36" s="14"/>
      <c r="S36" s="14"/>
      <c r="T36" s="37"/>
      <c r="U36" s="37"/>
    </row>
    <row r="37" spans="1:21" ht="16.5">
      <c r="A37" s="15"/>
      <c r="B37" s="17"/>
      <c r="C37" s="21"/>
      <c r="D37" s="21"/>
      <c r="E37" s="31"/>
      <c r="F37" s="21"/>
      <c r="G37" s="21"/>
      <c r="H37" s="14"/>
      <c r="I37" s="23"/>
      <c r="J37" s="29"/>
      <c r="K37" s="26"/>
      <c r="L37" s="29"/>
      <c r="M37" s="29"/>
      <c r="N37" s="29"/>
      <c r="O37" s="29"/>
      <c r="P37" s="14"/>
      <c r="Q37" s="14"/>
      <c r="R37" s="14"/>
      <c r="S37" s="14"/>
      <c r="T37" s="37"/>
      <c r="U37" s="37"/>
    </row>
    <row r="38" spans="1:52" s="2" customFormat="1" ht="16.5">
      <c r="A38" s="15"/>
      <c r="B38" s="17"/>
      <c r="C38" s="21"/>
      <c r="D38" s="21"/>
      <c r="E38" s="31"/>
      <c r="F38" s="21"/>
      <c r="G38" s="21"/>
      <c r="H38" s="14"/>
      <c r="I38" s="23"/>
      <c r="J38" s="29"/>
      <c r="K38" s="26"/>
      <c r="L38" s="29"/>
      <c r="M38" s="29"/>
      <c r="N38" s="29"/>
      <c r="O38" s="29"/>
      <c r="P38" s="14"/>
      <c r="Q38" s="14"/>
      <c r="R38" s="14"/>
      <c r="S38" s="14"/>
      <c r="T38" s="37"/>
      <c r="U38" s="37"/>
      <c r="AF38" s="1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2" s="2" customFormat="1" ht="16.5">
      <c r="A39" s="15"/>
      <c r="B39" s="17"/>
      <c r="C39" s="21"/>
      <c r="D39" s="21"/>
      <c r="E39" s="31"/>
      <c r="F39" s="21"/>
      <c r="G39" s="21"/>
      <c r="H39" s="14"/>
      <c r="I39" s="23"/>
      <c r="J39" s="29"/>
      <c r="K39" s="26"/>
      <c r="L39" s="29"/>
      <c r="M39" s="29"/>
      <c r="N39" s="29"/>
      <c r="O39" s="29"/>
      <c r="P39" s="14"/>
      <c r="Q39" s="14"/>
      <c r="R39" s="14"/>
      <c r="S39" s="14"/>
      <c r="T39" s="37"/>
      <c r="U39" s="37"/>
      <c r="AF39" s="1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</row>
    <row r="40" spans="1:52" s="2" customFormat="1" ht="16.5">
      <c r="A40" s="15"/>
      <c r="B40" s="17"/>
      <c r="C40" s="21"/>
      <c r="D40" s="21"/>
      <c r="E40" s="31"/>
      <c r="F40" s="21"/>
      <c r="G40" s="21"/>
      <c r="H40" s="14"/>
      <c r="I40" s="23"/>
      <c r="J40" s="29"/>
      <c r="K40" s="26"/>
      <c r="L40" s="29"/>
      <c r="M40" s="29"/>
      <c r="N40" s="29"/>
      <c r="O40" s="29"/>
      <c r="P40" s="14"/>
      <c r="Q40" s="14"/>
      <c r="R40" s="14"/>
      <c r="S40" s="14"/>
      <c r="T40" s="37"/>
      <c r="U40" s="37"/>
      <c r="AF40" s="1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s="2" customFormat="1" ht="16.5">
      <c r="A41" s="15"/>
      <c r="B41" s="17"/>
      <c r="C41" s="21"/>
      <c r="D41" s="21"/>
      <c r="E41" s="31"/>
      <c r="F41" s="21"/>
      <c r="G41" s="21"/>
      <c r="H41" s="14"/>
      <c r="I41" s="23"/>
      <c r="J41" s="29"/>
      <c r="K41" s="26"/>
      <c r="L41" s="29"/>
      <c r="M41" s="29"/>
      <c r="N41" s="29"/>
      <c r="O41" s="29"/>
      <c r="P41" s="14"/>
      <c r="Q41" s="14"/>
      <c r="R41" s="14"/>
      <c r="S41" s="14"/>
      <c r="T41" s="37"/>
      <c r="U41" s="37"/>
      <c r="AF41" s="1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s="2" customFormat="1" ht="16.5">
      <c r="A42" s="15"/>
      <c r="B42" s="17"/>
      <c r="C42" s="21"/>
      <c r="D42" s="21"/>
      <c r="E42" s="31"/>
      <c r="F42" s="21"/>
      <c r="G42" s="21"/>
      <c r="H42" s="14"/>
      <c r="I42" s="23"/>
      <c r="J42" s="29"/>
      <c r="K42" s="26"/>
      <c r="L42" s="29"/>
      <c r="M42" s="29"/>
      <c r="N42" s="29"/>
      <c r="O42" s="29"/>
      <c r="P42" s="14"/>
      <c r="Q42" s="14"/>
      <c r="R42" s="14"/>
      <c r="S42" s="14"/>
      <c r="T42" s="37"/>
      <c r="U42" s="37"/>
      <c r="AF42" s="1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</row>
    <row r="43" spans="1:52" s="2" customFormat="1" ht="16.5">
      <c r="A43" s="15"/>
      <c r="B43" s="175"/>
      <c r="C43" s="175"/>
      <c r="D43" s="21"/>
      <c r="E43" s="31"/>
      <c r="F43" s="176"/>
      <c r="G43" s="176"/>
      <c r="H43" s="14"/>
      <c r="I43" s="23"/>
      <c r="J43" s="29"/>
      <c r="K43" s="26"/>
      <c r="L43" s="29"/>
      <c r="M43" s="29"/>
      <c r="N43" s="29"/>
      <c r="O43" s="29"/>
      <c r="P43" s="7"/>
      <c r="Q43" s="7"/>
      <c r="R43" s="7"/>
      <c r="S43" s="7"/>
      <c r="T43" s="37"/>
      <c r="U43" s="37"/>
      <c r="AF43" s="1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</row>
    <row r="44" spans="1:52" s="2" customFormat="1" ht="15.75">
      <c r="A44" s="1"/>
      <c r="C44" s="22"/>
      <c r="D44" s="22"/>
      <c r="E44" s="32"/>
      <c r="F44" s="22"/>
      <c r="G44" s="22"/>
      <c r="H44" s="7"/>
      <c r="I44" s="24"/>
      <c r="J44" s="30"/>
      <c r="K44" s="27"/>
      <c r="L44" s="30"/>
      <c r="M44" s="30"/>
      <c r="N44" s="30"/>
      <c r="O44" s="30"/>
      <c r="P44" s="7"/>
      <c r="Q44" s="7"/>
      <c r="R44" s="7"/>
      <c r="S44" s="7"/>
      <c r="T44" s="37"/>
      <c r="U44" s="37"/>
      <c r="AF44" s="1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</row>
    <row r="45" spans="1:52" s="2" customFormat="1" ht="15.75">
      <c r="A45" s="1"/>
      <c r="C45" s="22"/>
      <c r="D45" s="22"/>
      <c r="E45" s="32"/>
      <c r="F45" s="22"/>
      <c r="G45" s="22"/>
      <c r="H45" s="7"/>
      <c r="I45" s="24"/>
      <c r="J45" s="30"/>
      <c r="K45" s="27"/>
      <c r="L45" s="30"/>
      <c r="M45" s="30"/>
      <c r="N45" s="30"/>
      <c r="O45" s="30"/>
      <c r="P45" s="7"/>
      <c r="Q45" s="7"/>
      <c r="R45" s="7"/>
      <c r="S45" s="7"/>
      <c r="T45" s="37"/>
      <c r="U45" s="37"/>
      <c r="AF45" s="1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</row>
    <row r="46" spans="1:52" s="2" customFormat="1" ht="15.75">
      <c r="A46" s="1"/>
      <c r="C46" s="22"/>
      <c r="D46" s="22"/>
      <c r="E46" s="32"/>
      <c r="F46" s="22"/>
      <c r="G46" s="22"/>
      <c r="H46" s="7"/>
      <c r="I46" s="24"/>
      <c r="J46" s="30"/>
      <c r="K46" s="27"/>
      <c r="L46" s="30"/>
      <c r="M46" s="30"/>
      <c r="N46" s="30"/>
      <c r="O46" s="30"/>
      <c r="P46" s="7"/>
      <c r="Q46" s="7"/>
      <c r="R46" s="7"/>
      <c r="S46" s="7"/>
      <c r="T46" s="37"/>
      <c r="U46" s="37"/>
      <c r="AF46" s="1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1:52" s="2" customFormat="1" ht="15.75">
      <c r="A47" s="1"/>
      <c r="C47" s="22"/>
      <c r="D47" s="22"/>
      <c r="E47" s="32"/>
      <c r="F47" s="22"/>
      <c r="G47" s="22"/>
      <c r="H47" s="7"/>
      <c r="I47" s="24"/>
      <c r="J47" s="30"/>
      <c r="K47" s="27"/>
      <c r="L47" s="30"/>
      <c r="M47" s="30"/>
      <c r="N47" s="30"/>
      <c r="O47" s="30"/>
      <c r="P47" s="7"/>
      <c r="Q47" s="7"/>
      <c r="R47" s="7"/>
      <c r="S47" s="7"/>
      <c r="T47" s="37"/>
      <c r="U47" s="37"/>
      <c r="AF47" s="1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</row>
    <row r="48" spans="1:52" s="2" customFormat="1" ht="15.75">
      <c r="A48" s="1"/>
      <c r="C48" s="22"/>
      <c r="D48" s="22"/>
      <c r="E48" s="32"/>
      <c r="F48" s="22"/>
      <c r="G48" s="22"/>
      <c r="H48" s="7"/>
      <c r="I48" s="24"/>
      <c r="J48" s="30"/>
      <c r="K48" s="27"/>
      <c r="L48" s="30"/>
      <c r="M48" s="30"/>
      <c r="N48" s="30"/>
      <c r="O48" s="30"/>
      <c r="P48" s="7"/>
      <c r="Q48" s="7"/>
      <c r="R48" s="7"/>
      <c r="S48" s="7"/>
      <c r="T48" s="37"/>
      <c r="U48" s="37"/>
      <c r="AF48" s="1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</row>
    <row r="49" spans="1:52" s="2" customFormat="1" ht="15.75">
      <c r="A49" s="1"/>
      <c r="C49" s="22"/>
      <c r="D49" s="22"/>
      <c r="E49" s="32"/>
      <c r="F49" s="22"/>
      <c r="G49" s="22"/>
      <c r="H49" s="7"/>
      <c r="I49" s="24"/>
      <c r="J49" s="30"/>
      <c r="K49" s="27"/>
      <c r="L49" s="30"/>
      <c r="M49" s="30"/>
      <c r="N49" s="30"/>
      <c r="O49" s="30"/>
      <c r="P49" s="7"/>
      <c r="Q49" s="7"/>
      <c r="R49" s="7"/>
      <c r="S49" s="7"/>
      <c r="T49" s="37"/>
      <c r="U49" s="37"/>
      <c r="AF49" s="1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</row>
    <row r="50" spans="1:52" s="2" customFormat="1" ht="15.75">
      <c r="A50" s="1"/>
      <c r="C50" s="22"/>
      <c r="D50" s="22"/>
      <c r="E50" s="32"/>
      <c r="F50" s="22"/>
      <c r="G50" s="22"/>
      <c r="H50" s="7"/>
      <c r="I50" s="24"/>
      <c r="J50" s="30"/>
      <c r="K50" s="27"/>
      <c r="L50" s="30"/>
      <c r="M50" s="30"/>
      <c r="N50" s="30"/>
      <c r="O50" s="30"/>
      <c r="P50" s="7"/>
      <c r="Q50" s="7"/>
      <c r="R50" s="7"/>
      <c r="S50" s="7"/>
      <c r="T50" s="37"/>
      <c r="U50" s="37"/>
      <c r="AF50" s="1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</row>
    <row r="51" spans="1:52" s="2" customFormat="1" ht="15.75">
      <c r="A51" s="1"/>
      <c r="C51" s="22"/>
      <c r="D51" s="22"/>
      <c r="E51" s="32"/>
      <c r="F51" s="22"/>
      <c r="G51" s="22"/>
      <c r="H51" s="7"/>
      <c r="I51" s="24"/>
      <c r="J51" s="30"/>
      <c r="K51" s="27"/>
      <c r="L51" s="30"/>
      <c r="M51" s="30"/>
      <c r="N51" s="30"/>
      <c r="O51" s="30"/>
      <c r="P51" s="7"/>
      <c r="Q51" s="7"/>
      <c r="R51" s="7"/>
      <c r="S51" s="7"/>
      <c r="T51" s="37"/>
      <c r="U51" s="37"/>
      <c r="AF51" s="1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52" s="2" customFormat="1" ht="15.75">
      <c r="A52" s="1"/>
      <c r="C52" s="22"/>
      <c r="D52" s="22"/>
      <c r="E52" s="32"/>
      <c r="F52" s="22"/>
      <c r="G52" s="22"/>
      <c r="H52" s="7"/>
      <c r="I52" s="24"/>
      <c r="J52" s="30"/>
      <c r="K52" s="27"/>
      <c r="L52" s="30"/>
      <c r="M52" s="30"/>
      <c r="N52" s="30"/>
      <c r="O52" s="30"/>
      <c r="P52" s="7"/>
      <c r="Q52" s="7"/>
      <c r="R52" s="7"/>
      <c r="S52" s="7"/>
      <c r="T52" s="37"/>
      <c r="U52" s="37"/>
      <c r="AF52" s="1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</row>
    <row r="53" spans="1:52" s="2" customFormat="1" ht="15.75">
      <c r="A53" s="1"/>
      <c r="C53" s="22"/>
      <c r="D53" s="22"/>
      <c r="E53" s="32"/>
      <c r="F53" s="22"/>
      <c r="G53" s="22"/>
      <c r="H53" s="7"/>
      <c r="I53" s="24"/>
      <c r="J53" s="30"/>
      <c r="K53" s="27"/>
      <c r="L53" s="30"/>
      <c r="M53" s="30"/>
      <c r="N53" s="30"/>
      <c r="O53" s="30"/>
      <c r="P53" s="7"/>
      <c r="Q53" s="7"/>
      <c r="R53" s="7"/>
      <c r="S53" s="7"/>
      <c r="T53" s="37"/>
      <c r="U53" s="37"/>
      <c r="AF53" s="1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</row>
    <row r="54" spans="1:52" s="2" customFormat="1" ht="15.75">
      <c r="A54" s="1"/>
      <c r="C54" s="22"/>
      <c r="D54" s="22"/>
      <c r="E54" s="32"/>
      <c r="F54" s="22"/>
      <c r="G54" s="22"/>
      <c r="H54" s="7"/>
      <c r="I54" s="24"/>
      <c r="J54" s="30"/>
      <c r="K54" s="27"/>
      <c r="L54" s="30"/>
      <c r="M54" s="30"/>
      <c r="N54" s="30"/>
      <c r="O54" s="30"/>
      <c r="P54" s="7"/>
      <c r="Q54" s="7"/>
      <c r="R54" s="7"/>
      <c r="S54" s="7"/>
      <c r="T54" s="37"/>
      <c r="U54" s="37"/>
      <c r="AF54" s="1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</row>
    <row r="55" spans="1:52" s="2" customFormat="1" ht="15.75">
      <c r="A55" s="1"/>
      <c r="C55" s="22"/>
      <c r="D55" s="22"/>
      <c r="E55" s="32"/>
      <c r="F55" s="22"/>
      <c r="G55" s="22"/>
      <c r="H55" s="7"/>
      <c r="I55" s="24"/>
      <c r="J55" s="30"/>
      <c r="K55" s="27"/>
      <c r="L55" s="30"/>
      <c r="M55" s="30"/>
      <c r="N55" s="30"/>
      <c r="O55" s="30"/>
      <c r="P55" s="7"/>
      <c r="Q55" s="7"/>
      <c r="R55" s="7"/>
      <c r="S55" s="7"/>
      <c r="T55" s="37"/>
      <c r="U55" s="37"/>
      <c r="AF55" s="1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</row>
    <row r="56" spans="1:52" s="2" customFormat="1" ht="15.75">
      <c r="A56" s="1"/>
      <c r="C56" s="22"/>
      <c r="D56" s="22"/>
      <c r="E56" s="32"/>
      <c r="F56" s="22"/>
      <c r="G56" s="22"/>
      <c r="H56" s="7"/>
      <c r="I56" s="24"/>
      <c r="J56" s="30"/>
      <c r="K56" s="27"/>
      <c r="L56" s="30"/>
      <c r="M56" s="30"/>
      <c r="N56" s="30"/>
      <c r="O56" s="30"/>
      <c r="P56" s="7"/>
      <c r="Q56" s="7"/>
      <c r="R56" s="7"/>
      <c r="S56" s="7"/>
      <c r="T56" s="37"/>
      <c r="U56" s="37"/>
      <c r="AF56" s="1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</row>
    <row r="57" spans="1:52" s="2" customFormat="1" ht="15.75">
      <c r="A57" s="1"/>
      <c r="C57" s="22"/>
      <c r="D57" s="22"/>
      <c r="E57" s="32"/>
      <c r="F57" s="22"/>
      <c r="G57" s="22"/>
      <c r="H57" s="7"/>
      <c r="I57" s="24"/>
      <c r="J57" s="30"/>
      <c r="K57" s="27"/>
      <c r="L57" s="30"/>
      <c r="M57" s="30"/>
      <c r="N57" s="30"/>
      <c r="O57" s="30"/>
      <c r="P57" s="7"/>
      <c r="Q57" s="7"/>
      <c r="R57" s="7"/>
      <c r="S57" s="7"/>
      <c r="T57" s="37"/>
      <c r="U57" s="37"/>
      <c r="AF57" s="1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</row>
    <row r="58" spans="1:52" s="2" customFormat="1" ht="15.75">
      <c r="A58" s="1"/>
      <c r="C58" s="22"/>
      <c r="D58" s="22"/>
      <c r="E58" s="32"/>
      <c r="F58" s="22"/>
      <c r="G58" s="22"/>
      <c r="H58" s="7"/>
      <c r="I58" s="24"/>
      <c r="J58" s="30"/>
      <c r="K58" s="27"/>
      <c r="L58" s="30"/>
      <c r="M58" s="30"/>
      <c r="N58" s="30"/>
      <c r="O58" s="30"/>
      <c r="P58" s="7"/>
      <c r="Q58" s="7"/>
      <c r="R58" s="7"/>
      <c r="S58" s="7"/>
      <c r="T58" s="37"/>
      <c r="U58" s="37"/>
      <c r="AF58" s="1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52" s="2" customFormat="1" ht="15.75">
      <c r="A59" s="1"/>
      <c r="C59" s="22"/>
      <c r="D59" s="22"/>
      <c r="E59" s="32"/>
      <c r="F59" s="22"/>
      <c r="G59" s="22"/>
      <c r="H59" s="7"/>
      <c r="I59" s="24"/>
      <c r="J59" s="30"/>
      <c r="K59" s="27"/>
      <c r="L59" s="30"/>
      <c r="M59" s="30"/>
      <c r="N59" s="30"/>
      <c r="O59" s="30"/>
      <c r="P59" s="7"/>
      <c r="Q59" s="7"/>
      <c r="R59" s="7"/>
      <c r="S59" s="7"/>
      <c r="T59" s="37"/>
      <c r="U59" s="37"/>
      <c r="AF59" s="1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</row>
    <row r="60" spans="1:52" s="2" customFormat="1" ht="15.75">
      <c r="A60" s="1"/>
      <c r="C60" s="22"/>
      <c r="D60" s="22"/>
      <c r="E60" s="32"/>
      <c r="F60" s="22"/>
      <c r="G60" s="22"/>
      <c r="H60" s="7"/>
      <c r="I60" s="24"/>
      <c r="J60" s="30"/>
      <c r="K60" s="27"/>
      <c r="L60" s="30"/>
      <c r="M60" s="30"/>
      <c r="N60" s="30"/>
      <c r="O60" s="30"/>
      <c r="P60" s="7"/>
      <c r="Q60" s="7"/>
      <c r="R60" s="7"/>
      <c r="S60" s="7"/>
      <c r="T60" s="37"/>
      <c r="U60" s="37"/>
      <c r="AF60" s="1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52" s="2" customFormat="1" ht="15.75">
      <c r="A61" s="1"/>
      <c r="C61" s="22"/>
      <c r="D61" s="22"/>
      <c r="E61" s="32"/>
      <c r="F61" s="22"/>
      <c r="G61" s="22"/>
      <c r="H61" s="7"/>
      <c r="I61" s="24"/>
      <c r="J61" s="30"/>
      <c r="K61" s="27"/>
      <c r="L61" s="30"/>
      <c r="M61" s="30"/>
      <c r="N61" s="30"/>
      <c r="O61" s="30"/>
      <c r="P61" s="7"/>
      <c r="Q61" s="7"/>
      <c r="R61" s="7"/>
      <c r="S61" s="7"/>
      <c r="T61" s="37"/>
      <c r="U61" s="37"/>
      <c r="AF61" s="1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</row>
    <row r="62" spans="1:52" s="2" customFormat="1" ht="15.75">
      <c r="A62" s="1"/>
      <c r="C62" s="22"/>
      <c r="D62" s="22"/>
      <c r="E62" s="32"/>
      <c r="F62" s="22"/>
      <c r="G62" s="22"/>
      <c r="H62" s="7"/>
      <c r="I62" s="24"/>
      <c r="J62" s="30"/>
      <c r="K62" s="27"/>
      <c r="L62" s="30"/>
      <c r="M62" s="30"/>
      <c r="N62" s="30"/>
      <c r="O62" s="30"/>
      <c r="P62" s="7"/>
      <c r="Q62" s="7"/>
      <c r="R62" s="7"/>
      <c r="S62" s="7"/>
      <c r="T62" s="37"/>
      <c r="U62" s="37"/>
      <c r="AF62" s="1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52" s="2" customFormat="1" ht="15.75">
      <c r="A63" s="1"/>
      <c r="C63" s="22"/>
      <c r="D63" s="22"/>
      <c r="E63" s="32"/>
      <c r="F63" s="22"/>
      <c r="G63" s="22"/>
      <c r="H63" s="7"/>
      <c r="I63" s="24"/>
      <c r="J63" s="30"/>
      <c r="K63" s="27"/>
      <c r="L63" s="30"/>
      <c r="M63" s="30"/>
      <c r="N63" s="30"/>
      <c r="O63" s="30"/>
      <c r="P63" s="7"/>
      <c r="Q63" s="7"/>
      <c r="R63" s="7"/>
      <c r="S63" s="7"/>
      <c r="T63" s="37"/>
      <c r="U63" s="37"/>
      <c r="AF63" s="1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</row>
    <row r="64" spans="1:52" s="2" customFormat="1" ht="15.75">
      <c r="A64" s="1"/>
      <c r="C64" s="22"/>
      <c r="D64" s="22"/>
      <c r="E64" s="32"/>
      <c r="F64" s="22"/>
      <c r="G64" s="22"/>
      <c r="H64" s="7"/>
      <c r="I64" s="24"/>
      <c r="J64" s="30"/>
      <c r="K64" s="27"/>
      <c r="L64" s="30"/>
      <c r="M64" s="30"/>
      <c r="N64" s="30"/>
      <c r="O64" s="30"/>
      <c r="P64" s="7"/>
      <c r="Q64" s="7"/>
      <c r="R64" s="7"/>
      <c r="S64" s="7"/>
      <c r="T64" s="37"/>
      <c r="U64" s="37"/>
      <c r="AF64" s="1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  <row r="65" spans="1:52" s="2" customFormat="1" ht="15.75">
      <c r="A65" s="1"/>
      <c r="C65" s="22"/>
      <c r="D65" s="22"/>
      <c r="E65" s="32"/>
      <c r="F65" s="22"/>
      <c r="G65" s="22"/>
      <c r="H65" s="7"/>
      <c r="I65" s="24"/>
      <c r="J65" s="30"/>
      <c r="K65" s="27"/>
      <c r="L65" s="30"/>
      <c r="M65" s="30"/>
      <c r="N65" s="30"/>
      <c r="O65" s="30"/>
      <c r="P65" s="7"/>
      <c r="Q65" s="7"/>
      <c r="R65" s="7"/>
      <c r="S65" s="7"/>
      <c r="T65" s="37"/>
      <c r="U65" s="37"/>
      <c r="AF65" s="1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</row>
    <row r="66" spans="1:52" s="2" customFormat="1" ht="15.75">
      <c r="A66" s="1"/>
      <c r="C66" s="22"/>
      <c r="D66" s="22"/>
      <c r="E66" s="32"/>
      <c r="F66" s="22"/>
      <c r="G66" s="22"/>
      <c r="H66" s="7"/>
      <c r="I66" s="24"/>
      <c r="J66" s="30"/>
      <c r="K66" s="27"/>
      <c r="L66" s="30"/>
      <c r="M66" s="30"/>
      <c r="N66" s="30"/>
      <c r="O66" s="30"/>
      <c r="P66" s="7"/>
      <c r="Q66" s="7"/>
      <c r="R66" s="7"/>
      <c r="S66" s="7"/>
      <c r="T66" s="37"/>
      <c r="U66" s="37"/>
      <c r="AF66" s="1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</row>
    <row r="67" spans="1:52" s="2" customFormat="1" ht="15.75">
      <c r="A67" s="1"/>
      <c r="C67" s="22"/>
      <c r="D67" s="22"/>
      <c r="E67" s="32"/>
      <c r="F67" s="22"/>
      <c r="G67" s="22"/>
      <c r="H67" s="7"/>
      <c r="I67" s="24"/>
      <c r="J67" s="30"/>
      <c r="K67" s="27"/>
      <c r="L67" s="30"/>
      <c r="M67" s="30"/>
      <c r="N67" s="30"/>
      <c r="O67" s="30"/>
      <c r="P67" s="7"/>
      <c r="Q67" s="7"/>
      <c r="R67" s="7"/>
      <c r="S67" s="7"/>
      <c r="T67" s="37"/>
      <c r="U67" s="37"/>
      <c r="AF67" s="1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52" s="2" customFormat="1" ht="15.75">
      <c r="A68" s="1"/>
      <c r="C68" s="22"/>
      <c r="D68" s="22"/>
      <c r="E68" s="32"/>
      <c r="F68" s="22"/>
      <c r="G68" s="22"/>
      <c r="H68" s="7"/>
      <c r="I68" s="24"/>
      <c r="J68" s="30"/>
      <c r="K68" s="27"/>
      <c r="L68" s="30"/>
      <c r="M68" s="30"/>
      <c r="N68" s="30"/>
      <c r="O68" s="30"/>
      <c r="P68" s="7"/>
      <c r="Q68" s="7"/>
      <c r="R68" s="7"/>
      <c r="S68" s="7"/>
      <c r="T68" s="37"/>
      <c r="U68" s="37"/>
      <c r="AF68" s="1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</row>
    <row r="69" spans="1:52" s="2" customFormat="1" ht="15.75">
      <c r="A69" s="1"/>
      <c r="C69" s="22"/>
      <c r="D69" s="22"/>
      <c r="E69" s="32"/>
      <c r="F69" s="22"/>
      <c r="G69" s="22"/>
      <c r="H69" s="7"/>
      <c r="I69" s="24"/>
      <c r="J69" s="30"/>
      <c r="K69" s="27"/>
      <c r="L69" s="30"/>
      <c r="M69" s="30"/>
      <c r="N69" s="30"/>
      <c r="O69" s="30"/>
      <c r="P69" s="7"/>
      <c r="Q69" s="7"/>
      <c r="R69" s="7"/>
      <c r="S69" s="7"/>
      <c r="T69" s="37"/>
      <c r="U69" s="37"/>
      <c r="AF69" s="1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s="2" customFormat="1" ht="15.75">
      <c r="A70" s="1"/>
      <c r="C70" s="22"/>
      <c r="D70" s="22"/>
      <c r="E70" s="32"/>
      <c r="F70" s="22"/>
      <c r="G70" s="22"/>
      <c r="H70" s="7"/>
      <c r="I70" s="24"/>
      <c r="J70" s="30"/>
      <c r="K70" s="27"/>
      <c r="L70" s="30"/>
      <c r="M70" s="30"/>
      <c r="N70" s="30"/>
      <c r="O70" s="30"/>
      <c r="P70" s="7"/>
      <c r="Q70" s="7"/>
      <c r="R70" s="7"/>
      <c r="S70" s="7"/>
      <c r="T70" s="37"/>
      <c r="U70" s="37"/>
      <c r="AF70" s="1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</row>
    <row r="71" spans="1:52" s="2" customFormat="1" ht="15.75">
      <c r="A71" s="1"/>
      <c r="C71" s="22"/>
      <c r="D71" s="22"/>
      <c r="E71" s="32"/>
      <c r="F71" s="22"/>
      <c r="G71" s="22"/>
      <c r="H71" s="7"/>
      <c r="I71" s="24"/>
      <c r="J71" s="30"/>
      <c r="K71" s="27"/>
      <c r="L71" s="30"/>
      <c r="M71" s="30"/>
      <c r="N71" s="30"/>
      <c r="O71" s="30"/>
      <c r="P71" s="7"/>
      <c r="Q71" s="7"/>
      <c r="R71" s="7"/>
      <c r="S71" s="7"/>
      <c r="T71" s="37"/>
      <c r="U71" s="37"/>
      <c r="AF71" s="1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</row>
    <row r="72" spans="1:52" s="2" customFormat="1" ht="15.75">
      <c r="A72" s="1"/>
      <c r="C72" s="22"/>
      <c r="D72" s="22"/>
      <c r="E72" s="32"/>
      <c r="F72" s="22"/>
      <c r="G72" s="22"/>
      <c r="H72" s="7"/>
      <c r="I72" s="24"/>
      <c r="J72" s="30"/>
      <c r="K72" s="27"/>
      <c r="L72" s="30"/>
      <c r="M72" s="30"/>
      <c r="N72" s="30"/>
      <c r="O72" s="30"/>
      <c r="P72" s="7"/>
      <c r="Q72" s="7"/>
      <c r="R72" s="7"/>
      <c r="S72" s="7"/>
      <c r="T72" s="37"/>
      <c r="U72" s="37"/>
      <c r="AF72" s="1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</row>
    <row r="73" spans="1:52" s="2" customFormat="1" ht="15.75">
      <c r="A73" s="1"/>
      <c r="C73" s="22"/>
      <c r="D73" s="22"/>
      <c r="E73" s="32"/>
      <c r="F73" s="22"/>
      <c r="G73" s="22"/>
      <c r="H73" s="7"/>
      <c r="I73" s="24"/>
      <c r="J73" s="30"/>
      <c r="K73" s="27"/>
      <c r="L73" s="30"/>
      <c r="M73" s="30"/>
      <c r="N73" s="30"/>
      <c r="O73" s="30"/>
      <c r="P73" s="7"/>
      <c r="Q73" s="7"/>
      <c r="R73" s="7"/>
      <c r="S73" s="7"/>
      <c r="T73" s="37"/>
      <c r="U73" s="37"/>
      <c r="AF73" s="1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</row>
    <row r="74" spans="1:52" s="2" customFormat="1" ht="15.75">
      <c r="A74" s="1"/>
      <c r="C74" s="22"/>
      <c r="D74" s="22"/>
      <c r="E74" s="32"/>
      <c r="F74" s="22"/>
      <c r="G74" s="22"/>
      <c r="H74" s="7"/>
      <c r="I74" s="24"/>
      <c r="J74" s="30"/>
      <c r="K74" s="27"/>
      <c r="L74" s="30"/>
      <c r="M74" s="30"/>
      <c r="N74" s="30"/>
      <c r="O74" s="30"/>
      <c r="P74" s="7"/>
      <c r="Q74" s="7"/>
      <c r="R74" s="7"/>
      <c r="S74" s="7"/>
      <c r="T74" s="37"/>
      <c r="U74" s="37"/>
      <c r="AF74" s="1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</row>
    <row r="75" spans="1:52" s="2" customFormat="1" ht="15.75">
      <c r="A75" s="1"/>
      <c r="C75" s="22"/>
      <c r="D75" s="22"/>
      <c r="E75" s="32"/>
      <c r="F75" s="22"/>
      <c r="G75" s="22"/>
      <c r="H75" s="7"/>
      <c r="I75" s="24"/>
      <c r="J75" s="30"/>
      <c r="K75" s="27"/>
      <c r="L75" s="30"/>
      <c r="M75" s="30"/>
      <c r="N75" s="30"/>
      <c r="O75" s="30"/>
      <c r="P75" s="7"/>
      <c r="Q75" s="7"/>
      <c r="R75" s="7"/>
      <c r="S75" s="7"/>
      <c r="T75" s="37"/>
      <c r="U75" s="37"/>
      <c r="AF75" s="1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</row>
    <row r="76" spans="1:52" s="2" customFormat="1" ht="15.75">
      <c r="A76" s="1"/>
      <c r="C76" s="22"/>
      <c r="D76" s="22"/>
      <c r="E76" s="32"/>
      <c r="F76" s="22"/>
      <c r="G76" s="22"/>
      <c r="H76" s="7"/>
      <c r="I76" s="24"/>
      <c r="J76" s="30"/>
      <c r="K76" s="27"/>
      <c r="L76" s="30"/>
      <c r="M76" s="30"/>
      <c r="N76" s="30"/>
      <c r="O76" s="30"/>
      <c r="P76" s="7"/>
      <c r="Q76" s="7"/>
      <c r="R76" s="7"/>
      <c r="S76" s="7"/>
      <c r="T76" s="37"/>
      <c r="U76" s="37"/>
      <c r="AF76" s="1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</row>
    <row r="77" spans="1:52" s="2" customFormat="1" ht="15.75">
      <c r="A77" s="1"/>
      <c r="C77" s="22"/>
      <c r="D77" s="22"/>
      <c r="E77" s="32"/>
      <c r="F77" s="22"/>
      <c r="G77" s="22"/>
      <c r="H77" s="7"/>
      <c r="I77" s="24"/>
      <c r="J77" s="30"/>
      <c r="K77" s="27"/>
      <c r="L77" s="30"/>
      <c r="M77" s="30"/>
      <c r="N77" s="30"/>
      <c r="O77" s="30"/>
      <c r="P77" s="7"/>
      <c r="Q77" s="7"/>
      <c r="R77" s="7"/>
      <c r="S77" s="7"/>
      <c r="T77" s="37"/>
      <c r="U77" s="37"/>
      <c r="AF77" s="1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</row>
    <row r="78" spans="1:52" s="2" customFormat="1" ht="15.75">
      <c r="A78" s="1"/>
      <c r="C78" s="22"/>
      <c r="D78" s="22"/>
      <c r="E78" s="32"/>
      <c r="F78" s="22"/>
      <c r="G78" s="22"/>
      <c r="H78" s="7"/>
      <c r="I78" s="24"/>
      <c r="J78" s="30"/>
      <c r="K78" s="27"/>
      <c r="L78" s="30"/>
      <c r="M78" s="30"/>
      <c r="N78" s="30"/>
      <c r="O78" s="30"/>
      <c r="P78" s="7"/>
      <c r="Q78" s="7"/>
      <c r="R78" s="7"/>
      <c r="S78" s="7"/>
      <c r="AF78" s="1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</row>
    <row r="79" spans="1:52" s="2" customFormat="1" ht="15.75">
      <c r="A79" s="1"/>
      <c r="C79" s="22"/>
      <c r="D79" s="22"/>
      <c r="E79" s="32"/>
      <c r="F79" s="22"/>
      <c r="G79" s="22"/>
      <c r="H79" s="7"/>
      <c r="I79" s="24"/>
      <c r="J79" s="30"/>
      <c r="K79" s="27"/>
      <c r="L79" s="30"/>
      <c r="M79" s="30"/>
      <c r="N79" s="30"/>
      <c r="O79" s="30"/>
      <c r="P79" s="7"/>
      <c r="Q79" s="7"/>
      <c r="R79" s="7"/>
      <c r="S79" s="7"/>
      <c r="AF79" s="1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</row>
    <row r="80" spans="1:52" s="2" customFormat="1" ht="15.75">
      <c r="A80" s="1"/>
      <c r="C80" s="22"/>
      <c r="D80" s="22"/>
      <c r="E80" s="32"/>
      <c r="F80" s="22"/>
      <c r="G80" s="22"/>
      <c r="H80" s="7"/>
      <c r="I80" s="24"/>
      <c r="J80" s="30"/>
      <c r="K80" s="27"/>
      <c r="L80" s="30"/>
      <c r="M80" s="30"/>
      <c r="N80" s="30"/>
      <c r="O80" s="30"/>
      <c r="P80" s="7"/>
      <c r="Q80" s="7"/>
      <c r="R80" s="7"/>
      <c r="S80" s="7"/>
      <c r="AF80" s="1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spans="1:52" s="2" customFormat="1" ht="15.75">
      <c r="A81" s="1"/>
      <c r="C81" s="22"/>
      <c r="D81" s="22"/>
      <c r="E81" s="32"/>
      <c r="F81" s="22"/>
      <c r="G81" s="22"/>
      <c r="H81" s="7"/>
      <c r="I81" s="24"/>
      <c r="J81" s="30"/>
      <c r="K81" s="27"/>
      <c r="L81" s="30"/>
      <c r="M81" s="30"/>
      <c r="N81" s="30"/>
      <c r="O81" s="30"/>
      <c r="P81" s="7"/>
      <c r="Q81" s="7"/>
      <c r="R81" s="7"/>
      <c r="S81" s="7"/>
      <c r="AF81" s="1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2" customFormat="1" ht="15.75">
      <c r="A82" s="1"/>
      <c r="C82" s="22"/>
      <c r="D82" s="22"/>
      <c r="E82" s="32"/>
      <c r="F82" s="22"/>
      <c r="G82" s="22"/>
      <c r="H82" s="7"/>
      <c r="I82" s="24"/>
      <c r="J82" s="30"/>
      <c r="K82" s="27"/>
      <c r="L82" s="30"/>
      <c r="M82" s="30"/>
      <c r="N82" s="30"/>
      <c r="O82" s="30"/>
      <c r="P82" s="7"/>
      <c r="Q82" s="7"/>
      <c r="R82" s="7"/>
      <c r="S82" s="7"/>
      <c r="AF82" s="1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</row>
    <row r="83" spans="1:52" s="2" customFormat="1" ht="15.75">
      <c r="A83" s="1"/>
      <c r="C83" s="22"/>
      <c r="D83" s="22"/>
      <c r="E83" s="32"/>
      <c r="F83" s="22"/>
      <c r="G83" s="22"/>
      <c r="H83" s="7"/>
      <c r="I83" s="24"/>
      <c r="J83" s="30"/>
      <c r="K83" s="27"/>
      <c r="L83" s="30"/>
      <c r="M83" s="30"/>
      <c r="N83" s="30"/>
      <c r="O83" s="30"/>
      <c r="P83" s="7"/>
      <c r="Q83" s="7"/>
      <c r="R83" s="7"/>
      <c r="S83" s="7"/>
      <c r="AF83" s="1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</row>
    <row r="84" spans="1:52" s="2" customFormat="1" ht="15.75">
      <c r="A84" s="1"/>
      <c r="C84" s="22"/>
      <c r="D84" s="22"/>
      <c r="E84" s="32"/>
      <c r="F84" s="22"/>
      <c r="G84" s="22"/>
      <c r="H84" s="7"/>
      <c r="I84" s="24"/>
      <c r="J84" s="30"/>
      <c r="K84" s="27"/>
      <c r="L84" s="30"/>
      <c r="M84" s="30"/>
      <c r="N84" s="30"/>
      <c r="O84" s="30"/>
      <c r="P84" s="7"/>
      <c r="Q84" s="7"/>
      <c r="R84" s="7"/>
      <c r="S84" s="7"/>
      <c r="AF84" s="1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</row>
    <row r="85" spans="1:52" s="2" customFormat="1" ht="15.75">
      <c r="A85" s="1"/>
      <c r="C85" s="22"/>
      <c r="D85" s="22"/>
      <c r="E85" s="32"/>
      <c r="F85" s="22"/>
      <c r="G85" s="22"/>
      <c r="H85" s="7"/>
      <c r="I85" s="24"/>
      <c r="J85" s="30"/>
      <c r="K85" s="27"/>
      <c r="L85" s="30"/>
      <c r="M85" s="30"/>
      <c r="N85" s="30"/>
      <c r="O85" s="30"/>
      <c r="P85" s="7"/>
      <c r="Q85" s="7"/>
      <c r="R85" s="7"/>
      <c r="S85" s="7"/>
      <c r="AF85" s="1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6" spans="1:52" s="7" customFormat="1" ht="15.75">
      <c r="A86" s="1"/>
      <c r="B86" s="2"/>
      <c r="C86" s="22"/>
      <c r="D86" s="22"/>
      <c r="E86" s="32"/>
      <c r="F86" s="22"/>
      <c r="G86" s="22"/>
      <c r="I86" s="24"/>
      <c r="J86" s="30"/>
      <c r="K86" s="27"/>
      <c r="L86" s="30"/>
      <c r="M86" s="30"/>
      <c r="N86" s="30"/>
      <c r="O86" s="3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pans="1:52" s="7" customFormat="1" ht="15.75">
      <c r="A87" s="1"/>
      <c r="B87" s="2"/>
      <c r="C87" s="22"/>
      <c r="D87" s="22"/>
      <c r="E87" s="32"/>
      <c r="F87" s="22"/>
      <c r="G87" s="22"/>
      <c r="I87" s="24"/>
      <c r="J87" s="30"/>
      <c r="K87" s="27"/>
      <c r="L87" s="30"/>
      <c r="M87" s="30"/>
      <c r="N87" s="30"/>
      <c r="O87" s="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pans="1:52" s="7" customFormat="1" ht="15.75">
      <c r="A88" s="1"/>
      <c r="B88" s="2"/>
      <c r="C88" s="22"/>
      <c r="D88" s="22"/>
      <c r="E88" s="32"/>
      <c r="F88" s="22"/>
      <c r="G88" s="22"/>
      <c r="I88" s="24"/>
      <c r="J88" s="30"/>
      <c r="K88" s="27"/>
      <c r="L88" s="30"/>
      <c r="M88" s="30"/>
      <c r="N88" s="30"/>
      <c r="O88" s="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s="7" customFormat="1" ht="15.75">
      <c r="A89" s="1"/>
      <c r="B89" s="2"/>
      <c r="C89" s="22"/>
      <c r="D89" s="22"/>
      <c r="E89" s="32"/>
      <c r="F89" s="22"/>
      <c r="G89" s="22"/>
      <c r="I89" s="24"/>
      <c r="J89" s="30"/>
      <c r="K89" s="27"/>
      <c r="L89" s="30"/>
      <c r="M89" s="30"/>
      <c r="N89" s="30"/>
      <c r="O89" s="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pans="1:52" s="7" customFormat="1" ht="15.75">
      <c r="A90" s="1"/>
      <c r="B90" s="2"/>
      <c r="C90" s="22"/>
      <c r="D90" s="22"/>
      <c r="E90" s="32"/>
      <c r="F90" s="22"/>
      <c r="G90" s="22"/>
      <c r="I90" s="24"/>
      <c r="J90" s="30"/>
      <c r="K90" s="27"/>
      <c r="L90" s="30"/>
      <c r="M90" s="30"/>
      <c r="N90" s="30"/>
      <c r="O90" s="30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pans="1:52" s="7" customFormat="1" ht="15.75">
      <c r="A91" s="1"/>
      <c r="B91" s="2"/>
      <c r="C91" s="22"/>
      <c r="D91" s="22"/>
      <c r="E91" s="32"/>
      <c r="F91" s="22"/>
      <c r="G91" s="22"/>
      <c r="I91" s="24"/>
      <c r="J91" s="30"/>
      <c r="K91" s="27"/>
      <c r="L91" s="30"/>
      <c r="M91" s="30"/>
      <c r="N91" s="30"/>
      <c r="O91" s="30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52" s="7" customFormat="1" ht="15.75">
      <c r="A92" s="1"/>
      <c r="B92" s="2"/>
      <c r="C92" s="22"/>
      <c r="D92" s="22"/>
      <c r="E92" s="32"/>
      <c r="F92" s="22"/>
      <c r="G92" s="22"/>
      <c r="I92" s="24"/>
      <c r="J92" s="30"/>
      <c r="K92" s="27"/>
      <c r="L92" s="30"/>
      <c r="M92" s="30"/>
      <c r="N92" s="30"/>
      <c r="O92" s="30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pans="1:52" s="7" customFormat="1" ht="15.75">
      <c r="A93" s="1"/>
      <c r="B93" s="2"/>
      <c r="C93" s="22"/>
      <c r="D93" s="22"/>
      <c r="E93" s="32"/>
      <c r="F93" s="22"/>
      <c r="G93" s="22"/>
      <c r="I93" s="24"/>
      <c r="J93" s="30"/>
      <c r="K93" s="27"/>
      <c r="L93" s="30"/>
      <c r="M93" s="30"/>
      <c r="N93" s="30"/>
      <c r="O93" s="30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52" s="7" customFormat="1" ht="15.75">
      <c r="A94" s="1"/>
      <c r="B94" s="2"/>
      <c r="C94" s="22"/>
      <c r="D94" s="22"/>
      <c r="E94" s="32"/>
      <c r="F94" s="22"/>
      <c r="G94" s="22"/>
      <c r="I94" s="24"/>
      <c r="J94" s="30"/>
      <c r="K94" s="27"/>
      <c r="L94" s="30"/>
      <c r="M94" s="30"/>
      <c r="N94" s="30"/>
      <c r="O94" s="30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pans="1:52" s="7" customFormat="1" ht="15.75">
      <c r="A95" s="1"/>
      <c r="B95" s="2"/>
      <c r="C95" s="22"/>
      <c r="D95" s="22"/>
      <c r="E95" s="32"/>
      <c r="F95" s="22"/>
      <c r="G95" s="22"/>
      <c r="I95" s="24"/>
      <c r="J95" s="30"/>
      <c r="K95" s="27"/>
      <c r="L95" s="30"/>
      <c r="M95" s="30"/>
      <c r="N95" s="30"/>
      <c r="O95" s="30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s="7" customFormat="1" ht="15.75">
      <c r="A96" s="1"/>
      <c r="B96" s="2"/>
      <c r="C96" s="22"/>
      <c r="D96" s="22"/>
      <c r="E96" s="32"/>
      <c r="F96" s="22"/>
      <c r="G96" s="22"/>
      <c r="I96" s="24"/>
      <c r="J96" s="30"/>
      <c r="K96" s="27"/>
      <c r="L96" s="30"/>
      <c r="M96" s="30"/>
      <c r="N96" s="30"/>
      <c r="O96" s="30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pans="1:52" s="7" customFormat="1" ht="15.75">
      <c r="A97" s="1"/>
      <c r="B97" s="2"/>
      <c r="C97" s="22"/>
      <c r="D97" s="22"/>
      <c r="E97" s="32"/>
      <c r="F97" s="22"/>
      <c r="G97" s="22"/>
      <c r="I97" s="24"/>
      <c r="J97" s="30"/>
      <c r="K97" s="27"/>
      <c r="L97" s="30"/>
      <c r="M97" s="30"/>
      <c r="N97" s="30"/>
      <c r="O97" s="30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s="7" customFormat="1" ht="15.75">
      <c r="A98" s="1"/>
      <c r="B98" s="2"/>
      <c r="C98" s="22"/>
      <c r="D98" s="22"/>
      <c r="E98" s="32"/>
      <c r="F98" s="22"/>
      <c r="G98" s="22"/>
      <c r="I98" s="24"/>
      <c r="J98" s="30"/>
      <c r="K98" s="27"/>
      <c r="L98" s="30"/>
      <c r="M98" s="30"/>
      <c r="N98" s="30"/>
      <c r="O98" s="30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pans="1:52" s="7" customFormat="1" ht="15.75">
      <c r="A99" s="1"/>
      <c r="B99" s="2"/>
      <c r="C99" s="22"/>
      <c r="D99" s="22"/>
      <c r="E99" s="32"/>
      <c r="F99" s="22"/>
      <c r="G99" s="22"/>
      <c r="I99" s="24"/>
      <c r="J99" s="30"/>
      <c r="K99" s="27"/>
      <c r="L99" s="30"/>
      <c r="M99" s="30"/>
      <c r="N99" s="30"/>
      <c r="O99" s="30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pans="1:52" s="7" customFormat="1" ht="15.75">
      <c r="A100" s="1"/>
      <c r="B100" s="2"/>
      <c r="C100" s="22"/>
      <c r="D100" s="22"/>
      <c r="E100" s="32"/>
      <c r="F100" s="22"/>
      <c r="G100" s="22"/>
      <c r="I100" s="24"/>
      <c r="J100" s="30"/>
      <c r="K100" s="27"/>
      <c r="L100" s="30"/>
      <c r="M100" s="30"/>
      <c r="N100" s="30"/>
      <c r="O100" s="30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s="7" customFormat="1" ht="15.75">
      <c r="A101" s="1"/>
      <c r="B101" s="2"/>
      <c r="C101" s="22"/>
      <c r="D101" s="22"/>
      <c r="E101" s="32"/>
      <c r="F101" s="22"/>
      <c r="G101" s="22"/>
      <c r="I101" s="24"/>
      <c r="J101" s="30"/>
      <c r="K101" s="27"/>
      <c r="L101" s="30"/>
      <c r="M101" s="30"/>
      <c r="N101" s="30"/>
      <c r="O101" s="30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pans="1:52" s="7" customFormat="1" ht="15.75">
      <c r="A102" s="1"/>
      <c r="B102" s="2"/>
      <c r="C102" s="22"/>
      <c r="D102" s="22"/>
      <c r="E102" s="32"/>
      <c r="F102" s="22"/>
      <c r="G102" s="22"/>
      <c r="I102" s="24"/>
      <c r="J102" s="30"/>
      <c r="K102" s="27"/>
      <c r="L102" s="30"/>
      <c r="M102" s="30"/>
      <c r="N102" s="30"/>
      <c r="O102" s="30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pans="1:52" s="7" customFormat="1" ht="15.75">
      <c r="A103" s="1"/>
      <c r="B103" s="2"/>
      <c r="C103" s="22"/>
      <c r="D103" s="22"/>
      <c r="E103" s="32"/>
      <c r="F103" s="22"/>
      <c r="G103" s="22"/>
      <c r="I103" s="24"/>
      <c r="J103" s="30"/>
      <c r="K103" s="27"/>
      <c r="L103" s="30"/>
      <c r="M103" s="30"/>
      <c r="N103" s="30"/>
      <c r="O103" s="30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pans="1:52" s="7" customFormat="1" ht="15.75">
      <c r="A104" s="1"/>
      <c r="B104" s="2"/>
      <c r="C104" s="22"/>
      <c r="D104" s="22"/>
      <c r="E104" s="32"/>
      <c r="F104" s="22"/>
      <c r="G104" s="22"/>
      <c r="I104" s="24"/>
      <c r="J104" s="30"/>
      <c r="K104" s="27"/>
      <c r="L104" s="30"/>
      <c r="M104" s="30"/>
      <c r="N104" s="30"/>
      <c r="O104" s="30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s="7" customFormat="1" ht="15.75">
      <c r="A105" s="1"/>
      <c r="B105" s="2"/>
      <c r="C105" s="22"/>
      <c r="D105" s="22"/>
      <c r="E105" s="32"/>
      <c r="F105" s="22"/>
      <c r="G105" s="22"/>
      <c r="I105" s="24"/>
      <c r="J105" s="30"/>
      <c r="K105" s="27"/>
      <c r="L105" s="30"/>
      <c r="M105" s="30"/>
      <c r="N105" s="30"/>
      <c r="O105" s="3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pans="1:52" s="7" customFormat="1" ht="15.75">
      <c r="A106" s="1"/>
      <c r="B106" s="2"/>
      <c r="C106" s="22"/>
      <c r="D106" s="22"/>
      <c r="E106" s="32"/>
      <c r="F106" s="22"/>
      <c r="G106" s="22"/>
      <c r="I106" s="24"/>
      <c r="J106" s="30"/>
      <c r="K106" s="27"/>
      <c r="L106" s="30"/>
      <c r="M106" s="30"/>
      <c r="N106" s="30"/>
      <c r="O106" s="30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s="7" customFormat="1" ht="15.75">
      <c r="A107" s="1"/>
      <c r="B107" s="2"/>
      <c r="C107" s="22"/>
      <c r="D107" s="22"/>
      <c r="E107" s="32"/>
      <c r="F107" s="22"/>
      <c r="G107" s="22"/>
      <c r="I107" s="24"/>
      <c r="J107" s="30"/>
      <c r="K107" s="27"/>
      <c r="L107" s="30"/>
      <c r="M107" s="30"/>
      <c r="N107" s="30"/>
      <c r="O107" s="3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s="7" customFormat="1" ht="15.75">
      <c r="A108" s="1"/>
      <c r="B108" s="2"/>
      <c r="C108" s="22"/>
      <c r="D108" s="22"/>
      <c r="E108" s="32"/>
      <c r="F108" s="22"/>
      <c r="G108" s="22"/>
      <c r="I108" s="24"/>
      <c r="J108" s="30"/>
      <c r="K108" s="27"/>
      <c r="L108" s="30"/>
      <c r="M108" s="30"/>
      <c r="N108" s="30"/>
      <c r="O108" s="30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s="7" customFormat="1" ht="15.75">
      <c r="A109" s="1"/>
      <c r="B109" s="2"/>
      <c r="C109" s="22"/>
      <c r="D109" s="22"/>
      <c r="E109" s="32"/>
      <c r="F109" s="22"/>
      <c r="G109" s="22"/>
      <c r="I109" s="24"/>
      <c r="J109" s="30"/>
      <c r="K109" s="27"/>
      <c r="L109" s="30"/>
      <c r="M109" s="30"/>
      <c r="N109" s="30"/>
      <c r="O109" s="30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 s="7" customFormat="1" ht="15.75">
      <c r="A110" s="1"/>
      <c r="B110" s="2"/>
      <c r="C110" s="22"/>
      <c r="D110" s="22"/>
      <c r="E110" s="32"/>
      <c r="F110" s="22"/>
      <c r="G110" s="22"/>
      <c r="I110" s="24"/>
      <c r="J110" s="30"/>
      <c r="K110" s="27"/>
      <c r="L110" s="30"/>
      <c r="M110" s="30"/>
      <c r="N110" s="30"/>
      <c r="O110" s="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pans="1:52" s="7" customFormat="1" ht="15.75">
      <c r="A111" s="1"/>
      <c r="B111" s="2"/>
      <c r="C111" s="22"/>
      <c r="D111" s="22"/>
      <c r="E111" s="32"/>
      <c r="F111" s="22"/>
      <c r="G111" s="22"/>
      <c r="I111" s="24"/>
      <c r="J111" s="30"/>
      <c r="K111" s="27"/>
      <c r="L111" s="30"/>
      <c r="M111" s="30"/>
      <c r="N111" s="30"/>
      <c r="O111" s="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pans="1:52" s="7" customFormat="1" ht="15.75">
      <c r="A112" s="1"/>
      <c r="B112" s="2"/>
      <c r="C112" s="22"/>
      <c r="D112" s="22"/>
      <c r="E112" s="32"/>
      <c r="F112" s="22"/>
      <c r="G112" s="22"/>
      <c r="I112" s="24"/>
      <c r="J112" s="30"/>
      <c r="K112" s="27"/>
      <c r="L112" s="30"/>
      <c r="M112" s="30"/>
      <c r="N112" s="30"/>
      <c r="O112" s="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pans="1:52" s="7" customFormat="1" ht="15.75">
      <c r="A113" s="1"/>
      <c r="B113" s="2"/>
      <c r="C113" s="22"/>
      <c r="D113" s="22"/>
      <c r="E113" s="32"/>
      <c r="F113" s="22"/>
      <c r="G113" s="22"/>
      <c r="I113" s="24"/>
      <c r="J113" s="30"/>
      <c r="K113" s="27"/>
      <c r="L113" s="30"/>
      <c r="M113" s="30"/>
      <c r="N113" s="30"/>
      <c r="O113" s="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pans="1:52" s="7" customFormat="1" ht="15.75">
      <c r="A114" s="1"/>
      <c r="B114" s="2"/>
      <c r="C114" s="22"/>
      <c r="D114" s="22"/>
      <c r="E114" s="32"/>
      <c r="F114" s="22"/>
      <c r="G114" s="22"/>
      <c r="I114" s="24"/>
      <c r="J114" s="30"/>
      <c r="K114" s="27"/>
      <c r="L114" s="30"/>
      <c r="M114" s="30"/>
      <c r="N114" s="30"/>
      <c r="O114" s="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pans="1:52" s="7" customFormat="1" ht="15.75">
      <c r="A115" s="1"/>
      <c r="B115" s="2"/>
      <c r="C115" s="22"/>
      <c r="D115" s="22"/>
      <c r="E115" s="32"/>
      <c r="F115" s="22"/>
      <c r="G115" s="22"/>
      <c r="I115" s="24"/>
      <c r="J115" s="30"/>
      <c r="K115" s="27"/>
      <c r="L115" s="30"/>
      <c r="M115" s="30"/>
      <c r="N115" s="30"/>
      <c r="O115" s="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pans="1:52" s="7" customFormat="1" ht="15.75">
      <c r="A116" s="1"/>
      <c r="B116" s="2"/>
      <c r="C116" s="22"/>
      <c r="D116" s="22"/>
      <c r="E116" s="32"/>
      <c r="F116" s="22"/>
      <c r="G116" s="22"/>
      <c r="I116" s="24"/>
      <c r="J116" s="30"/>
      <c r="K116" s="27"/>
      <c r="L116" s="30"/>
      <c r="M116" s="30"/>
      <c r="N116" s="30"/>
      <c r="O116" s="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pans="1:52" s="7" customFormat="1" ht="15.75">
      <c r="A117" s="1"/>
      <c r="B117" s="2"/>
      <c r="C117" s="22"/>
      <c r="D117" s="22"/>
      <c r="E117" s="32"/>
      <c r="F117" s="22"/>
      <c r="G117" s="22"/>
      <c r="I117" s="24"/>
      <c r="J117" s="30"/>
      <c r="K117" s="27"/>
      <c r="L117" s="30"/>
      <c r="M117" s="30"/>
      <c r="N117" s="30"/>
      <c r="O117" s="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s="7" customFormat="1" ht="15.75">
      <c r="A118" s="1"/>
      <c r="B118" s="2"/>
      <c r="C118" s="22"/>
      <c r="D118" s="22"/>
      <c r="E118" s="32"/>
      <c r="F118" s="22"/>
      <c r="G118" s="22"/>
      <c r="I118" s="24"/>
      <c r="J118" s="30"/>
      <c r="K118" s="27"/>
      <c r="L118" s="30"/>
      <c r="M118" s="30"/>
      <c r="N118" s="30"/>
      <c r="O118" s="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pans="1:52" s="7" customFormat="1" ht="15.75">
      <c r="A119" s="1"/>
      <c r="B119" s="2"/>
      <c r="C119" s="22"/>
      <c r="D119" s="22"/>
      <c r="E119" s="32"/>
      <c r="F119" s="22"/>
      <c r="G119" s="22"/>
      <c r="I119" s="24"/>
      <c r="J119" s="30"/>
      <c r="K119" s="27"/>
      <c r="L119" s="30"/>
      <c r="M119" s="30"/>
      <c r="N119" s="30"/>
      <c r="O119" s="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1:52" s="7" customFormat="1" ht="15.75">
      <c r="A120" s="1"/>
      <c r="B120" s="2"/>
      <c r="C120" s="22"/>
      <c r="D120" s="22"/>
      <c r="E120" s="32"/>
      <c r="F120" s="22"/>
      <c r="G120" s="22"/>
      <c r="I120" s="24"/>
      <c r="J120" s="30"/>
      <c r="K120" s="27"/>
      <c r="L120" s="30"/>
      <c r="M120" s="30"/>
      <c r="N120" s="30"/>
      <c r="O120" s="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pans="1:52" s="7" customFormat="1" ht="15.75">
      <c r="A121" s="1"/>
      <c r="B121" s="2"/>
      <c r="C121" s="22"/>
      <c r="D121" s="22"/>
      <c r="E121" s="32"/>
      <c r="F121" s="22"/>
      <c r="G121" s="22"/>
      <c r="I121" s="24"/>
      <c r="J121" s="30"/>
      <c r="K121" s="27"/>
      <c r="L121" s="30"/>
      <c r="M121" s="30"/>
      <c r="N121" s="30"/>
      <c r="O121" s="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pans="1:52" s="7" customFormat="1" ht="15.75">
      <c r="A122" s="1"/>
      <c r="B122" s="2"/>
      <c r="C122" s="22"/>
      <c r="D122" s="22"/>
      <c r="E122" s="32"/>
      <c r="F122" s="22"/>
      <c r="G122" s="22"/>
      <c r="I122" s="24"/>
      <c r="J122" s="30"/>
      <c r="K122" s="27"/>
      <c r="L122" s="30"/>
      <c r="M122" s="30"/>
      <c r="N122" s="30"/>
      <c r="O122" s="3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pans="1:52" s="7" customFormat="1" ht="15.75">
      <c r="A123" s="1"/>
      <c r="B123" s="2"/>
      <c r="C123" s="22"/>
      <c r="D123" s="22"/>
      <c r="E123" s="32"/>
      <c r="F123" s="22"/>
      <c r="G123" s="22"/>
      <c r="I123" s="24"/>
      <c r="J123" s="30"/>
      <c r="K123" s="27"/>
      <c r="L123" s="30"/>
      <c r="M123" s="30"/>
      <c r="N123" s="30"/>
      <c r="O123" s="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pans="1:52" s="7" customFormat="1" ht="15.75">
      <c r="A124" s="1"/>
      <c r="B124" s="2"/>
      <c r="C124" s="22"/>
      <c r="D124" s="22"/>
      <c r="E124" s="32"/>
      <c r="F124" s="22"/>
      <c r="G124" s="22"/>
      <c r="I124" s="24"/>
      <c r="J124" s="30"/>
      <c r="K124" s="27"/>
      <c r="L124" s="30"/>
      <c r="M124" s="30"/>
      <c r="N124" s="30"/>
      <c r="O124" s="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pans="1:52" s="7" customFormat="1" ht="15.75">
      <c r="A125" s="1"/>
      <c r="B125" s="2"/>
      <c r="C125" s="22"/>
      <c r="D125" s="22"/>
      <c r="E125" s="32"/>
      <c r="F125" s="22"/>
      <c r="G125" s="22"/>
      <c r="I125" s="24"/>
      <c r="J125" s="30"/>
      <c r="K125" s="27"/>
      <c r="L125" s="30"/>
      <c r="M125" s="30"/>
      <c r="N125" s="30"/>
      <c r="O125" s="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pans="1:52" s="7" customFormat="1" ht="15.75">
      <c r="A126" s="1"/>
      <c r="B126" s="2"/>
      <c r="C126" s="22"/>
      <c r="D126" s="22"/>
      <c r="E126" s="32"/>
      <c r="F126" s="22"/>
      <c r="G126" s="22"/>
      <c r="I126" s="24"/>
      <c r="J126" s="30"/>
      <c r="K126" s="27"/>
      <c r="L126" s="30"/>
      <c r="M126" s="30"/>
      <c r="N126" s="30"/>
      <c r="O126" s="30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pans="1:52" s="7" customFormat="1" ht="15.75">
      <c r="A127" s="1"/>
      <c r="B127" s="2"/>
      <c r="C127" s="22"/>
      <c r="D127" s="22"/>
      <c r="E127" s="32"/>
      <c r="F127" s="22"/>
      <c r="G127" s="22"/>
      <c r="I127" s="24"/>
      <c r="J127" s="30"/>
      <c r="K127" s="27"/>
      <c r="L127" s="30"/>
      <c r="M127" s="30"/>
      <c r="N127" s="30"/>
      <c r="O127" s="30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pans="1:52" s="7" customFormat="1" ht="15.75">
      <c r="A128" s="1"/>
      <c r="B128" s="2"/>
      <c r="C128" s="22"/>
      <c r="D128" s="22"/>
      <c r="E128" s="32"/>
      <c r="F128" s="22"/>
      <c r="G128" s="22"/>
      <c r="I128" s="24"/>
      <c r="J128" s="30"/>
      <c r="K128" s="27"/>
      <c r="L128" s="30"/>
      <c r="M128" s="30"/>
      <c r="N128" s="30"/>
      <c r="O128" s="30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pans="1:52" s="7" customFormat="1" ht="15.75">
      <c r="A129" s="1"/>
      <c r="B129" s="2"/>
      <c r="C129" s="22"/>
      <c r="D129" s="22"/>
      <c r="E129" s="32"/>
      <c r="F129" s="22"/>
      <c r="G129" s="22"/>
      <c r="I129" s="24"/>
      <c r="J129" s="30"/>
      <c r="K129" s="27"/>
      <c r="L129" s="30"/>
      <c r="M129" s="30"/>
      <c r="N129" s="30"/>
      <c r="O129" s="30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pans="1:52" s="7" customFormat="1" ht="15.75">
      <c r="A130" s="1"/>
      <c r="B130" s="2"/>
      <c r="C130" s="22"/>
      <c r="D130" s="22"/>
      <c r="E130" s="32"/>
      <c r="F130" s="22"/>
      <c r="G130" s="22"/>
      <c r="I130" s="24"/>
      <c r="J130" s="30"/>
      <c r="K130" s="27"/>
      <c r="L130" s="30"/>
      <c r="M130" s="30"/>
      <c r="N130" s="30"/>
      <c r="O130" s="30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pans="1:52" s="7" customFormat="1" ht="15.75">
      <c r="A131" s="1"/>
      <c r="B131" s="2"/>
      <c r="C131" s="22"/>
      <c r="D131" s="22"/>
      <c r="E131" s="32"/>
      <c r="F131" s="22"/>
      <c r="G131" s="22"/>
      <c r="I131" s="24"/>
      <c r="J131" s="30"/>
      <c r="K131" s="27"/>
      <c r="L131" s="30"/>
      <c r="M131" s="30"/>
      <c r="N131" s="30"/>
      <c r="O131" s="30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pans="1:52" s="7" customFormat="1" ht="15.75">
      <c r="A132" s="1"/>
      <c r="B132" s="2"/>
      <c r="C132" s="22"/>
      <c r="D132" s="22"/>
      <c r="E132" s="32"/>
      <c r="F132" s="22"/>
      <c r="G132" s="22"/>
      <c r="I132" s="24"/>
      <c r="J132" s="30"/>
      <c r="K132" s="27"/>
      <c r="L132" s="30"/>
      <c r="M132" s="30"/>
      <c r="N132" s="30"/>
      <c r="O132" s="30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pans="1:52" s="7" customFormat="1" ht="15.75">
      <c r="A133" s="1"/>
      <c r="B133" s="2"/>
      <c r="C133" s="22"/>
      <c r="D133" s="22"/>
      <c r="E133" s="32"/>
      <c r="F133" s="22"/>
      <c r="G133" s="22"/>
      <c r="I133" s="24"/>
      <c r="J133" s="30"/>
      <c r="K133" s="27"/>
      <c r="L133" s="30"/>
      <c r="M133" s="30"/>
      <c r="N133" s="30"/>
      <c r="O133" s="30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pans="1:52" s="7" customFormat="1" ht="15.75">
      <c r="A134" s="1"/>
      <c r="B134" s="2"/>
      <c r="C134" s="22"/>
      <c r="D134" s="22"/>
      <c r="E134" s="32"/>
      <c r="F134" s="22"/>
      <c r="G134" s="22"/>
      <c r="I134" s="24"/>
      <c r="J134" s="30"/>
      <c r="K134" s="27"/>
      <c r="L134" s="30"/>
      <c r="M134" s="30"/>
      <c r="N134" s="30"/>
      <c r="O134" s="30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pans="1:52" s="7" customFormat="1" ht="15.75">
      <c r="A135" s="1"/>
      <c r="B135" s="2"/>
      <c r="C135" s="22"/>
      <c r="D135" s="22"/>
      <c r="E135" s="32"/>
      <c r="F135" s="22"/>
      <c r="G135" s="22"/>
      <c r="I135" s="24"/>
      <c r="J135" s="30"/>
      <c r="K135" s="27"/>
      <c r="L135" s="30"/>
      <c r="M135" s="30"/>
      <c r="N135" s="30"/>
      <c r="O135" s="30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pans="1:52" s="7" customFormat="1" ht="15.75">
      <c r="A136" s="1"/>
      <c r="B136" s="2"/>
      <c r="C136" s="22"/>
      <c r="D136" s="22"/>
      <c r="E136" s="32"/>
      <c r="F136" s="22"/>
      <c r="G136" s="22"/>
      <c r="I136" s="24"/>
      <c r="J136" s="30"/>
      <c r="K136" s="27"/>
      <c r="L136" s="30"/>
      <c r="M136" s="30"/>
      <c r="N136" s="30"/>
      <c r="O136" s="30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pans="1:52" s="7" customFormat="1" ht="15.75">
      <c r="A137" s="1"/>
      <c r="B137" s="2"/>
      <c r="C137" s="22"/>
      <c r="D137" s="22"/>
      <c r="E137" s="32"/>
      <c r="F137" s="22"/>
      <c r="G137" s="22"/>
      <c r="I137" s="24"/>
      <c r="J137" s="30"/>
      <c r="K137" s="27"/>
      <c r="L137" s="30"/>
      <c r="M137" s="30"/>
      <c r="N137" s="30"/>
      <c r="O137" s="30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pans="1:52" s="7" customFormat="1" ht="15.75">
      <c r="A138" s="1"/>
      <c r="B138" s="2"/>
      <c r="C138" s="22"/>
      <c r="D138" s="22"/>
      <c r="E138" s="32"/>
      <c r="F138" s="22"/>
      <c r="G138" s="22"/>
      <c r="I138" s="24"/>
      <c r="J138" s="30"/>
      <c r="K138" s="27"/>
      <c r="L138" s="30"/>
      <c r="M138" s="30"/>
      <c r="N138" s="30"/>
      <c r="O138" s="30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pans="1:52" s="7" customFormat="1" ht="15.75">
      <c r="A139" s="1"/>
      <c r="B139" s="2"/>
      <c r="C139" s="22"/>
      <c r="D139" s="22"/>
      <c r="E139" s="32"/>
      <c r="F139" s="22"/>
      <c r="G139" s="22"/>
      <c r="I139" s="24"/>
      <c r="J139" s="30"/>
      <c r="K139" s="27"/>
      <c r="L139" s="30"/>
      <c r="M139" s="30"/>
      <c r="N139" s="30"/>
      <c r="O139" s="30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52" s="7" customFormat="1" ht="15.75">
      <c r="A140" s="1"/>
      <c r="B140" s="2"/>
      <c r="C140" s="22"/>
      <c r="D140" s="22"/>
      <c r="E140" s="32"/>
      <c r="F140" s="22"/>
      <c r="G140" s="22"/>
      <c r="I140" s="24"/>
      <c r="J140" s="30"/>
      <c r="K140" s="27"/>
      <c r="L140" s="30"/>
      <c r="M140" s="30"/>
      <c r="N140" s="30"/>
      <c r="O140" s="30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52" s="7" customFormat="1" ht="15.75">
      <c r="A141" s="1"/>
      <c r="B141" s="2"/>
      <c r="C141" s="22"/>
      <c r="D141" s="22"/>
      <c r="E141" s="32"/>
      <c r="F141" s="22"/>
      <c r="G141" s="22"/>
      <c r="I141" s="24"/>
      <c r="J141" s="30"/>
      <c r="K141" s="27"/>
      <c r="L141" s="30"/>
      <c r="M141" s="30"/>
      <c r="N141" s="30"/>
      <c r="O141" s="30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pans="1:52" s="7" customFormat="1" ht="15.75">
      <c r="A142" s="1"/>
      <c r="B142" s="2"/>
      <c r="C142" s="22"/>
      <c r="D142" s="22"/>
      <c r="E142" s="32"/>
      <c r="F142" s="22"/>
      <c r="G142" s="22"/>
      <c r="I142" s="24"/>
      <c r="J142" s="30"/>
      <c r="K142" s="27"/>
      <c r="L142" s="30"/>
      <c r="M142" s="30"/>
      <c r="N142" s="30"/>
      <c r="O142" s="30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pans="1:52" s="7" customFormat="1" ht="15.75">
      <c r="A143" s="1"/>
      <c r="B143" s="2"/>
      <c r="C143" s="22"/>
      <c r="D143" s="22"/>
      <c r="E143" s="32"/>
      <c r="F143" s="22"/>
      <c r="G143" s="22"/>
      <c r="I143" s="24"/>
      <c r="J143" s="30"/>
      <c r="K143" s="27"/>
      <c r="L143" s="30"/>
      <c r="M143" s="30"/>
      <c r="N143" s="30"/>
      <c r="O143" s="30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pans="1:52" s="7" customFormat="1" ht="15.75">
      <c r="A144" s="1"/>
      <c r="B144" s="2"/>
      <c r="C144" s="22"/>
      <c r="D144" s="22"/>
      <c r="E144" s="32"/>
      <c r="F144" s="22"/>
      <c r="G144" s="22"/>
      <c r="I144" s="24"/>
      <c r="J144" s="30"/>
      <c r="K144" s="27"/>
      <c r="L144" s="30"/>
      <c r="M144" s="30"/>
      <c r="N144" s="30"/>
      <c r="O144" s="30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pans="1:52" s="7" customFormat="1" ht="15.75">
      <c r="A145" s="1"/>
      <c r="B145" s="2"/>
      <c r="C145" s="22"/>
      <c r="D145" s="22"/>
      <c r="E145" s="32"/>
      <c r="F145" s="22"/>
      <c r="G145" s="22"/>
      <c r="I145" s="24"/>
      <c r="J145" s="30"/>
      <c r="K145" s="27"/>
      <c r="L145" s="30"/>
      <c r="M145" s="30"/>
      <c r="N145" s="30"/>
      <c r="O145" s="30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pans="1:52" s="7" customFormat="1" ht="15.75">
      <c r="A146" s="1"/>
      <c r="B146" s="2"/>
      <c r="C146" s="22"/>
      <c r="D146" s="22"/>
      <c r="E146" s="32"/>
      <c r="F146" s="22"/>
      <c r="G146" s="22"/>
      <c r="I146" s="24"/>
      <c r="J146" s="30"/>
      <c r="K146" s="27"/>
      <c r="L146" s="30"/>
      <c r="M146" s="30"/>
      <c r="N146" s="30"/>
      <c r="O146" s="30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pans="1:52" s="7" customFormat="1" ht="15.75">
      <c r="A147" s="1"/>
      <c r="B147" s="2"/>
      <c r="C147" s="22"/>
      <c r="D147" s="22"/>
      <c r="E147" s="32"/>
      <c r="F147" s="22"/>
      <c r="G147" s="22"/>
      <c r="I147" s="24"/>
      <c r="J147" s="30"/>
      <c r="K147" s="27"/>
      <c r="L147" s="30"/>
      <c r="M147" s="30"/>
      <c r="N147" s="30"/>
      <c r="O147" s="30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pans="1:52" s="7" customFormat="1" ht="15.75">
      <c r="A148" s="1"/>
      <c r="B148" s="2"/>
      <c r="C148" s="22"/>
      <c r="D148" s="22"/>
      <c r="E148" s="32"/>
      <c r="F148" s="22"/>
      <c r="G148" s="22"/>
      <c r="I148" s="24"/>
      <c r="J148" s="30"/>
      <c r="K148" s="27"/>
      <c r="L148" s="30"/>
      <c r="M148" s="30"/>
      <c r="N148" s="30"/>
      <c r="O148" s="30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pans="1:52" s="7" customFormat="1" ht="15.75">
      <c r="A149" s="1"/>
      <c r="B149" s="2"/>
      <c r="C149" s="22"/>
      <c r="D149" s="22"/>
      <c r="E149" s="32"/>
      <c r="F149" s="22"/>
      <c r="G149" s="22"/>
      <c r="I149" s="24"/>
      <c r="J149" s="30"/>
      <c r="K149" s="27"/>
      <c r="L149" s="30"/>
      <c r="M149" s="30"/>
      <c r="N149" s="30"/>
      <c r="O149" s="30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pans="1:52" s="7" customFormat="1" ht="15.75">
      <c r="A150" s="1"/>
      <c r="B150" s="2"/>
      <c r="C150" s="22"/>
      <c r="D150" s="22"/>
      <c r="E150" s="32"/>
      <c r="F150" s="22"/>
      <c r="G150" s="22"/>
      <c r="I150" s="24"/>
      <c r="J150" s="30"/>
      <c r="K150" s="27"/>
      <c r="L150" s="30"/>
      <c r="M150" s="30"/>
      <c r="N150" s="30"/>
      <c r="O150" s="30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pans="1:52" s="7" customFormat="1" ht="15.75">
      <c r="A151" s="1"/>
      <c r="B151" s="2"/>
      <c r="C151" s="22"/>
      <c r="D151" s="22"/>
      <c r="E151" s="32"/>
      <c r="F151" s="22"/>
      <c r="G151" s="22"/>
      <c r="I151" s="24"/>
      <c r="J151" s="30"/>
      <c r="K151" s="27"/>
      <c r="L151" s="30"/>
      <c r="M151" s="30"/>
      <c r="N151" s="30"/>
      <c r="O151" s="30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pans="1:52" s="7" customFormat="1" ht="15.75">
      <c r="A152" s="1"/>
      <c r="B152" s="2"/>
      <c r="C152" s="22"/>
      <c r="D152" s="22"/>
      <c r="E152" s="32"/>
      <c r="F152" s="22"/>
      <c r="G152" s="22"/>
      <c r="I152" s="24"/>
      <c r="J152" s="30"/>
      <c r="K152" s="27"/>
      <c r="L152" s="30"/>
      <c r="M152" s="30"/>
      <c r="N152" s="30"/>
      <c r="O152" s="30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pans="1:52" s="7" customFormat="1" ht="15.75">
      <c r="A153" s="1"/>
      <c r="B153" s="2"/>
      <c r="C153" s="22"/>
      <c r="D153" s="22"/>
      <c r="E153" s="32"/>
      <c r="F153" s="22"/>
      <c r="G153" s="22"/>
      <c r="I153" s="24"/>
      <c r="J153" s="30"/>
      <c r="K153" s="27"/>
      <c r="L153" s="30"/>
      <c r="M153" s="30"/>
      <c r="N153" s="30"/>
      <c r="O153" s="30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</row>
    <row r="154" spans="1:52" s="7" customFormat="1" ht="15.75">
      <c r="A154" s="1"/>
      <c r="B154" s="2"/>
      <c r="C154" s="22"/>
      <c r="D154" s="22"/>
      <c r="E154" s="32"/>
      <c r="F154" s="22"/>
      <c r="G154" s="22"/>
      <c r="I154" s="24"/>
      <c r="J154" s="30"/>
      <c r="K154" s="27"/>
      <c r="L154" s="30"/>
      <c r="M154" s="30"/>
      <c r="N154" s="30"/>
      <c r="O154" s="30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</row>
    <row r="155" spans="1:52" s="7" customFormat="1" ht="15.75">
      <c r="A155" s="1"/>
      <c r="B155" s="2"/>
      <c r="C155" s="22"/>
      <c r="D155" s="22"/>
      <c r="E155" s="32"/>
      <c r="F155" s="22"/>
      <c r="G155" s="22"/>
      <c r="I155" s="24"/>
      <c r="J155" s="30"/>
      <c r="K155" s="27"/>
      <c r="L155" s="30"/>
      <c r="M155" s="30"/>
      <c r="N155" s="30"/>
      <c r="O155" s="30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</row>
    <row r="156" spans="1:52" s="7" customFormat="1" ht="15.75">
      <c r="A156" s="1"/>
      <c r="B156" s="2"/>
      <c r="C156" s="22"/>
      <c r="D156" s="22"/>
      <c r="E156" s="32"/>
      <c r="F156" s="22"/>
      <c r="G156" s="22"/>
      <c r="I156" s="24"/>
      <c r="J156" s="30"/>
      <c r="K156" s="27"/>
      <c r="L156" s="30"/>
      <c r="M156" s="30"/>
      <c r="N156" s="30"/>
      <c r="O156" s="30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</row>
    <row r="157" spans="1:52" s="7" customFormat="1" ht="15.75">
      <c r="A157" s="1"/>
      <c r="B157" s="2"/>
      <c r="C157" s="22"/>
      <c r="D157" s="22"/>
      <c r="E157" s="32"/>
      <c r="F157" s="22"/>
      <c r="G157" s="22"/>
      <c r="I157" s="24"/>
      <c r="J157" s="30"/>
      <c r="K157" s="27"/>
      <c r="L157" s="30"/>
      <c r="M157" s="30"/>
      <c r="N157" s="30"/>
      <c r="O157" s="30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</row>
    <row r="158" spans="1:52" s="7" customFormat="1" ht="15.75">
      <c r="A158" s="1"/>
      <c r="B158" s="2"/>
      <c r="C158" s="22"/>
      <c r="D158" s="22"/>
      <c r="E158" s="32"/>
      <c r="F158" s="22"/>
      <c r="G158" s="22"/>
      <c r="I158" s="24"/>
      <c r="J158" s="30"/>
      <c r="K158" s="27"/>
      <c r="L158" s="30"/>
      <c r="M158" s="30"/>
      <c r="N158" s="30"/>
      <c r="O158" s="30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</row>
    <row r="159" spans="1:52" s="7" customFormat="1" ht="15.75">
      <c r="A159" s="1"/>
      <c r="B159" s="2"/>
      <c r="C159" s="22"/>
      <c r="D159" s="22"/>
      <c r="E159" s="32"/>
      <c r="F159" s="22"/>
      <c r="G159" s="22"/>
      <c r="I159" s="24"/>
      <c r="J159" s="30"/>
      <c r="K159" s="27"/>
      <c r="L159" s="30"/>
      <c r="M159" s="30"/>
      <c r="N159" s="30"/>
      <c r="O159" s="30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</row>
    <row r="160" spans="1:52" s="7" customFormat="1" ht="15.75">
      <c r="A160" s="1"/>
      <c r="B160" s="2"/>
      <c r="C160" s="22"/>
      <c r="D160" s="22"/>
      <c r="E160" s="32"/>
      <c r="F160" s="22"/>
      <c r="G160" s="22"/>
      <c r="I160" s="24"/>
      <c r="J160" s="30"/>
      <c r="K160" s="27"/>
      <c r="L160" s="30"/>
      <c r="M160" s="30"/>
      <c r="N160" s="30"/>
      <c r="O160" s="30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</row>
    <row r="161" spans="1:52" s="7" customFormat="1" ht="15.75">
      <c r="A161" s="1"/>
      <c r="B161" s="2"/>
      <c r="C161" s="22"/>
      <c r="D161" s="22"/>
      <c r="E161" s="32"/>
      <c r="F161" s="22"/>
      <c r="G161" s="22"/>
      <c r="I161" s="24"/>
      <c r="J161" s="30"/>
      <c r="K161" s="27"/>
      <c r="L161" s="30"/>
      <c r="M161" s="30"/>
      <c r="N161" s="30"/>
      <c r="O161" s="30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</row>
    <row r="162" spans="1:52" s="7" customFormat="1" ht="15.75">
      <c r="A162" s="1"/>
      <c r="B162" s="2"/>
      <c r="C162" s="22"/>
      <c r="D162" s="22"/>
      <c r="E162" s="32"/>
      <c r="F162" s="22"/>
      <c r="G162" s="22"/>
      <c r="I162" s="24"/>
      <c r="J162" s="30"/>
      <c r="K162" s="27"/>
      <c r="L162" s="30"/>
      <c r="M162" s="30"/>
      <c r="N162" s="30"/>
      <c r="O162" s="30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</row>
    <row r="163" spans="1:52" s="7" customFormat="1" ht="15.75">
      <c r="A163" s="1"/>
      <c r="B163" s="2"/>
      <c r="C163" s="22"/>
      <c r="D163" s="22"/>
      <c r="E163" s="32"/>
      <c r="F163" s="22"/>
      <c r="G163" s="22"/>
      <c r="I163" s="24"/>
      <c r="J163" s="30"/>
      <c r="K163" s="27"/>
      <c r="L163" s="30"/>
      <c r="M163" s="30"/>
      <c r="N163" s="30"/>
      <c r="O163" s="30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</row>
    <row r="164" spans="1:52" s="7" customFormat="1" ht="15.75">
      <c r="A164" s="1"/>
      <c r="B164" s="2"/>
      <c r="C164" s="22"/>
      <c r="D164" s="22"/>
      <c r="E164" s="32"/>
      <c r="F164" s="22"/>
      <c r="G164" s="22"/>
      <c r="I164" s="24"/>
      <c r="J164" s="30"/>
      <c r="K164" s="27"/>
      <c r="L164" s="30"/>
      <c r="M164" s="30"/>
      <c r="N164" s="30"/>
      <c r="O164" s="30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</row>
    <row r="165" spans="1:52" s="7" customFormat="1" ht="15.75">
      <c r="A165" s="1"/>
      <c r="B165" s="2"/>
      <c r="C165" s="22"/>
      <c r="D165" s="22"/>
      <c r="E165" s="32"/>
      <c r="F165" s="22"/>
      <c r="G165" s="22"/>
      <c r="I165" s="24"/>
      <c r="J165" s="30"/>
      <c r="K165" s="27"/>
      <c r="L165" s="30"/>
      <c r="M165" s="30"/>
      <c r="N165" s="30"/>
      <c r="O165" s="30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</row>
    <row r="166" spans="1:52" s="7" customFormat="1" ht="15.75">
      <c r="A166" s="1"/>
      <c r="B166" s="2"/>
      <c r="C166" s="22"/>
      <c r="D166" s="22"/>
      <c r="E166" s="32"/>
      <c r="F166" s="22"/>
      <c r="G166" s="22"/>
      <c r="I166" s="24"/>
      <c r="J166" s="30"/>
      <c r="K166" s="27"/>
      <c r="L166" s="30"/>
      <c r="M166" s="30"/>
      <c r="N166" s="30"/>
      <c r="O166" s="30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</row>
    <row r="167" spans="1:52" s="7" customFormat="1" ht="15.75">
      <c r="A167" s="1"/>
      <c r="B167" s="2"/>
      <c r="C167" s="22"/>
      <c r="D167" s="22"/>
      <c r="E167" s="32"/>
      <c r="F167" s="22"/>
      <c r="G167" s="22"/>
      <c r="I167" s="24"/>
      <c r="J167" s="30"/>
      <c r="K167" s="27"/>
      <c r="L167" s="30"/>
      <c r="M167" s="30"/>
      <c r="N167" s="30"/>
      <c r="O167" s="30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</row>
    <row r="168" spans="1:52" s="7" customFormat="1" ht="15.75">
      <c r="A168" s="1"/>
      <c r="B168" s="2"/>
      <c r="C168" s="22"/>
      <c r="D168" s="22"/>
      <c r="E168" s="32"/>
      <c r="F168" s="22"/>
      <c r="G168" s="22"/>
      <c r="I168" s="24"/>
      <c r="J168" s="30"/>
      <c r="K168" s="27"/>
      <c r="L168" s="30"/>
      <c r="M168" s="30"/>
      <c r="N168" s="30"/>
      <c r="O168" s="30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</row>
    <row r="169" spans="1:52" s="7" customFormat="1" ht="15.75">
      <c r="A169" s="1"/>
      <c r="B169" s="2"/>
      <c r="C169" s="22"/>
      <c r="D169" s="22"/>
      <c r="E169" s="32"/>
      <c r="F169" s="22"/>
      <c r="G169" s="22"/>
      <c r="I169" s="24"/>
      <c r="J169" s="30"/>
      <c r="K169" s="27"/>
      <c r="L169" s="30"/>
      <c r="M169" s="30"/>
      <c r="N169" s="30"/>
      <c r="O169" s="30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</row>
    <row r="170" spans="1:52" s="7" customFormat="1" ht="15.75">
      <c r="A170" s="1"/>
      <c r="B170" s="2"/>
      <c r="C170" s="22"/>
      <c r="D170" s="22"/>
      <c r="E170" s="32"/>
      <c r="F170" s="22"/>
      <c r="G170" s="22"/>
      <c r="I170" s="24"/>
      <c r="J170" s="30"/>
      <c r="K170" s="27"/>
      <c r="L170" s="30"/>
      <c r="M170" s="30"/>
      <c r="N170" s="30"/>
      <c r="O170" s="30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</row>
    <row r="171" spans="1:52" s="7" customFormat="1" ht="15.75">
      <c r="A171" s="1"/>
      <c r="B171" s="2"/>
      <c r="C171" s="22"/>
      <c r="D171" s="22"/>
      <c r="E171" s="32"/>
      <c r="F171" s="22"/>
      <c r="G171" s="22"/>
      <c r="I171" s="24"/>
      <c r="J171" s="30"/>
      <c r="K171" s="27"/>
      <c r="L171" s="30"/>
      <c r="M171" s="30"/>
      <c r="N171" s="30"/>
      <c r="O171" s="30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</row>
    <row r="172" spans="1:52" s="7" customFormat="1" ht="15.75">
      <c r="A172" s="1"/>
      <c r="B172" s="2"/>
      <c r="C172" s="22"/>
      <c r="D172" s="22"/>
      <c r="E172" s="32"/>
      <c r="F172" s="22"/>
      <c r="G172" s="22"/>
      <c r="I172" s="24"/>
      <c r="J172" s="30"/>
      <c r="K172" s="27"/>
      <c r="L172" s="30"/>
      <c r="M172" s="30"/>
      <c r="N172" s="30"/>
      <c r="O172" s="30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</row>
    <row r="173" spans="1:52" s="7" customFormat="1" ht="15.75">
      <c r="A173" s="1"/>
      <c r="B173" s="2"/>
      <c r="C173" s="22"/>
      <c r="D173" s="22"/>
      <c r="E173" s="32"/>
      <c r="F173" s="22"/>
      <c r="G173" s="22"/>
      <c r="I173" s="24"/>
      <c r="J173" s="30"/>
      <c r="K173" s="27"/>
      <c r="L173" s="30"/>
      <c r="M173" s="30"/>
      <c r="N173" s="30"/>
      <c r="O173" s="30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</row>
    <row r="174" spans="1:52" s="7" customFormat="1" ht="15.75">
      <c r="A174" s="1"/>
      <c r="B174" s="2"/>
      <c r="C174" s="22"/>
      <c r="D174" s="22"/>
      <c r="E174" s="32"/>
      <c r="F174" s="22"/>
      <c r="G174" s="22"/>
      <c r="I174" s="24"/>
      <c r="J174" s="30"/>
      <c r="K174" s="27"/>
      <c r="L174" s="30"/>
      <c r="M174" s="30"/>
      <c r="N174" s="30"/>
      <c r="O174" s="30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</row>
    <row r="175" spans="1:52" s="7" customFormat="1" ht="15.75">
      <c r="A175" s="1"/>
      <c r="B175" s="2"/>
      <c r="C175" s="22"/>
      <c r="D175" s="22"/>
      <c r="E175" s="32"/>
      <c r="F175" s="22"/>
      <c r="G175" s="22"/>
      <c r="I175" s="24"/>
      <c r="J175" s="30"/>
      <c r="K175" s="27"/>
      <c r="L175" s="30"/>
      <c r="M175" s="30"/>
      <c r="N175" s="30"/>
      <c r="O175" s="30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</row>
    <row r="176" spans="1:52" s="7" customFormat="1" ht="15.75">
      <c r="A176" s="1"/>
      <c r="B176" s="2"/>
      <c r="C176" s="22"/>
      <c r="D176" s="22"/>
      <c r="E176" s="32"/>
      <c r="F176" s="22"/>
      <c r="G176" s="22"/>
      <c r="I176" s="24"/>
      <c r="J176" s="30"/>
      <c r="K176" s="27"/>
      <c r="L176" s="30"/>
      <c r="M176" s="30"/>
      <c r="N176" s="30"/>
      <c r="O176" s="30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</row>
    <row r="177" spans="1:52" s="7" customFormat="1" ht="15.75">
      <c r="A177" s="1"/>
      <c r="B177" s="2"/>
      <c r="C177" s="22"/>
      <c r="D177" s="22"/>
      <c r="E177" s="32"/>
      <c r="F177" s="22"/>
      <c r="G177" s="22"/>
      <c r="I177" s="24"/>
      <c r="J177" s="30"/>
      <c r="K177" s="27"/>
      <c r="L177" s="30"/>
      <c r="M177" s="30"/>
      <c r="N177" s="30"/>
      <c r="O177" s="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</row>
    <row r="178" spans="1:52" s="7" customFormat="1" ht="15.75">
      <c r="A178" s="1"/>
      <c r="B178" s="2"/>
      <c r="C178" s="22"/>
      <c r="D178" s="22"/>
      <c r="E178" s="32"/>
      <c r="F178" s="22"/>
      <c r="G178" s="22"/>
      <c r="I178" s="24"/>
      <c r="J178" s="30"/>
      <c r="K178" s="27"/>
      <c r="L178" s="30"/>
      <c r="M178" s="30"/>
      <c r="N178" s="30"/>
      <c r="O178" s="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</row>
    <row r="179" spans="1:52" s="7" customFormat="1" ht="15.75">
      <c r="A179" s="1"/>
      <c r="B179" s="2"/>
      <c r="C179" s="22"/>
      <c r="D179" s="22"/>
      <c r="E179" s="32"/>
      <c r="F179" s="22"/>
      <c r="G179" s="22"/>
      <c r="I179" s="24"/>
      <c r="J179" s="30"/>
      <c r="K179" s="27"/>
      <c r="L179" s="30"/>
      <c r="M179" s="30"/>
      <c r="N179" s="30"/>
      <c r="O179" s="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</row>
  </sheetData>
  <sheetProtection/>
  <mergeCells count="51">
    <mergeCell ref="B43:C43"/>
    <mergeCell ref="F43:G43"/>
    <mergeCell ref="AA33:AB33"/>
    <mergeCell ref="AD33:AG33"/>
    <mergeCell ref="A34:B34"/>
    <mergeCell ref="E34:F34"/>
    <mergeCell ref="K34:N34"/>
    <mergeCell ref="S34:T34"/>
    <mergeCell ref="W34:X34"/>
    <mergeCell ref="AC34:AF34"/>
    <mergeCell ref="A33:B33"/>
    <mergeCell ref="C33:H33"/>
    <mergeCell ref="I33:J33"/>
    <mergeCell ref="L33:O33"/>
    <mergeCell ref="S33:T33"/>
    <mergeCell ref="U33:Z33"/>
    <mergeCell ref="AD30:AG30"/>
    <mergeCell ref="E31:F31"/>
    <mergeCell ref="K31:N31"/>
    <mergeCell ref="W31:X31"/>
    <mergeCell ref="AC31:AF31"/>
    <mergeCell ref="B32:C32"/>
    <mergeCell ref="E32:F32"/>
    <mergeCell ref="T32:U32"/>
    <mergeCell ref="W32:X32"/>
    <mergeCell ref="Z3:AA3"/>
    <mergeCell ref="AB3:AC3"/>
    <mergeCell ref="AD3:AE3"/>
    <mergeCell ref="AF3:AF4"/>
    <mergeCell ref="AF7:AF12"/>
    <mergeCell ref="C30:H30"/>
    <mergeCell ref="I30:J30"/>
    <mergeCell ref="L30:O30"/>
    <mergeCell ref="U30:Z30"/>
    <mergeCell ref="AA30:AB30"/>
    <mergeCell ref="N3:O3"/>
    <mergeCell ref="P3:Q3"/>
    <mergeCell ref="R3:S3"/>
    <mergeCell ref="T3:U3"/>
    <mergeCell ref="V3:W3"/>
    <mergeCell ref="X3:Y3"/>
    <mergeCell ref="A1:Q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" right="0" top="0" bottom="0.1968503937007874" header="0.11811023622047245" footer="0.11811023622047245"/>
  <pageSetup fitToWidth="0" fitToHeight="1" horizontalDpi="600" verticalDpi="600" orientation="landscape" paperSize="9" scale="36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2015-10-05T06:21:35Z</cp:lastPrinted>
  <dcterms:created xsi:type="dcterms:W3CDTF">1996-10-08T23:32:33Z</dcterms:created>
  <dcterms:modified xsi:type="dcterms:W3CDTF">2015-12-03T12:54:37Z</dcterms:modified>
  <cp:category/>
  <cp:version/>
  <cp:contentType/>
  <cp:contentStatus/>
</cp:coreProperties>
</file>