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80" windowWidth="9720" windowHeight="7260" activeTab="1"/>
  </bookViews>
  <sheets>
    <sheet name="титульный лист" sheetId="14" r:id="rId1"/>
    <sheet name="2017 год " sheetId="13" r:id="rId2"/>
  </sheets>
  <definedNames>
    <definedName name="_xlnm.Print_Titles" localSheetId="1">'2017 год '!$A:$A</definedName>
    <definedName name="_xlnm.Print_Area" localSheetId="1">'2017 год '!$A$1:$AF$220</definedName>
  </definedNames>
  <calcPr calcId="145621"/>
</workbook>
</file>

<file path=xl/calcChain.xml><?xml version="1.0" encoding="utf-8"?>
<calcChain xmlns="http://schemas.openxmlformats.org/spreadsheetml/2006/main">
  <c r="C180" i="13" l="1"/>
  <c r="D203" i="13"/>
  <c r="D197" i="13"/>
  <c r="D184" i="13"/>
  <c r="D178" i="13"/>
  <c r="D165" i="13"/>
  <c r="C161" i="13"/>
  <c r="B161" i="13"/>
  <c r="B159" i="13" s="1"/>
  <c r="D159" i="13"/>
  <c r="C159" i="13"/>
  <c r="AE86" i="13"/>
  <c r="AC86" i="13"/>
  <c r="AA86" i="13"/>
  <c r="Y86" i="13"/>
  <c r="W86" i="13"/>
  <c r="U86" i="13"/>
  <c r="S86" i="13"/>
  <c r="Q86" i="13"/>
  <c r="O86" i="13"/>
  <c r="M86" i="13"/>
  <c r="K86" i="13"/>
  <c r="I86" i="13"/>
  <c r="I87" i="13"/>
  <c r="K87" i="13"/>
  <c r="M87" i="13"/>
  <c r="O87" i="13"/>
  <c r="Q87" i="13"/>
  <c r="S87" i="13"/>
  <c r="U87" i="13"/>
  <c r="W87" i="13"/>
  <c r="Y87" i="13"/>
  <c r="AA87" i="13"/>
  <c r="AC87" i="13"/>
  <c r="AE87" i="13"/>
  <c r="AE16" i="13"/>
  <c r="AC16" i="13"/>
  <c r="AA16" i="13"/>
  <c r="Y16" i="13"/>
  <c r="W16" i="13"/>
  <c r="U16" i="13"/>
  <c r="S16" i="13"/>
  <c r="Q16" i="13"/>
  <c r="O16" i="13"/>
  <c r="M16" i="13"/>
  <c r="K16" i="13"/>
  <c r="I16" i="13"/>
  <c r="E17" i="13"/>
  <c r="E16" i="13" s="1"/>
  <c r="E19" i="13"/>
  <c r="E20" i="13"/>
  <c r="E18" i="13"/>
  <c r="AJ86" i="13" l="1"/>
  <c r="AJ16" i="13"/>
  <c r="D212" i="13"/>
  <c r="D211" i="13"/>
  <c r="T214" i="13"/>
  <c r="R214" i="13"/>
  <c r="P214" i="13"/>
  <c r="N214" i="13"/>
  <c r="L214" i="13"/>
  <c r="J214" i="13"/>
  <c r="H214" i="13"/>
  <c r="AE176" i="13"/>
  <c r="AE214" i="13" s="1"/>
  <c r="AD176" i="13"/>
  <c r="AD214" i="13" s="1"/>
  <c r="AC176" i="13"/>
  <c r="AC214" i="13" s="1"/>
  <c r="AB176" i="13"/>
  <c r="AB214" i="13" s="1"/>
  <c r="AA176" i="13"/>
  <c r="AA214" i="13" s="1"/>
  <c r="Z176" i="13"/>
  <c r="Z214" i="13" s="1"/>
  <c r="Y176" i="13"/>
  <c r="Y214" i="13" s="1"/>
  <c r="X176" i="13"/>
  <c r="X214" i="13" s="1"/>
  <c r="W176" i="13"/>
  <c r="W214" i="13" s="1"/>
  <c r="V176" i="13"/>
  <c r="V214" i="13" s="1"/>
  <c r="U176" i="13"/>
  <c r="U214" i="13" s="1"/>
  <c r="T176" i="13"/>
  <c r="S176" i="13"/>
  <c r="S214" i="13" s="1"/>
  <c r="R176" i="13"/>
  <c r="Q176" i="13"/>
  <c r="Q214" i="13" s="1"/>
  <c r="P176" i="13"/>
  <c r="O176" i="13"/>
  <c r="O214" i="13" s="1"/>
  <c r="N176" i="13"/>
  <c r="M176" i="13"/>
  <c r="M214" i="13" s="1"/>
  <c r="L176" i="13"/>
  <c r="K176" i="13"/>
  <c r="K214" i="13" s="1"/>
  <c r="J176" i="13"/>
  <c r="I176" i="13"/>
  <c r="E176" i="13" s="1"/>
  <c r="H176" i="13"/>
  <c r="R173" i="13"/>
  <c r="AC211" i="13"/>
  <c r="AB211" i="13"/>
  <c r="AA211" i="13"/>
  <c r="Z211" i="13"/>
  <c r="Y211" i="13"/>
  <c r="X211" i="13"/>
  <c r="W211" i="13"/>
  <c r="V211" i="13"/>
  <c r="U211" i="13"/>
  <c r="T211" i="13"/>
  <c r="S211" i="13"/>
  <c r="R211" i="13"/>
  <c r="Q211" i="13"/>
  <c r="P211" i="13"/>
  <c r="O211" i="13"/>
  <c r="N211" i="13"/>
  <c r="M211" i="13"/>
  <c r="L211" i="13"/>
  <c r="K211" i="13"/>
  <c r="J211" i="13"/>
  <c r="I211" i="13"/>
  <c r="H211" i="13"/>
  <c r="AE211" i="13"/>
  <c r="AD211" i="13"/>
  <c r="AE38" i="13"/>
  <c r="AD38" i="13"/>
  <c r="AC38" i="13"/>
  <c r="AB38" i="13"/>
  <c r="AA38" i="13"/>
  <c r="Z38" i="13"/>
  <c r="Y38" i="13"/>
  <c r="X38" i="13"/>
  <c r="W38" i="13"/>
  <c r="V38" i="13"/>
  <c r="U38" i="13"/>
  <c r="T38" i="13"/>
  <c r="S38" i="13"/>
  <c r="R38" i="13"/>
  <c r="AL66" i="13"/>
  <c r="AJ66" i="13"/>
  <c r="AI66" i="13"/>
  <c r="AH66" i="13"/>
  <c r="AL65" i="13"/>
  <c r="AJ65" i="13"/>
  <c r="AI65" i="13"/>
  <c r="AH65" i="13"/>
  <c r="AJ64" i="13"/>
  <c r="AI64" i="13"/>
  <c r="AH64" i="13"/>
  <c r="E64" i="13"/>
  <c r="C64" i="13"/>
  <c r="AL64" i="13" s="1"/>
  <c r="B64" i="13"/>
  <c r="F64" i="13" s="1"/>
  <c r="AL63" i="13"/>
  <c r="AJ63" i="13"/>
  <c r="AI63" i="13"/>
  <c r="AH63" i="13"/>
  <c r="AE62" i="13"/>
  <c r="AD62" i="13"/>
  <c r="AC62" i="13"/>
  <c r="AB62" i="13"/>
  <c r="AA62" i="13"/>
  <c r="Z62" i="13"/>
  <c r="Y62" i="13"/>
  <c r="X62" i="13"/>
  <c r="W62" i="13"/>
  <c r="V62" i="13"/>
  <c r="U62" i="13"/>
  <c r="T62" i="13"/>
  <c r="S62" i="13"/>
  <c r="R62" i="13"/>
  <c r="Q62" i="13"/>
  <c r="P62" i="13"/>
  <c r="O62" i="13"/>
  <c r="N62" i="13"/>
  <c r="M62" i="13"/>
  <c r="L62" i="13"/>
  <c r="K62" i="13"/>
  <c r="J62" i="13"/>
  <c r="I62" i="13"/>
  <c r="AJ62" i="13" s="1"/>
  <c r="H62" i="13"/>
  <c r="AH62" i="13" s="1"/>
  <c r="E62" i="13"/>
  <c r="D62" i="13"/>
  <c r="C62" i="13"/>
  <c r="AL62" i="13" s="1"/>
  <c r="B62" i="13"/>
  <c r="AL61" i="13"/>
  <c r="AJ61" i="13"/>
  <c r="AI61" i="13"/>
  <c r="AH61" i="13"/>
  <c r="Q38" i="13"/>
  <c r="P38" i="13"/>
  <c r="O38" i="13"/>
  <c r="N38" i="13"/>
  <c r="M38" i="13"/>
  <c r="L38" i="13"/>
  <c r="K38" i="13"/>
  <c r="J38" i="13"/>
  <c r="I38" i="13"/>
  <c r="H38" i="13"/>
  <c r="AL60" i="13"/>
  <c r="AJ60" i="13"/>
  <c r="AI60" i="13"/>
  <c r="AH60" i="13"/>
  <c r="AL59" i="13"/>
  <c r="AJ59" i="13"/>
  <c r="AI59" i="13"/>
  <c r="AH59" i="13"/>
  <c r="AJ58" i="13"/>
  <c r="AI58" i="13"/>
  <c r="AH58" i="13"/>
  <c r="E58" i="13"/>
  <c r="C58" i="13"/>
  <c r="B58" i="13"/>
  <c r="AL57" i="13"/>
  <c r="AJ57" i="13"/>
  <c r="AI57" i="13"/>
  <c r="AH57" i="13"/>
  <c r="AE56" i="13"/>
  <c r="AD56" i="13"/>
  <c r="AC56" i="13"/>
  <c r="AB56" i="13"/>
  <c r="AA56" i="13"/>
  <c r="Z56" i="13"/>
  <c r="Y56" i="13"/>
  <c r="X56" i="13"/>
  <c r="W56" i="13"/>
  <c r="V56" i="13"/>
  <c r="U56" i="13"/>
  <c r="T56" i="13"/>
  <c r="S56" i="13"/>
  <c r="R56" i="13"/>
  <c r="Q56" i="13"/>
  <c r="P56" i="13"/>
  <c r="O56" i="13"/>
  <c r="N56" i="13"/>
  <c r="M56" i="13"/>
  <c r="L56" i="13"/>
  <c r="K56" i="13"/>
  <c r="J56" i="13"/>
  <c r="I56" i="13"/>
  <c r="AJ56" i="13" s="1"/>
  <c r="H56" i="13"/>
  <c r="AH56" i="13" s="1"/>
  <c r="E56" i="13"/>
  <c r="D56" i="13"/>
  <c r="C56" i="13"/>
  <c r="AL56" i="13" s="1"/>
  <c r="B56" i="13"/>
  <c r="AL55" i="13"/>
  <c r="AJ55" i="13"/>
  <c r="AI55" i="13"/>
  <c r="AH55" i="13"/>
  <c r="J173" i="13"/>
  <c r="B176" i="13" l="1"/>
  <c r="C176" i="13"/>
  <c r="D176" i="13" s="1"/>
  <c r="D214" i="13" s="1"/>
  <c r="I214" i="13"/>
  <c r="AL58" i="13"/>
  <c r="B211" i="13"/>
  <c r="F62" i="13"/>
  <c r="AI62" i="13"/>
  <c r="F56" i="13"/>
  <c r="F58" i="13"/>
  <c r="AI56" i="13"/>
  <c r="B182" i="13" l="1"/>
  <c r="B148" i="13" l="1"/>
  <c r="C112" i="13"/>
  <c r="C93" i="13"/>
  <c r="AI9" i="13"/>
  <c r="AI15" i="13"/>
  <c r="AI17" i="13"/>
  <c r="AI18" i="13"/>
  <c r="AI19" i="13"/>
  <c r="AI20" i="13"/>
  <c r="AI21" i="13"/>
  <c r="AI23" i="13"/>
  <c r="AI24" i="13"/>
  <c r="AI25" i="13"/>
  <c r="AI26" i="13"/>
  <c r="AI27" i="13"/>
  <c r="AI28" i="13"/>
  <c r="AI30" i="13"/>
  <c r="AI31" i="13"/>
  <c r="AI32" i="13"/>
  <c r="AI33" i="13"/>
  <c r="AI34" i="13"/>
  <c r="AI35" i="13"/>
  <c r="AI40" i="13"/>
  <c r="AI41" i="13"/>
  <c r="AI42" i="13"/>
  <c r="AI44" i="13"/>
  <c r="AI45" i="13"/>
  <c r="AI46" i="13"/>
  <c r="AI47" i="13"/>
  <c r="AI48" i="13"/>
  <c r="AI49" i="13"/>
  <c r="AI51" i="13"/>
  <c r="AI52" i="13"/>
  <c r="AI53" i="13"/>
  <c r="AI54" i="13"/>
  <c r="AI70" i="13"/>
  <c r="AI74" i="13"/>
  <c r="AI75" i="13"/>
  <c r="AI76" i="13"/>
  <c r="AI78" i="13"/>
  <c r="AI79" i="13"/>
  <c r="AI80" i="13"/>
  <c r="AI81" i="13"/>
  <c r="AI82" i="13"/>
  <c r="AI84" i="13"/>
  <c r="AI88" i="13"/>
  <c r="AI89" i="13"/>
  <c r="AI90" i="13"/>
  <c r="AI92" i="13"/>
  <c r="AI93" i="13"/>
  <c r="AI94" i="13"/>
  <c r="AI95" i="13"/>
  <c r="AI96" i="13"/>
  <c r="AI98" i="13"/>
  <c r="AI99" i="13"/>
  <c r="AI100" i="13"/>
  <c r="AI101" i="13"/>
  <c r="AI103" i="13"/>
  <c r="AI105" i="13"/>
  <c r="AI107" i="13"/>
  <c r="AI108" i="13"/>
  <c r="AI109" i="13"/>
  <c r="AI111" i="13"/>
  <c r="AI112" i="13"/>
  <c r="AI113" i="13"/>
  <c r="AI114" i="13"/>
  <c r="AI115" i="13"/>
  <c r="AI117" i="13"/>
  <c r="AI118" i="13"/>
  <c r="AI119" i="13"/>
  <c r="AI120" i="13"/>
  <c r="AI121" i="13"/>
  <c r="AI123" i="13"/>
  <c r="AI125" i="13"/>
  <c r="AI126" i="13"/>
  <c r="AI127" i="13"/>
  <c r="AI129" i="13"/>
  <c r="AI130" i="13"/>
  <c r="AI131" i="13"/>
  <c r="AI132" i="13"/>
  <c r="AI133" i="13"/>
  <c r="AI134" i="13"/>
  <c r="AI135" i="13"/>
  <c r="AI136" i="13"/>
  <c r="AI137" i="13"/>
  <c r="AI138" i="13"/>
  <c r="AI139" i="13"/>
  <c r="AI141" i="13"/>
  <c r="AI143" i="13"/>
  <c r="AI144" i="13"/>
  <c r="AI145" i="13"/>
  <c r="AI147" i="13"/>
  <c r="AI148" i="13"/>
  <c r="AI149" i="13"/>
  <c r="AI150" i="13"/>
  <c r="AI152" i="13"/>
  <c r="AI154" i="13"/>
  <c r="AI156" i="13"/>
  <c r="AI157" i="13"/>
  <c r="AI158" i="13"/>
  <c r="AI160" i="13"/>
  <c r="AI161" i="13"/>
  <c r="AI162" i="13"/>
  <c r="AI163" i="13"/>
  <c r="AI164" i="13"/>
  <c r="AI166" i="13"/>
  <c r="AI167" i="13"/>
  <c r="AI168" i="13"/>
  <c r="AI169" i="13"/>
  <c r="AI170" i="13"/>
  <c r="AI175" i="13"/>
  <c r="AI176" i="13"/>
  <c r="AI177" i="13"/>
  <c r="AI179" i="13"/>
  <c r="AI180" i="13"/>
  <c r="AI181" i="13"/>
  <c r="AI182" i="13"/>
  <c r="AI183" i="13"/>
  <c r="AI185" i="13"/>
  <c r="AI186" i="13"/>
  <c r="AI187" i="13"/>
  <c r="AI188" i="13"/>
  <c r="AI189" i="13"/>
  <c r="AI190" i="13"/>
  <c r="AI196" i="13"/>
  <c r="AI198" i="13"/>
  <c r="AI199" i="13"/>
  <c r="AI200" i="13"/>
  <c r="AI201" i="13"/>
  <c r="AI202" i="13"/>
  <c r="AI204" i="13"/>
  <c r="AI205" i="13"/>
  <c r="AI206" i="13"/>
  <c r="AI207" i="13"/>
  <c r="AI208" i="13"/>
  <c r="AI213" i="13"/>
  <c r="B18" i="13"/>
  <c r="C18" i="13"/>
  <c r="E130" i="13"/>
  <c r="S124" i="13"/>
  <c r="B199" i="13"/>
  <c r="E182" i="13"/>
  <c r="E178" i="13" s="1"/>
  <c r="C182" i="13"/>
  <c r="C178" i="13" s="1"/>
  <c r="C187" i="13"/>
  <c r="E185" i="13"/>
  <c r="C185" i="13"/>
  <c r="C186" i="13"/>
  <c r="E187" i="13"/>
  <c r="C148" i="13"/>
  <c r="C130" i="13"/>
  <c r="E98" i="13"/>
  <c r="E86" i="13" s="1"/>
  <c r="B93" i="13"/>
  <c r="C79" i="13"/>
  <c r="C73" i="13" s="1"/>
  <c r="C78" i="13"/>
  <c r="C45" i="13"/>
  <c r="D38" i="13"/>
  <c r="C24" i="13"/>
  <c r="O124" i="13"/>
  <c r="B112" i="13"/>
  <c r="E112" i="13"/>
  <c r="Q197" i="13"/>
  <c r="E199" i="13"/>
  <c r="C199" i="13"/>
  <c r="E201" i="13"/>
  <c r="C201" i="13"/>
  <c r="C167" i="13"/>
  <c r="C165" i="13" s="1"/>
  <c r="C98" i="13"/>
  <c r="C46" i="13"/>
  <c r="E44" i="13"/>
  <c r="C44" i="13"/>
  <c r="E33" i="13"/>
  <c r="B20" i="13"/>
  <c r="C20" i="13"/>
  <c r="AL20" i="13" s="1"/>
  <c r="B130" i="13"/>
  <c r="L77" i="13"/>
  <c r="AH9" i="13"/>
  <c r="AJ9" i="13"/>
  <c r="AH15" i="13"/>
  <c r="AJ15" i="13"/>
  <c r="AH17" i="13"/>
  <c r="AJ17" i="13"/>
  <c r="AH18" i="13"/>
  <c r="AJ18" i="13"/>
  <c r="AH19" i="13"/>
  <c r="AJ19" i="13"/>
  <c r="AH20" i="13"/>
  <c r="AJ20" i="13"/>
  <c r="AH21" i="13"/>
  <c r="AJ21" i="13"/>
  <c r="AH23" i="13"/>
  <c r="AJ23" i="13"/>
  <c r="AH24" i="13"/>
  <c r="AJ24" i="13"/>
  <c r="AH25" i="13"/>
  <c r="AJ25" i="13"/>
  <c r="AH26" i="13"/>
  <c r="AJ26" i="13"/>
  <c r="AH27" i="13"/>
  <c r="AJ27" i="13"/>
  <c r="AH28" i="13"/>
  <c r="AJ28" i="13"/>
  <c r="AH30" i="13"/>
  <c r="AJ30" i="13"/>
  <c r="AH31" i="13"/>
  <c r="AJ31" i="13"/>
  <c r="AH32" i="13"/>
  <c r="AJ32" i="13"/>
  <c r="AH33" i="13"/>
  <c r="AJ33" i="13"/>
  <c r="AH34" i="13"/>
  <c r="AJ34" i="13"/>
  <c r="AH35" i="13"/>
  <c r="AJ35" i="13"/>
  <c r="AH40" i="13"/>
  <c r="AJ40" i="13"/>
  <c r="AH41" i="13"/>
  <c r="AJ41" i="13"/>
  <c r="AH42" i="13"/>
  <c r="AJ42" i="13"/>
  <c r="AH44" i="13"/>
  <c r="AJ44" i="13"/>
  <c r="AH45" i="13"/>
  <c r="AJ45" i="13"/>
  <c r="AH46" i="13"/>
  <c r="AJ46" i="13"/>
  <c r="AH47" i="13"/>
  <c r="AJ47" i="13"/>
  <c r="AH48" i="13"/>
  <c r="AJ48" i="13"/>
  <c r="AH49" i="13"/>
  <c r="AJ49" i="13"/>
  <c r="AH51" i="13"/>
  <c r="AJ51" i="13"/>
  <c r="AH52" i="13"/>
  <c r="AJ52" i="13"/>
  <c r="AH53" i="13"/>
  <c r="AJ53" i="13"/>
  <c r="AH54" i="13"/>
  <c r="AJ54" i="13"/>
  <c r="AH70" i="13"/>
  <c r="AJ70" i="13"/>
  <c r="AH74" i="13"/>
  <c r="AJ74" i="13"/>
  <c r="AH75" i="13"/>
  <c r="AJ75" i="13"/>
  <c r="AH76" i="13"/>
  <c r="AJ76" i="13"/>
  <c r="AH78" i="13"/>
  <c r="AJ78" i="13"/>
  <c r="AH79" i="13"/>
  <c r="AJ79" i="13"/>
  <c r="AH80" i="13"/>
  <c r="AJ80" i="13"/>
  <c r="AH81" i="13"/>
  <c r="AJ81" i="13"/>
  <c r="AH82" i="13"/>
  <c r="AJ82" i="13"/>
  <c r="AH84" i="13"/>
  <c r="AJ84" i="13"/>
  <c r="AH88" i="13"/>
  <c r="AJ88" i="13"/>
  <c r="AH89" i="13"/>
  <c r="AJ89" i="13"/>
  <c r="AH90" i="13"/>
  <c r="AJ90" i="13"/>
  <c r="AH92" i="13"/>
  <c r="AJ92" i="13"/>
  <c r="AH93" i="13"/>
  <c r="AJ93" i="13"/>
  <c r="AH94" i="13"/>
  <c r="AJ94" i="13"/>
  <c r="AH95" i="13"/>
  <c r="AJ95" i="13"/>
  <c r="AH96" i="13"/>
  <c r="AJ96" i="13"/>
  <c r="AH98" i="13"/>
  <c r="AJ98" i="13"/>
  <c r="AH99" i="13"/>
  <c r="AJ99" i="13"/>
  <c r="AH100" i="13"/>
  <c r="AJ100" i="13"/>
  <c r="AH101" i="13"/>
  <c r="AJ101" i="13"/>
  <c r="AH103" i="13"/>
  <c r="AJ103" i="13"/>
  <c r="AH105" i="13"/>
  <c r="AJ105" i="13"/>
  <c r="AH107" i="13"/>
  <c r="AJ107" i="13"/>
  <c r="AH108" i="13"/>
  <c r="AJ108" i="13"/>
  <c r="AH109" i="13"/>
  <c r="AJ109" i="13"/>
  <c r="AH111" i="13"/>
  <c r="AJ111" i="13"/>
  <c r="AH112" i="13"/>
  <c r="AJ112" i="13"/>
  <c r="AH113" i="13"/>
  <c r="AJ113" i="13"/>
  <c r="AH114" i="13"/>
  <c r="AJ114" i="13"/>
  <c r="AH115" i="13"/>
  <c r="AJ115" i="13"/>
  <c r="AH117" i="13"/>
  <c r="AJ117" i="13"/>
  <c r="AH118" i="13"/>
  <c r="AJ118" i="13"/>
  <c r="AH119" i="13"/>
  <c r="AJ119" i="13"/>
  <c r="AH120" i="13"/>
  <c r="AJ120" i="13"/>
  <c r="AH121" i="13"/>
  <c r="AJ121" i="13"/>
  <c r="AH123" i="13"/>
  <c r="AJ123" i="13"/>
  <c r="AH125" i="13"/>
  <c r="AJ125" i="13"/>
  <c r="AH126" i="13"/>
  <c r="AJ126" i="13"/>
  <c r="AH127" i="13"/>
  <c r="AJ127" i="13"/>
  <c r="AH129" i="13"/>
  <c r="AJ129" i="13"/>
  <c r="AH130" i="13"/>
  <c r="AJ130" i="13"/>
  <c r="AH131" i="13"/>
  <c r="AJ131" i="13"/>
  <c r="AH132" i="13"/>
  <c r="AJ132" i="13"/>
  <c r="AH133" i="13"/>
  <c r="AJ133" i="13"/>
  <c r="AH134" i="13"/>
  <c r="AJ134" i="13"/>
  <c r="AH135" i="13"/>
  <c r="AJ135" i="13"/>
  <c r="AH136" i="13"/>
  <c r="AJ136" i="13"/>
  <c r="AH137" i="13"/>
  <c r="AJ137" i="13"/>
  <c r="AH138" i="13"/>
  <c r="AJ138" i="13"/>
  <c r="AH139" i="13"/>
  <c r="AJ139" i="13"/>
  <c r="AH141" i="13"/>
  <c r="AJ141" i="13"/>
  <c r="AH143" i="13"/>
  <c r="AJ143" i="13"/>
  <c r="AH144" i="13"/>
  <c r="AJ144" i="13"/>
  <c r="AH145" i="13"/>
  <c r="AJ145" i="13"/>
  <c r="AH147" i="13"/>
  <c r="AJ147" i="13"/>
  <c r="AH148" i="13"/>
  <c r="AJ148" i="13"/>
  <c r="AH149" i="13"/>
  <c r="AJ149" i="13"/>
  <c r="AH150" i="13"/>
  <c r="AJ150" i="13"/>
  <c r="AH152" i="13"/>
  <c r="AJ152" i="13"/>
  <c r="AH154" i="13"/>
  <c r="AJ154" i="13"/>
  <c r="AH156" i="13"/>
  <c r="AJ156" i="13"/>
  <c r="AH157" i="13"/>
  <c r="AJ157" i="13"/>
  <c r="AH158" i="13"/>
  <c r="AJ158" i="13"/>
  <c r="AH160" i="13"/>
  <c r="AJ160" i="13"/>
  <c r="AH161" i="13"/>
  <c r="AJ161" i="13"/>
  <c r="AH162" i="13"/>
  <c r="AJ162" i="13"/>
  <c r="AH163" i="13"/>
  <c r="AJ163" i="13"/>
  <c r="AH164" i="13"/>
  <c r="AJ164" i="13"/>
  <c r="AH166" i="13"/>
  <c r="AJ166" i="13"/>
  <c r="AH167" i="13"/>
  <c r="AJ167" i="13"/>
  <c r="AH168" i="13"/>
  <c r="AJ168" i="13"/>
  <c r="AH169" i="13"/>
  <c r="AJ169" i="13"/>
  <c r="AH170" i="13"/>
  <c r="AJ170" i="13"/>
  <c r="AH175" i="13"/>
  <c r="AJ175" i="13"/>
  <c r="AH176" i="13"/>
  <c r="AJ176" i="13"/>
  <c r="AH177" i="13"/>
  <c r="AJ177" i="13"/>
  <c r="AH179" i="13"/>
  <c r="AJ179" i="13"/>
  <c r="AH180" i="13"/>
  <c r="AJ180" i="13"/>
  <c r="AH181" i="13"/>
  <c r="AJ181" i="13"/>
  <c r="AH182" i="13"/>
  <c r="AJ182" i="13"/>
  <c r="AH183" i="13"/>
  <c r="AJ183" i="13"/>
  <c r="AH185" i="13"/>
  <c r="AJ185" i="13"/>
  <c r="AH186" i="13"/>
  <c r="AJ186" i="13"/>
  <c r="AH187" i="13"/>
  <c r="AJ187" i="13"/>
  <c r="AH188" i="13"/>
  <c r="AJ188" i="13"/>
  <c r="AH189" i="13"/>
  <c r="AJ189" i="13"/>
  <c r="AH190" i="13"/>
  <c r="AJ190" i="13"/>
  <c r="AH196" i="13"/>
  <c r="AJ196" i="13"/>
  <c r="AJ197" i="13"/>
  <c r="AH198" i="13"/>
  <c r="AJ198" i="13"/>
  <c r="AH199" i="13"/>
  <c r="AJ199" i="13"/>
  <c r="AH200" i="13"/>
  <c r="AJ200" i="13"/>
  <c r="AH201" i="13"/>
  <c r="AJ201" i="13"/>
  <c r="AH202" i="13"/>
  <c r="AJ202" i="13"/>
  <c r="AH204" i="13"/>
  <c r="AJ204" i="13"/>
  <c r="AH205" i="13"/>
  <c r="AJ205" i="13"/>
  <c r="AH206" i="13"/>
  <c r="AJ206" i="13"/>
  <c r="AH207" i="13"/>
  <c r="AJ207" i="13"/>
  <c r="AH208" i="13"/>
  <c r="AJ208" i="13"/>
  <c r="AH213" i="13"/>
  <c r="AJ213" i="13"/>
  <c r="C52" i="13"/>
  <c r="C33" i="13"/>
  <c r="AE22" i="13"/>
  <c r="AD22" i="13"/>
  <c r="AC22" i="13"/>
  <c r="AB22" i="13"/>
  <c r="AA22" i="13"/>
  <c r="Z22" i="13"/>
  <c r="Y22" i="13"/>
  <c r="X22" i="13"/>
  <c r="W22" i="13"/>
  <c r="V22" i="13"/>
  <c r="U22" i="13"/>
  <c r="T22" i="13"/>
  <c r="S22" i="13"/>
  <c r="R22" i="13"/>
  <c r="Q22" i="13"/>
  <c r="P22" i="13"/>
  <c r="O22" i="13"/>
  <c r="N22" i="13"/>
  <c r="M22" i="13"/>
  <c r="L22" i="13"/>
  <c r="K22" i="13"/>
  <c r="J22" i="13"/>
  <c r="I22" i="13"/>
  <c r="H22" i="13"/>
  <c r="AI22" i="13" s="1"/>
  <c r="H11" i="13"/>
  <c r="H12" i="13"/>
  <c r="AE14" i="13"/>
  <c r="AD14" i="13"/>
  <c r="AC14" i="13"/>
  <c r="AB14" i="13"/>
  <c r="AA14" i="13"/>
  <c r="Z14" i="13"/>
  <c r="Y14" i="13"/>
  <c r="X14" i="13"/>
  <c r="W14" i="13"/>
  <c r="V14" i="13"/>
  <c r="U14" i="13"/>
  <c r="T14" i="13"/>
  <c r="S14" i="13"/>
  <c r="AE13" i="13"/>
  <c r="AD13" i="13"/>
  <c r="AC13" i="13"/>
  <c r="AB13" i="13"/>
  <c r="AA13" i="13"/>
  <c r="Z13" i="13"/>
  <c r="Y13" i="13"/>
  <c r="X13" i="13"/>
  <c r="W13" i="13"/>
  <c r="V13" i="13"/>
  <c r="U13" i="13"/>
  <c r="T13" i="13"/>
  <c r="S13" i="13"/>
  <c r="AE12" i="13"/>
  <c r="AD12" i="13"/>
  <c r="AC12" i="13"/>
  <c r="AB12" i="13"/>
  <c r="AA12" i="13"/>
  <c r="Z12" i="13"/>
  <c r="Y12" i="13"/>
  <c r="X12" i="13"/>
  <c r="W12" i="13"/>
  <c r="V12" i="13"/>
  <c r="U12" i="13"/>
  <c r="T12" i="13"/>
  <c r="S12" i="13"/>
  <c r="AE11" i="13"/>
  <c r="AD11" i="13"/>
  <c r="AC11" i="13"/>
  <c r="AC10" i="13" s="1"/>
  <c r="AB11" i="13"/>
  <c r="AA11" i="13"/>
  <c r="Z11" i="13"/>
  <c r="Z10" i="13"/>
  <c r="Y11" i="13"/>
  <c r="Y10" i="13"/>
  <c r="X11" i="13"/>
  <c r="W11" i="13"/>
  <c r="V11" i="13"/>
  <c r="V10" i="13"/>
  <c r="U11" i="13"/>
  <c r="T11" i="13"/>
  <c r="S11" i="13"/>
  <c r="R14" i="13"/>
  <c r="Q14" i="13"/>
  <c r="P14" i="13"/>
  <c r="O14" i="13"/>
  <c r="N14" i="13"/>
  <c r="M14" i="13"/>
  <c r="L14" i="13"/>
  <c r="K14" i="13"/>
  <c r="J14" i="13"/>
  <c r="I14" i="13"/>
  <c r="H14" i="13"/>
  <c r="AI14" i="13" s="1"/>
  <c r="R13" i="13"/>
  <c r="Q13" i="13"/>
  <c r="P13" i="13"/>
  <c r="O13" i="13"/>
  <c r="N13" i="13"/>
  <c r="M13" i="13"/>
  <c r="L13" i="13"/>
  <c r="K13" i="13"/>
  <c r="J13" i="13"/>
  <c r="I13" i="13"/>
  <c r="AJ13" i="13" s="1"/>
  <c r="H13" i="13"/>
  <c r="R12" i="13"/>
  <c r="Q12" i="13"/>
  <c r="P12" i="13"/>
  <c r="O12" i="13"/>
  <c r="N12" i="13"/>
  <c r="M12" i="13"/>
  <c r="L12" i="13"/>
  <c r="K12" i="13"/>
  <c r="J12" i="13"/>
  <c r="I12" i="13"/>
  <c r="R11" i="13"/>
  <c r="Q11" i="13"/>
  <c r="P11" i="13"/>
  <c r="O11" i="13"/>
  <c r="N11" i="13"/>
  <c r="M11" i="13"/>
  <c r="M10" i="13"/>
  <c r="L11" i="13"/>
  <c r="L10" i="13"/>
  <c r="K11" i="13"/>
  <c r="J11" i="13"/>
  <c r="I11" i="13"/>
  <c r="D14" i="13"/>
  <c r="C14" i="13"/>
  <c r="E13" i="13"/>
  <c r="D13" i="13"/>
  <c r="C13" i="13"/>
  <c r="D12" i="13"/>
  <c r="E11" i="13"/>
  <c r="D11" i="13"/>
  <c r="C11" i="13"/>
  <c r="B13" i="13"/>
  <c r="B11" i="13"/>
  <c r="D195" i="13"/>
  <c r="AJ214" i="13"/>
  <c r="AH214" i="13"/>
  <c r="B33" i="13"/>
  <c r="AL32" i="13"/>
  <c r="AL31" i="13"/>
  <c r="AL30" i="13"/>
  <c r="AE29" i="13"/>
  <c r="AD29" i="13"/>
  <c r="AC29" i="13"/>
  <c r="AB29" i="13"/>
  <c r="AA29" i="13"/>
  <c r="Z29" i="13"/>
  <c r="Y29" i="13"/>
  <c r="X29" i="13"/>
  <c r="W29" i="13"/>
  <c r="V29" i="13"/>
  <c r="U29" i="13"/>
  <c r="T29" i="13"/>
  <c r="S29" i="13"/>
  <c r="R29" i="13"/>
  <c r="Q29" i="13"/>
  <c r="P29" i="13"/>
  <c r="O29" i="13"/>
  <c r="N29" i="13"/>
  <c r="M29" i="13"/>
  <c r="AJ29" i="13" s="1"/>
  <c r="L29" i="13"/>
  <c r="J29" i="13"/>
  <c r="H29" i="13"/>
  <c r="D29" i="13"/>
  <c r="C29" i="13"/>
  <c r="AL28" i="13"/>
  <c r="B201" i="13"/>
  <c r="X116" i="13"/>
  <c r="W116" i="13"/>
  <c r="V116" i="13"/>
  <c r="U116" i="13"/>
  <c r="T116" i="13"/>
  <c r="S116" i="13"/>
  <c r="R116" i="13"/>
  <c r="Q116" i="13"/>
  <c r="P116" i="13"/>
  <c r="O116" i="13"/>
  <c r="N116" i="13"/>
  <c r="M116" i="13"/>
  <c r="L116" i="13"/>
  <c r="K116" i="13"/>
  <c r="AJ116" i="13" s="1"/>
  <c r="E118" i="13"/>
  <c r="E116" i="13" s="1"/>
  <c r="D86" i="13"/>
  <c r="P86" i="13"/>
  <c r="AH86" i="13" s="1"/>
  <c r="AE97" i="13"/>
  <c r="AD97" i="13"/>
  <c r="AC97" i="13"/>
  <c r="AB97" i="13"/>
  <c r="AA97" i="13"/>
  <c r="Z97" i="13"/>
  <c r="Y97" i="13"/>
  <c r="X97" i="13"/>
  <c r="W97" i="13"/>
  <c r="V97" i="13"/>
  <c r="U97" i="13"/>
  <c r="T97" i="13"/>
  <c r="S97" i="13"/>
  <c r="R97" i="13"/>
  <c r="Q97" i="13"/>
  <c r="P97" i="13"/>
  <c r="O97" i="13"/>
  <c r="N97" i="13"/>
  <c r="M97" i="13"/>
  <c r="L97" i="13"/>
  <c r="K97" i="13"/>
  <c r="J97" i="13"/>
  <c r="I97" i="13"/>
  <c r="H97" i="13"/>
  <c r="B98" i="13"/>
  <c r="B86" i="13"/>
  <c r="E99" i="13"/>
  <c r="C99" i="13"/>
  <c r="AL99" i="13" s="1"/>
  <c r="B99" i="13"/>
  <c r="E97" i="13"/>
  <c r="D97" i="13"/>
  <c r="D22" i="13"/>
  <c r="E24" i="13"/>
  <c r="E22" i="13" s="1"/>
  <c r="AL15" i="13"/>
  <c r="AL17" i="13"/>
  <c r="AL19" i="13"/>
  <c r="AL21" i="13"/>
  <c r="AL23" i="13"/>
  <c r="AL25" i="13"/>
  <c r="AL26" i="13"/>
  <c r="AL35" i="13"/>
  <c r="AL40" i="13"/>
  <c r="AL41" i="13"/>
  <c r="AL42" i="13"/>
  <c r="AL49" i="13"/>
  <c r="AL51" i="13"/>
  <c r="AL53" i="13"/>
  <c r="AL54" i="13"/>
  <c r="AL70" i="13"/>
  <c r="AL74" i="13"/>
  <c r="AL75" i="13"/>
  <c r="AL76" i="13"/>
  <c r="AL80" i="13"/>
  <c r="AL81" i="13"/>
  <c r="AL82" i="13"/>
  <c r="AL84" i="13"/>
  <c r="AL88" i="13"/>
  <c r="AL89" i="13"/>
  <c r="AL90" i="13"/>
  <c r="AL94" i="13"/>
  <c r="AL95" i="13"/>
  <c r="AL96" i="13"/>
  <c r="AL100" i="13"/>
  <c r="AL101" i="13"/>
  <c r="AL103" i="13"/>
  <c r="AL105" i="13"/>
  <c r="AL107" i="13"/>
  <c r="AL108" i="13"/>
  <c r="AL109" i="13"/>
  <c r="AL111" i="13"/>
  <c r="AL113" i="13"/>
  <c r="AL114" i="13"/>
  <c r="AL115" i="13"/>
  <c r="AL117" i="13"/>
  <c r="AL119" i="13"/>
  <c r="AL120" i="13"/>
  <c r="AL121" i="13"/>
  <c r="AL123" i="13"/>
  <c r="AL125" i="13"/>
  <c r="AL126" i="13"/>
  <c r="AL127" i="13"/>
  <c r="AL129" i="13"/>
  <c r="AL131" i="13"/>
  <c r="AL132" i="13"/>
  <c r="AL133" i="13"/>
  <c r="AL134" i="13"/>
  <c r="AL135" i="13"/>
  <c r="AL136" i="13"/>
  <c r="AL137" i="13"/>
  <c r="AL138" i="13"/>
  <c r="AL139" i="13"/>
  <c r="AL141" i="13"/>
  <c r="AL143" i="13"/>
  <c r="AL144" i="13"/>
  <c r="AL145" i="13"/>
  <c r="AL147" i="13"/>
  <c r="AL149" i="13"/>
  <c r="AL150" i="13"/>
  <c r="AL152" i="13"/>
  <c r="AL154" i="13"/>
  <c r="AL156" i="13"/>
  <c r="AL157" i="13"/>
  <c r="AL158" i="13"/>
  <c r="AL160" i="13"/>
  <c r="AL162" i="13"/>
  <c r="AL163" i="13"/>
  <c r="AL164" i="13"/>
  <c r="AL166" i="13"/>
  <c r="AL168" i="13"/>
  <c r="AL169" i="13"/>
  <c r="AL170" i="13"/>
  <c r="AL175" i="13"/>
  <c r="AL176" i="13"/>
  <c r="AL177" i="13"/>
  <c r="AL179" i="13"/>
  <c r="AL181" i="13"/>
  <c r="AL183" i="13"/>
  <c r="AL188" i="13"/>
  <c r="AL189" i="13"/>
  <c r="AL190" i="13"/>
  <c r="AL194" i="13"/>
  <c r="AL196" i="13"/>
  <c r="AL198" i="13"/>
  <c r="AL200" i="13"/>
  <c r="AL202" i="13"/>
  <c r="AL207" i="13"/>
  <c r="AL208" i="13"/>
  <c r="AL213" i="13"/>
  <c r="J16" i="13"/>
  <c r="D193" i="13"/>
  <c r="D192" i="13"/>
  <c r="AE195" i="13"/>
  <c r="AD195" i="13"/>
  <c r="AC195" i="13"/>
  <c r="AB195" i="13"/>
  <c r="AA195" i="13"/>
  <c r="Z195" i="13"/>
  <c r="Y195" i="13"/>
  <c r="X195" i="13"/>
  <c r="W195" i="13"/>
  <c r="V195" i="13"/>
  <c r="U195" i="13"/>
  <c r="T195" i="13"/>
  <c r="S195" i="13"/>
  <c r="R195" i="13"/>
  <c r="Q195" i="13"/>
  <c r="P195" i="13"/>
  <c r="O195" i="13"/>
  <c r="N195" i="13"/>
  <c r="M195" i="13"/>
  <c r="L195" i="13"/>
  <c r="K195" i="13"/>
  <c r="J195" i="13"/>
  <c r="I195" i="13"/>
  <c r="AE194" i="13"/>
  <c r="AD194" i="13"/>
  <c r="AC194" i="13"/>
  <c r="AB194" i="13"/>
  <c r="AA194" i="13"/>
  <c r="Z194" i="13"/>
  <c r="Y194" i="13"/>
  <c r="X194" i="13"/>
  <c r="W194" i="13"/>
  <c r="V194" i="13"/>
  <c r="U194" i="13"/>
  <c r="T194" i="13"/>
  <c r="S194" i="13"/>
  <c r="R194" i="13"/>
  <c r="Q194" i="13"/>
  <c r="P194" i="13"/>
  <c r="O194" i="13"/>
  <c r="N194" i="13"/>
  <c r="M194" i="13"/>
  <c r="L194" i="13"/>
  <c r="K194" i="13"/>
  <c r="J194" i="13"/>
  <c r="I194" i="13"/>
  <c r="AJ194" i="13"/>
  <c r="AE193" i="13"/>
  <c r="AD193" i="13"/>
  <c r="AC193" i="13"/>
  <c r="AB193" i="13"/>
  <c r="AA193" i="13"/>
  <c r="Z193" i="13"/>
  <c r="Y193" i="13"/>
  <c r="X193" i="13"/>
  <c r="W193" i="13"/>
  <c r="V193" i="13"/>
  <c r="U193" i="13"/>
  <c r="T193" i="13"/>
  <c r="S193" i="13"/>
  <c r="R193" i="13"/>
  <c r="Q193" i="13"/>
  <c r="P193" i="13"/>
  <c r="O193" i="13"/>
  <c r="N193" i="13"/>
  <c r="M193" i="13"/>
  <c r="L193" i="13"/>
  <c r="K193" i="13"/>
  <c r="J193" i="13"/>
  <c r="I193" i="13"/>
  <c r="AE192" i="13"/>
  <c r="AE210" i="13" s="1"/>
  <c r="AD192" i="13"/>
  <c r="AD210" i="13" s="1"/>
  <c r="AC192" i="13"/>
  <c r="AC210" i="13" s="1"/>
  <c r="AB192" i="13"/>
  <c r="AB210" i="13" s="1"/>
  <c r="AA192" i="13"/>
  <c r="AA210" i="13" s="1"/>
  <c r="Z192" i="13"/>
  <c r="Z210" i="13" s="1"/>
  <c r="Y192" i="13"/>
  <c r="Y210" i="13" s="1"/>
  <c r="X192" i="13"/>
  <c r="X210" i="13" s="1"/>
  <c r="W192" i="13"/>
  <c r="W210" i="13" s="1"/>
  <c r="V192" i="13"/>
  <c r="V210" i="13" s="1"/>
  <c r="U192" i="13"/>
  <c r="U210" i="13" s="1"/>
  <c r="T192" i="13"/>
  <c r="T210" i="13" s="1"/>
  <c r="S192" i="13"/>
  <c r="S210" i="13" s="1"/>
  <c r="R192" i="13"/>
  <c r="R210" i="13" s="1"/>
  <c r="Q192" i="13"/>
  <c r="Q210" i="13" s="1"/>
  <c r="P192" i="13"/>
  <c r="P210" i="13" s="1"/>
  <c r="O192" i="13"/>
  <c r="O210" i="13" s="1"/>
  <c r="N192" i="13"/>
  <c r="N210" i="13" s="1"/>
  <c r="M192" i="13"/>
  <c r="M210" i="13" s="1"/>
  <c r="L192" i="13"/>
  <c r="L210" i="13" s="1"/>
  <c r="K192" i="13"/>
  <c r="K210" i="13" s="1"/>
  <c r="J192" i="13"/>
  <c r="J210" i="13" s="1"/>
  <c r="I192" i="13"/>
  <c r="AJ192" i="13" s="1"/>
  <c r="I191" i="13"/>
  <c r="H195" i="13"/>
  <c r="AI195" i="13" s="1"/>
  <c r="H194" i="13"/>
  <c r="H193" i="13"/>
  <c r="H192" i="13"/>
  <c r="AE203" i="13"/>
  <c r="AE191" i="13" s="1"/>
  <c r="AD203" i="13"/>
  <c r="AC203" i="13"/>
  <c r="AC191" i="13" s="1"/>
  <c r="AB203" i="13"/>
  <c r="AA203" i="13"/>
  <c r="AA191" i="13" s="1"/>
  <c r="Z203" i="13"/>
  <c r="Y203" i="13"/>
  <c r="Y191" i="13" s="1"/>
  <c r="X203" i="13"/>
  <c r="W203" i="13"/>
  <c r="W191" i="13" s="1"/>
  <c r="V203" i="13"/>
  <c r="U203" i="13"/>
  <c r="U191" i="13"/>
  <c r="T203" i="13"/>
  <c r="S203" i="13"/>
  <c r="S191" i="13" s="1"/>
  <c r="R203" i="13"/>
  <c r="Q203" i="13"/>
  <c r="Q191" i="13" s="1"/>
  <c r="P203" i="13"/>
  <c r="O203" i="13"/>
  <c r="O191" i="13" s="1"/>
  <c r="N203" i="13"/>
  <c r="M203" i="13"/>
  <c r="M191" i="13" s="1"/>
  <c r="L203" i="13"/>
  <c r="K203" i="13"/>
  <c r="J203" i="13"/>
  <c r="E206" i="13"/>
  <c r="C206" i="13"/>
  <c r="B206" i="13"/>
  <c r="E205" i="13"/>
  <c r="C205" i="13"/>
  <c r="B205" i="13"/>
  <c r="E204" i="13"/>
  <c r="C204" i="13"/>
  <c r="C203" i="13" s="1"/>
  <c r="B204" i="13"/>
  <c r="E186" i="13"/>
  <c r="AE178" i="13"/>
  <c r="AD178" i="13"/>
  <c r="AC178" i="13"/>
  <c r="AB178" i="13"/>
  <c r="AA178" i="13"/>
  <c r="Z178" i="13"/>
  <c r="Y178" i="13"/>
  <c r="X178" i="13"/>
  <c r="W178" i="13"/>
  <c r="V178" i="13"/>
  <c r="U178" i="13"/>
  <c r="T178" i="13"/>
  <c r="S178" i="13"/>
  <c r="R178" i="13"/>
  <c r="Q178" i="13"/>
  <c r="P178" i="13"/>
  <c r="O178" i="13"/>
  <c r="N178" i="13"/>
  <c r="M178" i="13"/>
  <c r="L178" i="13"/>
  <c r="K178" i="13"/>
  <c r="AL180" i="13"/>
  <c r="AE165" i="13"/>
  <c r="AD165" i="13"/>
  <c r="AC165" i="13"/>
  <c r="AB165" i="13"/>
  <c r="AA165" i="13"/>
  <c r="Z165" i="13"/>
  <c r="Y165" i="13"/>
  <c r="X165" i="13"/>
  <c r="W165" i="13"/>
  <c r="V165" i="13"/>
  <c r="U165" i="13"/>
  <c r="T165" i="13"/>
  <c r="S165" i="13"/>
  <c r="R165" i="13"/>
  <c r="Q165" i="13"/>
  <c r="P165" i="13"/>
  <c r="O165" i="13"/>
  <c r="N165" i="13"/>
  <c r="M165" i="13"/>
  <c r="L165" i="13"/>
  <c r="K165" i="13"/>
  <c r="J165" i="13"/>
  <c r="I165" i="13"/>
  <c r="AJ165" i="13" s="1"/>
  <c r="E167" i="13"/>
  <c r="E165" i="13" s="1"/>
  <c r="E161" i="13"/>
  <c r="E148" i="13"/>
  <c r="AE124" i="13"/>
  <c r="AE122" i="13" s="1"/>
  <c r="AD124" i="13"/>
  <c r="AD122" i="13" s="1"/>
  <c r="AC124" i="13"/>
  <c r="AC122" i="13" s="1"/>
  <c r="AB124" i="13"/>
  <c r="AB122" i="13" s="1"/>
  <c r="AA124" i="13"/>
  <c r="AA122" i="13" s="1"/>
  <c r="AA102" i="13" s="1"/>
  <c r="Z124" i="13"/>
  <c r="Z122" i="13" s="1"/>
  <c r="Y124" i="13"/>
  <c r="X124" i="13"/>
  <c r="X122" i="13" s="1"/>
  <c r="W124" i="13"/>
  <c r="W122" i="13" s="1"/>
  <c r="V124" i="13"/>
  <c r="V122" i="13" s="1"/>
  <c r="U124" i="13"/>
  <c r="U122" i="13" s="1"/>
  <c r="T124" i="13"/>
  <c r="T122" i="13" s="1"/>
  <c r="S122" i="13"/>
  <c r="R124" i="13"/>
  <c r="Q124" i="13"/>
  <c r="Q122" i="13" s="1"/>
  <c r="P124" i="13"/>
  <c r="P122" i="13"/>
  <c r="O122" i="13"/>
  <c r="N124" i="13"/>
  <c r="N122" i="13" s="1"/>
  <c r="M124" i="13"/>
  <c r="M122" i="13" s="1"/>
  <c r="L124" i="13"/>
  <c r="L122" i="13" s="1"/>
  <c r="K124" i="13"/>
  <c r="K122" i="13" s="1"/>
  <c r="J124" i="13"/>
  <c r="J122" i="13" s="1"/>
  <c r="I124" i="13"/>
  <c r="I122" i="13" s="1"/>
  <c r="Y122" i="13"/>
  <c r="D124" i="13"/>
  <c r="D122" i="13" s="1"/>
  <c r="AE128" i="13"/>
  <c r="AD128" i="13"/>
  <c r="AC128" i="13"/>
  <c r="AB128" i="13"/>
  <c r="AA128" i="13"/>
  <c r="Z128" i="13"/>
  <c r="Y128" i="13"/>
  <c r="X128" i="13"/>
  <c r="W128" i="13"/>
  <c r="V128" i="13"/>
  <c r="U128" i="13"/>
  <c r="T128" i="13"/>
  <c r="S128" i="13"/>
  <c r="R128" i="13"/>
  <c r="Q128" i="13"/>
  <c r="P128" i="13"/>
  <c r="O128" i="13"/>
  <c r="N128" i="13"/>
  <c r="M128" i="13"/>
  <c r="L128" i="13"/>
  <c r="K128" i="13"/>
  <c r="J128" i="13"/>
  <c r="I128" i="13"/>
  <c r="D128" i="13"/>
  <c r="D116" i="13"/>
  <c r="C118" i="13"/>
  <c r="G118" i="13" s="1"/>
  <c r="E106" i="13"/>
  <c r="AE106" i="13"/>
  <c r="AE104" i="13" s="1"/>
  <c r="AD106" i="13"/>
  <c r="AD104" i="13" s="1"/>
  <c r="AC106" i="13"/>
  <c r="AC104" i="13" s="1"/>
  <c r="AB106" i="13"/>
  <c r="AA106" i="13"/>
  <c r="AA104" i="13" s="1"/>
  <c r="Z106" i="13"/>
  <c r="Z104" i="13" s="1"/>
  <c r="Y106" i="13"/>
  <c r="Y104" i="13" s="1"/>
  <c r="X106" i="13"/>
  <c r="X104" i="13" s="1"/>
  <c r="W106" i="13"/>
  <c r="W104" i="13" s="1"/>
  <c r="V106" i="13"/>
  <c r="V104" i="13" s="1"/>
  <c r="U106" i="13"/>
  <c r="U104" i="13" s="1"/>
  <c r="T106" i="13"/>
  <c r="T104" i="13" s="1"/>
  <c r="S106" i="13"/>
  <c r="S104" i="13" s="1"/>
  <c r="R106" i="13"/>
  <c r="R104" i="13" s="1"/>
  <c r="Q106" i="13"/>
  <c r="P106" i="13"/>
  <c r="O106" i="13"/>
  <c r="O104" i="13"/>
  <c r="N106" i="13"/>
  <c r="N104" i="13"/>
  <c r="M106" i="13"/>
  <c r="M104" i="13"/>
  <c r="L106" i="13"/>
  <c r="L104" i="13"/>
  <c r="K106" i="13"/>
  <c r="K104" i="13"/>
  <c r="J106" i="13"/>
  <c r="J104" i="13"/>
  <c r="I106" i="13"/>
  <c r="P104" i="13"/>
  <c r="H106" i="13"/>
  <c r="H104" i="13"/>
  <c r="D106" i="13"/>
  <c r="D104" i="13"/>
  <c r="AE110" i="13"/>
  <c r="AD110" i="13"/>
  <c r="AC110" i="13"/>
  <c r="AB110" i="13"/>
  <c r="AA110" i="13"/>
  <c r="Z110" i="13"/>
  <c r="Y110" i="13"/>
  <c r="X110" i="13"/>
  <c r="W110" i="13"/>
  <c r="V110" i="13"/>
  <c r="U110" i="13"/>
  <c r="T110" i="13"/>
  <c r="S110" i="13"/>
  <c r="R110" i="13"/>
  <c r="Q110" i="13"/>
  <c r="P110" i="13"/>
  <c r="O110" i="13"/>
  <c r="N110" i="13"/>
  <c r="M110" i="13"/>
  <c r="L110" i="13"/>
  <c r="K110" i="13"/>
  <c r="J110" i="13"/>
  <c r="I110" i="13"/>
  <c r="E110" i="13"/>
  <c r="D110" i="13"/>
  <c r="E93" i="13"/>
  <c r="E87" i="13" s="1"/>
  <c r="E79" i="13"/>
  <c r="E73" i="13" s="1"/>
  <c r="E78" i="13"/>
  <c r="AE50" i="13"/>
  <c r="AD50" i="13"/>
  <c r="AC50" i="13"/>
  <c r="AB50" i="13"/>
  <c r="AA50" i="13"/>
  <c r="Z50" i="13"/>
  <c r="Y50" i="13"/>
  <c r="X50" i="13"/>
  <c r="W50" i="13"/>
  <c r="V50" i="13"/>
  <c r="U50" i="13"/>
  <c r="T50" i="13"/>
  <c r="S50" i="13"/>
  <c r="R50" i="13"/>
  <c r="Q50" i="13"/>
  <c r="P50" i="13"/>
  <c r="O50" i="13"/>
  <c r="N50" i="13"/>
  <c r="M50" i="13"/>
  <c r="L50" i="13"/>
  <c r="K50" i="13"/>
  <c r="J50" i="13"/>
  <c r="I50" i="13"/>
  <c r="AJ50" i="13" s="1"/>
  <c r="E52" i="13"/>
  <c r="E45" i="13"/>
  <c r="G44" i="13"/>
  <c r="E46" i="13"/>
  <c r="AE174" i="13"/>
  <c r="AD174" i="13"/>
  <c r="AC174" i="13"/>
  <c r="AB174" i="13"/>
  <c r="AA174" i="13"/>
  <c r="Z174" i="13"/>
  <c r="Y174" i="13"/>
  <c r="X174" i="13"/>
  <c r="W174" i="13"/>
  <c r="V174" i="13"/>
  <c r="U174" i="13"/>
  <c r="T174" i="13"/>
  <c r="S174" i="13"/>
  <c r="R174" i="13"/>
  <c r="Q174" i="13"/>
  <c r="P174" i="13"/>
  <c r="O174" i="13"/>
  <c r="N174" i="13"/>
  <c r="M174" i="13"/>
  <c r="L174" i="13"/>
  <c r="K174" i="13"/>
  <c r="J174" i="13"/>
  <c r="I174" i="13"/>
  <c r="H174" i="13"/>
  <c r="B185" i="13"/>
  <c r="B180" i="13"/>
  <c r="B167" i="13"/>
  <c r="B165" i="13" s="1"/>
  <c r="B79" i="13"/>
  <c r="B52" i="13"/>
  <c r="AE212" i="13"/>
  <c r="AC212" i="13"/>
  <c r="AA212" i="13"/>
  <c r="Y212" i="13"/>
  <c r="W212" i="13"/>
  <c r="U212" i="13"/>
  <c r="S212" i="13"/>
  <c r="Q212" i="13"/>
  <c r="O212" i="13"/>
  <c r="M212" i="13"/>
  <c r="K212" i="13"/>
  <c r="I212" i="13"/>
  <c r="D174" i="13"/>
  <c r="D173" i="13"/>
  <c r="D172" i="13"/>
  <c r="AE173" i="13"/>
  <c r="AE172" i="13"/>
  <c r="AC173" i="13"/>
  <c r="AC172" i="13"/>
  <c r="AA173" i="13"/>
  <c r="AA171" i="13" s="1"/>
  <c r="AA172" i="13"/>
  <c r="Y173" i="13"/>
  <c r="Y172" i="13"/>
  <c r="W173" i="13"/>
  <c r="W172" i="13"/>
  <c r="W171" i="13"/>
  <c r="U173" i="13"/>
  <c r="U172" i="13"/>
  <c r="U171" i="13" s="1"/>
  <c r="S173" i="13"/>
  <c r="S172" i="13"/>
  <c r="Q173" i="13"/>
  <c r="Q172" i="13"/>
  <c r="O173" i="13"/>
  <c r="O172" i="13"/>
  <c r="M173" i="13"/>
  <c r="M172" i="13"/>
  <c r="K173" i="13"/>
  <c r="K172" i="13"/>
  <c r="I173" i="13"/>
  <c r="I172" i="13"/>
  <c r="E174" i="13"/>
  <c r="AE184" i="13"/>
  <c r="AC184" i="13"/>
  <c r="AA184" i="13"/>
  <c r="Y184" i="13"/>
  <c r="W184" i="13"/>
  <c r="U184" i="13"/>
  <c r="S184" i="13"/>
  <c r="Q184" i="13"/>
  <c r="O184" i="13"/>
  <c r="M184" i="13"/>
  <c r="K184" i="13"/>
  <c r="AJ184" i="13" s="1"/>
  <c r="I184" i="13"/>
  <c r="D155" i="13"/>
  <c r="D153" i="13" s="1"/>
  <c r="AE155" i="13"/>
  <c r="AE153" i="13" s="1"/>
  <c r="AC155" i="13"/>
  <c r="AC153" i="13" s="1"/>
  <c r="AA155" i="13"/>
  <c r="AA153" i="13" s="1"/>
  <c r="Y155" i="13"/>
  <c r="Y153" i="13" s="1"/>
  <c r="W155" i="13"/>
  <c r="W153" i="13" s="1"/>
  <c r="U155" i="13"/>
  <c r="U153" i="13" s="1"/>
  <c r="S155" i="13"/>
  <c r="S153" i="13" s="1"/>
  <c r="Q155" i="13"/>
  <c r="Q153" i="13" s="1"/>
  <c r="O155" i="13"/>
  <c r="O153" i="13" s="1"/>
  <c r="M155" i="13"/>
  <c r="M153" i="13" s="1"/>
  <c r="K155" i="13"/>
  <c r="K153" i="13" s="1"/>
  <c r="I155" i="13"/>
  <c r="H155" i="13"/>
  <c r="AE159" i="13"/>
  <c r="AC159" i="13"/>
  <c r="AA159" i="13"/>
  <c r="Y159" i="13"/>
  <c r="W159" i="13"/>
  <c r="U159" i="13"/>
  <c r="S159" i="13"/>
  <c r="Q159" i="13"/>
  <c r="O159" i="13"/>
  <c r="M159" i="13"/>
  <c r="K159" i="13"/>
  <c r="I159" i="13"/>
  <c r="AE142" i="13"/>
  <c r="AE140" i="13" s="1"/>
  <c r="AC142" i="13"/>
  <c r="AC140" i="13" s="1"/>
  <c r="AA142" i="13"/>
  <c r="AA140" i="13" s="1"/>
  <c r="Y142" i="13"/>
  <c r="Y140" i="13" s="1"/>
  <c r="Y102" i="13"/>
  <c r="W142" i="13"/>
  <c r="W140" i="13"/>
  <c r="U142" i="13"/>
  <c r="U140" i="13"/>
  <c r="S142" i="13"/>
  <c r="S140" i="13"/>
  <c r="Q142" i="13"/>
  <c r="Q140" i="13"/>
  <c r="O142" i="13"/>
  <c r="O140" i="13"/>
  <c r="M142" i="13"/>
  <c r="M140" i="13"/>
  <c r="K142" i="13"/>
  <c r="K140" i="13"/>
  <c r="I142" i="13"/>
  <c r="I140" i="13"/>
  <c r="AJ140" i="13" s="1"/>
  <c r="H142" i="13"/>
  <c r="D142" i="13"/>
  <c r="D140" i="13" s="1"/>
  <c r="AE146" i="13"/>
  <c r="AC146" i="13"/>
  <c r="AA146" i="13"/>
  <c r="Y146" i="13"/>
  <c r="W146" i="13"/>
  <c r="U146" i="13"/>
  <c r="S146" i="13"/>
  <c r="Q146" i="13"/>
  <c r="O146" i="13"/>
  <c r="M146" i="13"/>
  <c r="K146" i="13"/>
  <c r="I146" i="13"/>
  <c r="D146" i="13"/>
  <c r="D87" i="13"/>
  <c r="D85" i="13" s="1"/>
  <c r="D83" i="13" s="1"/>
  <c r="AE85" i="13"/>
  <c r="AE83" i="13" s="1"/>
  <c r="AC85" i="13"/>
  <c r="AC83" i="13" s="1"/>
  <c r="AA85" i="13"/>
  <c r="AA83" i="13" s="1"/>
  <c r="Y85" i="13"/>
  <c r="Y83" i="13" s="1"/>
  <c r="W85" i="13"/>
  <c r="W83" i="13" s="1"/>
  <c r="U85" i="13"/>
  <c r="U83" i="13" s="1"/>
  <c r="S85" i="13"/>
  <c r="S83" i="13" s="1"/>
  <c r="M85" i="13"/>
  <c r="M83" i="13" s="1"/>
  <c r="K85" i="13"/>
  <c r="K83" i="13" s="1"/>
  <c r="H87" i="13"/>
  <c r="AE91" i="13"/>
  <c r="AC91" i="13"/>
  <c r="AA91" i="13"/>
  <c r="Y91" i="13"/>
  <c r="W91" i="13"/>
  <c r="U91" i="13"/>
  <c r="S91" i="13"/>
  <c r="Q91" i="13"/>
  <c r="O91" i="13"/>
  <c r="M91" i="13"/>
  <c r="K91" i="13"/>
  <c r="I91" i="13"/>
  <c r="AJ91" i="13" s="1"/>
  <c r="D91" i="13"/>
  <c r="AE73" i="13"/>
  <c r="AE72" i="13"/>
  <c r="AE71" i="13"/>
  <c r="AC73" i="13"/>
  <c r="AC72" i="13"/>
  <c r="AC71" i="13" s="1"/>
  <c r="AA73" i="13"/>
  <c r="AA72" i="13"/>
  <c r="Y73" i="13"/>
  <c r="Y72" i="13"/>
  <c r="Y71" i="13" s="1"/>
  <c r="W73" i="13"/>
  <c r="W72" i="13"/>
  <c r="W71" i="13" s="1"/>
  <c r="U73" i="13"/>
  <c r="U72" i="13"/>
  <c r="S73" i="13"/>
  <c r="S72" i="13"/>
  <c r="Q73" i="13"/>
  <c r="Q72" i="13"/>
  <c r="O73" i="13"/>
  <c r="O72" i="13"/>
  <c r="O71" i="13" s="1"/>
  <c r="M73" i="13"/>
  <c r="M72" i="13"/>
  <c r="K73" i="13"/>
  <c r="K72" i="13"/>
  <c r="I73" i="13"/>
  <c r="I72" i="13"/>
  <c r="H72" i="13"/>
  <c r="AE77" i="13"/>
  <c r="AC77" i="13"/>
  <c r="AA77" i="13"/>
  <c r="Y77" i="13"/>
  <c r="W77" i="13"/>
  <c r="U77" i="13"/>
  <c r="S77" i="13"/>
  <c r="Q77" i="13"/>
  <c r="O77" i="13"/>
  <c r="M77" i="13"/>
  <c r="K77" i="13"/>
  <c r="I77" i="13"/>
  <c r="D77" i="13"/>
  <c r="D73" i="13"/>
  <c r="D72" i="13"/>
  <c r="E50" i="13"/>
  <c r="D50" i="13"/>
  <c r="E38" i="13"/>
  <c r="AE43" i="13"/>
  <c r="AC43" i="13"/>
  <c r="AA43" i="13"/>
  <c r="Y43" i="13"/>
  <c r="W43" i="13"/>
  <c r="S43" i="13"/>
  <c r="U43" i="13"/>
  <c r="Q43" i="13"/>
  <c r="O43" i="13"/>
  <c r="M43" i="13"/>
  <c r="K43" i="13"/>
  <c r="I43" i="13"/>
  <c r="H43" i="13"/>
  <c r="E43" i="13"/>
  <c r="D43" i="13"/>
  <c r="E37" i="13"/>
  <c r="D39" i="13"/>
  <c r="D37" i="13"/>
  <c r="C37" i="13"/>
  <c r="AE39" i="13"/>
  <c r="AE37" i="13"/>
  <c r="AE36" i="13" s="1"/>
  <c r="AC39" i="13"/>
  <c r="AC37" i="13"/>
  <c r="AA39" i="13"/>
  <c r="AA37" i="13"/>
  <c r="AA36" i="13" s="1"/>
  <c r="Y39" i="13"/>
  <c r="Y37" i="13"/>
  <c r="W39" i="13"/>
  <c r="W37" i="13"/>
  <c r="U39" i="13"/>
  <c r="U37" i="13"/>
  <c r="S39" i="13"/>
  <c r="S36" i="13"/>
  <c r="S37" i="13"/>
  <c r="Q39" i="13"/>
  <c r="Q37" i="13"/>
  <c r="Q36" i="13" s="1"/>
  <c r="O39" i="13"/>
  <c r="O37" i="13"/>
  <c r="O36" i="13"/>
  <c r="M39" i="13"/>
  <c r="M37" i="13"/>
  <c r="K39" i="13"/>
  <c r="K37" i="13"/>
  <c r="I39" i="13"/>
  <c r="I37" i="13"/>
  <c r="D16" i="13"/>
  <c r="AL11" i="13"/>
  <c r="C128" i="13"/>
  <c r="C124" i="13"/>
  <c r="C122" i="13" s="1"/>
  <c r="C106" i="13"/>
  <c r="C92" i="13"/>
  <c r="AL92" i="13" s="1"/>
  <c r="C48" i="13"/>
  <c r="AL48" i="13" s="1"/>
  <c r="C47" i="13"/>
  <c r="AL47" i="13" s="1"/>
  <c r="C39" i="13"/>
  <c r="AD212" i="13"/>
  <c r="AB212" i="13"/>
  <c r="Z212" i="13"/>
  <c r="X212" i="13"/>
  <c r="V212" i="13"/>
  <c r="T212" i="13"/>
  <c r="R212" i="13"/>
  <c r="P212" i="13"/>
  <c r="N212" i="13"/>
  <c r="L212" i="13"/>
  <c r="J212" i="13"/>
  <c r="H212" i="13"/>
  <c r="AD197" i="13"/>
  <c r="AD191" i="13" s="1"/>
  <c r="AB197" i="13"/>
  <c r="AB191" i="13"/>
  <c r="Z197" i="13"/>
  <c r="Z191" i="13"/>
  <c r="X197" i="13"/>
  <c r="X191" i="13"/>
  <c r="V197" i="13"/>
  <c r="V191" i="13"/>
  <c r="T197" i="13"/>
  <c r="T191" i="13"/>
  <c r="R197" i="13"/>
  <c r="R191" i="13"/>
  <c r="P197" i="13"/>
  <c r="P191" i="13"/>
  <c r="N197" i="13"/>
  <c r="N191" i="13"/>
  <c r="L197" i="13"/>
  <c r="L191" i="13"/>
  <c r="J197" i="13"/>
  <c r="J191" i="13"/>
  <c r="H197" i="13"/>
  <c r="AI197" i="13" s="1"/>
  <c r="AD16" i="13"/>
  <c r="AB16" i="13"/>
  <c r="Z16" i="13"/>
  <c r="X16" i="13"/>
  <c r="V16" i="13"/>
  <c r="T16" i="13"/>
  <c r="R16" i="13"/>
  <c r="P16" i="13"/>
  <c r="N16" i="13"/>
  <c r="L16" i="13"/>
  <c r="H16" i="13"/>
  <c r="B24" i="13"/>
  <c r="F24" i="13" s="1"/>
  <c r="AD39" i="13"/>
  <c r="AB39" i="13"/>
  <c r="Z39" i="13"/>
  <c r="X39" i="13"/>
  <c r="V39" i="13"/>
  <c r="T39" i="13"/>
  <c r="R39" i="13"/>
  <c r="P39" i="13"/>
  <c r="N39" i="13"/>
  <c r="L39" i="13"/>
  <c r="J39" i="13"/>
  <c r="AD37" i="13"/>
  <c r="AD36" i="13" s="1"/>
  <c r="AB37" i="13"/>
  <c r="AB36" i="13" s="1"/>
  <c r="Z37" i="13"/>
  <c r="X37" i="13"/>
  <c r="X36" i="13" s="1"/>
  <c r="V37" i="13"/>
  <c r="T37" i="13"/>
  <c r="T36" i="13" s="1"/>
  <c r="R37" i="13"/>
  <c r="R36" i="13" s="1"/>
  <c r="P37" i="13"/>
  <c r="N37" i="13"/>
  <c r="L37" i="13"/>
  <c r="L36" i="13"/>
  <c r="J37" i="13"/>
  <c r="H39" i="13"/>
  <c r="AI39" i="13" s="1"/>
  <c r="H37" i="13"/>
  <c r="H36" i="13" s="1"/>
  <c r="AD43" i="13"/>
  <c r="AB43" i="13"/>
  <c r="Z43" i="13"/>
  <c r="X43" i="13"/>
  <c r="V43" i="13"/>
  <c r="T43" i="13"/>
  <c r="R43" i="13"/>
  <c r="P43" i="13"/>
  <c r="N43" i="13"/>
  <c r="L43" i="13"/>
  <c r="J43" i="13"/>
  <c r="B45" i="13"/>
  <c r="F45" i="13" s="1"/>
  <c r="B46" i="13"/>
  <c r="F46" i="13" s="1"/>
  <c r="B44" i="13"/>
  <c r="F44" i="13" s="1"/>
  <c r="H50" i="13"/>
  <c r="AI50" i="13" s="1"/>
  <c r="F52" i="13"/>
  <c r="AD73" i="13"/>
  <c r="AB73" i="13"/>
  <c r="Z73" i="13"/>
  <c r="X73" i="13"/>
  <c r="V73" i="13"/>
  <c r="T73" i="13"/>
  <c r="R73" i="13"/>
  <c r="P73" i="13"/>
  <c r="N73" i="13"/>
  <c r="L73" i="13"/>
  <c r="J73" i="13"/>
  <c r="AD72" i="13"/>
  <c r="AB72" i="13"/>
  <c r="Z72" i="13"/>
  <c r="X72" i="13"/>
  <c r="X71" i="13" s="1"/>
  <c r="V72" i="13"/>
  <c r="V71" i="13" s="1"/>
  <c r="T72" i="13"/>
  <c r="T71" i="13" s="1"/>
  <c r="R72" i="13"/>
  <c r="P72" i="13"/>
  <c r="N72" i="13"/>
  <c r="N71" i="13" s="1"/>
  <c r="L72" i="13"/>
  <c r="L71" i="13" s="1"/>
  <c r="J72" i="13"/>
  <c r="J71" i="13" s="1"/>
  <c r="H73" i="13"/>
  <c r="AD77" i="13"/>
  <c r="AB77" i="13"/>
  <c r="Z77" i="13"/>
  <c r="X77" i="13"/>
  <c r="V77" i="13"/>
  <c r="T77" i="13"/>
  <c r="R77" i="13"/>
  <c r="P77" i="13"/>
  <c r="N77" i="13"/>
  <c r="J77" i="13"/>
  <c r="H77" i="13"/>
  <c r="B78" i="13"/>
  <c r="AD87" i="13"/>
  <c r="AD85" i="13" s="1"/>
  <c r="AD83" i="13" s="1"/>
  <c r="AB87" i="13"/>
  <c r="AB85" i="13" s="1"/>
  <c r="AB83" i="13" s="1"/>
  <c r="Z87" i="13"/>
  <c r="Z85" i="13" s="1"/>
  <c r="Z83" i="13" s="1"/>
  <c r="X87" i="13"/>
  <c r="X85" i="13" s="1"/>
  <c r="X83" i="13" s="1"/>
  <c r="V87" i="13"/>
  <c r="V85" i="13" s="1"/>
  <c r="V83" i="13" s="1"/>
  <c r="T87" i="13"/>
  <c r="T85" i="13" s="1"/>
  <c r="T83" i="13" s="1"/>
  <c r="R87" i="13"/>
  <c r="R85" i="13" s="1"/>
  <c r="R83" i="13" s="1"/>
  <c r="P87" i="13"/>
  <c r="P85" i="13" s="1"/>
  <c r="P83" i="13" s="1"/>
  <c r="N87" i="13"/>
  <c r="N85" i="13" s="1"/>
  <c r="N83" i="13" s="1"/>
  <c r="L87" i="13"/>
  <c r="L85" i="13"/>
  <c r="L83" i="13" s="1"/>
  <c r="J87" i="13"/>
  <c r="H85" i="13"/>
  <c r="AD91" i="13"/>
  <c r="AB91" i="13"/>
  <c r="Z91" i="13"/>
  <c r="X91" i="13"/>
  <c r="V91" i="13"/>
  <c r="T91" i="13"/>
  <c r="R91" i="13"/>
  <c r="P91" i="13"/>
  <c r="N91" i="13"/>
  <c r="L91" i="13"/>
  <c r="J91" i="13"/>
  <c r="H91" i="13"/>
  <c r="H110" i="13"/>
  <c r="F112" i="13"/>
  <c r="AD116" i="13"/>
  <c r="AB116" i="13"/>
  <c r="Z116" i="13"/>
  <c r="J116" i="13"/>
  <c r="H116" i="13"/>
  <c r="B118" i="13"/>
  <c r="F118" i="13" s="1"/>
  <c r="H124" i="13"/>
  <c r="AI124" i="13" s="1"/>
  <c r="H128" i="13"/>
  <c r="AI128" i="13" s="1"/>
  <c r="AD142" i="13"/>
  <c r="AD140" i="13" s="1"/>
  <c r="AB142" i="13"/>
  <c r="AB140" i="13" s="1"/>
  <c r="Z142" i="13"/>
  <c r="Z140" i="13" s="1"/>
  <c r="X142" i="13"/>
  <c r="X140" i="13" s="1"/>
  <c r="V142" i="13"/>
  <c r="V140" i="13" s="1"/>
  <c r="T142" i="13"/>
  <c r="T140" i="13" s="1"/>
  <c r="R142" i="13"/>
  <c r="R140" i="13" s="1"/>
  <c r="P142" i="13"/>
  <c r="N142" i="13"/>
  <c r="N140" i="13" s="1"/>
  <c r="L142" i="13"/>
  <c r="L140" i="13" s="1"/>
  <c r="J142" i="13"/>
  <c r="J140" i="13" s="1"/>
  <c r="J102" i="13" s="1"/>
  <c r="H140" i="13"/>
  <c r="AD146" i="13"/>
  <c r="AB146" i="13"/>
  <c r="Z146" i="13"/>
  <c r="X146" i="13"/>
  <c r="V146" i="13"/>
  <c r="T146" i="13"/>
  <c r="R146" i="13"/>
  <c r="P146" i="13"/>
  <c r="N146" i="13"/>
  <c r="L146" i="13"/>
  <c r="J146" i="13"/>
  <c r="H146" i="13"/>
  <c r="AD155" i="13"/>
  <c r="AD153" i="13" s="1"/>
  <c r="AB155" i="13"/>
  <c r="AB153" i="13" s="1"/>
  <c r="Z155" i="13"/>
  <c r="Z153" i="13" s="1"/>
  <c r="X155" i="13"/>
  <c r="X153" i="13" s="1"/>
  <c r="V155" i="13"/>
  <c r="V153" i="13" s="1"/>
  <c r="T155" i="13"/>
  <c r="T153" i="13" s="1"/>
  <c r="R155" i="13"/>
  <c r="R153" i="13" s="1"/>
  <c r="P155" i="13"/>
  <c r="P153" i="13" s="1"/>
  <c r="N155" i="13"/>
  <c r="N153" i="13" s="1"/>
  <c r="L155" i="13"/>
  <c r="L153" i="13" s="1"/>
  <c r="J155" i="13"/>
  <c r="J153" i="13" s="1"/>
  <c r="AD159" i="13"/>
  <c r="AB159" i="13"/>
  <c r="Z159" i="13"/>
  <c r="X159" i="13"/>
  <c r="V159" i="13"/>
  <c r="T159" i="13"/>
  <c r="R159" i="13"/>
  <c r="P159" i="13"/>
  <c r="N159" i="13"/>
  <c r="L159" i="13"/>
  <c r="J159" i="13"/>
  <c r="H159" i="13"/>
  <c r="H165" i="13"/>
  <c r="AD173" i="13"/>
  <c r="AB173" i="13"/>
  <c r="Z173" i="13"/>
  <c r="X173" i="13"/>
  <c r="V173" i="13"/>
  <c r="T173" i="13"/>
  <c r="P173" i="13"/>
  <c r="N173" i="13"/>
  <c r="L173" i="13"/>
  <c r="H173" i="13"/>
  <c r="AD172" i="13"/>
  <c r="AB172" i="13"/>
  <c r="AB171" i="13" s="1"/>
  <c r="AB151" i="13" s="1"/>
  <c r="Z172" i="13"/>
  <c r="Z171" i="13" s="1"/>
  <c r="X172" i="13"/>
  <c r="X171" i="13" s="1"/>
  <c r="V172" i="13"/>
  <c r="T172" i="13"/>
  <c r="R172" i="13"/>
  <c r="R171" i="13" s="1"/>
  <c r="P172" i="13"/>
  <c r="N172" i="13"/>
  <c r="L172" i="13"/>
  <c r="L171" i="13" s="1"/>
  <c r="J172" i="13"/>
  <c r="J171" i="13" s="1"/>
  <c r="J151" i="13" s="1"/>
  <c r="H172" i="13"/>
  <c r="J178" i="13"/>
  <c r="AI178" i="13" s="1"/>
  <c r="AD184" i="13"/>
  <c r="AB184" i="13"/>
  <c r="Z184" i="13"/>
  <c r="X184" i="13"/>
  <c r="V184" i="13"/>
  <c r="T184" i="13"/>
  <c r="R184" i="13"/>
  <c r="P184" i="13"/>
  <c r="N184" i="13"/>
  <c r="L184" i="13"/>
  <c r="J184" i="13"/>
  <c r="H184" i="13"/>
  <c r="B187" i="13"/>
  <c r="F187" i="13" s="1"/>
  <c r="B179" i="13"/>
  <c r="B178" i="13" s="1"/>
  <c r="B186" i="13"/>
  <c r="Z36" i="13"/>
  <c r="V171" i="13"/>
  <c r="H83" i="13"/>
  <c r="C50" i="13"/>
  <c r="G52" i="13"/>
  <c r="K36" i="13"/>
  <c r="Y36" i="13"/>
  <c r="F161" i="13"/>
  <c r="G185" i="13"/>
  <c r="G186" i="13"/>
  <c r="G161" i="13"/>
  <c r="F185" i="13"/>
  <c r="F186" i="13"/>
  <c r="M171" i="13"/>
  <c r="AC171" i="13"/>
  <c r="E172" i="13"/>
  <c r="C38" i="13"/>
  <c r="AL38" i="13" s="1"/>
  <c r="E36" i="13"/>
  <c r="C155" i="13"/>
  <c r="C153" i="13" s="1"/>
  <c r="C72" i="13"/>
  <c r="C71" i="13" s="1"/>
  <c r="E142" i="13"/>
  <c r="D36" i="13"/>
  <c r="E39" i="13"/>
  <c r="H122" i="13"/>
  <c r="I36" i="13"/>
  <c r="I71" i="13"/>
  <c r="I8" i="13" s="1"/>
  <c r="I153" i="13"/>
  <c r="I171" i="13"/>
  <c r="G37" i="13"/>
  <c r="I104" i="13"/>
  <c r="G130" i="13"/>
  <c r="H191" i="13"/>
  <c r="C36" i="13"/>
  <c r="G36" i="13" s="1"/>
  <c r="AL13" i="13"/>
  <c r="AL45" i="13"/>
  <c r="AL52" i="13"/>
  <c r="C87" i="13"/>
  <c r="C110" i="13"/>
  <c r="AL110" i="13" s="1"/>
  <c r="AL118" i="13"/>
  <c r="C116" i="13"/>
  <c r="AL116" i="13" s="1"/>
  <c r="G46" i="13"/>
  <c r="G112" i="13"/>
  <c r="AL165" i="13"/>
  <c r="C193" i="13"/>
  <c r="AL187" i="13"/>
  <c r="G187" i="13"/>
  <c r="L102" i="13"/>
  <c r="AL39" i="13"/>
  <c r="M36" i="13"/>
  <c r="G167" i="13"/>
  <c r="O102" i="13"/>
  <c r="AL44" i="13"/>
  <c r="AL46" i="13"/>
  <c r="C77" i="13"/>
  <c r="AH110" i="13"/>
  <c r="AH37" i="13"/>
  <c r="AH39" i="13"/>
  <c r="G116" i="13"/>
  <c r="AH165" i="13"/>
  <c r="AH128" i="13"/>
  <c r="AH77" i="13"/>
  <c r="AH50" i="13"/>
  <c r="AJ43" i="13"/>
  <c r="I85" i="13"/>
  <c r="I83" i="13" s="1"/>
  <c r="AJ155" i="13"/>
  <c r="AJ110" i="13"/>
  <c r="AL130" i="13"/>
  <c r="AJ124" i="13"/>
  <c r="AL185" i="13"/>
  <c r="AH192" i="13"/>
  <c r="F33" i="13"/>
  <c r="I210" i="13"/>
  <c r="AJ210" i="13" s="1"/>
  <c r="I10" i="13"/>
  <c r="AH22" i="13"/>
  <c r="AH197" i="13"/>
  <c r="AH43" i="13"/>
  <c r="AH155" i="13"/>
  <c r="AH106" i="13"/>
  <c r="AH195" i="13"/>
  <c r="AH13" i="13"/>
  <c r="B22" i="13"/>
  <c r="F201" i="13"/>
  <c r="G199" i="13"/>
  <c r="Q171" i="13"/>
  <c r="F79" i="13"/>
  <c r="R71" i="13"/>
  <c r="AH211" i="13"/>
  <c r="AJ128" i="13"/>
  <c r="G106" i="13"/>
  <c r="E104" i="13"/>
  <c r="AL112" i="13"/>
  <c r="AH178" i="13"/>
  <c r="E128" i="13"/>
  <c r="E124" i="13"/>
  <c r="G124" i="13" s="1"/>
  <c r="E173" i="13"/>
  <c r="AL186" i="13"/>
  <c r="AL128" i="13"/>
  <c r="D102" i="13"/>
  <c r="G110" i="13"/>
  <c r="G73" i="13"/>
  <c r="AL73" i="13"/>
  <c r="AJ211" i="13"/>
  <c r="AL18" i="13"/>
  <c r="AI142" i="13"/>
  <c r="AI77" i="13"/>
  <c r="G38" i="13" l="1"/>
  <c r="E171" i="13"/>
  <c r="AI184" i="13"/>
  <c r="N171" i="13"/>
  <c r="P171" i="13"/>
  <c r="L8" i="13"/>
  <c r="Z71" i="13"/>
  <c r="AD71" i="13"/>
  <c r="C43" i="13"/>
  <c r="C91" i="13"/>
  <c r="K71" i="13"/>
  <c r="S71" i="13"/>
  <c r="W151" i="13"/>
  <c r="D171" i="13"/>
  <c r="D151" i="13" s="1"/>
  <c r="AI174" i="13"/>
  <c r="B174" i="13"/>
  <c r="AC102" i="13"/>
  <c r="AL161" i="13"/>
  <c r="E159" i="13"/>
  <c r="AL159" i="13" s="1"/>
  <c r="B203" i="13"/>
  <c r="E192" i="13"/>
  <c r="E203" i="13"/>
  <c r="AL206" i="13"/>
  <c r="AI192" i="13"/>
  <c r="H210" i="13"/>
  <c r="D191" i="13"/>
  <c r="D210" i="13"/>
  <c r="B214" i="13"/>
  <c r="E195" i="13"/>
  <c r="E214" i="13"/>
  <c r="E197" i="13"/>
  <c r="E212" i="13"/>
  <c r="C172" i="13"/>
  <c r="C184" i="13"/>
  <c r="C174" i="13"/>
  <c r="G174" i="13" s="1"/>
  <c r="C212" i="13"/>
  <c r="AL212" i="13" s="1"/>
  <c r="AC151" i="13"/>
  <c r="B173" i="13"/>
  <c r="B184" i="13"/>
  <c r="E211" i="13"/>
  <c r="AH194" i="13"/>
  <c r="C214" i="13"/>
  <c r="C197" i="13"/>
  <c r="C173" i="13"/>
  <c r="C211" i="13"/>
  <c r="E184" i="13"/>
  <c r="E210" i="13"/>
  <c r="B197" i="13"/>
  <c r="R151" i="13"/>
  <c r="V151" i="13"/>
  <c r="L151" i="13"/>
  <c r="B142" i="13"/>
  <c r="F142" i="13" s="1"/>
  <c r="L209" i="13"/>
  <c r="Z8" i="13"/>
  <c r="P71" i="13"/>
  <c r="V36" i="13"/>
  <c r="V8" i="13" s="1"/>
  <c r="B39" i="13"/>
  <c r="F39" i="13" s="1"/>
  <c r="Z151" i="13"/>
  <c r="AH212" i="13"/>
  <c r="Q151" i="13"/>
  <c r="AJ195" i="13"/>
  <c r="AI211" i="13"/>
  <c r="O10" i="13"/>
  <c r="Q10" i="13"/>
  <c r="AJ12" i="13"/>
  <c r="AI165" i="13"/>
  <c r="P140" i="13"/>
  <c r="AH210" i="13"/>
  <c r="AH184" i="13"/>
  <c r="AL174" i="13"/>
  <c r="I151" i="13"/>
  <c r="G39" i="13"/>
  <c r="F184" i="13"/>
  <c r="T171" i="13"/>
  <c r="T151" i="13" s="1"/>
  <c r="AD171" i="13"/>
  <c r="AD151" i="13" s="1"/>
  <c r="B91" i="13"/>
  <c r="B87" i="13"/>
  <c r="B77" i="13"/>
  <c r="AB71" i="13"/>
  <c r="AI38" i="13"/>
  <c r="J36" i="13"/>
  <c r="N36" i="13"/>
  <c r="B38" i="13"/>
  <c r="F38" i="13" s="1"/>
  <c r="P36" i="13"/>
  <c r="AJ37" i="13"/>
  <c r="Q71" i="13"/>
  <c r="AI106" i="13"/>
  <c r="AH14" i="13"/>
  <c r="AJ22" i="13"/>
  <c r="F197" i="13"/>
  <c r="F199" i="13"/>
  <c r="B12" i="13"/>
  <c r="W36" i="13"/>
  <c r="AJ39" i="13"/>
  <c r="AC36" i="13"/>
  <c r="AL37" i="13"/>
  <c r="D71" i="13"/>
  <c r="AJ77" i="13"/>
  <c r="M71" i="13"/>
  <c r="M8" i="13" s="1"/>
  <c r="U71" i="13"/>
  <c r="AA71" i="13"/>
  <c r="AJ159" i="13"/>
  <c r="K171" i="13"/>
  <c r="O171" i="13"/>
  <c r="O151" i="13" s="1"/>
  <c r="S171" i="13"/>
  <c r="S151" i="13" s="1"/>
  <c r="AE171" i="13"/>
  <c r="G45" i="13"/>
  <c r="S102" i="13"/>
  <c r="W102" i="13"/>
  <c r="B106" i="13"/>
  <c r="AL205" i="13"/>
  <c r="AL199" i="13"/>
  <c r="F98" i="13"/>
  <c r="D10" i="13"/>
  <c r="P10" i="13"/>
  <c r="P8" i="13" s="1"/>
  <c r="J10" i="13"/>
  <c r="N10" i="13"/>
  <c r="N8" i="13" s="1"/>
  <c r="S10" i="13"/>
  <c r="S8" i="13" s="1"/>
  <c r="AD10" i="13"/>
  <c r="U10" i="13"/>
  <c r="T10" i="13"/>
  <c r="X10" i="13"/>
  <c r="X8" i="13" s="1"/>
  <c r="AJ14" i="13"/>
  <c r="W10" i="13"/>
  <c r="AE10" i="13"/>
  <c r="F130" i="13"/>
  <c r="F182" i="13"/>
  <c r="C16" i="13"/>
  <c r="AH191" i="13"/>
  <c r="AI191" i="13"/>
  <c r="AH173" i="13"/>
  <c r="AI173" i="13"/>
  <c r="F18" i="13"/>
  <c r="G18" i="13"/>
  <c r="E12" i="13"/>
  <c r="AI104" i="13"/>
  <c r="E155" i="13"/>
  <c r="AL167" i="13"/>
  <c r="F167" i="13"/>
  <c r="AL204" i="13"/>
  <c r="C192" i="13"/>
  <c r="C210" i="13" s="1"/>
  <c r="AH12" i="13"/>
  <c r="AI12" i="13"/>
  <c r="H10" i="13"/>
  <c r="AI11" i="13"/>
  <c r="AH11" i="13"/>
  <c r="E14" i="13"/>
  <c r="G33" i="13"/>
  <c r="AL33" i="13"/>
  <c r="E29" i="13"/>
  <c r="G98" i="13"/>
  <c r="AL98" i="13"/>
  <c r="C86" i="13"/>
  <c r="C97" i="13"/>
  <c r="AL24" i="13"/>
  <c r="G24" i="13"/>
  <c r="C12" i="13"/>
  <c r="C22" i="13"/>
  <c r="AL79" i="13"/>
  <c r="G79" i="13"/>
  <c r="C146" i="13"/>
  <c r="C142" i="13"/>
  <c r="AL148" i="13"/>
  <c r="AL182" i="13"/>
  <c r="AL178" i="13"/>
  <c r="Z102" i="13"/>
  <c r="Z209" i="13" s="1"/>
  <c r="P102" i="13"/>
  <c r="J8" i="13"/>
  <c r="AC8" i="13"/>
  <c r="H71" i="13"/>
  <c r="AI72" i="13"/>
  <c r="AH72" i="13"/>
  <c r="G93" i="13"/>
  <c r="F93" i="13"/>
  <c r="E91" i="13"/>
  <c r="AL93" i="13"/>
  <c r="AI172" i="13"/>
  <c r="B172" i="13"/>
  <c r="AH172" i="13"/>
  <c r="K102" i="13"/>
  <c r="AH124" i="13"/>
  <c r="R122" i="13"/>
  <c r="R102" i="13" s="1"/>
  <c r="B124" i="13"/>
  <c r="Q85" i="13"/>
  <c r="Q83" i="13" s="1"/>
  <c r="AL91" i="13"/>
  <c r="B140" i="13"/>
  <c r="AJ72" i="13"/>
  <c r="H102" i="13"/>
  <c r="N151" i="13"/>
  <c r="AH116" i="13"/>
  <c r="AH91" i="13"/>
  <c r="AI87" i="13"/>
  <c r="AJ174" i="13"/>
  <c r="AB104" i="13"/>
  <c r="AB102" i="13" s="1"/>
  <c r="M102" i="13"/>
  <c r="V102" i="13"/>
  <c r="V209" i="13" s="1"/>
  <c r="AE102" i="13"/>
  <c r="AJ178" i="13"/>
  <c r="AJ193" i="13"/>
  <c r="AJ97" i="13"/>
  <c r="D8" i="13"/>
  <c r="AJ11" i="13"/>
  <c r="AB10" i="13"/>
  <c r="AB8" i="13" s="1"/>
  <c r="B14" i="13"/>
  <c r="AH87" i="13"/>
  <c r="J85" i="13"/>
  <c r="J83" i="13" s="1"/>
  <c r="B83" i="13" s="1"/>
  <c r="F165" i="13"/>
  <c r="G165" i="13"/>
  <c r="G50" i="13"/>
  <c r="AL50" i="13"/>
  <c r="AH159" i="13"/>
  <c r="AI159" i="13"/>
  <c r="B37" i="13"/>
  <c r="F37" i="13" s="1"/>
  <c r="AI37" i="13"/>
  <c r="AL106" i="13"/>
  <c r="C104" i="13"/>
  <c r="AJ38" i="13"/>
  <c r="U36" i="13"/>
  <c r="AJ36" i="13" s="1"/>
  <c r="B155" i="13"/>
  <c r="AI155" i="13"/>
  <c r="H153" i="13"/>
  <c r="Y171" i="13"/>
  <c r="AJ171" i="13" s="1"/>
  <c r="AJ172" i="13"/>
  <c r="AH174" i="13"/>
  <c r="F174" i="13"/>
  <c r="F78" i="13"/>
  <c r="G78" i="13"/>
  <c r="E77" i="13"/>
  <c r="AL78" i="13"/>
  <c r="E72" i="13"/>
  <c r="AJ106" i="13"/>
  <c r="Q104" i="13"/>
  <c r="Q102" i="13" s="1"/>
  <c r="I102" i="13"/>
  <c r="AJ122" i="13"/>
  <c r="N102" i="13"/>
  <c r="B122" i="13"/>
  <c r="AH122" i="13"/>
  <c r="AI122" i="13"/>
  <c r="K191" i="13"/>
  <c r="AJ191" i="13" s="1"/>
  <c r="AJ203" i="13"/>
  <c r="B97" i="13"/>
  <c r="F97" i="13" s="1"/>
  <c r="AH97" i="13"/>
  <c r="AI97" i="13"/>
  <c r="AL201" i="13"/>
  <c r="C195" i="13"/>
  <c r="AL195" i="13" s="1"/>
  <c r="AL214" i="13"/>
  <c r="G201" i="13"/>
  <c r="G159" i="13"/>
  <c r="B191" i="13"/>
  <c r="AL77" i="13"/>
  <c r="AL72" i="13"/>
  <c r="AC209" i="13"/>
  <c r="AI91" i="13"/>
  <c r="B212" i="13"/>
  <c r="F212" i="13" s="1"/>
  <c r="AJ73" i="13"/>
  <c r="AJ146" i="13"/>
  <c r="M151" i="13"/>
  <c r="M209" i="13" s="1"/>
  <c r="U151" i="13"/>
  <c r="AA151" i="13"/>
  <c r="AE151" i="13"/>
  <c r="AJ212" i="13"/>
  <c r="U102" i="13"/>
  <c r="AD102" i="13"/>
  <c r="AH203" i="13"/>
  <c r="AI194" i="13"/>
  <c r="B116" i="13"/>
  <c r="F116" i="13" s="1"/>
  <c r="K10" i="13"/>
  <c r="K8" i="13" s="1"/>
  <c r="R10" i="13"/>
  <c r="R8" i="13" s="1"/>
  <c r="R209" i="13" s="1"/>
  <c r="AA10" i="13"/>
  <c r="AA8" i="13" s="1"/>
  <c r="E122" i="13"/>
  <c r="F124" i="13"/>
  <c r="AH73" i="13"/>
  <c r="AI73" i="13"/>
  <c r="AI16" i="13"/>
  <c r="B16" i="13"/>
  <c r="AH16" i="13"/>
  <c r="G128" i="13"/>
  <c r="G104" i="13"/>
  <c r="G142" i="13"/>
  <c r="E140" i="13"/>
  <c r="E102" i="13" s="1"/>
  <c r="B146" i="13"/>
  <c r="AH146" i="13"/>
  <c r="AI146" i="13"/>
  <c r="B110" i="13"/>
  <c r="F110" i="13" s="1"/>
  <c r="AI110" i="13"/>
  <c r="AI43" i="13"/>
  <c r="B43" i="13"/>
  <c r="F43" i="13" s="1"/>
  <c r="AJ87" i="13"/>
  <c r="O85" i="13"/>
  <c r="O83" i="13" s="1"/>
  <c r="AJ83" i="13" s="1"/>
  <c r="E146" i="13"/>
  <c r="G148" i="13"/>
  <c r="F148" i="13"/>
  <c r="G205" i="13"/>
  <c r="E193" i="13"/>
  <c r="F205" i="13"/>
  <c r="B193" i="13"/>
  <c r="AH193" i="13"/>
  <c r="AH29" i="13"/>
  <c r="AI29" i="13"/>
  <c r="B29" i="13"/>
  <c r="AL124" i="13"/>
  <c r="F159" i="13"/>
  <c r="F173" i="13"/>
  <c r="AJ142" i="13"/>
  <c r="H171" i="13"/>
  <c r="B73" i="13"/>
  <c r="F73" i="13" s="1"/>
  <c r="B72" i="13"/>
  <c r="P151" i="13"/>
  <c r="P209" i="13" s="1"/>
  <c r="X151" i="13"/>
  <c r="Y151" i="13"/>
  <c r="AJ173" i="13"/>
  <c r="T102" i="13"/>
  <c r="X102" i="13"/>
  <c r="F106" i="13"/>
  <c r="E191" i="13"/>
  <c r="F22" i="13"/>
  <c r="AI214" i="13"/>
  <c r="O8" i="13"/>
  <c r="AI13" i="13"/>
  <c r="Y8" i="13"/>
  <c r="AD8" i="13"/>
  <c r="T8" i="13"/>
  <c r="AE8" i="13"/>
  <c r="F20" i="13"/>
  <c r="AI193" i="13"/>
  <c r="AI85" i="13"/>
  <c r="AH83" i="13"/>
  <c r="AL36" i="13"/>
  <c r="B85" i="13"/>
  <c r="AJ153" i="13"/>
  <c r="AH38" i="13"/>
  <c r="AH142" i="13"/>
  <c r="B128" i="13"/>
  <c r="F128" i="13" s="1"/>
  <c r="B50" i="13"/>
  <c r="F50" i="13" s="1"/>
  <c r="G182" i="13"/>
  <c r="AI212" i="13"/>
  <c r="AI86" i="13"/>
  <c r="B195" i="13"/>
  <c r="G20" i="13"/>
  <c r="AI203" i="13"/>
  <c r="AI116" i="13"/>
  <c r="AI83" i="13"/>
  <c r="F172" i="13" l="1"/>
  <c r="B171" i="13"/>
  <c r="H8" i="13"/>
  <c r="AH8" i="13" s="1"/>
  <c r="C171" i="13"/>
  <c r="G173" i="13"/>
  <c r="AL173" i="13"/>
  <c r="B210" i="13"/>
  <c r="AI210" i="13"/>
  <c r="G43" i="13"/>
  <c r="AL43" i="13"/>
  <c r="D209" i="13"/>
  <c r="AD209" i="13"/>
  <c r="G212" i="13"/>
  <c r="W8" i="13"/>
  <c r="B36" i="13"/>
  <c r="AB209" i="13"/>
  <c r="B8" i="13"/>
  <c r="W209" i="13"/>
  <c r="S209" i="13"/>
  <c r="T209" i="13"/>
  <c r="AH140" i="13"/>
  <c r="AI140" i="13"/>
  <c r="Q8" i="13"/>
  <c r="Q209" i="13" s="1"/>
  <c r="AJ71" i="13"/>
  <c r="G146" i="13"/>
  <c r="F146" i="13"/>
  <c r="AL197" i="13"/>
  <c r="G197" i="13"/>
  <c r="AI153" i="13"/>
  <c r="AH153" i="13"/>
  <c r="B153" i="13"/>
  <c r="H151" i="13"/>
  <c r="AL87" i="13"/>
  <c r="F87" i="13"/>
  <c r="E85" i="13"/>
  <c r="G87" i="13"/>
  <c r="G184" i="13"/>
  <c r="AL184" i="13"/>
  <c r="AL142" i="13"/>
  <c r="C140" i="13"/>
  <c r="AL140" i="13" s="1"/>
  <c r="B10" i="13"/>
  <c r="AI10" i="13"/>
  <c r="AH10" i="13"/>
  <c r="Y209" i="13"/>
  <c r="AJ85" i="13"/>
  <c r="N209" i="13"/>
  <c r="U8" i="13"/>
  <c r="AI171" i="13"/>
  <c r="F171" i="13"/>
  <c r="AH171" i="13"/>
  <c r="G193" i="13"/>
  <c r="F193" i="13"/>
  <c r="AL193" i="13"/>
  <c r="F122" i="13"/>
  <c r="AL122" i="13"/>
  <c r="G122" i="13"/>
  <c r="F72" i="13"/>
  <c r="G72" i="13"/>
  <c r="E71" i="13"/>
  <c r="AI36" i="13"/>
  <c r="AH36" i="13"/>
  <c r="F36" i="13"/>
  <c r="AH71" i="13"/>
  <c r="AI71" i="13"/>
  <c r="B71" i="13"/>
  <c r="AL192" i="13"/>
  <c r="C191" i="13"/>
  <c r="AL191" i="13" s="1"/>
  <c r="E153" i="13"/>
  <c r="E151" i="13" s="1"/>
  <c r="G155" i="13"/>
  <c r="AL155" i="13"/>
  <c r="F155" i="13"/>
  <c r="AL16" i="13"/>
  <c r="G16" i="13"/>
  <c r="F16" i="13"/>
  <c r="AL203" i="13"/>
  <c r="U209" i="13"/>
  <c r="AJ102" i="13"/>
  <c r="AJ104" i="13"/>
  <c r="K151" i="13"/>
  <c r="J209" i="13"/>
  <c r="F191" i="13"/>
  <c r="G211" i="13"/>
  <c r="F211" i="13"/>
  <c r="F140" i="13"/>
  <c r="G140" i="13"/>
  <c r="F210" i="13"/>
  <c r="G210" i="13"/>
  <c r="AI102" i="13"/>
  <c r="AH102" i="13"/>
  <c r="B102" i="13"/>
  <c r="F102" i="13" s="1"/>
  <c r="AL172" i="13"/>
  <c r="G172" i="13"/>
  <c r="C10" i="13"/>
  <c r="AL12" i="13"/>
  <c r="AL86" i="13"/>
  <c r="C85" i="13"/>
  <c r="AL29" i="13"/>
  <c r="G29" i="13"/>
  <c r="F29" i="13"/>
  <c r="G12" i="13"/>
  <c r="F12" i="13"/>
  <c r="E10" i="13"/>
  <c r="AJ8" i="13"/>
  <c r="AA209" i="13"/>
  <c r="AL146" i="13"/>
  <c r="F203" i="13"/>
  <c r="G203" i="13"/>
  <c r="G77" i="13"/>
  <c r="F77" i="13"/>
  <c r="C102" i="13"/>
  <c r="AL102" i="13" s="1"/>
  <c r="AL104" i="13"/>
  <c r="G91" i="13"/>
  <c r="F91" i="13"/>
  <c r="AL22" i="13"/>
  <c r="G22" i="13"/>
  <c r="AL97" i="13"/>
  <c r="G97" i="13"/>
  <c r="F214" i="13"/>
  <c r="G214" i="13"/>
  <c r="F14" i="13"/>
  <c r="AL14" i="13"/>
  <c r="G14" i="13"/>
  <c r="X209" i="13"/>
  <c r="O209" i="13"/>
  <c r="AE209" i="13"/>
  <c r="AJ10" i="13"/>
  <c r="AH85" i="13"/>
  <c r="I209" i="13"/>
  <c r="AH104" i="13"/>
  <c r="AL210" i="13"/>
  <c r="AL211" i="13"/>
  <c r="B104" i="13"/>
  <c r="F104" i="13" s="1"/>
  <c r="G191" i="13" l="1"/>
  <c r="H209" i="13"/>
  <c r="B209" i="13" s="1"/>
  <c r="B151" i="13"/>
  <c r="AI151" i="13"/>
  <c r="C151" i="13"/>
  <c r="AL85" i="13"/>
  <c r="C83" i="13"/>
  <c r="E83" i="13"/>
  <c r="F85" i="13"/>
  <c r="G85" i="13"/>
  <c r="G102" i="13"/>
  <c r="AL10" i="13"/>
  <c r="C8" i="13"/>
  <c r="K209" i="13"/>
  <c r="AJ209" i="13" s="1"/>
  <c r="AJ151" i="13"/>
  <c r="G71" i="13"/>
  <c r="F71" i="13"/>
  <c r="AL71" i="13"/>
  <c r="AH151" i="13"/>
  <c r="G10" i="13"/>
  <c r="E8" i="13"/>
  <c r="F10" i="13"/>
  <c r="F153" i="13"/>
  <c r="G153" i="13"/>
  <c r="AL153" i="13"/>
  <c r="G171" i="13"/>
  <c r="AL171" i="13"/>
  <c r="AI8" i="13"/>
  <c r="AL83" i="13" l="1"/>
  <c r="AI209" i="13"/>
  <c r="AH209" i="13"/>
  <c r="G151" i="13"/>
  <c r="F151" i="13"/>
  <c r="E209" i="13"/>
  <c r="G83" i="13"/>
  <c r="F83" i="13"/>
  <c r="AL151" i="13"/>
  <c r="C209" i="13"/>
  <c r="F8" i="13"/>
  <c r="G8" i="13"/>
  <c r="AL209" i="13" l="1"/>
  <c r="G209" i="13"/>
  <c r="F209" i="13"/>
</calcChain>
</file>

<file path=xl/comments1.xml><?xml version="1.0" encoding="utf-8"?>
<comments xmlns="http://schemas.openxmlformats.org/spreadsheetml/2006/main">
  <authors>
    <author>Гуляева Наталья Алексеевна</author>
  </authors>
  <commentList>
    <comment ref="B18" authorId="0">
      <text>
        <r>
          <rPr>
            <b/>
            <sz val="16"/>
            <color indexed="81"/>
            <rFont val="Tahoma"/>
            <family val="2"/>
            <charset val="204"/>
          </rPr>
          <t>Гуляева Наталья Алексеевна:</t>
        </r>
        <r>
          <rPr>
            <sz val="16"/>
            <color indexed="81"/>
            <rFont val="Tahoma"/>
            <family val="2"/>
            <charset val="204"/>
          </rPr>
          <t xml:space="preserve">
744,50</t>
        </r>
      </text>
    </comment>
    <comment ref="P18" authorId="0">
      <text>
        <r>
          <rPr>
            <b/>
            <sz val="14"/>
            <color indexed="81"/>
            <rFont val="Tahoma"/>
            <family val="2"/>
            <charset val="204"/>
          </rPr>
          <t>Гуляева Наталья Алексеевна:</t>
        </r>
        <r>
          <rPr>
            <sz val="14"/>
            <color indexed="81"/>
            <rFont val="Tahoma"/>
            <family val="2"/>
            <charset val="204"/>
          </rPr>
          <t xml:space="preserve">
200,0</t>
        </r>
      </text>
    </comment>
    <comment ref="B209" authorId="0">
      <text>
        <r>
          <rPr>
            <b/>
            <sz val="16"/>
            <color indexed="81"/>
            <rFont val="Tahoma"/>
            <family val="2"/>
            <charset val="204"/>
          </rPr>
          <t>Гуляева Наталья Алексеевна:</t>
        </r>
        <r>
          <rPr>
            <sz val="16"/>
            <color indexed="81"/>
            <rFont val="Tahoma"/>
            <family val="2"/>
            <charset val="204"/>
          </rPr>
          <t xml:space="preserve">
</t>
        </r>
        <r>
          <rPr>
            <sz val="20"/>
            <color indexed="81"/>
            <rFont val="Tahoma"/>
            <family val="2"/>
            <charset val="204"/>
          </rPr>
          <t xml:space="preserve">1 945 482,68 </t>
        </r>
      </text>
    </comment>
  </commentList>
</comments>
</file>

<file path=xl/sharedStrings.xml><?xml version="1.0" encoding="utf-8"?>
<sst xmlns="http://schemas.openxmlformats.org/spreadsheetml/2006/main" count="282" uniqueCount="101">
  <si>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</si>
  <si>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</si>
  <si>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</si>
  <si>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</si>
  <si>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</si>
  <si>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</si>
  <si>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</si>
  <si>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</si>
  <si>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</si>
  <si>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</si>
  <si>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</si>
  <si>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</si>
  <si>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</si>
  <si>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</si>
  <si>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</si>
  <si>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</si>
  <si>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</si>
  <si>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</si>
  <si>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</si>
  <si>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</si>
  <si>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Подпрограмма 1. Общее образование. Дополнительное образование детей.</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</si>
  <si>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</si>
  <si>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</si>
  <si>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1.2.2.Развитие системы выявления, поддержки, сопровождения и стимулирования одаренных детей в различных сферах деятельности</t>
  </si>
  <si>
    <t>2.1.2.Организация и проведение государственной итоговой аттестации</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</si>
  <si>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</si>
  <si>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</si>
  <si>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3.2.1.Организация мероприятий по социализации и поддержке талантливой и инициативной молодёжи</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</si>
  <si>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</si>
  <si>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</si>
  <si>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</si>
  <si>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</si>
  <si>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</si>
  <si>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</si>
  <si>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4.2.2Создание системных механизмов сохранения и укрепления здоровья детей в образовательных организациях</t>
  </si>
  <si>
    <t>4.3.1.Развитие инфраструктуры общего и дополнительного образования</t>
  </si>
  <si>
    <t>4.3.2Оснащение материально-технической базы образовательных организаций и учреждений в соответствии с современными требованиями</t>
  </si>
  <si>
    <t>План на 2017 год</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</si>
  <si>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</si>
  <si>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 Основное мероприятие "Развитие системы дополнительного образования детей." (показатели 11 )</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</si>
  <si>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</si>
  <si>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9, 10 )</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</si>
  <si>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</si>
  <si>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12)</t>
  </si>
  <si>
    <t>2.1.1.Финансовое и организационно-методическое сопровождение по исполнению  МАУ "Межшкольный методический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</si>
  <si>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Подпрограмма 3.  Молодёжь города Когалыма и допризывная подготовка молодёжи.</t>
  </si>
  <si>
    <t>3.1 Основное мероприятие "Создание условий для развития духовно-нравственных и гражданско,- военно -патриотических качеств молодежи" (показатели 13)</t>
  </si>
  <si>
    <t>3.2 Основное мероприятие "Содействие социализации, росту созидательной активности и потенциала молодежи" (показатель 14 )</t>
  </si>
  <si>
    <t>3.3 Основное мероприятие "Обеспечение  деятельности учреждения сферы работы с молодёжью и развитие его материально-технической базы" (показатели  15)</t>
  </si>
  <si>
    <t>4.1 Основное мероприятие "Финансовое обеспечение полномочий управления образования" (показатели 16)</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</si>
  <si>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17,18,20 )</t>
  </si>
  <si>
    <t>4.3 Основное мероприятие "Развитие материально-технической базы образовательных организаций" (показатели 19 )</t>
  </si>
  <si>
    <t xml:space="preserve">бюджет города Когалыма </t>
  </si>
  <si>
    <t>УПРАВЛЕНИЕ ОБРАЗОВАНИЯ</t>
  </si>
  <si>
    <t>АДМИНИСТРАЦИИ ГОРОДА КОГАЛЫМА</t>
  </si>
  <si>
    <t>Сетевой график</t>
  </si>
  <si>
    <t>по реализации мероприятий муниципальной программы</t>
  </si>
  <si>
    <t>«Развитие образования в городе Когалыме»</t>
  </si>
  <si>
    <t>на</t>
  </si>
  <si>
    <t>г. Когалым</t>
  </si>
  <si>
    <t>2017 год</t>
  </si>
  <si>
    <t>Исполнение,%</t>
  </si>
  <si>
    <t>к текущему году</t>
  </si>
  <si>
    <t>на отчетную дату</t>
  </si>
  <si>
    <t>кассовый расход</t>
  </si>
  <si>
    <t>Результаты реализации и причины отклонений факта от плана</t>
  </si>
  <si>
    <t>1.1. Основное мероприятие "Развитие системы дошкольного и общего образования" (показатели 1, 2, 3, 4, 5, 6, 7, 8 )</t>
  </si>
  <si>
    <t>бюджет города Когалыма - 104 направление</t>
  </si>
  <si>
    <t xml:space="preserve">Оплата питания обучающихся согласно фактически предоставленных счетов. Карантин 31.01.-13.02.2017 г. Январь - 5 актированных дней. </t>
  </si>
  <si>
    <t>год</t>
  </si>
  <si>
    <t>план</t>
  </si>
  <si>
    <t>касса</t>
  </si>
  <si>
    <t>отклонение</t>
  </si>
  <si>
    <t xml:space="preserve">Освоение средств выделенных по распоряжению Правительства ТО.  </t>
  </si>
  <si>
    <t>31.05.2017 г.</t>
  </si>
  <si>
    <t>128,9 Именные премии Лукойл Западная Сибирь</t>
  </si>
  <si>
    <t>1.1.3. Финансирование МАОУ "СОШ №8" в рамках проекта "Формула успеха"</t>
  </si>
  <si>
    <t>Выезд обучающихся МАУ "ДДТ", МАУ "ДШИ" на мероприятия : "Всероссийский конкурс "Юных пианистов", конкурс пианистов "Волшебные клавиши", "Лидер 21 века", "Конкурс-фестиваль "Российский звездопад". Освоение средств 103,3 тыс. руб. финансирование участия в фестивале "Сибирская звезда"</t>
  </si>
  <si>
    <t>Организация и проведение годовой итоговой аттестации</t>
  </si>
  <si>
    <t>полное освоение средств</t>
  </si>
  <si>
    <t>Заключено два контракта на разработку ПСД. Выполнен первый этап работ - изыскательские работы</t>
  </si>
  <si>
    <t>Ответственный за составление сетевого графика Близнюк О.С. №телефона 9-38-91</t>
  </si>
  <si>
    <t>Отчет о ходе реализации муниципальной программы «Развитие образования в городе Когалыме» на 30.06.2017.</t>
  </si>
  <si>
    <t>План на 30.06.2017</t>
  </si>
  <si>
    <t>Профинансировано на 30.06.2017</t>
  </si>
  <si>
    <t>Кассовый расход на  30.06.2017</t>
  </si>
  <si>
    <t>Заместитель начальника управления образования  ___________________________       А.Н. Лаврентьева</t>
  </si>
  <si>
    <t>Выезд учащихся и сопровождающих на окружные олимпиады. Оплата расходов согласно авансовых отчётов сопровождающих. Премия побед. и приз. науч. исслед. кон-ции  шк-ов "Шаг в будущее"- 30,0 тыс. руб.  Премия для награжд. школьников конк.""Юниор"- 7,0 тыс. руб. Участе в конкурсе "Ученик года" - 5,4 тыс. руб. Экономия 7,7 тыс. руб. в связи с проведением олимпиад по некоторым предметам дистанционно.Май учебно полевые сборы. Июнь мероприятие "Бал лучших выпускников Югры".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t>
  </si>
  <si>
    <t xml:space="preserve">Ежемесячное содержание МАУ "Школа искусств", МАУ "ДДТ"  2658,9 т. руб. - средства ОБ - субсидия на повышение заработной платы по указу Президента . Экономия расходов 3 512,2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</si>
  <si>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Ежемесячное содержание МАУ "ММЦ г. Когалыма" Экономия расходов 1014,2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t>
  </si>
  <si>
    <t>Ежемесячное содержание МБУ "МКЦ "Феникс" 49,00т.р.  Оплата  компенсация стоимости путевок на санаторно-курортное лечение производится по фактически предоставленным авансовым отчетам. На сегодняшний день, работники учреждения авансовые отчеты не предоставляли.ведется подготовка документации для проведения эл.аукциона на преобретение картриджей и канц.товаров.Средства будут освоены после проведения эл.аукциона и по факту получения товара.</t>
  </si>
  <si>
    <t>Экономия плановых ассигнований 1286,6 тыс. руб. - Аппарат управления  согласно  фактически начисленной заработной платы и отпускные.</t>
  </si>
  <si>
    <t>Освоение средств МАОУ "СОШ № 5" по проведению замера полного сопротивления цепи "фаза-нуль", измерение сопротивления изоляции электропроводки. Не освоено 451,3 тыс. руб. в связи с доработкой платёжной документации. Будут освоенв в июле по окончаню работ. 391,5 тыс. руб.  МАОУ "СОШ № 6"  калибровка манометров на стадии заключения договора, проведение замера полного сопротивления цепи "фаза-нуль", измерение сопротивления изоляции электропроводки будет проводится после окончания 2-ой смены пришкольного лагеря</t>
  </si>
  <si>
    <t>Экономия 203,8 тыс. руб. - ведется подготовка документации для проведения эл.аукциона на приобретение материалов для авиаракетомодельного клуба "Авиатор". Остаток 35,38т.р. 
Ведется подготовка документации для проведения эл.аукциона на приобретение расходного материала  для орг.техники- и 3,72т.р. Заключен договор на приобретение сувенирной продукции 31,66т.р.   Оплата товара будет произведена по фактически полученному товару. Остаток 0,29т.р. 
Ведется подготовка документации для проведения эл.аукциона на приобретение канц.товаров. Остаток 1,53т.р. 
Ведется подготовка документации для проведения эл.аукциона на приобретение канц.товаров.  0,71т.р.- экономия образовалась по итогам электронного аукциона на приобретение расходного материала  для авиамоделирования. Июнь: 46,76т.р.-ведется подготовка документации для проведения эл.аукциона на приобретение расходного материала  для клуба "Авиатор". Средства будут освоены после проведения эл.аукциона и по факту получения товара.</t>
  </si>
  <si>
    <t xml:space="preserve"> </t>
  </si>
  <si>
    <t>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</si>
  <si>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1.2.4.Персонифицированное финансирование дополнительного образования детей</t>
  </si>
  <si>
    <t>Постановление Администрации города Когалыма от 01.03.2017 №419 "Об утверждении списка победителей и призёров городского профессионального конкурса "Сердце отдаю детям в 2017 году"- освоено 65,0 тыс. руб.  Постановление "Об утверждении списка победителей и призёров муниципального профессионального конкурса "Педагог года - 2017" - освоено 65,0 тыс. руб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
Отклонение 12,5 тыс. руб. - экономия по проведению мероприятия "Педагогический триумф". Плановые ассигнования будут использованы в будущих периодах</t>
  </si>
  <si>
    <t>Оплата командировочных расходов и курсы повышения квалификации сотрудников в рамках проекта "Формула успеха", предоплата за авиабилеты, оплата услуг по языковой стажировке учащихся, приобретение канцелярских и расходных материалов.
Отклонение 525,0 т.р. - экономия 250,0 т.р. изменение сроков проведение on-line курсов, 275,0 т.р. - задержка поставки приобретение оборудования.</t>
  </si>
  <si>
    <t xml:space="preserve">Ежемесячное содержание Школы Детские сады - 14 учреждений. Экономия расходов 129,23тыс.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</si>
  <si>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 xml:space="preserve">Приобретение оборудования и сценических костюмов для проведения мероприятий, посвященных юбилейным и другим памятным датам истории России, с участием молодёжи, сборы по парашютно-десантной подготовке. Экономия 141,8 тыс. руб. - отмена сборов по парашютно-десантной подготовке в связи с климатическими условиями. 58,3 тыс. руб. - экономия в связи с поздним поступлением счетов на оплату.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</si>
</sst>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s>
  <fonts count="19" x14ac:knownFonts="1">
    <font>
      <sz val="10"/>
      <name val="Arial"/>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i/>
      <sz val="14"/>
      <name val="Times New Roman"/>
      <family val="1"/>
      <charset val="204"/>
    </font>
    <font>
      <sz val="10"/>
      <name val="Times New Roman"/>
      <family val="1"/>
      <charset val="204"/>
    </font>
    <font>
      <sz val="18"/>
      <name val="Times New Roman"/>
      <family val="1"/>
      <charset val="204"/>
    </font>
    <font>
      <sz val="15"/>
      <name val="Times New Roman"/>
      <family val="1"/>
      <charset val="204"/>
    </font>
    <font>
      <sz val="13"/>
      <name val="Times New Roman"/>
      <family val="1"/>
      <charset val="204"/>
    </font>
    <font>
      <b/>
      <sz val="14"/>
      <color indexed="81"/>
      <name val="Tahoma"/>
      <family val="2"/>
      <charset val="204"/>
    </font>
    <font>
      <sz val="14"/>
      <color indexed="81"/>
      <name val="Tahoma"/>
      <family val="2"/>
      <charset val="204"/>
    </font>
    <font>
      <b/>
      <sz val="16"/>
      <color indexed="81"/>
      <name val="Tahoma"/>
      <family val="2"/>
      <charset val="204"/>
    </font>
    <font>
      <sz val="16"/>
      <color indexed="81"/>
      <name val="Tahoma"/>
      <family val="2"/>
      <charset val="204"/>
    </font>
    <font>
      <sz val="20"/>
      <color indexed="81"/>
      <name val="Tahoma"/>
      <family val="2"/>
      <charset val="204"/>
    </font>
    <font>
      <sz val="12"/>
      <color theme="1"/>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4">
    <xf numFmtId="0" fontId="0" fillId="0" borderId="0" xfId="0"/>
    <xf numFmtId="0" fontId="3" fillId="0" borderId="0" xfId="0" applyFont="1" applyFill="1" applyAlignment="1">
      <alignment vertical="center" wrapText="1"/>
    </xf>
    <xf numFmtId="165" fontId="4" fillId="0" borderId="1" xfId="0" applyNumberFormat="1" applyFont="1" applyFill="1" applyBorder="1" applyAlignment="1" applyProtection="1">
      <alignment vertical="center" wrapText="1"/>
    </xf>
    <xf numFmtId="0" fontId="5" fillId="0" borderId="1" xfId="0" applyFont="1" applyFill="1" applyBorder="1" applyAlignment="1">
      <alignment horizontal="justify" wrapText="1"/>
    </xf>
    <xf numFmtId="0" fontId="4" fillId="0" borderId="1" xfId="0" applyFont="1" applyFill="1" applyBorder="1" applyAlignment="1">
      <alignment horizontal="justify"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6" fontId="5" fillId="0"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4" fillId="0" borderId="1" xfId="0" applyNumberFormat="1" applyFont="1" applyFill="1" applyBorder="1" applyAlignment="1" applyProtection="1">
      <alignment vertical="center"/>
      <protection locked="0"/>
    </xf>
    <xf numFmtId="167" fontId="4" fillId="0" borderId="1" xfId="1" applyNumberFormat="1" applyFont="1" applyFill="1" applyBorder="1" applyAlignment="1" applyProtection="1">
      <alignment vertical="center" wrapText="1"/>
    </xf>
    <xf numFmtId="167" fontId="2" fillId="0" borderId="0" xfId="1" applyNumberFormat="1" applyFont="1" applyFill="1" applyBorder="1" applyAlignment="1">
      <alignment vertical="center" wrapText="1"/>
    </xf>
    <xf numFmtId="165" fontId="5" fillId="0" borderId="1" xfId="0" applyNumberFormat="1" applyFont="1" applyFill="1" applyBorder="1" applyAlignment="1" applyProtection="1">
      <alignment vertical="center" wrapText="1"/>
    </xf>
    <xf numFmtId="0" fontId="8" fillId="0" borderId="0" xfId="0" applyFont="1"/>
    <xf numFmtId="0" fontId="8" fillId="0" borderId="0" xfId="0" applyFont="1" applyFill="1"/>
    <xf numFmtId="0" fontId="5" fillId="0" borderId="0" xfId="0" applyFont="1"/>
    <xf numFmtId="166" fontId="3" fillId="0" borderId="0" xfId="0" applyNumberFormat="1" applyFont="1" applyFill="1" applyAlignment="1">
      <alignment horizontal="center" vertical="center" wrapText="1"/>
    </xf>
    <xf numFmtId="165" fontId="6" fillId="0" borderId="2"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5" fontId="4" fillId="0" borderId="1" xfId="0" applyNumberFormat="1" applyFont="1" applyFill="1" applyBorder="1" applyAlignment="1">
      <alignment vertical="center" wrapText="1"/>
    </xf>
    <xf numFmtId="165" fontId="5" fillId="0" borderId="1" xfId="0" applyNumberFormat="1" applyFont="1" applyFill="1" applyBorder="1" applyAlignment="1">
      <alignment vertical="center" wrapText="1"/>
    </xf>
    <xf numFmtId="166"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67" fontId="5" fillId="0" borderId="1" xfId="1" applyNumberFormat="1" applyFont="1" applyFill="1" applyBorder="1" applyAlignment="1">
      <alignment vertical="center" wrapText="1"/>
    </xf>
    <xf numFmtId="169" fontId="5" fillId="0" borderId="1" xfId="1" applyNumberFormat="1" applyFont="1" applyFill="1" applyBorder="1" applyAlignment="1" applyProtection="1">
      <alignment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vertical="center" wrapText="1"/>
    </xf>
    <xf numFmtId="169" fontId="5" fillId="3" borderId="1" xfId="1" applyNumberFormat="1" applyFont="1" applyFill="1" applyBorder="1" applyAlignment="1" applyProtection="1">
      <alignment vertical="center" wrapText="1"/>
    </xf>
    <xf numFmtId="165" fontId="5" fillId="0" borderId="0" xfId="0" applyNumberFormat="1" applyFont="1" applyFill="1" applyAlignment="1">
      <alignment vertical="center" wrapText="1"/>
    </xf>
    <xf numFmtId="0" fontId="5" fillId="0" borderId="0" xfId="0" applyFont="1" applyFill="1" applyAlignment="1">
      <alignment vertical="center" wrapText="1"/>
    </xf>
    <xf numFmtId="165" fontId="2" fillId="0" borderId="0" xfId="0" applyNumberFormat="1" applyFont="1" applyFill="1" applyBorder="1" applyAlignment="1">
      <alignment vertical="center" wrapText="1"/>
    </xf>
    <xf numFmtId="168" fontId="5" fillId="0" borderId="1" xfId="0" applyNumberFormat="1" applyFont="1" applyFill="1" applyBorder="1" applyAlignment="1">
      <alignment vertical="center" wrapText="1"/>
    </xf>
    <xf numFmtId="165" fontId="4"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17" fillId="0" borderId="0" xfId="0" applyNumberFormat="1" applyFont="1" applyFill="1" applyAlignment="1">
      <alignment vertical="center" wrapText="1"/>
    </xf>
    <xf numFmtId="0" fontId="17" fillId="0" borderId="0" xfId="0" applyFont="1" applyFill="1" applyAlignment="1">
      <alignment vertical="center" wrapText="1"/>
    </xf>
    <xf numFmtId="166" fontId="18" fillId="0" borderId="1" xfId="0" applyNumberFormat="1" applyFont="1" applyFill="1" applyBorder="1" applyAlignment="1">
      <alignment horizontal="center" vertical="center" wrapText="1"/>
    </xf>
    <xf numFmtId="165" fontId="18" fillId="0" borderId="1" xfId="0" applyNumberFormat="1" applyFont="1" applyFill="1" applyBorder="1" applyAlignment="1" applyProtection="1">
      <alignment vertical="center" wrapText="1"/>
    </xf>
    <xf numFmtId="165" fontId="18" fillId="0" borderId="1" xfId="0" applyNumberFormat="1" applyFont="1" applyFill="1" applyBorder="1" applyAlignment="1" applyProtection="1">
      <alignment horizontal="center" vertical="center" wrapText="1"/>
    </xf>
    <xf numFmtId="165" fontId="18" fillId="0" borderId="1" xfId="0" applyNumberFormat="1" applyFont="1" applyFill="1" applyBorder="1" applyAlignment="1">
      <alignment horizontal="justify" wrapText="1"/>
    </xf>
    <xf numFmtId="167"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horizontal="justify" wrapText="1"/>
    </xf>
    <xf numFmtId="0" fontId="4" fillId="4" borderId="1" xfId="0" applyFont="1" applyFill="1" applyBorder="1" applyAlignment="1" applyProtection="1">
      <alignment horizontal="center" vertical="center" wrapText="1"/>
    </xf>
    <xf numFmtId="165" fontId="4" fillId="4" borderId="1" xfId="0" applyNumberFormat="1" applyFont="1" applyFill="1" applyBorder="1" applyAlignment="1">
      <alignment vertical="center" wrapText="1"/>
    </xf>
    <xf numFmtId="165" fontId="4" fillId="4" borderId="1" xfId="0" applyNumberFormat="1" applyFont="1" applyFill="1" applyBorder="1" applyAlignment="1" applyProtection="1">
      <alignment vertical="center" wrapText="1"/>
    </xf>
    <xf numFmtId="169" fontId="5" fillId="4" borderId="1" xfId="1" applyNumberFormat="1" applyFont="1" applyFill="1" applyBorder="1" applyAlignment="1" applyProtection="1">
      <alignment vertical="center" wrapText="1"/>
    </xf>
    <xf numFmtId="0" fontId="2" fillId="4" borderId="0" xfId="0" applyFont="1" applyFill="1" applyBorder="1" applyAlignment="1">
      <alignment horizontal="center" vertical="center" wrapText="1"/>
    </xf>
    <xf numFmtId="165" fontId="4" fillId="4" borderId="0" xfId="0" applyNumberFormat="1" applyFont="1" applyFill="1" applyBorder="1" applyAlignment="1">
      <alignment horizontal="center" vertical="center" wrapText="1"/>
    </xf>
    <xf numFmtId="0" fontId="4" fillId="4" borderId="1" xfId="0" applyFont="1" applyFill="1" applyBorder="1" applyAlignment="1">
      <alignment horizontal="justify" wrapText="1"/>
    </xf>
    <xf numFmtId="0" fontId="2" fillId="4" borderId="0" xfId="0" applyFont="1" applyFill="1" applyBorder="1" applyAlignment="1">
      <alignment vertical="center" wrapText="1"/>
    </xf>
    <xf numFmtId="165" fontId="2" fillId="4" borderId="0" xfId="0" applyNumberFormat="1" applyFont="1" applyFill="1" applyBorder="1" applyAlignment="1">
      <alignment vertical="center" wrapText="1"/>
    </xf>
    <xf numFmtId="169" fontId="4" fillId="4" borderId="1" xfId="1" applyNumberFormat="1" applyFont="1" applyFill="1" applyBorder="1" applyAlignment="1" applyProtection="1">
      <alignment vertical="center" wrapText="1"/>
    </xf>
    <xf numFmtId="0" fontId="3" fillId="4" borderId="0" xfId="0" applyFont="1" applyFill="1" applyAlignment="1">
      <alignment vertical="center" wrapText="1"/>
    </xf>
    <xf numFmtId="0" fontId="5" fillId="5" borderId="1" xfId="0" applyFont="1" applyFill="1" applyBorder="1" applyAlignment="1">
      <alignment horizontal="justify" wrapText="1"/>
    </xf>
    <xf numFmtId="0" fontId="11" fillId="0" borderId="0" xfId="0" applyFont="1" applyAlignment="1">
      <alignment horizontal="center"/>
    </xf>
    <xf numFmtId="0" fontId="7" fillId="0" borderId="0" xfId="0" applyFont="1" applyAlignment="1">
      <alignment horizontal="left"/>
    </xf>
    <xf numFmtId="0" fontId="9" fillId="0" borderId="0" xfId="0" applyFont="1" applyFill="1" applyAlignment="1">
      <alignment horizontal="center"/>
    </xf>
    <xf numFmtId="0" fontId="10" fillId="0" borderId="0" xfId="0" applyFont="1" applyAlignment="1">
      <alignment horizontal="center"/>
    </xf>
    <xf numFmtId="0" fontId="6" fillId="0" borderId="0" xfId="0" applyFont="1" applyAlignment="1">
      <alignment horizontal="center" wrapText="1"/>
    </xf>
    <xf numFmtId="165" fontId="18" fillId="0" borderId="3" xfId="0" applyNumberFormat="1" applyFont="1" applyFill="1" applyBorder="1" applyAlignment="1" applyProtection="1">
      <alignment horizontal="center" vertical="center" wrapText="1"/>
    </xf>
    <xf numFmtId="165" fontId="18" fillId="0" borderId="4" xfId="0" applyNumberFormat="1" applyFont="1" applyFill="1" applyBorder="1" applyAlignment="1" applyProtection="1">
      <alignment horizontal="center" vertical="center" wrapText="1"/>
    </xf>
    <xf numFmtId="165" fontId="18" fillId="0" borderId="5" xfId="0" applyNumberFormat="1" applyFont="1" applyFill="1" applyBorder="1" applyAlignment="1" applyProtection="1">
      <alignment horizontal="center" vertical="center" wrapText="1"/>
    </xf>
    <xf numFmtId="0" fontId="5" fillId="0" borderId="0" xfId="0" applyFont="1" applyFill="1" applyAlignment="1">
      <alignment horizontal="left" vertical="center" wrapText="1"/>
    </xf>
    <xf numFmtId="0" fontId="4" fillId="0" borderId="1"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pplyProtection="1">
      <alignment horizontal="left" vertical="center"/>
      <protection locked="0"/>
    </xf>
    <xf numFmtId="165" fontId="18" fillId="4" borderId="1" xfId="0" applyNumberFormat="1" applyFont="1" applyFill="1" applyBorder="1" applyAlignment="1" applyProtection="1">
      <alignment horizontal="center" vertical="center" wrapText="1"/>
    </xf>
    <xf numFmtId="165" fontId="18" fillId="0" borderId="3" xfId="0" applyNumberFormat="1" applyFont="1" applyFill="1" applyBorder="1" applyAlignment="1" applyProtection="1">
      <alignment vertical="center" wrapText="1"/>
    </xf>
    <xf numFmtId="165" fontId="18" fillId="4" borderId="1" xfId="0" applyNumberFormat="1" applyFont="1" applyFill="1" applyBorder="1" applyAlignment="1" applyProtection="1">
      <alignment vertical="center" wrapText="1"/>
    </xf>
  </cellXfs>
  <cellStyles count="2">
    <cellStyle name="Обычный" xfId="0" builtinId="0"/>
    <cellStyle name="Финансовый" xfId="1" builtinId="3"/>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H19" sqref="H19"/>
    </sheetView>
  </sheetViews>
  <sheetFormatPr defaultRowHeight="12.75" x14ac:dyDescent="0.2"/>
  <cols>
    <col min="1" max="16384" width="9.140625" style="18"/>
  </cols>
  <sheetData>
    <row r="1" spans="1:9" ht="18.75" x14ac:dyDescent="0.3">
      <c r="A1" s="62"/>
      <c r="B1" s="62"/>
    </row>
    <row r="10" spans="1:9" s="19" customFormat="1" ht="23.25" x14ac:dyDescent="0.35">
      <c r="A10" s="63" t="s">
        <v>53</v>
      </c>
      <c r="B10" s="63"/>
      <c r="C10" s="63"/>
      <c r="D10" s="63"/>
      <c r="E10" s="63"/>
      <c r="F10" s="63"/>
      <c r="G10" s="63"/>
      <c r="H10" s="63"/>
      <c r="I10" s="63"/>
    </row>
    <row r="11" spans="1:9" s="19" customFormat="1" ht="23.25" x14ac:dyDescent="0.35">
      <c r="A11" s="63" t="s">
        <v>54</v>
      </c>
      <c r="B11" s="63"/>
      <c r="C11" s="63"/>
      <c r="D11" s="63"/>
      <c r="E11" s="63"/>
      <c r="F11" s="63"/>
      <c r="G11" s="63"/>
      <c r="H11" s="63"/>
      <c r="I11" s="63"/>
    </row>
    <row r="13" spans="1:9" ht="27" customHeight="1" x14ac:dyDescent="0.3">
      <c r="A13" s="64" t="s">
        <v>55</v>
      </c>
      <c r="B13" s="64"/>
      <c r="C13" s="64"/>
      <c r="D13" s="64"/>
      <c r="E13" s="64"/>
      <c r="F13" s="64"/>
      <c r="G13" s="64"/>
      <c r="H13" s="64"/>
      <c r="I13" s="64"/>
    </row>
    <row r="14" spans="1:9" ht="27" customHeight="1" x14ac:dyDescent="0.3">
      <c r="A14" s="64" t="s">
        <v>56</v>
      </c>
      <c r="B14" s="64"/>
      <c r="C14" s="64"/>
      <c r="D14" s="64"/>
      <c r="E14" s="64"/>
      <c r="F14" s="64"/>
      <c r="G14" s="64"/>
      <c r="H14" s="64"/>
      <c r="I14" s="64"/>
    </row>
    <row r="15" spans="1:9" ht="36" customHeight="1" x14ac:dyDescent="0.3">
      <c r="A15" s="65" t="s">
        <v>57</v>
      </c>
      <c r="B15" s="65"/>
      <c r="C15" s="65"/>
      <c r="D15" s="65"/>
      <c r="E15" s="65"/>
      <c r="F15" s="65"/>
      <c r="G15" s="65"/>
      <c r="H15" s="65"/>
      <c r="I15" s="65"/>
    </row>
    <row r="18" spans="4:6" ht="18.75" x14ac:dyDescent="0.3">
      <c r="D18" s="20" t="s">
        <v>58</v>
      </c>
      <c r="E18" s="20" t="s">
        <v>74</v>
      </c>
      <c r="F18" s="20"/>
    </row>
    <row r="46" spans="1:9" ht="16.5" x14ac:dyDescent="0.25">
      <c r="A46" s="61" t="s">
        <v>59</v>
      </c>
      <c r="B46" s="61"/>
      <c r="C46" s="61"/>
      <c r="D46" s="61"/>
      <c r="E46" s="61"/>
      <c r="F46" s="61"/>
      <c r="G46" s="61"/>
      <c r="H46" s="61"/>
      <c r="I46" s="61"/>
    </row>
    <row r="47" spans="1:9" ht="16.5" x14ac:dyDescent="0.25">
      <c r="A47" s="61" t="s">
        <v>60</v>
      </c>
      <c r="B47" s="61"/>
      <c r="C47" s="61"/>
      <c r="D47" s="61"/>
      <c r="E47" s="61"/>
      <c r="F47" s="61"/>
      <c r="G47" s="61"/>
      <c r="H47" s="61"/>
      <c r="I47" s="61"/>
    </row>
  </sheetData>
  <mergeCells count="8">
    <mergeCell ref="A46:I46"/>
    <mergeCell ref="A47:I47"/>
    <mergeCell ref="A1:B1"/>
    <mergeCell ref="A10:I10"/>
    <mergeCell ref="A11:I11"/>
    <mergeCell ref="A13:I13"/>
    <mergeCell ref="A14:I14"/>
    <mergeCell ref="A15:I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21"/>
  <sheetViews>
    <sheetView showGridLines="0" tabSelected="1" view="pageBreakPreview" zoomScale="65" zoomScaleNormal="70" zoomScaleSheetLayoutView="65" workbookViewId="0">
      <pane xSplit="5" ySplit="6" topLeftCell="W7" activePane="bottomRight" state="frozen"/>
      <selection pane="topRight" activeCell="F1" sqref="F1"/>
      <selection pane="bottomLeft" activeCell="A7" sqref="A7"/>
      <selection pane="bottomRight" activeCell="Z15" sqref="Z15"/>
    </sheetView>
  </sheetViews>
  <sheetFormatPr defaultRowHeight="15.75" x14ac:dyDescent="0.2"/>
  <cols>
    <col min="1" max="1" width="48.5703125" style="5" customWidth="1"/>
    <col min="2" max="7" width="19.140625" style="1" customWidth="1"/>
    <col min="8" max="19" width="16.140625" style="1" customWidth="1"/>
    <col min="20" max="31" width="16.140625" style="6" customWidth="1"/>
    <col min="32" max="32" width="57.5703125" style="41" customWidth="1"/>
    <col min="33" max="33" width="0" style="1" hidden="1" customWidth="1"/>
    <col min="34" max="35" width="16.140625" style="1" hidden="1" customWidth="1"/>
    <col min="36" max="36" width="13.85546875" style="1" hidden="1" customWidth="1"/>
    <col min="37" max="37" width="0" style="1" hidden="1" customWidth="1"/>
    <col min="38" max="38" width="14.42578125" style="1" hidden="1" customWidth="1"/>
    <col min="39" max="16384" width="9.140625" style="1"/>
  </cols>
  <sheetData>
    <row r="1" spans="1:38" ht="15" customHeight="1" x14ac:dyDescent="0.2"/>
    <row r="2" spans="1:38" ht="29.25" hidden="1" customHeigh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1"/>
      <c r="AF2" s="42"/>
    </row>
    <row r="3" spans="1:38" ht="24" customHeight="1" x14ac:dyDescent="0.2">
      <c r="A3" s="78" t="s">
        <v>82</v>
      </c>
      <c r="B3" s="78"/>
      <c r="C3" s="78"/>
      <c r="D3" s="78"/>
      <c r="E3" s="78"/>
      <c r="F3" s="78"/>
      <c r="G3" s="78"/>
      <c r="H3" s="78"/>
      <c r="I3" s="78"/>
      <c r="J3" s="78"/>
      <c r="K3" s="78"/>
      <c r="L3" s="78"/>
      <c r="M3" s="78"/>
      <c r="N3" s="22"/>
      <c r="O3" s="22"/>
      <c r="P3" s="22"/>
      <c r="Q3" s="22"/>
      <c r="R3" s="22"/>
      <c r="S3" s="22"/>
      <c r="T3" s="22"/>
      <c r="U3" s="22"/>
      <c r="V3" s="22"/>
      <c r="W3" s="22"/>
      <c r="X3" s="22"/>
      <c r="Y3" s="22"/>
      <c r="Z3" s="22"/>
      <c r="AA3" s="22"/>
      <c r="AB3" s="22"/>
      <c r="AC3" s="22"/>
      <c r="AD3" s="22"/>
      <c r="AE3" s="1"/>
      <c r="AF3" s="42"/>
    </row>
    <row r="4" spans="1:38" s="8" customFormat="1" ht="18.75" customHeight="1" x14ac:dyDescent="0.2">
      <c r="A4" s="70" t="s">
        <v>19</v>
      </c>
      <c r="B4" s="71" t="s">
        <v>37</v>
      </c>
      <c r="C4" s="71" t="s">
        <v>83</v>
      </c>
      <c r="D4" s="71" t="s">
        <v>84</v>
      </c>
      <c r="E4" s="71" t="s">
        <v>85</v>
      </c>
      <c r="F4" s="77" t="s">
        <v>61</v>
      </c>
      <c r="G4" s="77"/>
      <c r="H4" s="73" t="s">
        <v>0</v>
      </c>
      <c r="I4" s="74"/>
      <c r="J4" s="73" t="s">
        <v>1</v>
      </c>
      <c r="K4" s="74"/>
      <c r="L4" s="73" t="s">
        <v>2</v>
      </c>
      <c r="M4" s="74"/>
      <c r="N4" s="73" t="s">
        <v>3</v>
      </c>
      <c r="O4" s="74"/>
      <c r="P4" s="73" t="s">
        <v>4</v>
      </c>
      <c r="Q4" s="74"/>
      <c r="R4" s="73" t="s">
        <v>5</v>
      </c>
      <c r="S4" s="74"/>
      <c r="T4" s="73" t="s">
        <v>6</v>
      </c>
      <c r="U4" s="74"/>
      <c r="V4" s="73" t="s">
        <v>7</v>
      </c>
      <c r="W4" s="74"/>
      <c r="X4" s="73" t="s">
        <v>8</v>
      </c>
      <c r="Y4" s="74"/>
      <c r="Z4" s="73" t="s">
        <v>9</v>
      </c>
      <c r="AA4" s="74"/>
      <c r="AB4" s="73" t="s">
        <v>10</v>
      </c>
      <c r="AC4" s="74"/>
      <c r="AD4" s="73" t="s">
        <v>11</v>
      </c>
      <c r="AE4" s="74"/>
      <c r="AF4" s="79" t="s">
        <v>65</v>
      </c>
    </row>
    <row r="5" spans="1:38" s="10" customFormat="1" ht="54.75" customHeight="1" x14ac:dyDescent="0.2">
      <c r="A5" s="70"/>
      <c r="B5" s="72"/>
      <c r="C5" s="72"/>
      <c r="D5" s="76"/>
      <c r="E5" s="72"/>
      <c r="F5" s="7" t="s">
        <v>62</v>
      </c>
      <c r="G5" s="7" t="s">
        <v>63</v>
      </c>
      <c r="H5" s="9" t="s">
        <v>12</v>
      </c>
      <c r="I5" s="9" t="s">
        <v>64</v>
      </c>
      <c r="J5" s="9" t="s">
        <v>12</v>
      </c>
      <c r="K5" s="9" t="s">
        <v>64</v>
      </c>
      <c r="L5" s="9" t="s">
        <v>12</v>
      </c>
      <c r="M5" s="9" t="s">
        <v>64</v>
      </c>
      <c r="N5" s="9" t="s">
        <v>12</v>
      </c>
      <c r="O5" s="9" t="s">
        <v>64</v>
      </c>
      <c r="P5" s="9" t="s">
        <v>12</v>
      </c>
      <c r="Q5" s="9" t="s">
        <v>64</v>
      </c>
      <c r="R5" s="9" t="s">
        <v>12</v>
      </c>
      <c r="S5" s="9" t="s">
        <v>64</v>
      </c>
      <c r="T5" s="9" t="s">
        <v>12</v>
      </c>
      <c r="U5" s="9" t="s">
        <v>64</v>
      </c>
      <c r="V5" s="9" t="s">
        <v>12</v>
      </c>
      <c r="W5" s="9" t="s">
        <v>64</v>
      </c>
      <c r="X5" s="9" t="s">
        <v>12</v>
      </c>
      <c r="Y5" s="9" t="s">
        <v>64</v>
      </c>
      <c r="Z5" s="9" t="s">
        <v>12</v>
      </c>
      <c r="AA5" s="9" t="s">
        <v>64</v>
      </c>
      <c r="AB5" s="9" t="s">
        <v>12</v>
      </c>
      <c r="AC5" s="9" t="s">
        <v>64</v>
      </c>
      <c r="AD5" s="9" t="s">
        <v>12</v>
      </c>
      <c r="AE5" s="9" t="s">
        <v>64</v>
      </c>
      <c r="AF5" s="79"/>
    </row>
    <row r="6" spans="1:38" s="21" customFormat="1" ht="24.75" customHeight="1" x14ac:dyDescent="0.2">
      <c r="A6" s="11">
        <v>1</v>
      </c>
      <c r="B6" s="28">
        <v>2</v>
      </c>
      <c r="C6" s="28">
        <v>3</v>
      </c>
      <c r="D6" s="28">
        <v>4</v>
      </c>
      <c r="E6" s="28">
        <v>5</v>
      </c>
      <c r="F6" s="28">
        <v>6</v>
      </c>
      <c r="G6" s="28">
        <v>7</v>
      </c>
      <c r="H6" s="28">
        <v>8</v>
      </c>
      <c r="I6" s="28">
        <v>9</v>
      </c>
      <c r="J6" s="28">
        <v>10</v>
      </c>
      <c r="K6" s="28">
        <v>11</v>
      </c>
      <c r="L6" s="28">
        <v>12</v>
      </c>
      <c r="M6" s="28">
        <v>13</v>
      </c>
      <c r="N6" s="28">
        <v>14</v>
      </c>
      <c r="O6" s="28">
        <v>15</v>
      </c>
      <c r="P6" s="28">
        <v>16</v>
      </c>
      <c r="Q6" s="28">
        <v>17</v>
      </c>
      <c r="R6" s="28">
        <v>18</v>
      </c>
      <c r="S6" s="28">
        <v>19</v>
      </c>
      <c r="T6" s="28">
        <v>20</v>
      </c>
      <c r="U6" s="28">
        <v>21</v>
      </c>
      <c r="V6" s="28">
        <v>22</v>
      </c>
      <c r="W6" s="28">
        <v>23</v>
      </c>
      <c r="X6" s="28">
        <v>24</v>
      </c>
      <c r="Y6" s="28">
        <v>25</v>
      </c>
      <c r="Z6" s="28">
        <v>26</v>
      </c>
      <c r="AA6" s="28">
        <v>27</v>
      </c>
      <c r="AB6" s="28">
        <v>28</v>
      </c>
      <c r="AC6" s="28">
        <v>29</v>
      </c>
      <c r="AD6" s="28">
        <v>30</v>
      </c>
      <c r="AE6" s="28">
        <v>31</v>
      </c>
      <c r="AF6" s="43">
        <v>31</v>
      </c>
      <c r="AH6" s="21" t="s">
        <v>69</v>
      </c>
      <c r="AI6" s="21" t="s">
        <v>70</v>
      </c>
      <c r="AJ6" s="21" t="s">
        <v>71</v>
      </c>
    </row>
    <row r="7" spans="1:38" s="12" customFormat="1" ht="18.75" x14ac:dyDescent="0.2">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80"/>
    </row>
    <row r="8" spans="1:38" s="53" customFormat="1" ht="66.75" customHeight="1" x14ac:dyDescent="0.2">
      <c r="A8" s="49" t="s">
        <v>20</v>
      </c>
      <c r="B8" s="50">
        <f>H8+J8+L8+N8+P8+R8+T8+V8+X8+Z8+AB8+AD8</f>
        <v>1690852.9879999999</v>
      </c>
      <c r="C8" s="51">
        <f>C10+C71+C36</f>
        <v>1002759.607</v>
      </c>
      <c r="D8" s="51">
        <f>D10+D71+D36</f>
        <v>997660.2300000001</v>
      </c>
      <c r="E8" s="51">
        <f>E10+E71+E36</f>
        <v>869427.93399999989</v>
      </c>
      <c r="F8" s="52">
        <f>E8/B8*100</f>
        <v>51.419487097360829</v>
      </c>
      <c r="G8" s="52">
        <f>E8/C8*100</f>
        <v>86.70352574343373</v>
      </c>
      <c r="H8" s="51">
        <f t="shared" ref="H8:AE8" si="0">H10+H71+H36</f>
        <v>94675.76</v>
      </c>
      <c r="I8" s="51">
        <f t="shared" si="0"/>
        <v>34283.300000000003</v>
      </c>
      <c r="J8" s="51">
        <f t="shared" si="0"/>
        <v>135532.20000000001</v>
      </c>
      <c r="K8" s="51">
        <f t="shared" si="0"/>
        <v>126740.59999999999</v>
      </c>
      <c r="L8" s="51">
        <f t="shared" si="0"/>
        <v>133771.9</v>
      </c>
      <c r="M8" s="51">
        <f t="shared" si="0"/>
        <v>127424.2</v>
      </c>
      <c r="N8" s="51">
        <f t="shared" si="0"/>
        <v>143564.9</v>
      </c>
      <c r="O8" s="51">
        <f t="shared" si="0"/>
        <v>140565.6</v>
      </c>
      <c r="P8" s="51">
        <f t="shared" si="0"/>
        <v>313873.53000000003</v>
      </c>
      <c r="Q8" s="51">
        <f t="shared" si="0"/>
        <v>171549.49</v>
      </c>
      <c r="R8" s="51">
        <f t="shared" si="0"/>
        <v>181341.31699999998</v>
      </c>
      <c r="S8" s="51">
        <f t="shared" si="0"/>
        <v>268864.74400000001</v>
      </c>
      <c r="T8" s="51">
        <f t="shared" si="0"/>
        <v>100061.21899999998</v>
      </c>
      <c r="U8" s="51">
        <f t="shared" si="0"/>
        <v>0</v>
      </c>
      <c r="V8" s="51">
        <f t="shared" si="0"/>
        <v>72316.29800000001</v>
      </c>
      <c r="W8" s="51">
        <f t="shared" si="0"/>
        <v>0</v>
      </c>
      <c r="X8" s="51">
        <f t="shared" si="0"/>
        <v>105773.08600000001</v>
      </c>
      <c r="Y8" s="51">
        <f t="shared" si="0"/>
        <v>0</v>
      </c>
      <c r="Z8" s="51">
        <f t="shared" si="0"/>
        <v>125979.068</v>
      </c>
      <c r="AA8" s="51">
        <f t="shared" si="0"/>
        <v>0</v>
      </c>
      <c r="AB8" s="51">
        <f t="shared" si="0"/>
        <v>120616.656</v>
      </c>
      <c r="AC8" s="51">
        <f t="shared" si="0"/>
        <v>0</v>
      </c>
      <c r="AD8" s="51">
        <f t="shared" si="0"/>
        <v>163347.05400000003</v>
      </c>
      <c r="AE8" s="51">
        <f t="shared" si="0"/>
        <v>0</v>
      </c>
      <c r="AF8" s="81"/>
      <c r="AH8" s="54">
        <f>H8+J8+L8+N8+P8+R8+T8+V8+X8+Z8+AB8+AD8</f>
        <v>1690852.9879999999</v>
      </c>
      <c r="AI8" s="54">
        <f>H8+J8+L8+N8+P8+R8</f>
        <v>1002759.6070000001</v>
      </c>
      <c r="AJ8" s="54">
        <f>I8+K8+M8+O8+Q8+S8+U8+W8+Y8+AA8+AC8+AE8</f>
        <v>869427.93399999989</v>
      </c>
    </row>
    <row r="9" spans="1:38" s="13" customFormat="1" ht="100.5" customHeight="1" x14ac:dyDescent="0.3">
      <c r="A9" s="4" t="s">
        <v>66</v>
      </c>
      <c r="B9" s="29"/>
      <c r="C9" s="29"/>
      <c r="D9" s="29"/>
      <c r="E9" s="29"/>
      <c r="F9" s="29"/>
      <c r="G9" s="29"/>
      <c r="H9" s="2"/>
      <c r="I9" s="2"/>
      <c r="J9" s="2"/>
      <c r="K9" s="2"/>
      <c r="L9" s="2"/>
      <c r="M9" s="2"/>
      <c r="N9" s="2"/>
      <c r="O9" s="2"/>
      <c r="P9" s="2"/>
      <c r="Q9" s="2"/>
      <c r="R9" s="2"/>
      <c r="S9" s="2"/>
      <c r="T9" s="2"/>
      <c r="U9" s="2"/>
      <c r="V9" s="2"/>
      <c r="W9" s="2"/>
      <c r="X9" s="2"/>
      <c r="Y9" s="2"/>
      <c r="Z9" s="2"/>
      <c r="AA9" s="2"/>
      <c r="AB9" s="2"/>
      <c r="AC9" s="2"/>
      <c r="AD9" s="2"/>
      <c r="AE9" s="2"/>
      <c r="AF9" s="44"/>
      <c r="AH9" s="25">
        <f t="shared" ref="AH9:AH86" si="1">H9+J9+L9+N9+P9+R9+T9+V9+X9+Z9+AB9+AD9</f>
        <v>0</v>
      </c>
      <c r="AI9" s="25">
        <f t="shared" ref="AI9:AI86" si="2">H9+J9+L9+N9+P9+R9</f>
        <v>0</v>
      </c>
      <c r="AJ9" s="25">
        <f t="shared" ref="AJ9:AJ86" si="3">I9+K9+M9+O9+Q9+S9+U9+W9+Y9+AA9+AC9+AE9</f>
        <v>0</v>
      </c>
      <c r="AL9" s="13" t="s">
        <v>72</v>
      </c>
    </row>
    <row r="10" spans="1:38" s="13" customFormat="1" ht="18.75" x14ac:dyDescent="0.3">
      <c r="A10" s="4" t="s">
        <v>17</v>
      </c>
      <c r="B10" s="30">
        <f>H10+J10+L10+N10+P10+R10+T10+V10+X10+Z10+AB10+AD10</f>
        <v>4766.0999999999995</v>
      </c>
      <c r="C10" s="2">
        <f>C11+C12+C14+C15</f>
        <v>2426.6999999999998</v>
      </c>
      <c r="D10" s="2">
        <f>D11+D12+D14+D15</f>
        <v>2368.0600000000004</v>
      </c>
      <c r="E10" s="2">
        <f>E11+E12+E14+E15</f>
        <v>1841.365</v>
      </c>
      <c r="F10" s="31">
        <f>E10/B10*100</f>
        <v>38.634627892826423</v>
      </c>
      <c r="G10" s="31">
        <f>E10/C10*100</f>
        <v>75.879383524951578</v>
      </c>
      <c r="H10" s="2">
        <f>H11+H12+H13+H14</f>
        <v>200</v>
      </c>
      <c r="I10" s="2">
        <f t="shared" ref="I10:AE10" si="4">I11+I12+I13+I14</f>
        <v>81.7</v>
      </c>
      <c r="J10" s="2">
        <f t="shared" si="4"/>
        <v>213</v>
      </c>
      <c r="K10" s="2">
        <f t="shared" si="4"/>
        <v>155.4</v>
      </c>
      <c r="L10" s="2">
        <f t="shared" si="4"/>
        <v>1102.2</v>
      </c>
      <c r="M10" s="2">
        <f t="shared" si="4"/>
        <v>84.8</v>
      </c>
      <c r="N10" s="2">
        <f t="shared" si="4"/>
        <v>54.5</v>
      </c>
      <c r="O10" s="2">
        <f t="shared" si="4"/>
        <v>660.5</v>
      </c>
      <c r="P10" s="2">
        <f t="shared" si="4"/>
        <v>341.4</v>
      </c>
      <c r="Q10" s="2">
        <f t="shared" si="4"/>
        <v>317.99</v>
      </c>
      <c r="R10" s="2">
        <f t="shared" si="4"/>
        <v>515.6</v>
      </c>
      <c r="S10" s="2">
        <f t="shared" si="4"/>
        <v>540.97500000000002</v>
      </c>
      <c r="T10" s="2">
        <f t="shared" si="4"/>
        <v>80.680000000000007</v>
      </c>
      <c r="U10" s="2">
        <f t="shared" si="4"/>
        <v>0</v>
      </c>
      <c r="V10" s="2">
        <f t="shared" si="4"/>
        <v>761</v>
      </c>
      <c r="W10" s="2">
        <f t="shared" si="4"/>
        <v>0</v>
      </c>
      <c r="X10" s="2">
        <f t="shared" si="4"/>
        <v>0</v>
      </c>
      <c r="Y10" s="2">
        <f t="shared" si="4"/>
        <v>0</v>
      </c>
      <c r="Z10" s="2">
        <f t="shared" si="4"/>
        <v>0</v>
      </c>
      <c r="AA10" s="2">
        <f t="shared" si="4"/>
        <v>0</v>
      </c>
      <c r="AB10" s="2">
        <f t="shared" si="4"/>
        <v>38</v>
      </c>
      <c r="AC10" s="2">
        <f t="shared" si="4"/>
        <v>0</v>
      </c>
      <c r="AD10" s="2">
        <f t="shared" si="4"/>
        <v>1459.72</v>
      </c>
      <c r="AE10" s="2">
        <f t="shared" si="4"/>
        <v>0</v>
      </c>
      <c r="AF10" s="44"/>
      <c r="AH10" s="25">
        <f t="shared" si="1"/>
        <v>4766.0999999999995</v>
      </c>
      <c r="AI10" s="25">
        <f t="shared" si="2"/>
        <v>2426.6999999999998</v>
      </c>
      <c r="AJ10" s="25">
        <f t="shared" si="3"/>
        <v>1841.3650000000002</v>
      </c>
      <c r="AL10" s="37">
        <f>C10-E10</f>
        <v>585.33499999999981</v>
      </c>
    </row>
    <row r="11" spans="1:38" s="13" customFormat="1" ht="18.75" x14ac:dyDescent="0.3">
      <c r="A11" s="3" t="s">
        <v>13</v>
      </c>
      <c r="B11" s="2">
        <f>B17+B23+B30</f>
        <v>0</v>
      </c>
      <c r="C11" s="2">
        <f>C17+C23+C30</f>
        <v>0</v>
      </c>
      <c r="D11" s="2">
        <f>D17+D23+D30</f>
        <v>0</v>
      </c>
      <c r="E11" s="2">
        <f>E17+E23+E30</f>
        <v>0</v>
      </c>
      <c r="F11" s="29"/>
      <c r="G11" s="29"/>
      <c r="H11" s="2">
        <f>H17+H23+H30</f>
        <v>0</v>
      </c>
      <c r="I11" s="2">
        <f t="shared" ref="I11:AE11" si="5">I17+I23+I30</f>
        <v>0</v>
      </c>
      <c r="J11" s="2">
        <f t="shared" si="5"/>
        <v>0</v>
      </c>
      <c r="K11" s="2">
        <f t="shared" si="5"/>
        <v>0</v>
      </c>
      <c r="L11" s="2">
        <f t="shared" si="5"/>
        <v>0</v>
      </c>
      <c r="M11" s="2">
        <f t="shared" si="5"/>
        <v>0</v>
      </c>
      <c r="N11" s="2">
        <f t="shared" si="5"/>
        <v>0</v>
      </c>
      <c r="O11" s="2">
        <f t="shared" si="5"/>
        <v>0</v>
      </c>
      <c r="P11" s="2">
        <f t="shared" si="5"/>
        <v>0</v>
      </c>
      <c r="Q11" s="2">
        <f t="shared" si="5"/>
        <v>0</v>
      </c>
      <c r="R11" s="2">
        <f t="shared" si="5"/>
        <v>0</v>
      </c>
      <c r="S11" s="2">
        <f t="shared" si="5"/>
        <v>0</v>
      </c>
      <c r="T11" s="2">
        <f t="shared" si="5"/>
        <v>0</v>
      </c>
      <c r="U11" s="2">
        <f t="shared" si="5"/>
        <v>0</v>
      </c>
      <c r="V11" s="2">
        <f t="shared" si="5"/>
        <v>0</v>
      </c>
      <c r="W11" s="2">
        <f t="shared" si="5"/>
        <v>0</v>
      </c>
      <c r="X11" s="2">
        <f t="shared" si="5"/>
        <v>0</v>
      </c>
      <c r="Y11" s="2">
        <f t="shared" si="5"/>
        <v>0</v>
      </c>
      <c r="Z11" s="2">
        <f t="shared" si="5"/>
        <v>0</v>
      </c>
      <c r="AA11" s="2">
        <f t="shared" si="5"/>
        <v>0</v>
      </c>
      <c r="AB11" s="2">
        <f t="shared" si="5"/>
        <v>0</v>
      </c>
      <c r="AC11" s="2">
        <f t="shared" si="5"/>
        <v>0</v>
      </c>
      <c r="AD11" s="2">
        <f t="shared" si="5"/>
        <v>0</v>
      </c>
      <c r="AE11" s="2">
        <f t="shared" si="5"/>
        <v>0</v>
      </c>
      <c r="AF11" s="44"/>
      <c r="AH11" s="25">
        <f t="shared" si="1"/>
        <v>0</v>
      </c>
      <c r="AI11" s="25">
        <f t="shared" si="2"/>
        <v>0</v>
      </c>
      <c r="AJ11" s="25">
        <f t="shared" si="3"/>
        <v>0</v>
      </c>
      <c r="AL11" s="37">
        <f t="shared" ref="AL11:AL95" si="6">C11-E11</f>
        <v>0</v>
      </c>
    </row>
    <row r="12" spans="1:38" s="13" customFormat="1" ht="18.75" x14ac:dyDescent="0.3">
      <c r="A12" s="3" t="s">
        <v>14</v>
      </c>
      <c r="B12" s="2">
        <f>B18+B24+B31</f>
        <v>1475</v>
      </c>
      <c r="C12" s="2">
        <f t="shared" ref="B12:E14" si="7">C18+C24+C31</f>
        <v>1221.5999999999999</v>
      </c>
      <c r="D12" s="2">
        <f t="shared" si="7"/>
        <v>1162.96</v>
      </c>
      <c r="E12" s="2">
        <f t="shared" si="7"/>
        <v>1161.2650000000001</v>
      </c>
      <c r="F12" s="31">
        <f>E12/B12*100</f>
        <v>78.729830508474592</v>
      </c>
      <c r="G12" s="31">
        <f>E12/C12*100</f>
        <v>95.060985592665375</v>
      </c>
      <c r="H12" s="2">
        <f>H18+H24+H31</f>
        <v>200</v>
      </c>
      <c r="I12" s="2">
        <f t="shared" ref="I12:AE12" si="8">I18+I24+I31</f>
        <v>81.7</v>
      </c>
      <c r="J12" s="2">
        <f t="shared" si="8"/>
        <v>213</v>
      </c>
      <c r="K12" s="2">
        <f t="shared" si="8"/>
        <v>155.4</v>
      </c>
      <c r="L12" s="2">
        <f t="shared" si="8"/>
        <v>26</v>
      </c>
      <c r="M12" s="2">
        <f t="shared" si="8"/>
        <v>84.8</v>
      </c>
      <c r="N12" s="2">
        <f t="shared" si="8"/>
        <v>54.5</v>
      </c>
      <c r="O12" s="2">
        <f t="shared" si="8"/>
        <v>126.1</v>
      </c>
      <c r="P12" s="2">
        <f t="shared" si="8"/>
        <v>212.5</v>
      </c>
      <c r="Q12" s="2">
        <f t="shared" si="8"/>
        <v>172.29</v>
      </c>
      <c r="R12" s="2">
        <f t="shared" si="8"/>
        <v>515.6</v>
      </c>
      <c r="S12" s="2">
        <f t="shared" si="8"/>
        <v>540.97500000000002</v>
      </c>
      <c r="T12" s="2">
        <f t="shared" si="8"/>
        <v>80.680000000000007</v>
      </c>
      <c r="U12" s="2">
        <f t="shared" si="8"/>
        <v>0</v>
      </c>
      <c r="V12" s="2">
        <f t="shared" si="8"/>
        <v>0</v>
      </c>
      <c r="W12" s="2">
        <f t="shared" si="8"/>
        <v>0</v>
      </c>
      <c r="X12" s="2">
        <f t="shared" si="8"/>
        <v>0</v>
      </c>
      <c r="Y12" s="2">
        <f t="shared" si="8"/>
        <v>0</v>
      </c>
      <c r="Z12" s="2">
        <f t="shared" si="8"/>
        <v>0</v>
      </c>
      <c r="AA12" s="2">
        <f t="shared" si="8"/>
        <v>0</v>
      </c>
      <c r="AB12" s="2">
        <f t="shared" si="8"/>
        <v>38</v>
      </c>
      <c r="AC12" s="2">
        <f t="shared" si="8"/>
        <v>0</v>
      </c>
      <c r="AD12" s="2">
        <f t="shared" si="8"/>
        <v>134.72</v>
      </c>
      <c r="AE12" s="2">
        <f t="shared" si="8"/>
        <v>0</v>
      </c>
      <c r="AF12" s="44"/>
      <c r="AH12" s="39">
        <f t="shared" si="1"/>
        <v>1475</v>
      </c>
      <c r="AI12" s="39">
        <f t="shared" si="2"/>
        <v>1221.5999999999999</v>
      </c>
      <c r="AJ12" s="39">
        <f t="shared" si="3"/>
        <v>1161.2649999999999</v>
      </c>
      <c r="AL12" s="37">
        <f t="shared" si="6"/>
        <v>60.334999999999809</v>
      </c>
    </row>
    <row r="13" spans="1:38" s="13" customFormat="1" ht="18.75" x14ac:dyDescent="0.3">
      <c r="A13" s="3" t="s">
        <v>15</v>
      </c>
      <c r="B13" s="2">
        <f t="shared" si="7"/>
        <v>0</v>
      </c>
      <c r="C13" s="2">
        <f t="shared" si="7"/>
        <v>0</v>
      </c>
      <c r="D13" s="2">
        <f t="shared" si="7"/>
        <v>0</v>
      </c>
      <c r="E13" s="2">
        <f t="shared" si="7"/>
        <v>0</v>
      </c>
      <c r="F13" s="29"/>
      <c r="G13" s="29"/>
      <c r="H13" s="2">
        <f t="shared" ref="H13:AE13" si="9">H19+H25+H32</f>
        <v>0</v>
      </c>
      <c r="I13" s="2">
        <f t="shared" si="9"/>
        <v>0</v>
      </c>
      <c r="J13" s="2">
        <f t="shared" si="9"/>
        <v>0</v>
      </c>
      <c r="K13" s="2">
        <f t="shared" si="9"/>
        <v>0</v>
      </c>
      <c r="L13" s="2">
        <f t="shared" si="9"/>
        <v>0</v>
      </c>
      <c r="M13" s="2">
        <f t="shared" si="9"/>
        <v>0</v>
      </c>
      <c r="N13" s="2">
        <f t="shared" si="9"/>
        <v>0</v>
      </c>
      <c r="O13" s="2">
        <f t="shared" si="9"/>
        <v>0</v>
      </c>
      <c r="P13" s="2">
        <f t="shared" si="9"/>
        <v>0</v>
      </c>
      <c r="Q13" s="2">
        <f t="shared" si="9"/>
        <v>0</v>
      </c>
      <c r="R13" s="2">
        <f t="shared" si="9"/>
        <v>0</v>
      </c>
      <c r="S13" s="2">
        <f t="shared" si="9"/>
        <v>0</v>
      </c>
      <c r="T13" s="2">
        <f t="shared" si="9"/>
        <v>0</v>
      </c>
      <c r="U13" s="2">
        <f t="shared" si="9"/>
        <v>0</v>
      </c>
      <c r="V13" s="2">
        <f t="shared" si="9"/>
        <v>0</v>
      </c>
      <c r="W13" s="2">
        <f t="shared" si="9"/>
        <v>0</v>
      </c>
      <c r="X13" s="2">
        <f t="shared" si="9"/>
        <v>0</v>
      </c>
      <c r="Y13" s="2">
        <f t="shared" si="9"/>
        <v>0</v>
      </c>
      <c r="Z13" s="2">
        <f t="shared" si="9"/>
        <v>0</v>
      </c>
      <c r="AA13" s="2">
        <f t="shared" si="9"/>
        <v>0</v>
      </c>
      <c r="AB13" s="2">
        <f t="shared" si="9"/>
        <v>0</v>
      </c>
      <c r="AC13" s="2">
        <f t="shared" si="9"/>
        <v>0</v>
      </c>
      <c r="AD13" s="2">
        <f t="shared" si="9"/>
        <v>0</v>
      </c>
      <c r="AE13" s="2">
        <f t="shared" si="9"/>
        <v>0</v>
      </c>
      <c r="AF13" s="44"/>
      <c r="AH13" s="39">
        <f t="shared" si="1"/>
        <v>0</v>
      </c>
      <c r="AI13" s="39">
        <f t="shared" si="2"/>
        <v>0</v>
      </c>
      <c r="AJ13" s="39">
        <f t="shared" si="3"/>
        <v>0</v>
      </c>
      <c r="AL13" s="37">
        <f t="shared" si="6"/>
        <v>0</v>
      </c>
    </row>
    <row r="14" spans="1:38" s="13" customFormat="1" ht="18.75" x14ac:dyDescent="0.3">
      <c r="A14" s="3" t="s">
        <v>16</v>
      </c>
      <c r="B14" s="2">
        <f t="shared" si="7"/>
        <v>3291.1</v>
      </c>
      <c r="C14" s="2">
        <f t="shared" si="7"/>
        <v>1205.1000000000001</v>
      </c>
      <c r="D14" s="2">
        <f t="shared" si="7"/>
        <v>1205.1000000000001</v>
      </c>
      <c r="E14" s="2">
        <f t="shared" si="7"/>
        <v>680.09999999999991</v>
      </c>
      <c r="F14" s="31">
        <f>E14/B14*100</f>
        <v>20.664823311354862</v>
      </c>
      <c r="G14" s="31">
        <f>E14/C14*100</f>
        <v>56.435150609907879</v>
      </c>
      <c r="H14" s="2">
        <f t="shared" ref="H14:AE14" si="10">H20+H26+H33</f>
        <v>0</v>
      </c>
      <c r="I14" s="2">
        <f t="shared" si="10"/>
        <v>0</v>
      </c>
      <c r="J14" s="2">
        <f t="shared" si="10"/>
        <v>0</v>
      </c>
      <c r="K14" s="2">
        <f t="shared" si="10"/>
        <v>0</v>
      </c>
      <c r="L14" s="2">
        <f t="shared" si="10"/>
        <v>1076.2</v>
      </c>
      <c r="M14" s="2">
        <f t="shared" si="10"/>
        <v>0</v>
      </c>
      <c r="N14" s="2">
        <f t="shared" si="10"/>
        <v>0</v>
      </c>
      <c r="O14" s="2">
        <f t="shared" si="10"/>
        <v>534.4</v>
      </c>
      <c r="P14" s="2">
        <f t="shared" si="10"/>
        <v>128.9</v>
      </c>
      <c r="Q14" s="2">
        <f t="shared" si="10"/>
        <v>145.70000000000002</v>
      </c>
      <c r="R14" s="2">
        <f t="shared" si="10"/>
        <v>0</v>
      </c>
      <c r="S14" s="2">
        <f t="shared" si="10"/>
        <v>0</v>
      </c>
      <c r="T14" s="2">
        <f t="shared" si="10"/>
        <v>0</v>
      </c>
      <c r="U14" s="2">
        <f t="shared" si="10"/>
        <v>0</v>
      </c>
      <c r="V14" s="2">
        <f t="shared" si="10"/>
        <v>761</v>
      </c>
      <c r="W14" s="2">
        <f t="shared" si="10"/>
        <v>0</v>
      </c>
      <c r="X14" s="2">
        <f t="shared" si="10"/>
        <v>0</v>
      </c>
      <c r="Y14" s="2">
        <f t="shared" si="10"/>
        <v>0</v>
      </c>
      <c r="Z14" s="2">
        <f t="shared" si="10"/>
        <v>0</v>
      </c>
      <c r="AA14" s="2">
        <f t="shared" si="10"/>
        <v>0</v>
      </c>
      <c r="AB14" s="2">
        <f t="shared" si="10"/>
        <v>0</v>
      </c>
      <c r="AC14" s="2">
        <f t="shared" si="10"/>
        <v>0</v>
      </c>
      <c r="AD14" s="2">
        <f t="shared" si="10"/>
        <v>1325</v>
      </c>
      <c r="AE14" s="2">
        <f t="shared" si="10"/>
        <v>0</v>
      </c>
      <c r="AF14" s="44"/>
      <c r="AH14" s="39">
        <f t="shared" si="1"/>
        <v>3291.1000000000004</v>
      </c>
      <c r="AI14" s="39">
        <f t="shared" si="2"/>
        <v>1205.1000000000001</v>
      </c>
      <c r="AJ14" s="39">
        <f t="shared" si="3"/>
        <v>680.1</v>
      </c>
      <c r="AL14" s="37">
        <f t="shared" si="6"/>
        <v>525.00000000000023</v>
      </c>
    </row>
    <row r="15" spans="1:38" s="13" customFormat="1" ht="75" x14ac:dyDescent="0.3">
      <c r="A15" s="3" t="s">
        <v>21</v>
      </c>
      <c r="B15" s="29"/>
      <c r="C15" s="29"/>
      <c r="D15" s="29"/>
      <c r="E15" s="29"/>
      <c r="F15" s="29"/>
      <c r="G15" s="29"/>
      <c r="H15" s="2"/>
      <c r="I15" s="2"/>
      <c r="J15" s="2"/>
      <c r="K15" s="2"/>
      <c r="L15" s="2"/>
      <c r="M15" s="2"/>
      <c r="N15" s="2"/>
      <c r="O15" s="2"/>
      <c r="P15" s="2"/>
      <c r="Q15" s="2"/>
      <c r="R15" s="2"/>
      <c r="S15" s="2"/>
      <c r="T15" s="2"/>
      <c r="U15" s="2"/>
      <c r="V15" s="2"/>
      <c r="W15" s="2"/>
      <c r="X15" s="2"/>
      <c r="Y15" s="2"/>
      <c r="Z15" s="2"/>
      <c r="AA15" s="2"/>
      <c r="AB15" s="2"/>
      <c r="AC15" s="2"/>
      <c r="AD15" s="2"/>
      <c r="AE15" s="2"/>
      <c r="AF15" s="44"/>
      <c r="AH15" s="39">
        <f t="shared" si="1"/>
        <v>0</v>
      </c>
      <c r="AI15" s="39">
        <f t="shared" si="2"/>
        <v>0</v>
      </c>
      <c r="AJ15" s="39">
        <f t="shared" si="3"/>
        <v>0</v>
      </c>
      <c r="AL15" s="37">
        <f t="shared" si="6"/>
        <v>0</v>
      </c>
    </row>
    <row r="16" spans="1:38" s="13" customFormat="1" ht="18.75" x14ac:dyDescent="0.3">
      <c r="A16" s="4" t="s">
        <v>17</v>
      </c>
      <c r="B16" s="30">
        <f>H16+J16+L16+N16+P16+R16+T16+V16+X16+Z16+AB16+AD16</f>
        <v>873.4</v>
      </c>
      <c r="C16" s="30">
        <f>C17+C18+C19+C20</f>
        <v>738</v>
      </c>
      <c r="D16" s="30">
        <f>D17+D18+D19+D20</f>
        <v>691.86</v>
      </c>
      <c r="E16" s="30">
        <f>E17+E18+E19+E20</f>
        <v>690.16500000000008</v>
      </c>
      <c r="F16" s="31">
        <f>E16/B16*100</f>
        <v>79.020494618731405</v>
      </c>
      <c r="G16" s="31">
        <f>E16/C16*100</f>
        <v>93.518292682926841</v>
      </c>
      <c r="H16" s="2">
        <f t="shared" ref="H16:AD16" si="11">H17+H18+H20+H21</f>
        <v>200</v>
      </c>
      <c r="I16" s="30">
        <f>I17+I18+I19+I20</f>
        <v>81.7</v>
      </c>
      <c r="J16" s="2">
        <f>J17+J18+J20+J21</f>
        <v>83</v>
      </c>
      <c r="K16" s="30">
        <f>K17+K18+K19+K20</f>
        <v>155.4</v>
      </c>
      <c r="L16" s="2">
        <f t="shared" si="11"/>
        <v>26</v>
      </c>
      <c r="M16" s="30">
        <f>M17+M18+M19+M20</f>
        <v>19.8</v>
      </c>
      <c r="N16" s="2">
        <f t="shared" si="11"/>
        <v>54.5</v>
      </c>
      <c r="O16" s="30">
        <f>O17+O18+O19+O20</f>
        <v>61.1</v>
      </c>
      <c r="P16" s="2">
        <f t="shared" si="11"/>
        <v>328.9</v>
      </c>
      <c r="Q16" s="30">
        <f>Q17+Q18+Q19+Q20</f>
        <v>301.19</v>
      </c>
      <c r="R16" s="2">
        <f t="shared" si="11"/>
        <v>45.6</v>
      </c>
      <c r="S16" s="30">
        <f>S17+S18+S19+S20</f>
        <v>70.974999999999994</v>
      </c>
      <c r="T16" s="2">
        <f t="shared" si="11"/>
        <v>0.68</v>
      </c>
      <c r="U16" s="30">
        <f>U17+U18+U19+U20</f>
        <v>0</v>
      </c>
      <c r="V16" s="2">
        <f t="shared" si="11"/>
        <v>0</v>
      </c>
      <c r="W16" s="30">
        <f>W17+W18+W19+W20</f>
        <v>0</v>
      </c>
      <c r="X16" s="2">
        <f t="shared" si="11"/>
        <v>0</v>
      </c>
      <c r="Y16" s="30">
        <f>Y17+Y18+Y19+Y20</f>
        <v>0</v>
      </c>
      <c r="Z16" s="2">
        <f t="shared" si="11"/>
        <v>0</v>
      </c>
      <c r="AA16" s="30">
        <f>AA17+AA18+AA19+AA20</f>
        <v>0</v>
      </c>
      <c r="AB16" s="2">
        <f t="shared" si="11"/>
        <v>0</v>
      </c>
      <c r="AC16" s="30">
        <f>AC17+AC18+AC19+AC20</f>
        <v>0</v>
      </c>
      <c r="AD16" s="2">
        <f t="shared" si="11"/>
        <v>134.72</v>
      </c>
      <c r="AE16" s="30">
        <f>AE17+AE18+AE19+AE20</f>
        <v>0</v>
      </c>
      <c r="AF16" s="44"/>
      <c r="AH16" s="39">
        <f t="shared" si="1"/>
        <v>873.4</v>
      </c>
      <c r="AI16" s="39">
        <f t="shared" si="2"/>
        <v>738</v>
      </c>
      <c r="AJ16" s="39">
        <f>I16+K16+M16+O16+Q16+S16+U16+W16+Y16+AA16+AC16+AE16</f>
        <v>690.16500000000008</v>
      </c>
      <c r="AL16" s="37">
        <f t="shared" si="6"/>
        <v>47.834999999999923</v>
      </c>
    </row>
    <row r="17" spans="1:38" s="13" customFormat="1" ht="18.75" x14ac:dyDescent="0.3">
      <c r="A17" s="3" t="s">
        <v>13</v>
      </c>
      <c r="B17" s="29"/>
      <c r="C17" s="29"/>
      <c r="D17" s="29"/>
      <c r="E17" s="30">
        <f>I17+K17+M17+O17+Q17+S17+U17+W17+Y17+AA17+AC17+AE17</f>
        <v>0</v>
      </c>
      <c r="F17" s="29"/>
      <c r="G17" s="29"/>
      <c r="H17" s="2"/>
      <c r="I17" s="2"/>
      <c r="J17" s="2"/>
      <c r="K17" s="2"/>
      <c r="L17" s="2"/>
      <c r="M17" s="2"/>
      <c r="N17" s="2"/>
      <c r="O17" s="2"/>
      <c r="P17" s="2"/>
      <c r="Q17" s="2"/>
      <c r="R17" s="2"/>
      <c r="S17" s="2"/>
      <c r="T17" s="2"/>
      <c r="U17" s="2"/>
      <c r="V17" s="2"/>
      <c r="W17" s="2"/>
      <c r="X17" s="2"/>
      <c r="Y17" s="2"/>
      <c r="Z17" s="2"/>
      <c r="AA17" s="2"/>
      <c r="AB17" s="2"/>
      <c r="AC17" s="2"/>
      <c r="AD17" s="2"/>
      <c r="AE17" s="2"/>
      <c r="AF17" s="44"/>
      <c r="AH17" s="39">
        <f t="shared" si="1"/>
        <v>0</v>
      </c>
      <c r="AI17" s="39">
        <f t="shared" si="2"/>
        <v>0</v>
      </c>
      <c r="AJ17" s="39">
        <f t="shared" si="3"/>
        <v>0</v>
      </c>
      <c r="AL17" s="37">
        <f t="shared" si="6"/>
        <v>0</v>
      </c>
    </row>
    <row r="18" spans="1:38" s="13" customFormat="1" ht="409.5" customHeight="1" x14ac:dyDescent="0.3">
      <c r="A18" s="3" t="s">
        <v>14</v>
      </c>
      <c r="B18" s="30">
        <f>H18+J18+L18+N18+P18+R18+T18+AD18</f>
        <v>744.5</v>
      </c>
      <c r="C18" s="30">
        <f>H18+J18+L18+N18+P18+R18</f>
        <v>609.1</v>
      </c>
      <c r="D18" s="30">
        <v>562.96</v>
      </c>
      <c r="E18" s="30">
        <f>I18+K18+M18+O18+Q18+S18+U18+W18+Y18+AA18+AC18+AE18</f>
        <v>561.2650000000001</v>
      </c>
      <c r="F18" s="47">
        <f>E18/B18*100</f>
        <v>75.388179986568176</v>
      </c>
      <c r="G18" s="47">
        <f>E18/C18*100</f>
        <v>92.146609752093269</v>
      </c>
      <c r="H18" s="47">
        <v>200</v>
      </c>
      <c r="I18" s="47">
        <v>81.7</v>
      </c>
      <c r="J18" s="47">
        <v>83</v>
      </c>
      <c r="K18" s="47">
        <v>155.4</v>
      </c>
      <c r="L18" s="47">
        <v>26</v>
      </c>
      <c r="M18" s="47">
        <v>19.8</v>
      </c>
      <c r="N18" s="47">
        <v>54.5</v>
      </c>
      <c r="O18" s="2">
        <v>61.1</v>
      </c>
      <c r="P18" s="2">
        <v>200</v>
      </c>
      <c r="Q18" s="2">
        <v>172.29</v>
      </c>
      <c r="R18" s="2">
        <v>45.6</v>
      </c>
      <c r="S18" s="2">
        <v>70.974999999999994</v>
      </c>
      <c r="T18" s="2">
        <v>0.68</v>
      </c>
      <c r="U18" s="2"/>
      <c r="V18" s="2"/>
      <c r="W18" s="2"/>
      <c r="X18" s="2"/>
      <c r="Y18" s="2"/>
      <c r="Z18" s="2"/>
      <c r="AA18" s="2"/>
      <c r="AB18" s="2"/>
      <c r="AC18" s="2"/>
      <c r="AD18" s="2">
        <v>134.72</v>
      </c>
      <c r="AE18" s="2"/>
      <c r="AF18" s="44" t="s">
        <v>87</v>
      </c>
      <c r="AH18" s="39">
        <f t="shared" si="1"/>
        <v>744.5</v>
      </c>
      <c r="AI18" s="39">
        <f t="shared" si="2"/>
        <v>609.1</v>
      </c>
      <c r="AJ18" s="39">
        <f t="shared" si="3"/>
        <v>561.2650000000001</v>
      </c>
      <c r="AL18" s="37">
        <f t="shared" si="6"/>
        <v>47.834999999999923</v>
      </c>
    </row>
    <row r="19" spans="1:38" s="13" customFormat="1" ht="18.75" x14ac:dyDescent="0.3">
      <c r="A19" s="3" t="s">
        <v>15</v>
      </c>
      <c r="B19" s="30"/>
      <c r="C19" s="30"/>
      <c r="D19" s="30"/>
      <c r="E19" s="30">
        <f t="shared" ref="E19:E20" si="12">I19+K19+M19+O19+Q19+S19+U19+W19+Y19+AA19+AC19+AE19</f>
        <v>0</v>
      </c>
      <c r="F19" s="29"/>
      <c r="G19" s="29"/>
      <c r="H19" s="2"/>
      <c r="I19" s="2"/>
      <c r="J19" s="2"/>
      <c r="K19" s="2"/>
      <c r="L19" s="2"/>
      <c r="M19" s="2"/>
      <c r="N19" s="2"/>
      <c r="O19" s="2"/>
      <c r="P19" s="2"/>
      <c r="Q19" s="2"/>
      <c r="R19" s="2"/>
      <c r="S19" s="2"/>
      <c r="T19" s="2"/>
      <c r="U19" s="2"/>
      <c r="V19" s="2"/>
      <c r="W19" s="2"/>
      <c r="X19" s="2"/>
      <c r="Y19" s="2"/>
      <c r="Z19" s="2"/>
      <c r="AA19" s="2"/>
      <c r="AB19" s="2"/>
      <c r="AC19" s="2"/>
      <c r="AD19" s="2"/>
      <c r="AE19" s="2"/>
      <c r="AF19" s="44"/>
      <c r="AH19" s="39">
        <f t="shared" si="1"/>
        <v>0</v>
      </c>
      <c r="AI19" s="39">
        <f t="shared" si="2"/>
        <v>0</v>
      </c>
      <c r="AJ19" s="39">
        <f t="shared" si="3"/>
        <v>0</v>
      </c>
      <c r="AL19" s="37">
        <f t="shared" si="6"/>
        <v>0</v>
      </c>
    </row>
    <row r="20" spans="1:38" s="13" customFormat="1" ht="37.5" x14ac:dyDescent="0.3">
      <c r="A20" s="3" t="s">
        <v>16</v>
      </c>
      <c r="B20" s="30">
        <f>H20+J20+L20+N20+P20+R20+T20+V20+X20+Z20+AB20+AD20</f>
        <v>128.9</v>
      </c>
      <c r="C20" s="30">
        <f>H20+J20+L20+N20+P20</f>
        <v>128.9</v>
      </c>
      <c r="D20" s="30">
        <v>128.9</v>
      </c>
      <c r="E20" s="30">
        <f t="shared" si="12"/>
        <v>128.9</v>
      </c>
      <c r="F20" s="31">
        <f>E20/B20*100</f>
        <v>100</v>
      </c>
      <c r="G20" s="31">
        <f>E20/C20*100</f>
        <v>100</v>
      </c>
      <c r="H20" s="2"/>
      <c r="I20" s="2"/>
      <c r="J20" s="2"/>
      <c r="K20" s="2"/>
      <c r="L20" s="2"/>
      <c r="M20" s="2"/>
      <c r="N20" s="2"/>
      <c r="O20" s="2"/>
      <c r="P20" s="2">
        <v>128.9</v>
      </c>
      <c r="Q20" s="2">
        <v>128.9</v>
      </c>
      <c r="R20" s="2"/>
      <c r="S20" s="2"/>
      <c r="T20" s="2"/>
      <c r="U20" s="2"/>
      <c r="V20" s="2"/>
      <c r="W20" s="2"/>
      <c r="X20" s="2"/>
      <c r="Y20" s="2"/>
      <c r="Z20" s="2"/>
      <c r="AA20" s="2"/>
      <c r="AB20" s="2"/>
      <c r="AC20" s="2"/>
      <c r="AD20" s="2"/>
      <c r="AE20" s="2"/>
      <c r="AF20" s="44" t="s">
        <v>75</v>
      </c>
      <c r="AH20" s="39">
        <f t="shared" si="1"/>
        <v>128.9</v>
      </c>
      <c r="AI20" s="39">
        <f t="shared" si="2"/>
        <v>128.9</v>
      </c>
      <c r="AJ20" s="39">
        <f t="shared" si="3"/>
        <v>128.9</v>
      </c>
      <c r="AL20" s="37">
        <f t="shared" si="6"/>
        <v>0</v>
      </c>
    </row>
    <row r="21" spans="1:38" s="13" customFormat="1" ht="162" customHeight="1" x14ac:dyDescent="0.3">
      <c r="A21" s="3" t="s">
        <v>38</v>
      </c>
      <c r="B21" s="29"/>
      <c r="C21" s="29"/>
      <c r="D21" s="29"/>
      <c r="E21" s="29"/>
      <c r="F21" s="29"/>
      <c r="G21" s="29"/>
      <c r="H21" s="2"/>
      <c r="I21" s="2"/>
      <c r="J21" s="2"/>
      <c r="K21" s="2"/>
      <c r="L21" s="2"/>
      <c r="M21" s="2"/>
      <c r="N21" s="2"/>
      <c r="O21" s="2"/>
      <c r="P21" s="2"/>
      <c r="Q21" s="2"/>
      <c r="R21" s="2"/>
      <c r="S21" s="2"/>
      <c r="T21" s="2"/>
      <c r="U21" s="2"/>
      <c r="V21" s="2"/>
      <c r="W21" s="2"/>
      <c r="X21" s="2"/>
      <c r="Y21" s="2"/>
      <c r="Z21" s="2"/>
      <c r="AA21" s="2"/>
      <c r="AB21" s="2"/>
      <c r="AC21" s="2"/>
      <c r="AD21" s="2"/>
      <c r="AE21" s="2"/>
      <c r="AF21" s="66" t="s">
        <v>97</v>
      </c>
      <c r="AH21" s="39">
        <f t="shared" si="1"/>
        <v>0</v>
      </c>
      <c r="AI21" s="39">
        <f t="shared" si="2"/>
        <v>0</v>
      </c>
      <c r="AJ21" s="39">
        <f t="shared" si="3"/>
        <v>0</v>
      </c>
      <c r="AL21" s="37">
        <f t="shared" si="6"/>
        <v>0</v>
      </c>
    </row>
    <row r="22" spans="1:38" s="13" customFormat="1" ht="29.25" customHeight="1" x14ac:dyDescent="0.3">
      <c r="A22" s="4" t="s">
        <v>17</v>
      </c>
      <c r="B22" s="30">
        <f>H22+J22+L22+N22+P22+R22+T22+V22+X22+Z22+AB22+AD22</f>
        <v>730.5</v>
      </c>
      <c r="C22" s="30">
        <f>C23+C24+C25+C26</f>
        <v>612.5</v>
      </c>
      <c r="D22" s="30">
        <f>D23+D24+D25+D26</f>
        <v>600</v>
      </c>
      <c r="E22" s="30">
        <f>E23+E24+E25+E26</f>
        <v>600</v>
      </c>
      <c r="F22" s="31">
        <f>E22/B22*100</f>
        <v>82.135523613963031</v>
      </c>
      <c r="G22" s="31">
        <f>E22/C22*100</f>
        <v>97.959183673469383</v>
      </c>
      <c r="H22" s="2">
        <f>H23+H24+H25+H26</f>
        <v>0</v>
      </c>
      <c r="I22" s="2">
        <f t="shared" ref="I22:AE22" si="13">I23+I24+I25+I26</f>
        <v>0</v>
      </c>
      <c r="J22" s="2">
        <f t="shared" si="13"/>
        <v>130</v>
      </c>
      <c r="K22" s="2">
        <f t="shared" si="13"/>
        <v>0</v>
      </c>
      <c r="L22" s="2">
        <f t="shared" si="13"/>
        <v>0</v>
      </c>
      <c r="M22" s="2">
        <f t="shared" si="13"/>
        <v>65</v>
      </c>
      <c r="N22" s="2">
        <f t="shared" si="13"/>
        <v>0</v>
      </c>
      <c r="O22" s="2">
        <f t="shared" si="13"/>
        <v>65</v>
      </c>
      <c r="P22" s="2">
        <f t="shared" si="13"/>
        <v>12.5</v>
      </c>
      <c r="Q22" s="2">
        <f t="shared" si="13"/>
        <v>0</v>
      </c>
      <c r="R22" s="2">
        <f t="shared" si="13"/>
        <v>470</v>
      </c>
      <c r="S22" s="2">
        <f t="shared" si="13"/>
        <v>470</v>
      </c>
      <c r="T22" s="2">
        <f t="shared" si="13"/>
        <v>80</v>
      </c>
      <c r="U22" s="2">
        <f t="shared" si="13"/>
        <v>0</v>
      </c>
      <c r="V22" s="2">
        <f t="shared" si="13"/>
        <v>0</v>
      </c>
      <c r="W22" s="2">
        <f t="shared" si="13"/>
        <v>0</v>
      </c>
      <c r="X22" s="2">
        <f t="shared" si="13"/>
        <v>0</v>
      </c>
      <c r="Y22" s="2">
        <f t="shared" si="13"/>
        <v>0</v>
      </c>
      <c r="Z22" s="2">
        <f t="shared" si="13"/>
        <v>0</v>
      </c>
      <c r="AA22" s="2">
        <f t="shared" si="13"/>
        <v>0</v>
      </c>
      <c r="AB22" s="2">
        <f t="shared" si="13"/>
        <v>38</v>
      </c>
      <c r="AC22" s="2">
        <f t="shared" si="13"/>
        <v>0</v>
      </c>
      <c r="AD22" s="2">
        <f t="shared" si="13"/>
        <v>0</v>
      </c>
      <c r="AE22" s="2">
        <f t="shared" si="13"/>
        <v>0</v>
      </c>
      <c r="AF22" s="67"/>
      <c r="AH22" s="39">
        <f t="shared" si="1"/>
        <v>730.5</v>
      </c>
      <c r="AI22" s="39">
        <f t="shared" si="2"/>
        <v>612.5</v>
      </c>
      <c r="AJ22" s="39">
        <f t="shared" si="3"/>
        <v>600</v>
      </c>
      <c r="AL22" s="37">
        <f t="shared" si="6"/>
        <v>12.5</v>
      </c>
    </row>
    <row r="23" spans="1:38" s="13" customFormat="1" ht="46.5" customHeight="1" x14ac:dyDescent="0.3">
      <c r="A23" s="3" t="s">
        <v>13</v>
      </c>
      <c r="B23" s="29"/>
      <c r="C23" s="29"/>
      <c r="D23" s="29"/>
      <c r="E23" s="29"/>
      <c r="F23" s="29"/>
      <c r="G23" s="29"/>
      <c r="H23" s="2"/>
      <c r="I23" s="2"/>
      <c r="J23" s="2"/>
      <c r="K23" s="2"/>
      <c r="L23" s="2"/>
      <c r="M23" s="2"/>
      <c r="N23" s="2"/>
      <c r="O23" s="2"/>
      <c r="P23" s="2"/>
      <c r="Q23" s="2"/>
      <c r="R23" s="2"/>
      <c r="S23" s="2"/>
      <c r="T23" s="2"/>
      <c r="U23" s="2"/>
      <c r="V23" s="2"/>
      <c r="W23" s="2"/>
      <c r="X23" s="2"/>
      <c r="Y23" s="2"/>
      <c r="Z23" s="2"/>
      <c r="AA23" s="2"/>
      <c r="AB23" s="2"/>
      <c r="AC23" s="2"/>
      <c r="AD23" s="2"/>
      <c r="AE23" s="2"/>
      <c r="AF23" s="67"/>
      <c r="AH23" s="39">
        <f t="shared" si="1"/>
        <v>0</v>
      </c>
      <c r="AI23" s="39">
        <f t="shared" si="2"/>
        <v>0</v>
      </c>
      <c r="AJ23" s="39">
        <f t="shared" si="3"/>
        <v>0</v>
      </c>
      <c r="AL23" s="37">
        <f t="shared" si="6"/>
        <v>0</v>
      </c>
    </row>
    <row r="24" spans="1:38" s="13" customFormat="1" ht="105" customHeight="1" x14ac:dyDescent="0.3">
      <c r="A24" s="3" t="s">
        <v>14</v>
      </c>
      <c r="B24" s="30">
        <f>H24+J24+L24+N24+P24+R24+T24+V24+X24+Z24+AB24+AD24</f>
        <v>730.5</v>
      </c>
      <c r="C24" s="30">
        <f>H24+J24+L24+N24+P24+R24</f>
        <v>612.5</v>
      </c>
      <c r="D24" s="30">
        <v>600</v>
      </c>
      <c r="E24" s="30">
        <f>I24+K24+M24+O24+Q24+S24+U24+W24+Y24+AA24+AC24+AE24</f>
        <v>600</v>
      </c>
      <c r="F24" s="31">
        <f>E24/B24*100</f>
        <v>82.135523613963031</v>
      </c>
      <c r="G24" s="31">
        <f>E24/C24*100</f>
        <v>97.959183673469383</v>
      </c>
      <c r="H24" s="2"/>
      <c r="I24" s="2"/>
      <c r="J24" s="2">
        <v>130</v>
      </c>
      <c r="K24" s="2"/>
      <c r="L24" s="2"/>
      <c r="M24" s="2">
        <v>65</v>
      </c>
      <c r="N24" s="2"/>
      <c r="O24" s="2">
        <v>65</v>
      </c>
      <c r="P24" s="2">
        <v>12.5</v>
      </c>
      <c r="Q24" s="2"/>
      <c r="R24" s="2">
        <v>470</v>
      </c>
      <c r="S24" s="2">
        <v>470</v>
      </c>
      <c r="T24" s="2">
        <v>80</v>
      </c>
      <c r="U24" s="2"/>
      <c r="V24" s="2"/>
      <c r="W24" s="2"/>
      <c r="X24" s="2"/>
      <c r="Y24" s="2"/>
      <c r="Z24" s="2"/>
      <c r="AA24" s="2"/>
      <c r="AB24" s="2">
        <v>38</v>
      </c>
      <c r="AC24" s="2"/>
      <c r="AD24" s="2"/>
      <c r="AE24" s="2"/>
      <c r="AF24" s="68"/>
      <c r="AH24" s="39">
        <f t="shared" si="1"/>
        <v>730.5</v>
      </c>
      <c r="AI24" s="39">
        <f t="shared" si="2"/>
        <v>612.5</v>
      </c>
      <c r="AJ24" s="39">
        <f t="shared" si="3"/>
        <v>600</v>
      </c>
      <c r="AL24" s="37">
        <f t="shared" si="6"/>
        <v>12.5</v>
      </c>
    </row>
    <row r="25" spans="1:38" s="13" customFormat="1" ht="21.75" customHeight="1" x14ac:dyDescent="0.3">
      <c r="A25" s="3" t="s">
        <v>15</v>
      </c>
      <c r="B25" s="29"/>
      <c r="C25" s="29"/>
      <c r="D25" s="29"/>
      <c r="E25" s="29"/>
      <c r="F25" s="29"/>
      <c r="G25" s="29"/>
      <c r="H25" s="2"/>
      <c r="I25" s="2"/>
      <c r="J25" s="2"/>
      <c r="K25" s="2"/>
      <c r="L25" s="2"/>
      <c r="M25" s="2"/>
      <c r="N25" s="2"/>
      <c r="O25" s="2"/>
      <c r="P25" s="2"/>
      <c r="Q25" s="2"/>
      <c r="R25" s="2"/>
      <c r="S25" s="2"/>
      <c r="T25" s="2"/>
      <c r="U25" s="2"/>
      <c r="V25" s="2"/>
      <c r="W25" s="2"/>
      <c r="X25" s="2"/>
      <c r="Y25" s="2"/>
      <c r="Z25" s="2"/>
      <c r="AA25" s="2"/>
      <c r="AB25" s="2"/>
      <c r="AC25" s="2"/>
      <c r="AD25" s="2"/>
      <c r="AE25" s="2"/>
      <c r="AF25" s="44"/>
      <c r="AH25" s="39">
        <f t="shared" si="1"/>
        <v>0</v>
      </c>
      <c r="AI25" s="39">
        <f t="shared" si="2"/>
        <v>0</v>
      </c>
      <c r="AJ25" s="39">
        <f t="shared" si="3"/>
        <v>0</v>
      </c>
      <c r="AL25" s="37">
        <f t="shared" si="6"/>
        <v>0</v>
      </c>
    </row>
    <row r="26" spans="1:38" s="13" customFormat="1" ht="21.75" customHeight="1" x14ac:dyDescent="0.3">
      <c r="A26" s="3" t="s">
        <v>16</v>
      </c>
      <c r="B26" s="29"/>
      <c r="C26" s="29"/>
      <c r="D26" s="29"/>
      <c r="E26" s="29"/>
      <c r="F26" s="29"/>
      <c r="G26" s="29"/>
      <c r="H26" s="2"/>
      <c r="I26" s="2"/>
      <c r="J26" s="2"/>
      <c r="K26" s="2"/>
      <c r="L26" s="2"/>
      <c r="M26" s="2"/>
      <c r="N26" s="2"/>
      <c r="O26" s="2"/>
      <c r="P26" s="2"/>
      <c r="Q26" s="2"/>
      <c r="R26" s="2"/>
      <c r="S26" s="2"/>
      <c r="T26" s="2"/>
      <c r="U26" s="2"/>
      <c r="V26" s="2"/>
      <c r="W26" s="2"/>
      <c r="X26" s="2"/>
      <c r="Y26" s="2"/>
      <c r="Z26" s="2"/>
      <c r="AA26" s="2"/>
      <c r="AB26" s="2"/>
      <c r="AC26" s="2"/>
      <c r="AD26" s="2"/>
      <c r="AE26" s="2"/>
      <c r="AF26" s="44"/>
      <c r="AH26" s="39">
        <f t="shared" si="1"/>
        <v>0</v>
      </c>
      <c r="AI26" s="39">
        <f t="shared" si="2"/>
        <v>0</v>
      </c>
      <c r="AJ26" s="39">
        <f t="shared" si="3"/>
        <v>0</v>
      </c>
      <c r="AL26" s="37">
        <f t="shared" si="6"/>
        <v>0</v>
      </c>
    </row>
    <row r="27" spans="1:38" s="13" customFormat="1" ht="29.25" customHeight="1" x14ac:dyDescent="0.3">
      <c r="A27" s="3"/>
      <c r="B27" s="29"/>
      <c r="C27" s="29"/>
      <c r="D27" s="29"/>
      <c r="E27" s="29"/>
      <c r="F27" s="29"/>
      <c r="G27" s="29"/>
      <c r="H27" s="2"/>
      <c r="I27" s="2"/>
      <c r="J27" s="2"/>
      <c r="K27" s="2"/>
      <c r="L27" s="2"/>
      <c r="M27" s="2"/>
      <c r="N27" s="2"/>
      <c r="O27" s="2"/>
      <c r="P27" s="2"/>
      <c r="Q27" s="2"/>
      <c r="R27" s="2"/>
      <c r="S27" s="2"/>
      <c r="T27" s="2"/>
      <c r="U27" s="2"/>
      <c r="V27" s="2"/>
      <c r="W27" s="2"/>
      <c r="X27" s="2"/>
      <c r="Y27" s="2"/>
      <c r="Z27" s="2"/>
      <c r="AA27" s="2"/>
      <c r="AB27" s="2"/>
      <c r="AC27" s="2"/>
      <c r="AD27" s="2"/>
      <c r="AE27" s="2"/>
      <c r="AF27" s="44"/>
      <c r="AH27" s="39">
        <f t="shared" si="1"/>
        <v>0</v>
      </c>
      <c r="AI27" s="39">
        <f t="shared" si="2"/>
        <v>0</v>
      </c>
      <c r="AJ27" s="39">
        <f t="shared" si="3"/>
        <v>0</v>
      </c>
      <c r="AL27" s="37"/>
    </row>
    <row r="28" spans="1:38" s="13" customFormat="1" ht="59.25" customHeight="1" x14ac:dyDescent="0.3">
      <c r="A28" s="3" t="s">
        <v>76</v>
      </c>
      <c r="B28" s="29"/>
      <c r="C28" s="29"/>
      <c r="D28" s="29"/>
      <c r="E28" s="29"/>
      <c r="F28" s="29"/>
      <c r="G28" s="29"/>
      <c r="H28" s="2"/>
      <c r="I28" s="2"/>
      <c r="J28" s="2"/>
      <c r="K28" s="2"/>
      <c r="L28" s="2"/>
      <c r="M28" s="2"/>
      <c r="N28" s="2"/>
      <c r="O28" s="2"/>
      <c r="P28" s="2"/>
      <c r="Q28" s="2"/>
      <c r="R28" s="2"/>
      <c r="S28" s="2"/>
      <c r="T28" s="2"/>
      <c r="U28" s="2"/>
      <c r="V28" s="2"/>
      <c r="W28" s="2"/>
      <c r="X28" s="2"/>
      <c r="Y28" s="2"/>
      <c r="Z28" s="2"/>
      <c r="AA28" s="2"/>
      <c r="AB28" s="2"/>
      <c r="AC28" s="2"/>
      <c r="AD28" s="2"/>
      <c r="AE28" s="2"/>
      <c r="AF28" s="66" t="s">
        <v>98</v>
      </c>
      <c r="AH28" s="39">
        <f t="shared" si="1"/>
        <v>0</v>
      </c>
      <c r="AI28" s="39">
        <f t="shared" si="2"/>
        <v>0</v>
      </c>
      <c r="AJ28" s="39">
        <f t="shared" si="3"/>
        <v>0</v>
      </c>
      <c r="AL28" s="37">
        <f t="shared" ref="AL28:AL33" si="14">C28-E28</f>
        <v>0</v>
      </c>
    </row>
    <row r="29" spans="1:38" s="13" customFormat="1" ht="23.25" customHeight="1" x14ac:dyDescent="0.3">
      <c r="A29" s="4" t="s">
        <v>17</v>
      </c>
      <c r="B29" s="30">
        <f>H29+J29+L29+N29+P29+R29+T29+V29+X29+Z29+AB29+AD29</f>
        <v>3162.2</v>
      </c>
      <c r="C29" s="30">
        <f>C30+C31+C32+C33</f>
        <v>1076.2</v>
      </c>
      <c r="D29" s="30">
        <f>D30+D31+D32+D33</f>
        <v>1076.2</v>
      </c>
      <c r="E29" s="30">
        <f>E30+E31+E32+E33</f>
        <v>551.19999999999993</v>
      </c>
      <c r="F29" s="31">
        <f>E29/B29*100</f>
        <v>17.430902536208968</v>
      </c>
      <c r="G29" s="31">
        <f>E29/C29*100</f>
        <v>51.217245865080827</v>
      </c>
      <c r="H29" s="2">
        <f>H30+H31+H33+H41</f>
        <v>0</v>
      </c>
      <c r="I29" s="2"/>
      <c r="J29" s="2">
        <f>J30+J31+J33+J41</f>
        <v>0</v>
      </c>
      <c r="K29" s="2"/>
      <c r="L29" s="2">
        <f t="shared" ref="L29:AE29" si="15">L30+L31+L33+L41</f>
        <v>1076.2</v>
      </c>
      <c r="M29" s="2">
        <f t="shared" si="15"/>
        <v>0</v>
      </c>
      <c r="N29" s="2">
        <f t="shared" si="15"/>
        <v>0</v>
      </c>
      <c r="O29" s="2">
        <f t="shared" si="15"/>
        <v>534.4</v>
      </c>
      <c r="P29" s="2">
        <f t="shared" si="15"/>
        <v>0</v>
      </c>
      <c r="Q29" s="2">
        <f t="shared" si="15"/>
        <v>16.8</v>
      </c>
      <c r="R29" s="2">
        <f t="shared" si="15"/>
        <v>0</v>
      </c>
      <c r="S29" s="2">
        <f t="shared" si="15"/>
        <v>0</v>
      </c>
      <c r="T29" s="2">
        <f t="shared" si="15"/>
        <v>0</v>
      </c>
      <c r="U29" s="2">
        <f t="shared" si="15"/>
        <v>0</v>
      </c>
      <c r="V29" s="2">
        <f t="shared" si="15"/>
        <v>761</v>
      </c>
      <c r="W29" s="2">
        <f t="shared" si="15"/>
        <v>0</v>
      </c>
      <c r="X29" s="2">
        <f t="shared" si="15"/>
        <v>0</v>
      </c>
      <c r="Y29" s="2">
        <f t="shared" si="15"/>
        <v>0</v>
      </c>
      <c r="Z29" s="2">
        <f t="shared" si="15"/>
        <v>0</v>
      </c>
      <c r="AA29" s="2">
        <f t="shared" si="15"/>
        <v>0</v>
      </c>
      <c r="AB29" s="2">
        <f t="shared" si="15"/>
        <v>0</v>
      </c>
      <c r="AC29" s="2">
        <f t="shared" si="15"/>
        <v>0</v>
      </c>
      <c r="AD29" s="2">
        <f t="shared" si="15"/>
        <v>1325</v>
      </c>
      <c r="AE29" s="2">
        <f t="shared" si="15"/>
        <v>0</v>
      </c>
      <c r="AF29" s="67"/>
      <c r="AH29" s="39">
        <f t="shared" si="1"/>
        <v>3162.2</v>
      </c>
      <c r="AI29" s="39">
        <f t="shared" si="2"/>
        <v>1076.2</v>
      </c>
      <c r="AJ29" s="39">
        <f t="shared" si="3"/>
        <v>551.19999999999993</v>
      </c>
      <c r="AL29" s="37">
        <f t="shared" si="14"/>
        <v>525.00000000000011</v>
      </c>
    </row>
    <row r="30" spans="1:38" s="13" customFormat="1" ht="23.25" customHeight="1" x14ac:dyDescent="0.3">
      <c r="A30" s="3" t="s">
        <v>13</v>
      </c>
      <c r="B30" s="29"/>
      <c r="C30" s="29"/>
      <c r="D30" s="29"/>
      <c r="E30" s="29"/>
      <c r="F30" s="29"/>
      <c r="G30" s="29"/>
      <c r="H30" s="2"/>
      <c r="I30" s="2"/>
      <c r="J30" s="2"/>
      <c r="K30" s="2"/>
      <c r="L30" s="2"/>
      <c r="M30" s="2"/>
      <c r="N30" s="2"/>
      <c r="O30" s="2"/>
      <c r="P30" s="2"/>
      <c r="Q30" s="2"/>
      <c r="R30" s="2"/>
      <c r="S30" s="2"/>
      <c r="T30" s="2"/>
      <c r="U30" s="2"/>
      <c r="V30" s="2"/>
      <c r="W30" s="2"/>
      <c r="X30" s="2"/>
      <c r="Y30" s="2"/>
      <c r="Z30" s="2"/>
      <c r="AA30" s="2"/>
      <c r="AB30" s="2"/>
      <c r="AC30" s="2"/>
      <c r="AD30" s="2"/>
      <c r="AE30" s="2"/>
      <c r="AF30" s="67"/>
      <c r="AH30" s="39">
        <f t="shared" si="1"/>
        <v>0</v>
      </c>
      <c r="AI30" s="39">
        <f t="shared" si="2"/>
        <v>0</v>
      </c>
      <c r="AJ30" s="39">
        <f t="shared" si="3"/>
        <v>0</v>
      </c>
      <c r="AL30" s="37">
        <f t="shared" si="14"/>
        <v>0</v>
      </c>
    </row>
    <row r="31" spans="1:38" s="13" customFormat="1" ht="23.25" customHeight="1" x14ac:dyDescent="0.3">
      <c r="A31" s="3" t="s">
        <v>14</v>
      </c>
      <c r="B31" s="30"/>
      <c r="C31" s="30"/>
      <c r="D31" s="30"/>
      <c r="E31" s="30"/>
      <c r="F31" s="31"/>
      <c r="G31" s="31"/>
      <c r="H31" s="2"/>
      <c r="I31" s="2"/>
      <c r="J31" s="2"/>
      <c r="K31" s="2"/>
      <c r="L31" s="2"/>
      <c r="M31" s="2"/>
      <c r="N31" s="2"/>
      <c r="O31" s="2"/>
      <c r="P31" s="2"/>
      <c r="Q31" s="2"/>
      <c r="R31" s="2"/>
      <c r="S31" s="2"/>
      <c r="T31" s="2"/>
      <c r="U31" s="2"/>
      <c r="V31" s="2"/>
      <c r="W31" s="2"/>
      <c r="X31" s="2"/>
      <c r="Y31" s="2"/>
      <c r="Z31" s="2"/>
      <c r="AA31" s="2"/>
      <c r="AB31" s="2"/>
      <c r="AC31" s="2"/>
      <c r="AD31" s="2"/>
      <c r="AE31" s="2"/>
      <c r="AF31" s="67"/>
      <c r="AH31" s="39">
        <f t="shared" si="1"/>
        <v>0</v>
      </c>
      <c r="AI31" s="39">
        <f t="shared" si="2"/>
        <v>0</v>
      </c>
      <c r="AJ31" s="39">
        <f t="shared" si="3"/>
        <v>0</v>
      </c>
      <c r="AL31" s="37">
        <f t="shared" si="14"/>
        <v>0</v>
      </c>
    </row>
    <row r="32" spans="1:38" s="13" customFormat="1" ht="23.25" customHeight="1" x14ac:dyDescent="0.3">
      <c r="A32" s="3" t="s">
        <v>15</v>
      </c>
      <c r="B32" s="29"/>
      <c r="C32" s="29"/>
      <c r="D32" s="29"/>
      <c r="E32" s="29"/>
      <c r="F32" s="29"/>
      <c r="G32" s="29"/>
      <c r="H32" s="2"/>
      <c r="I32" s="2"/>
      <c r="J32" s="2"/>
      <c r="K32" s="2"/>
      <c r="L32" s="2"/>
      <c r="M32" s="2"/>
      <c r="N32" s="2"/>
      <c r="O32" s="2"/>
      <c r="P32" s="2"/>
      <c r="Q32" s="2"/>
      <c r="R32" s="2"/>
      <c r="S32" s="2"/>
      <c r="T32" s="2"/>
      <c r="U32" s="2"/>
      <c r="V32" s="2"/>
      <c r="W32" s="2"/>
      <c r="X32" s="2"/>
      <c r="Y32" s="2"/>
      <c r="Z32" s="2"/>
      <c r="AA32" s="2"/>
      <c r="AB32" s="2"/>
      <c r="AC32" s="2"/>
      <c r="AD32" s="2"/>
      <c r="AE32" s="2"/>
      <c r="AF32" s="67"/>
      <c r="AH32" s="39">
        <f t="shared" si="1"/>
        <v>0</v>
      </c>
      <c r="AI32" s="39">
        <f t="shared" si="2"/>
        <v>0</v>
      </c>
      <c r="AJ32" s="39">
        <f t="shared" si="3"/>
        <v>0</v>
      </c>
      <c r="AL32" s="37">
        <f t="shared" si="14"/>
        <v>0</v>
      </c>
    </row>
    <row r="33" spans="1:38" s="13" customFormat="1" ht="29.25" customHeight="1" x14ac:dyDescent="0.3">
      <c r="A33" s="3" t="s">
        <v>16</v>
      </c>
      <c r="B33" s="30">
        <f>H33+J33+L33+N33+P33+R33+T33+V33+X33+Z33+AB33+AD33</f>
        <v>3162.2</v>
      </c>
      <c r="C33" s="30">
        <f>H33+J33+L33+N33</f>
        <v>1076.2</v>
      </c>
      <c r="D33" s="30">
        <v>1076.2</v>
      </c>
      <c r="E33" s="30">
        <f>I33+K33+M33+O33+Q33+S33+U33+W33+Y33+AA33+AC33+AE33</f>
        <v>551.19999999999993</v>
      </c>
      <c r="F33" s="31">
        <f>E33/B33*100</f>
        <v>17.430902536208968</v>
      </c>
      <c r="G33" s="31">
        <f>E33/C33*100</f>
        <v>51.217245865080827</v>
      </c>
      <c r="H33" s="2"/>
      <c r="I33" s="2"/>
      <c r="J33" s="2"/>
      <c r="K33" s="2"/>
      <c r="L33" s="2">
        <v>1076.2</v>
      </c>
      <c r="M33" s="2"/>
      <c r="N33" s="2"/>
      <c r="O33" s="2">
        <v>534.4</v>
      </c>
      <c r="P33" s="2"/>
      <c r="Q33" s="2">
        <v>16.8</v>
      </c>
      <c r="R33" s="2"/>
      <c r="S33" s="2"/>
      <c r="T33" s="2"/>
      <c r="U33" s="2"/>
      <c r="V33" s="2">
        <v>761</v>
      </c>
      <c r="W33" s="2"/>
      <c r="X33" s="2"/>
      <c r="Y33" s="2"/>
      <c r="Z33" s="2"/>
      <c r="AA33" s="2"/>
      <c r="AB33" s="2"/>
      <c r="AC33" s="2"/>
      <c r="AD33" s="2">
        <v>1325</v>
      </c>
      <c r="AE33" s="2"/>
      <c r="AF33" s="67"/>
      <c r="AH33" s="39">
        <f t="shared" si="1"/>
        <v>3162.2</v>
      </c>
      <c r="AI33" s="39">
        <f t="shared" si="2"/>
        <v>1076.2</v>
      </c>
      <c r="AJ33" s="39">
        <f t="shared" si="3"/>
        <v>551.19999999999993</v>
      </c>
      <c r="AL33" s="37">
        <f t="shared" si="14"/>
        <v>525.00000000000011</v>
      </c>
    </row>
    <row r="34" spans="1:38" s="13" customFormat="1" ht="21" customHeight="1" x14ac:dyDescent="0.3">
      <c r="A34" s="3"/>
      <c r="B34" s="29"/>
      <c r="C34" s="29"/>
      <c r="D34" s="29"/>
      <c r="E34" s="29"/>
      <c r="F34" s="29"/>
      <c r="G34" s="29"/>
      <c r="H34" s="2"/>
      <c r="I34" s="2"/>
      <c r="J34" s="2"/>
      <c r="K34" s="2"/>
      <c r="L34" s="2"/>
      <c r="M34" s="2"/>
      <c r="N34" s="2"/>
      <c r="O34" s="2"/>
      <c r="P34" s="2"/>
      <c r="Q34" s="2"/>
      <c r="R34" s="2"/>
      <c r="S34" s="2"/>
      <c r="T34" s="2"/>
      <c r="U34" s="2"/>
      <c r="V34" s="2"/>
      <c r="W34" s="2"/>
      <c r="X34" s="2"/>
      <c r="Y34" s="2"/>
      <c r="Z34" s="2"/>
      <c r="AA34" s="2"/>
      <c r="AB34" s="2"/>
      <c r="AC34" s="2"/>
      <c r="AD34" s="2"/>
      <c r="AE34" s="2"/>
      <c r="AF34" s="68"/>
      <c r="AH34" s="39">
        <f t="shared" si="1"/>
        <v>0</v>
      </c>
      <c r="AI34" s="39">
        <f t="shared" si="2"/>
        <v>0</v>
      </c>
      <c r="AJ34" s="39">
        <f t="shared" si="3"/>
        <v>0</v>
      </c>
      <c r="AL34" s="37"/>
    </row>
    <row r="35" spans="1:38" s="13" customFormat="1" ht="75" x14ac:dyDescent="0.3">
      <c r="A35" s="4" t="s">
        <v>39</v>
      </c>
      <c r="B35" s="29"/>
      <c r="C35" s="29"/>
      <c r="D35" s="29"/>
      <c r="E35" s="29"/>
      <c r="F35" s="29"/>
      <c r="G35" s="29"/>
      <c r="H35" s="2"/>
      <c r="I35" s="2"/>
      <c r="J35" s="2"/>
      <c r="K35" s="2"/>
      <c r="L35" s="2"/>
      <c r="M35" s="2"/>
      <c r="N35" s="2"/>
      <c r="O35" s="2"/>
      <c r="P35" s="2"/>
      <c r="Q35" s="2"/>
      <c r="R35" s="2"/>
      <c r="S35" s="2"/>
      <c r="T35" s="2"/>
      <c r="U35" s="2"/>
      <c r="V35" s="2"/>
      <c r="W35" s="2"/>
      <c r="X35" s="2"/>
      <c r="Y35" s="2"/>
      <c r="Z35" s="2"/>
      <c r="AA35" s="2"/>
      <c r="AB35" s="2"/>
      <c r="AC35" s="2"/>
      <c r="AD35" s="2"/>
      <c r="AE35" s="2"/>
      <c r="AF35" s="66" t="s">
        <v>88</v>
      </c>
      <c r="AH35" s="39">
        <f t="shared" si="1"/>
        <v>0</v>
      </c>
      <c r="AI35" s="39">
        <f t="shared" si="2"/>
        <v>0</v>
      </c>
      <c r="AJ35" s="39">
        <f t="shared" si="3"/>
        <v>0</v>
      </c>
      <c r="AL35" s="37">
        <f t="shared" si="6"/>
        <v>0</v>
      </c>
    </row>
    <row r="36" spans="1:38" s="13" customFormat="1" ht="18.75" x14ac:dyDescent="0.3">
      <c r="A36" s="4" t="s">
        <v>17</v>
      </c>
      <c r="B36" s="30">
        <f>H36+J36+L36+N36+P36+R36+T36+V36+X36+Z36+AB36+AD36</f>
        <v>88431.027999999991</v>
      </c>
      <c r="C36" s="2">
        <f>C37+C38+C40+C41</f>
        <v>53654.617000000006</v>
      </c>
      <c r="D36" s="2">
        <f>D37+D38+D40+D41</f>
        <v>53654.590000000004</v>
      </c>
      <c r="E36" s="2">
        <f>E37+E38+E40+E41</f>
        <v>50139.128999999994</v>
      </c>
      <c r="F36" s="31">
        <f>E36/B36*100</f>
        <v>56.698570777668664</v>
      </c>
      <c r="G36" s="31">
        <f>E36/C36*100</f>
        <v>93.447930119415417</v>
      </c>
      <c r="H36" s="2">
        <f>H37+H38+H40+H41</f>
        <v>3417.8</v>
      </c>
      <c r="I36" s="2">
        <f>I37+I38+I40+I41</f>
        <v>2065.9</v>
      </c>
      <c r="J36" s="2">
        <f t="shared" ref="J36:AD36" si="16">J37+J38+J40+J41</f>
        <v>7047.6</v>
      </c>
      <c r="K36" s="2">
        <f>K37+K38+K40+K41</f>
        <v>7417.2</v>
      </c>
      <c r="L36" s="2">
        <f t="shared" si="16"/>
        <v>6522.0999999999995</v>
      </c>
      <c r="M36" s="2">
        <f>M37+M38+M40+M41</f>
        <v>6535</v>
      </c>
      <c r="N36" s="2">
        <f t="shared" si="16"/>
        <v>7878</v>
      </c>
      <c r="O36" s="2">
        <f>O37+O38+O40+O41</f>
        <v>7136.7</v>
      </c>
      <c r="P36" s="2">
        <f t="shared" si="16"/>
        <v>18386.2</v>
      </c>
      <c r="Q36" s="2">
        <f>Q37+Q38+Q40+Q41</f>
        <v>7518.9</v>
      </c>
      <c r="R36" s="2">
        <f t="shared" si="16"/>
        <v>10402.916999999999</v>
      </c>
      <c r="S36" s="2">
        <f>S37+S38+S40+S41</f>
        <v>19465.429</v>
      </c>
      <c r="T36" s="2">
        <f t="shared" si="16"/>
        <v>5374.4489999999996</v>
      </c>
      <c r="U36" s="2">
        <f>U37+U38+U40+U41</f>
        <v>0</v>
      </c>
      <c r="V36" s="2">
        <f t="shared" si="16"/>
        <v>3251.308</v>
      </c>
      <c r="W36" s="2">
        <f>W37+W38+W40+W41</f>
        <v>0</v>
      </c>
      <c r="X36" s="2">
        <f t="shared" si="16"/>
        <v>5600.7860000000001</v>
      </c>
      <c r="Y36" s="2">
        <f>Y37+Y38+Y40+Y41</f>
        <v>0</v>
      </c>
      <c r="Z36" s="2">
        <f t="shared" si="16"/>
        <v>6917.4079999999994</v>
      </c>
      <c r="AA36" s="2">
        <f>AA37+AA38+AA40+AA41</f>
        <v>0</v>
      </c>
      <c r="AB36" s="2">
        <f t="shared" si="16"/>
        <v>6490.8359999999993</v>
      </c>
      <c r="AC36" s="2">
        <f>AC37+AC38+AC40+AC41</f>
        <v>0</v>
      </c>
      <c r="AD36" s="2">
        <f t="shared" si="16"/>
        <v>7141.6239999999998</v>
      </c>
      <c r="AE36" s="2">
        <f>AE37+AE38+AE40+AE41</f>
        <v>0</v>
      </c>
      <c r="AF36" s="67"/>
      <c r="AH36" s="39">
        <f t="shared" si="1"/>
        <v>88431.027999999991</v>
      </c>
      <c r="AI36" s="39">
        <f t="shared" si="2"/>
        <v>53654.616999999998</v>
      </c>
      <c r="AJ36" s="39">
        <f t="shared" si="3"/>
        <v>50139.129000000001</v>
      </c>
      <c r="AL36" s="37">
        <f t="shared" si="6"/>
        <v>3515.4880000000121</v>
      </c>
    </row>
    <row r="37" spans="1:38" s="13" customFormat="1" ht="18.75" x14ac:dyDescent="0.3">
      <c r="A37" s="3" t="s">
        <v>13</v>
      </c>
      <c r="B37" s="30">
        <f>H37+J37+L37+N37+P37+R37+T37+V37+X37+Z37+AB37+AD37</f>
        <v>2658.9</v>
      </c>
      <c r="C37" s="2">
        <f t="shared" ref="C37:E38" si="17">C44+C51</f>
        <v>1424</v>
      </c>
      <c r="D37" s="2">
        <f t="shared" si="17"/>
        <v>1424</v>
      </c>
      <c r="E37" s="2">
        <f t="shared" si="17"/>
        <v>1424</v>
      </c>
      <c r="F37" s="31">
        <f>E37/B37*100</f>
        <v>53.555981796983708</v>
      </c>
      <c r="G37" s="31">
        <f>E37/C37*100</f>
        <v>100</v>
      </c>
      <c r="H37" s="2">
        <f>H44+H51</f>
        <v>0</v>
      </c>
      <c r="I37" s="2">
        <f>I44+I51</f>
        <v>0</v>
      </c>
      <c r="J37" s="2">
        <f t="shared" ref="J37:AD37" si="18">J44+J51</f>
        <v>281</v>
      </c>
      <c r="K37" s="2">
        <f>K44+K51</f>
        <v>281</v>
      </c>
      <c r="L37" s="2">
        <f t="shared" si="18"/>
        <v>281</v>
      </c>
      <c r="M37" s="2">
        <f>M44+M51</f>
        <v>281</v>
      </c>
      <c r="N37" s="2">
        <f t="shared" si="18"/>
        <v>281</v>
      </c>
      <c r="O37" s="2">
        <f>O44+O51</f>
        <v>281</v>
      </c>
      <c r="P37" s="2">
        <f t="shared" si="18"/>
        <v>581</v>
      </c>
      <c r="Q37" s="2">
        <f>Q44+Q51</f>
        <v>581</v>
      </c>
      <c r="R37" s="2">
        <f t="shared" si="18"/>
        <v>0</v>
      </c>
      <c r="S37" s="2">
        <f>S44+S51</f>
        <v>0</v>
      </c>
      <c r="T37" s="2">
        <f t="shared" si="18"/>
        <v>0</v>
      </c>
      <c r="U37" s="2">
        <f>U44+U51</f>
        <v>0</v>
      </c>
      <c r="V37" s="2">
        <f t="shared" si="18"/>
        <v>0</v>
      </c>
      <c r="W37" s="2">
        <f>W44+W51</f>
        <v>0</v>
      </c>
      <c r="X37" s="2">
        <f t="shared" si="18"/>
        <v>281</v>
      </c>
      <c r="Y37" s="2">
        <f>Y44+Y51</f>
        <v>0</v>
      </c>
      <c r="Z37" s="2">
        <f t="shared" si="18"/>
        <v>281</v>
      </c>
      <c r="AA37" s="2">
        <f>AA44+AA51</f>
        <v>0</v>
      </c>
      <c r="AB37" s="2">
        <f t="shared" si="18"/>
        <v>281</v>
      </c>
      <c r="AC37" s="2">
        <f>AC44+AC51</f>
        <v>0</v>
      </c>
      <c r="AD37" s="2">
        <f t="shared" si="18"/>
        <v>391.9</v>
      </c>
      <c r="AE37" s="2">
        <f>AE44+AE51</f>
        <v>0</v>
      </c>
      <c r="AF37" s="67"/>
      <c r="AH37" s="39">
        <f t="shared" si="1"/>
        <v>2658.9</v>
      </c>
      <c r="AI37" s="39">
        <f t="shared" si="2"/>
        <v>1424</v>
      </c>
      <c r="AJ37" s="39">
        <f t="shared" si="3"/>
        <v>1424</v>
      </c>
      <c r="AL37" s="37">
        <f t="shared" si="6"/>
        <v>0</v>
      </c>
    </row>
    <row r="38" spans="1:38" s="13" customFormat="1" ht="18.75" x14ac:dyDescent="0.3">
      <c r="A38" s="3" t="s">
        <v>14</v>
      </c>
      <c r="B38" s="30">
        <f>H38+J38+L38+N38+P38+R38+T38+V38+X38+Z38+AB38+AD38</f>
        <v>85772.127999999997</v>
      </c>
      <c r="C38" s="2">
        <f t="shared" si="17"/>
        <v>52230.617000000006</v>
      </c>
      <c r="D38" s="2">
        <f>D45+D52</f>
        <v>52230.590000000004</v>
      </c>
      <c r="E38" s="2">
        <f t="shared" si="17"/>
        <v>48715.128999999994</v>
      </c>
      <c r="F38" s="31">
        <f>E38/B38*100</f>
        <v>56.795989718245067</v>
      </c>
      <c r="G38" s="31">
        <f>E38/C38*100</f>
        <v>93.269296435843344</v>
      </c>
      <c r="H38" s="2">
        <f>H45+H52+H58</f>
        <v>3417.8</v>
      </c>
      <c r="I38" s="2">
        <f t="shared" ref="I38:Q38" si="19">I45+I52+I58</f>
        <v>2065.9</v>
      </c>
      <c r="J38" s="2">
        <f t="shared" si="19"/>
        <v>6766.6</v>
      </c>
      <c r="K38" s="2">
        <f t="shared" si="19"/>
        <v>7136.2</v>
      </c>
      <c r="L38" s="2">
        <f t="shared" si="19"/>
        <v>6241.0999999999995</v>
      </c>
      <c r="M38" s="2">
        <f t="shared" si="19"/>
        <v>6254</v>
      </c>
      <c r="N38" s="2">
        <f t="shared" si="19"/>
        <v>7597</v>
      </c>
      <c r="O38" s="2">
        <f t="shared" si="19"/>
        <v>6855.7</v>
      </c>
      <c r="P38" s="2">
        <f t="shared" si="19"/>
        <v>17805.2</v>
      </c>
      <c r="Q38" s="2">
        <f t="shared" si="19"/>
        <v>6937.9</v>
      </c>
      <c r="R38" s="2">
        <f>R45+R52+R58+R64</f>
        <v>10402.916999999999</v>
      </c>
      <c r="S38" s="2">
        <f t="shared" ref="S38:AE38" si="20">S45+S52+S58+S64</f>
        <v>19465.429</v>
      </c>
      <c r="T38" s="2">
        <f t="shared" si="20"/>
        <v>5374.4489999999996</v>
      </c>
      <c r="U38" s="2">
        <f t="shared" si="20"/>
        <v>0</v>
      </c>
      <c r="V38" s="2">
        <f t="shared" si="20"/>
        <v>3251.308</v>
      </c>
      <c r="W38" s="2">
        <f t="shared" si="20"/>
        <v>0</v>
      </c>
      <c r="X38" s="2">
        <f t="shared" si="20"/>
        <v>5319.7860000000001</v>
      </c>
      <c r="Y38" s="2">
        <f t="shared" si="20"/>
        <v>0</v>
      </c>
      <c r="Z38" s="2">
        <f t="shared" si="20"/>
        <v>6636.4079999999994</v>
      </c>
      <c r="AA38" s="2">
        <f t="shared" si="20"/>
        <v>0</v>
      </c>
      <c r="AB38" s="2">
        <f t="shared" si="20"/>
        <v>6209.8359999999993</v>
      </c>
      <c r="AC38" s="2">
        <f t="shared" si="20"/>
        <v>0</v>
      </c>
      <c r="AD38" s="2">
        <f t="shared" si="20"/>
        <v>6749.7240000000002</v>
      </c>
      <c r="AE38" s="2">
        <f t="shared" si="20"/>
        <v>0</v>
      </c>
      <c r="AF38" s="67"/>
      <c r="AH38" s="25">
        <f t="shared" si="1"/>
        <v>85772.127999999997</v>
      </c>
      <c r="AI38" s="25">
        <f t="shared" si="2"/>
        <v>52230.616999999998</v>
      </c>
      <c r="AJ38" s="25">
        <f t="shared" si="3"/>
        <v>48715.129000000001</v>
      </c>
      <c r="AL38" s="37">
        <f t="shared" si="6"/>
        <v>3515.4880000000121</v>
      </c>
    </row>
    <row r="39" spans="1:38" s="13" customFormat="1" ht="37.5" x14ac:dyDescent="0.3">
      <c r="A39" s="60" t="s">
        <v>67</v>
      </c>
      <c r="B39" s="30">
        <f>H39+J39+L39+N39+P39+R39+T39+V39+X39+Z39+AB39+AD39</f>
        <v>140</v>
      </c>
      <c r="C39" s="2">
        <f>C46</f>
        <v>60</v>
      </c>
      <c r="D39" s="2">
        <f>D46</f>
        <v>60</v>
      </c>
      <c r="E39" s="2">
        <f>E46</f>
        <v>60</v>
      </c>
      <c r="F39" s="31">
        <f>E39/B39*100</f>
        <v>42.857142857142854</v>
      </c>
      <c r="G39" s="31">
        <f>E39/C39*100</f>
        <v>100</v>
      </c>
      <c r="H39" s="2">
        <f>H46</f>
        <v>0</v>
      </c>
      <c r="I39" s="2">
        <f>I46</f>
        <v>0</v>
      </c>
      <c r="J39" s="2">
        <f t="shared" ref="J39:AD39" si="21">J46</f>
        <v>15</v>
      </c>
      <c r="K39" s="2">
        <f>K46</f>
        <v>15</v>
      </c>
      <c r="L39" s="2">
        <f t="shared" si="21"/>
        <v>15</v>
      </c>
      <c r="M39" s="2">
        <f>M46</f>
        <v>15</v>
      </c>
      <c r="N39" s="2">
        <f t="shared" si="21"/>
        <v>15</v>
      </c>
      <c r="O39" s="2">
        <f>O46</f>
        <v>15</v>
      </c>
      <c r="P39" s="2">
        <f t="shared" si="21"/>
        <v>15</v>
      </c>
      <c r="Q39" s="2">
        <f>Q46</f>
        <v>15</v>
      </c>
      <c r="R39" s="2">
        <f t="shared" si="21"/>
        <v>0</v>
      </c>
      <c r="S39" s="2">
        <f>S46</f>
        <v>0</v>
      </c>
      <c r="T39" s="2">
        <f t="shared" si="21"/>
        <v>0</v>
      </c>
      <c r="U39" s="2">
        <f>U46</f>
        <v>0</v>
      </c>
      <c r="V39" s="2">
        <f t="shared" si="21"/>
        <v>15</v>
      </c>
      <c r="W39" s="2">
        <f>W46</f>
        <v>0</v>
      </c>
      <c r="X39" s="2">
        <f t="shared" si="21"/>
        <v>15</v>
      </c>
      <c r="Y39" s="2">
        <f>Y46</f>
        <v>0</v>
      </c>
      <c r="Z39" s="2">
        <f t="shared" si="21"/>
        <v>16</v>
      </c>
      <c r="AA39" s="2">
        <f>AA46</f>
        <v>0</v>
      </c>
      <c r="AB39" s="2">
        <f t="shared" si="21"/>
        <v>16.8</v>
      </c>
      <c r="AC39" s="2">
        <f>AC46</f>
        <v>0</v>
      </c>
      <c r="AD39" s="2">
        <f t="shared" si="21"/>
        <v>17.2</v>
      </c>
      <c r="AE39" s="2">
        <f>AE46</f>
        <v>0</v>
      </c>
      <c r="AF39" s="67"/>
      <c r="AH39" s="25">
        <f t="shared" si="1"/>
        <v>140</v>
      </c>
      <c r="AI39" s="25">
        <f t="shared" si="2"/>
        <v>60</v>
      </c>
      <c r="AJ39" s="25">
        <f t="shared" si="3"/>
        <v>60</v>
      </c>
      <c r="AL39" s="37">
        <f t="shared" si="6"/>
        <v>0</v>
      </c>
    </row>
    <row r="40" spans="1:38" s="13" customFormat="1" ht="18.75" x14ac:dyDescent="0.3">
      <c r="A40" s="3" t="s">
        <v>15</v>
      </c>
      <c r="B40" s="29"/>
      <c r="C40" s="29"/>
      <c r="D40" s="29"/>
      <c r="E40" s="29"/>
      <c r="F40" s="29"/>
      <c r="G40" s="29"/>
      <c r="H40" s="2"/>
      <c r="I40" s="2"/>
      <c r="J40" s="2"/>
      <c r="K40" s="2"/>
      <c r="L40" s="2"/>
      <c r="M40" s="2"/>
      <c r="N40" s="2"/>
      <c r="O40" s="2"/>
      <c r="P40" s="2"/>
      <c r="Q40" s="2"/>
      <c r="R40" s="2"/>
      <c r="S40" s="2"/>
      <c r="T40" s="2"/>
      <c r="U40" s="2"/>
      <c r="V40" s="2"/>
      <c r="W40" s="2"/>
      <c r="X40" s="2"/>
      <c r="Y40" s="2"/>
      <c r="Z40" s="2"/>
      <c r="AA40" s="2"/>
      <c r="AB40" s="2"/>
      <c r="AC40" s="2"/>
      <c r="AD40" s="2"/>
      <c r="AE40" s="2"/>
      <c r="AF40" s="67"/>
      <c r="AH40" s="25">
        <f t="shared" si="1"/>
        <v>0</v>
      </c>
      <c r="AI40" s="25">
        <f t="shared" si="2"/>
        <v>0</v>
      </c>
      <c r="AJ40" s="25">
        <f t="shared" si="3"/>
        <v>0</v>
      </c>
      <c r="AL40" s="37">
        <f t="shared" si="6"/>
        <v>0</v>
      </c>
    </row>
    <row r="41" spans="1:38" s="13" customFormat="1" ht="18.75" x14ac:dyDescent="0.3">
      <c r="A41" s="3" t="s">
        <v>16</v>
      </c>
      <c r="B41" s="29"/>
      <c r="C41" s="29"/>
      <c r="D41" s="29"/>
      <c r="E41" s="29"/>
      <c r="F41" s="29"/>
      <c r="G41" s="29"/>
      <c r="H41" s="2"/>
      <c r="I41" s="2"/>
      <c r="J41" s="2"/>
      <c r="K41" s="2"/>
      <c r="L41" s="2"/>
      <c r="M41" s="2"/>
      <c r="N41" s="2"/>
      <c r="O41" s="2"/>
      <c r="P41" s="2"/>
      <c r="Q41" s="2"/>
      <c r="R41" s="2"/>
      <c r="S41" s="2"/>
      <c r="T41" s="2"/>
      <c r="U41" s="2"/>
      <c r="V41" s="2"/>
      <c r="W41" s="2"/>
      <c r="X41" s="2"/>
      <c r="Y41" s="2"/>
      <c r="Z41" s="2"/>
      <c r="AA41" s="2"/>
      <c r="AB41" s="2"/>
      <c r="AC41" s="2"/>
      <c r="AD41" s="2"/>
      <c r="AE41" s="2"/>
      <c r="AF41" s="67"/>
      <c r="AH41" s="25">
        <f t="shared" si="1"/>
        <v>0</v>
      </c>
      <c r="AI41" s="25">
        <f t="shared" si="2"/>
        <v>0</v>
      </c>
      <c r="AJ41" s="25">
        <f t="shared" si="3"/>
        <v>0</v>
      </c>
      <c r="AL41" s="37">
        <f t="shared" si="6"/>
        <v>0</v>
      </c>
    </row>
    <row r="42" spans="1:38" s="13" customFormat="1" ht="114.75" customHeight="1" x14ac:dyDescent="0.3">
      <c r="A42" s="3" t="s">
        <v>40</v>
      </c>
      <c r="B42" s="33"/>
      <c r="C42" s="33"/>
      <c r="D42" s="33"/>
      <c r="E42" s="33"/>
      <c r="F42" s="33"/>
      <c r="G42" s="33"/>
      <c r="H42" s="2"/>
      <c r="I42" s="2"/>
      <c r="J42" s="2"/>
      <c r="K42" s="2"/>
      <c r="L42" s="2"/>
      <c r="M42" s="2"/>
      <c r="N42" s="2"/>
      <c r="O42" s="2"/>
      <c r="P42" s="2"/>
      <c r="Q42" s="2"/>
      <c r="R42" s="2"/>
      <c r="S42" s="2"/>
      <c r="T42" s="2"/>
      <c r="U42" s="2"/>
      <c r="V42" s="2"/>
      <c r="W42" s="2"/>
      <c r="X42" s="2"/>
      <c r="Y42" s="2"/>
      <c r="Z42" s="2"/>
      <c r="AA42" s="2"/>
      <c r="AB42" s="2"/>
      <c r="AC42" s="2"/>
      <c r="AD42" s="2"/>
      <c r="AE42" s="2"/>
      <c r="AF42" s="67"/>
      <c r="AH42" s="25">
        <f t="shared" si="1"/>
        <v>0</v>
      </c>
      <c r="AI42" s="25">
        <f t="shared" si="2"/>
        <v>0</v>
      </c>
      <c r="AJ42" s="25">
        <f t="shared" si="3"/>
        <v>0</v>
      </c>
      <c r="AL42" s="37">
        <f t="shared" si="6"/>
        <v>0</v>
      </c>
    </row>
    <row r="43" spans="1:38" s="13" customFormat="1" ht="24" customHeight="1" x14ac:dyDescent="0.3">
      <c r="A43" s="4" t="s">
        <v>17</v>
      </c>
      <c r="B43" s="30">
        <f>H43+J43+L43+N43+P43+R43+T43+V43+X43+Z43+AB43+AD43</f>
        <v>77916.728000000017</v>
      </c>
      <c r="C43" s="30">
        <f>C44+C45+C47+C48</f>
        <v>53443.717000000004</v>
      </c>
      <c r="D43" s="30">
        <f>D44+D45+D47+D48</f>
        <v>53443.69</v>
      </c>
      <c r="E43" s="30">
        <f>E44+E45+E47+E48</f>
        <v>49931.528999999995</v>
      </c>
      <c r="F43" s="31">
        <f>E43/B43*100</f>
        <v>64.083195331302917</v>
      </c>
      <c r="G43" s="31">
        <f>E43/C43*100</f>
        <v>93.428249011946519</v>
      </c>
      <c r="H43" s="2">
        <f>H44+H45+H47+H48</f>
        <v>3417.8</v>
      </c>
      <c r="I43" s="2">
        <f>I44+I45+I47+I48</f>
        <v>2065.9</v>
      </c>
      <c r="J43" s="2">
        <f t="shared" ref="J43:AD43" si="22">J44+J45+J47+J48</f>
        <v>7007.1</v>
      </c>
      <c r="K43" s="2">
        <f>K44+K45+K47+K48</f>
        <v>7389.5</v>
      </c>
      <c r="L43" s="2">
        <f t="shared" si="22"/>
        <v>6461.4</v>
      </c>
      <c r="M43" s="2">
        <f>M44+M45+M47+M48</f>
        <v>6461.5</v>
      </c>
      <c r="N43" s="2">
        <f t="shared" si="22"/>
        <v>7768.3</v>
      </c>
      <c r="O43" s="2">
        <f>O44+O45+O47+O48</f>
        <v>7130.3</v>
      </c>
      <c r="P43" s="2">
        <f t="shared" si="22"/>
        <v>18386.2</v>
      </c>
      <c r="Q43" s="2">
        <f>Q44+Q45+Q47+Q48</f>
        <v>7418.9</v>
      </c>
      <c r="R43" s="2">
        <f t="shared" si="22"/>
        <v>10402.916999999999</v>
      </c>
      <c r="S43" s="2">
        <f>S44+S45+S47+S48</f>
        <v>19465.429</v>
      </c>
      <c r="T43" s="2">
        <f t="shared" si="22"/>
        <v>5374.4489999999996</v>
      </c>
      <c r="U43" s="2">
        <f>U44+U45+U47+U48</f>
        <v>0</v>
      </c>
      <c r="V43" s="2">
        <f t="shared" si="22"/>
        <v>3251.308</v>
      </c>
      <c r="W43" s="2">
        <f>W44+W45+W47+W48</f>
        <v>0</v>
      </c>
      <c r="X43" s="2">
        <f t="shared" si="22"/>
        <v>4431.4859999999999</v>
      </c>
      <c r="Y43" s="2">
        <f>Y44+Y45+Y47+Y48</f>
        <v>0</v>
      </c>
      <c r="Z43" s="2">
        <f t="shared" si="22"/>
        <v>4205.808</v>
      </c>
      <c r="AA43" s="2">
        <f>AA44+AA45+AA47+AA48</f>
        <v>0</v>
      </c>
      <c r="AB43" s="2">
        <f t="shared" si="22"/>
        <v>3717.7359999999999</v>
      </c>
      <c r="AC43" s="2">
        <f>AC44+AC45+AC47+AC48</f>
        <v>0</v>
      </c>
      <c r="AD43" s="2">
        <f t="shared" si="22"/>
        <v>3492.2240000000002</v>
      </c>
      <c r="AE43" s="2">
        <f>AE44+AE45+AE47+AE48</f>
        <v>0</v>
      </c>
      <c r="AF43" s="67"/>
      <c r="AH43" s="39">
        <f t="shared" si="1"/>
        <v>77916.728000000017</v>
      </c>
      <c r="AI43" s="39">
        <f t="shared" si="2"/>
        <v>53443.717000000004</v>
      </c>
      <c r="AJ43" s="39">
        <f t="shared" si="3"/>
        <v>49931.528999999995</v>
      </c>
      <c r="AL43" s="37">
        <f t="shared" si="6"/>
        <v>3512.1880000000092</v>
      </c>
    </row>
    <row r="44" spans="1:38" s="13" customFormat="1" ht="18.75" x14ac:dyDescent="0.3">
      <c r="A44" s="3" t="s">
        <v>13</v>
      </c>
      <c r="B44" s="30">
        <f>H44+J44+L44+N44+P44+R44+T44+V44+X44+Z44+AB44+AD44</f>
        <v>2658.9</v>
      </c>
      <c r="C44" s="30">
        <f>H44+J44+L44+N44+P44</f>
        <v>1424</v>
      </c>
      <c r="D44" s="30">
        <v>1424</v>
      </c>
      <c r="E44" s="30">
        <f>I44+K44+M44+O44+Q44+S44+U44+W44+Y44+AA44+AC44+AE44</f>
        <v>1424</v>
      </c>
      <c r="F44" s="31">
        <f>E44/B44*100</f>
        <v>53.555981796983708</v>
      </c>
      <c r="G44" s="31">
        <f>E44/C44*100</f>
        <v>100</v>
      </c>
      <c r="H44" s="2"/>
      <c r="I44" s="2"/>
      <c r="J44" s="2">
        <v>281</v>
      </c>
      <c r="K44" s="2">
        <v>281</v>
      </c>
      <c r="L44" s="2">
        <v>281</v>
      </c>
      <c r="M44" s="2">
        <v>281</v>
      </c>
      <c r="N44" s="2">
        <v>281</v>
      </c>
      <c r="O44" s="2">
        <v>281</v>
      </c>
      <c r="P44" s="2">
        <v>581</v>
      </c>
      <c r="Q44" s="2">
        <v>581</v>
      </c>
      <c r="R44" s="2"/>
      <c r="S44" s="2"/>
      <c r="T44" s="2"/>
      <c r="U44" s="2"/>
      <c r="V44" s="2"/>
      <c r="W44" s="2"/>
      <c r="X44" s="2">
        <v>281</v>
      </c>
      <c r="Y44" s="2"/>
      <c r="Z44" s="2">
        <v>281</v>
      </c>
      <c r="AA44" s="2"/>
      <c r="AB44" s="2">
        <v>281</v>
      </c>
      <c r="AC44" s="2"/>
      <c r="AD44" s="2">
        <v>391.9</v>
      </c>
      <c r="AE44" s="2"/>
      <c r="AF44" s="67"/>
      <c r="AH44" s="39">
        <f t="shared" si="1"/>
        <v>2658.9</v>
      </c>
      <c r="AI44" s="39">
        <f t="shared" si="2"/>
        <v>1424</v>
      </c>
      <c r="AJ44" s="39">
        <f t="shared" si="3"/>
        <v>1424</v>
      </c>
      <c r="AL44" s="37">
        <f t="shared" si="6"/>
        <v>0</v>
      </c>
    </row>
    <row r="45" spans="1:38" s="13" customFormat="1" ht="18.75" x14ac:dyDescent="0.3">
      <c r="A45" s="3" t="s">
        <v>14</v>
      </c>
      <c r="B45" s="30">
        <f>H45+J45+L45+N45+P45+R45+T45+V45+X45+Z45+AB45+AD45</f>
        <v>75257.827999999994</v>
      </c>
      <c r="C45" s="30">
        <f>H45+J45+L45+N45+P45+R45</f>
        <v>52019.717000000004</v>
      </c>
      <c r="D45" s="30">
        <v>52019.69</v>
      </c>
      <c r="E45" s="30">
        <f>I45+K45+M45+O45+Q45+S45+U45+W45+Y45+AA45+AC45+AE45</f>
        <v>48507.528999999995</v>
      </c>
      <c r="F45" s="31">
        <f>E45/B45*100</f>
        <v>64.455127511785221</v>
      </c>
      <c r="G45" s="31">
        <f>E45/C45*100</f>
        <v>93.248352350705773</v>
      </c>
      <c r="H45" s="2">
        <v>3417.8</v>
      </c>
      <c r="I45" s="2">
        <v>2065.9</v>
      </c>
      <c r="J45" s="2">
        <v>6726.1</v>
      </c>
      <c r="K45" s="2">
        <v>7108.5</v>
      </c>
      <c r="L45" s="2">
        <v>6180.4</v>
      </c>
      <c r="M45" s="2">
        <v>6180.5</v>
      </c>
      <c r="N45" s="2">
        <v>7487.3</v>
      </c>
      <c r="O45" s="2">
        <v>6849.3</v>
      </c>
      <c r="P45" s="2">
        <v>17805.2</v>
      </c>
      <c r="Q45" s="2">
        <v>6837.9</v>
      </c>
      <c r="R45" s="2">
        <v>10402.916999999999</v>
      </c>
      <c r="S45" s="2">
        <v>19465.429</v>
      </c>
      <c r="T45" s="2">
        <v>5374.4489999999996</v>
      </c>
      <c r="U45" s="2"/>
      <c r="V45" s="2">
        <v>3251.308</v>
      </c>
      <c r="W45" s="2"/>
      <c r="X45" s="2">
        <v>4150.4859999999999</v>
      </c>
      <c r="Y45" s="2"/>
      <c r="Z45" s="2">
        <v>3924.808</v>
      </c>
      <c r="AA45" s="2"/>
      <c r="AB45" s="2">
        <v>3436.7359999999999</v>
      </c>
      <c r="AC45" s="2"/>
      <c r="AD45" s="2">
        <v>3100.3240000000001</v>
      </c>
      <c r="AE45" s="2"/>
      <c r="AF45" s="67"/>
      <c r="AH45" s="39">
        <f t="shared" si="1"/>
        <v>75257.827999999994</v>
      </c>
      <c r="AI45" s="39">
        <f t="shared" si="2"/>
        <v>52019.717000000004</v>
      </c>
      <c r="AJ45" s="39">
        <f t="shared" si="3"/>
        <v>48507.528999999995</v>
      </c>
      <c r="AL45" s="37">
        <f t="shared" si="6"/>
        <v>3512.1880000000092</v>
      </c>
    </row>
    <row r="46" spans="1:38" s="13" customFormat="1" ht="37.5" x14ac:dyDescent="0.3">
      <c r="A46" s="60" t="s">
        <v>67</v>
      </c>
      <c r="B46" s="30">
        <f>H46+J46+L46+N46+P46+R46+T46+V46+X46+Z46+AB46+AD46</f>
        <v>140</v>
      </c>
      <c r="C46" s="30">
        <f>H46+J46+L46+N46+P46</f>
        <v>60</v>
      </c>
      <c r="D46" s="30">
        <v>60</v>
      </c>
      <c r="E46" s="30">
        <f>I46+K46+M46+O46+Q46+S46+U46+W46+Y46+AA46+AC46+AE46</f>
        <v>60</v>
      </c>
      <c r="F46" s="31">
        <f>E46/B46*100</f>
        <v>42.857142857142854</v>
      </c>
      <c r="G46" s="31">
        <f>E46/C46*100</f>
        <v>100</v>
      </c>
      <c r="H46" s="2"/>
      <c r="I46" s="2"/>
      <c r="J46" s="2">
        <v>15</v>
      </c>
      <c r="K46" s="2">
        <v>15</v>
      </c>
      <c r="L46" s="2">
        <v>15</v>
      </c>
      <c r="M46" s="2">
        <v>15</v>
      </c>
      <c r="N46" s="2">
        <v>15</v>
      </c>
      <c r="O46" s="2">
        <v>15</v>
      </c>
      <c r="P46" s="2">
        <v>15</v>
      </c>
      <c r="Q46" s="2">
        <v>15</v>
      </c>
      <c r="R46" s="2"/>
      <c r="S46" s="2"/>
      <c r="T46" s="2"/>
      <c r="U46" s="2"/>
      <c r="V46" s="2">
        <v>15</v>
      </c>
      <c r="W46" s="2"/>
      <c r="X46" s="2">
        <v>15</v>
      </c>
      <c r="Y46" s="2"/>
      <c r="Z46" s="2">
        <v>16</v>
      </c>
      <c r="AA46" s="2"/>
      <c r="AB46" s="2">
        <v>16.8</v>
      </c>
      <c r="AC46" s="2"/>
      <c r="AD46" s="2">
        <v>17.2</v>
      </c>
      <c r="AE46" s="2"/>
      <c r="AF46" s="68"/>
      <c r="AH46" s="25">
        <f t="shared" si="1"/>
        <v>140</v>
      </c>
      <c r="AI46" s="25">
        <f t="shared" si="2"/>
        <v>60</v>
      </c>
      <c r="AJ46" s="25">
        <f t="shared" si="3"/>
        <v>60</v>
      </c>
      <c r="AL46" s="37">
        <f t="shared" si="6"/>
        <v>0</v>
      </c>
    </row>
    <row r="47" spans="1:38" s="13" customFormat="1" ht="18.75" x14ac:dyDescent="0.3">
      <c r="A47" s="3" t="s">
        <v>15</v>
      </c>
      <c r="B47" s="29"/>
      <c r="C47" s="30">
        <f>H47</f>
        <v>0</v>
      </c>
      <c r="D47" s="29"/>
      <c r="E47" s="29"/>
      <c r="F47" s="29"/>
      <c r="G47" s="29"/>
      <c r="H47" s="2"/>
      <c r="I47" s="2"/>
      <c r="J47" s="2"/>
      <c r="K47" s="2"/>
      <c r="L47" s="2"/>
      <c r="M47" s="2"/>
      <c r="N47" s="2"/>
      <c r="O47" s="2"/>
      <c r="P47" s="2"/>
      <c r="Q47" s="2"/>
      <c r="R47" s="2"/>
      <c r="S47" s="2"/>
      <c r="T47" s="2"/>
      <c r="U47" s="2"/>
      <c r="V47" s="2"/>
      <c r="W47" s="2"/>
      <c r="X47" s="2"/>
      <c r="Y47" s="2"/>
      <c r="Z47" s="2"/>
      <c r="AA47" s="2"/>
      <c r="AB47" s="2"/>
      <c r="AC47" s="2"/>
      <c r="AD47" s="2"/>
      <c r="AE47" s="2"/>
      <c r="AF47" s="44"/>
      <c r="AH47" s="25">
        <f t="shared" si="1"/>
        <v>0</v>
      </c>
      <c r="AI47" s="25">
        <f t="shared" si="2"/>
        <v>0</v>
      </c>
      <c r="AJ47" s="25">
        <f t="shared" si="3"/>
        <v>0</v>
      </c>
      <c r="AL47" s="37">
        <f t="shared" si="6"/>
        <v>0</v>
      </c>
    </row>
    <row r="48" spans="1:38" s="13" customFormat="1" ht="18.75" x14ac:dyDescent="0.3">
      <c r="A48" s="3" t="s">
        <v>16</v>
      </c>
      <c r="B48" s="29"/>
      <c r="C48" s="30">
        <f>H48</f>
        <v>0</v>
      </c>
      <c r="D48" s="29"/>
      <c r="E48" s="29"/>
      <c r="F48" s="29"/>
      <c r="G48" s="29"/>
      <c r="H48" s="2"/>
      <c r="I48" s="2"/>
      <c r="J48" s="2"/>
      <c r="K48" s="2"/>
      <c r="L48" s="2"/>
      <c r="M48" s="2"/>
      <c r="N48" s="2"/>
      <c r="O48" s="2"/>
      <c r="P48" s="2"/>
      <c r="Q48" s="2"/>
      <c r="R48" s="2"/>
      <c r="S48" s="2"/>
      <c r="T48" s="2"/>
      <c r="U48" s="2"/>
      <c r="V48" s="2"/>
      <c r="W48" s="2"/>
      <c r="X48" s="2"/>
      <c r="Y48" s="2"/>
      <c r="Z48" s="2"/>
      <c r="AA48" s="2"/>
      <c r="AB48" s="2"/>
      <c r="AC48" s="2"/>
      <c r="AD48" s="2"/>
      <c r="AE48" s="2"/>
      <c r="AF48" s="44"/>
      <c r="AH48" s="25">
        <f t="shared" si="1"/>
        <v>0</v>
      </c>
      <c r="AI48" s="25">
        <f t="shared" si="2"/>
        <v>0</v>
      </c>
      <c r="AJ48" s="25">
        <f t="shared" si="3"/>
        <v>0</v>
      </c>
      <c r="AL48" s="37">
        <f t="shared" si="6"/>
        <v>0</v>
      </c>
    </row>
    <row r="49" spans="1:38" s="13" customFormat="1" ht="75" x14ac:dyDescent="0.3">
      <c r="A49" s="3" t="s">
        <v>23</v>
      </c>
      <c r="B49" s="33"/>
      <c r="C49" s="33"/>
      <c r="D49" s="33"/>
      <c r="E49" s="33"/>
      <c r="F49" s="31"/>
      <c r="G49" s="31"/>
      <c r="H49" s="2"/>
      <c r="I49" s="2"/>
      <c r="J49" s="2"/>
      <c r="K49" s="2"/>
      <c r="L49" s="2"/>
      <c r="M49" s="2"/>
      <c r="N49" s="2"/>
      <c r="O49" s="2"/>
      <c r="P49" s="2"/>
      <c r="Q49" s="2"/>
      <c r="R49" s="2"/>
      <c r="S49" s="2"/>
      <c r="T49" s="2"/>
      <c r="U49" s="2"/>
      <c r="V49" s="2"/>
      <c r="W49" s="2"/>
      <c r="X49" s="2"/>
      <c r="Y49" s="2"/>
      <c r="Z49" s="2"/>
      <c r="AA49" s="2"/>
      <c r="AB49" s="2"/>
      <c r="AC49" s="2"/>
      <c r="AD49" s="2"/>
      <c r="AE49" s="2"/>
      <c r="AF49" s="66" t="s">
        <v>77</v>
      </c>
      <c r="AH49" s="25">
        <f t="shared" si="1"/>
        <v>0</v>
      </c>
      <c r="AI49" s="25">
        <f t="shared" si="2"/>
        <v>0</v>
      </c>
      <c r="AJ49" s="25">
        <f t="shared" si="3"/>
        <v>0</v>
      </c>
      <c r="AL49" s="37">
        <f t="shared" si="6"/>
        <v>0</v>
      </c>
    </row>
    <row r="50" spans="1:38" s="13" customFormat="1" ht="29.25" customHeight="1" x14ac:dyDescent="0.3">
      <c r="A50" s="4" t="s">
        <v>17</v>
      </c>
      <c r="B50" s="26">
        <f>H50+J50+L50+N50+P50+R50+T50+V50+X50+Z50+AB50+AD50</f>
        <v>340</v>
      </c>
      <c r="C50" s="30">
        <f>C51+C52+C53+C54</f>
        <v>210.9</v>
      </c>
      <c r="D50" s="30">
        <f>D51+D52+D53+D54</f>
        <v>210.9</v>
      </c>
      <c r="E50" s="30">
        <f>E51+E52+E53+E54</f>
        <v>207.60000000000002</v>
      </c>
      <c r="F50" s="31">
        <f>E50/B50*100</f>
        <v>61.058823529411775</v>
      </c>
      <c r="G50" s="31">
        <f>E50/C50*100</f>
        <v>98.435277382645808</v>
      </c>
      <c r="H50" s="2">
        <f t="shared" ref="H50:AE50" si="23">H51+H52+H53+H54</f>
        <v>0</v>
      </c>
      <c r="I50" s="2">
        <f t="shared" si="23"/>
        <v>0</v>
      </c>
      <c r="J50" s="2">
        <f t="shared" si="23"/>
        <v>40.5</v>
      </c>
      <c r="K50" s="2">
        <f t="shared" si="23"/>
        <v>27.7</v>
      </c>
      <c r="L50" s="2">
        <f t="shared" si="23"/>
        <v>60.7</v>
      </c>
      <c r="M50" s="2">
        <f t="shared" si="23"/>
        <v>73.5</v>
      </c>
      <c r="N50" s="2">
        <f t="shared" si="23"/>
        <v>109.7</v>
      </c>
      <c r="O50" s="2">
        <f t="shared" si="23"/>
        <v>6.4</v>
      </c>
      <c r="P50" s="2">
        <f t="shared" si="23"/>
        <v>0</v>
      </c>
      <c r="Q50" s="2">
        <f t="shared" si="23"/>
        <v>100</v>
      </c>
      <c r="R50" s="2">
        <f t="shared" si="23"/>
        <v>0</v>
      </c>
      <c r="S50" s="2">
        <f t="shared" si="23"/>
        <v>0</v>
      </c>
      <c r="T50" s="2">
        <f t="shared" si="23"/>
        <v>0</v>
      </c>
      <c r="U50" s="2">
        <f t="shared" si="23"/>
        <v>0</v>
      </c>
      <c r="V50" s="2">
        <f t="shared" si="23"/>
        <v>0</v>
      </c>
      <c r="W50" s="2">
        <f t="shared" si="23"/>
        <v>0</v>
      </c>
      <c r="X50" s="2">
        <f t="shared" si="23"/>
        <v>100</v>
      </c>
      <c r="Y50" s="2">
        <f t="shared" si="23"/>
        <v>0</v>
      </c>
      <c r="Z50" s="2">
        <f t="shared" si="23"/>
        <v>29.1</v>
      </c>
      <c r="AA50" s="2">
        <f t="shared" si="23"/>
        <v>0</v>
      </c>
      <c r="AB50" s="2">
        <f t="shared" si="23"/>
        <v>0</v>
      </c>
      <c r="AC50" s="2">
        <f t="shared" si="23"/>
        <v>0</v>
      </c>
      <c r="AD50" s="2">
        <f t="shared" si="23"/>
        <v>0</v>
      </c>
      <c r="AE50" s="2">
        <f t="shared" si="23"/>
        <v>0</v>
      </c>
      <c r="AF50" s="67"/>
      <c r="AH50" s="25">
        <f t="shared" si="1"/>
        <v>340</v>
      </c>
      <c r="AI50" s="25">
        <f t="shared" si="2"/>
        <v>210.9</v>
      </c>
      <c r="AJ50" s="25">
        <f t="shared" si="3"/>
        <v>207.60000000000002</v>
      </c>
      <c r="AL50" s="37">
        <f t="shared" si="6"/>
        <v>3.2999999999999829</v>
      </c>
    </row>
    <row r="51" spans="1:38" s="13" customFormat="1" ht="18.75" x14ac:dyDescent="0.3">
      <c r="A51" s="3" t="s">
        <v>13</v>
      </c>
      <c r="B51" s="29"/>
      <c r="C51" s="29"/>
      <c r="D51" s="29"/>
      <c r="E51" s="29"/>
      <c r="F51" s="29"/>
      <c r="G51" s="29"/>
      <c r="H51" s="2"/>
      <c r="I51" s="2"/>
      <c r="J51" s="2"/>
      <c r="K51" s="2"/>
      <c r="L51" s="2"/>
      <c r="M51" s="2"/>
      <c r="N51" s="2"/>
      <c r="O51" s="2"/>
      <c r="P51" s="2"/>
      <c r="Q51" s="2"/>
      <c r="R51" s="2"/>
      <c r="S51" s="2"/>
      <c r="T51" s="2"/>
      <c r="U51" s="2"/>
      <c r="V51" s="2"/>
      <c r="W51" s="2"/>
      <c r="X51" s="2"/>
      <c r="Y51" s="2"/>
      <c r="Z51" s="2"/>
      <c r="AA51" s="2"/>
      <c r="AB51" s="2"/>
      <c r="AC51" s="2"/>
      <c r="AD51" s="2"/>
      <c r="AE51" s="2"/>
      <c r="AF51" s="67"/>
      <c r="AH51" s="25">
        <f t="shared" si="1"/>
        <v>0</v>
      </c>
      <c r="AI51" s="25">
        <f t="shared" si="2"/>
        <v>0</v>
      </c>
      <c r="AJ51" s="25">
        <f t="shared" si="3"/>
        <v>0</v>
      </c>
      <c r="AL51" s="37">
        <f t="shared" si="6"/>
        <v>0</v>
      </c>
    </row>
    <row r="52" spans="1:38" s="13" customFormat="1" ht="26.25" customHeight="1" x14ac:dyDescent="0.3">
      <c r="A52" s="3" t="s">
        <v>14</v>
      </c>
      <c r="B52" s="30">
        <f>H52+J52+L52+N52+P52+R52+T52+V52+X52+Z52+AB52+AD52</f>
        <v>340</v>
      </c>
      <c r="C52" s="30">
        <f>H52+J52+L52+N52</f>
        <v>210.9</v>
      </c>
      <c r="D52" s="30">
        <v>210.9</v>
      </c>
      <c r="E52" s="30">
        <f>I52+K52+M52+O52+Q52+S52+U52+W52+Y52+AA52+AC52+AE52</f>
        <v>207.60000000000002</v>
      </c>
      <c r="F52" s="31">
        <f>E52/B52*100</f>
        <v>61.058823529411775</v>
      </c>
      <c r="G52" s="31">
        <f>E52/C52*100</f>
        <v>98.435277382645808</v>
      </c>
      <c r="H52" s="2"/>
      <c r="I52" s="2"/>
      <c r="J52" s="2">
        <v>40.5</v>
      </c>
      <c r="K52" s="2">
        <v>27.7</v>
      </c>
      <c r="L52" s="2">
        <v>60.7</v>
      </c>
      <c r="M52" s="2">
        <v>73.5</v>
      </c>
      <c r="N52" s="2">
        <v>109.7</v>
      </c>
      <c r="O52" s="2">
        <v>6.4</v>
      </c>
      <c r="P52" s="2"/>
      <c r="Q52" s="2">
        <v>100</v>
      </c>
      <c r="R52" s="2"/>
      <c r="S52" s="2"/>
      <c r="T52" s="2"/>
      <c r="U52" s="2"/>
      <c r="V52" s="2"/>
      <c r="W52" s="2"/>
      <c r="X52" s="2">
        <v>100</v>
      </c>
      <c r="Y52" s="2"/>
      <c r="Z52" s="2">
        <v>29.1</v>
      </c>
      <c r="AA52" s="2"/>
      <c r="AB52" s="2"/>
      <c r="AC52" s="2"/>
      <c r="AD52" s="2"/>
      <c r="AE52" s="2"/>
      <c r="AF52" s="67"/>
      <c r="AH52" s="39">
        <f t="shared" si="1"/>
        <v>340</v>
      </c>
      <c r="AI52" s="39">
        <f t="shared" si="2"/>
        <v>210.9</v>
      </c>
      <c r="AJ52" s="39">
        <f t="shared" si="3"/>
        <v>207.60000000000002</v>
      </c>
      <c r="AL52" s="37">
        <f t="shared" si="6"/>
        <v>3.2999999999999829</v>
      </c>
    </row>
    <row r="53" spans="1:38" s="13" customFormat="1" ht="26.25" customHeight="1" x14ac:dyDescent="0.3">
      <c r="A53" s="3" t="s">
        <v>15</v>
      </c>
      <c r="B53" s="29"/>
      <c r="C53" s="29"/>
      <c r="D53" s="29"/>
      <c r="E53" s="29"/>
      <c r="F53" s="29"/>
      <c r="G53" s="29"/>
      <c r="H53" s="2"/>
      <c r="I53" s="2"/>
      <c r="J53" s="2"/>
      <c r="K53" s="2"/>
      <c r="L53" s="2"/>
      <c r="M53" s="2"/>
      <c r="N53" s="2"/>
      <c r="O53" s="2"/>
      <c r="P53" s="2"/>
      <c r="Q53" s="2"/>
      <c r="R53" s="2"/>
      <c r="S53" s="2"/>
      <c r="T53" s="2"/>
      <c r="U53" s="2"/>
      <c r="V53" s="2"/>
      <c r="W53" s="2"/>
      <c r="X53" s="2"/>
      <c r="Y53" s="2"/>
      <c r="Z53" s="2"/>
      <c r="AA53" s="2"/>
      <c r="AB53" s="2"/>
      <c r="AC53" s="2"/>
      <c r="AD53" s="2"/>
      <c r="AE53" s="2"/>
      <c r="AF53" s="67"/>
      <c r="AH53" s="25">
        <f t="shared" si="1"/>
        <v>0</v>
      </c>
      <c r="AI53" s="25">
        <f t="shared" si="2"/>
        <v>0</v>
      </c>
      <c r="AJ53" s="25">
        <f t="shared" si="3"/>
        <v>0</v>
      </c>
      <c r="AL53" s="37">
        <f t="shared" si="6"/>
        <v>0</v>
      </c>
    </row>
    <row r="54" spans="1:38" s="13" customFormat="1" ht="27.75" customHeight="1" x14ac:dyDescent="0.3">
      <c r="A54" s="3" t="s">
        <v>16</v>
      </c>
      <c r="B54" s="29"/>
      <c r="C54" s="29"/>
      <c r="D54" s="29"/>
      <c r="E54" s="29"/>
      <c r="F54" s="29"/>
      <c r="G54" s="29"/>
      <c r="H54" s="2"/>
      <c r="I54" s="2"/>
      <c r="J54" s="2"/>
      <c r="K54" s="2"/>
      <c r="L54" s="2"/>
      <c r="M54" s="2"/>
      <c r="N54" s="2"/>
      <c r="O54" s="2"/>
      <c r="P54" s="2"/>
      <c r="Q54" s="2"/>
      <c r="R54" s="2"/>
      <c r="S54" s="2"/>
      <c r="T54" s="2"/>
      <c r="U54" s="2"/>
      <c r="V54" s="2"/>
      <c r="W54" s="2"/>
      <c r="X54" s="2"/>
      <c r="Y54" s="2"/>
      <c r="Z54" s="2"/>
      <c r="AA54" s="2"/>
      <c r="AB54" s="2"/>
      <c r="AC54" s="2"/>
      <c r="AD54" s="2"/>
      <c r="AE54" s="2"/>
      <c r="AF54" s="68"/>
      <c r="AH54" s="25">
        <f t="shared" si="1"/>
        <v>0</v>
      </c>
      <c r="AI54" s="25">
        <f t="shared" si="2"/>
        <v>0</v>
      </c>
      <c r="AJ54" s="25">
        <f t="shared" si="3"/>
        <v>0</v>
      </c>
      <c r="AL54" s="37">
        <f t="shared" si="6"/>
        <v>0</v>
      </c>
    </row>
    <row r="55" spans="1:38" s="13" customFormat="1" ht="131.25" x14ac:dyDescent="0.3">
      <c r="A55" s="3" t="s">
        <v>95</v>
      </c>
      <c r="B55" s="33"/>
      <c r="C55" s="33"/>
      <c r="D55" s="33"/>
      <c r="E55" s="33"/>
      <c r="F55" s="31"/>
      <c r="G55" s="31"/>
      <c r="H55" s="2"/>
      <c r="I55" s="2"/>
      <c r="J55" s="2"/>
      <c r="K55" s="2"/>
      <c r="L55" s="2"/>
      <c r="M55" s="2"/>
      <c r="N55" s="2"/>
      <c r="O55" s="2"/>
      <c r="P55" s="2"/>
      <c r="Q55" s="2"/>
      <c r="R55" s="2"/>
      <c r="S55" s="2"/>
      <c r="T55" s="2"/>
      <c r="U55" s="2"/>
      <c r="V55" s="2"/>
      <c r="W55" s="2"/>
      <c r="X55" s="2"/>
      <c r="Y55" s="2"/>
      <c r="Z55" s="2"/>
      <c r="AA55" s="2"/>
      <c r="AB55" s="2"/>
      <c r="AC55" s="2"/>
      <c r="AD55" s="2"/>
      <c r="AE55" s="2"/>
      <c r="AF55" s="66" t="s">
        <v>77</v>
      </c>
      <c r="AH55" s="39">
        <f t="shared" ref="AH55:AH60" si="24">H55+J55+L55+N55+P55+R55+T55+V55+X55+Z55+AB55+AD55</f>
        <v>0</v>
      </c>
      <c r="AI55" s="39">
        <f t="shared" ref="AI55:AI60" si="25">H55+J55+L55+N55+P55+R55</f>
        <v>0</v>
      </c>
      <c r="AJ55" s="39">
        <f t="shared" ref="AJ55:AJ60" si="26">I55+K55+M55+O55+Q55+S55+U55+W55+Y55+AA55+AC55+AE55</f>
        <v>0</v>
      </c>
      <c r="AL55" s="37">
        <f t="shared" ref="AL55:AL60" si="27">C55-E55</f>
        <v>0</v>
      </c>
    </row>
    <row r="56" spans="1:38" s="13" customFormat="1" ht="29.25" customHeight="1" x14ac:dyDescent="0.3">
      <c r="A56" s="4" t="s">
        <v>17</v>
      </c>
      <c r="B56" s="26">
        <f>H56+J56+L56+N56+P56+R56+T56+V56+X56+Z56+AB56+AD56</f>
        <v>170</v>
      </c>
      <c r="C56" s="30">
        <f>C57+C58+C59+C60</f>
        <v>0</v>
      </c>
      <c r="D56" s="30">
        <f>D57+D58+D59+D60</f>
        <v>0</v>
      </c>
      <c r="E56" s="30">
        <f>E57+E58+E59+E60</f>
        <v>0</v>
      </c>
      <c r="F56" s="31">
        <f>E56/B56*100</f>
        <v>0</v>
      </c>
      <c r="G56" s="31"/>
      <c r="H56" s="2">
        <f t="shared" ref="H56:AE56" si="28">H57+H58+H59+H60</f>
        <v>0</v>
      </c>
      <c r="I56" s="2">
        <f t="shared" si="28"/>
        <v>0</v>
      </c>
      <c r="J56" s="2">
        <f t="shared" si="28"/>
        <v>0</v>
      </c>
      <c r="K56" s="2">
        <f t="shared" si="28"/>
        <v>0</v>
      </c>
      <c r="L56" s="2">
        <f t="shared" si="28"/>
        <v>0</v>
      </c>
      <c r="M56" s="2">
        <f t="shared" si="28"/>
        <v>0</v>
      </c>
      <c r="N56" s="2">
        <f t="shared" si="28"/>
        <v>0</v>
      </c>
      <c r="O56" s="2">
        <f t="shared" si="28"/>
        <v>0</v>
      </c>
      <c r="P56" s="2">
        <f t="shared" si="28"/>
        <v>0</v>
      </c>
      <c r="Q56" s="2">
        <f t="shared" si="28"/>
        <v>0</v>
      </c>
      <c r="R56" s="2">
        <f t="shared" si="28"/>
        <v>0</v>
      </c>
      <c r="S56" s="2">
        <f t="shared" si="28"/>
        <v>0</v>
      </c>
      <c r="T56" s="2">
        <f t="shared" si="28"/>
        <v>0</v>
      </c>
      <c r="U56" s="2">
        <f t="shared" si="28"/>
        <v>0</v>
      </c>
      <c r="V56" s="2">
        <f t="shared" si="28"/>
        <v>0</v>
      </c>
      <c r="W56" s="2">
        <f t="shared" si="28"/>
        <v>0</v>
      </c>
      <c r="X56" s="2">
        <f t="shared" si="28"/>
        <v>0</v>
      </c>
      <c r="Y56" s="2">
        <f t="shared" si="28"/>
        <v>0</v>
      </c>
      <c r="Z56" s="2">
        <f t="shared" si="28"/>
        <v>0</v>
      </c>
      <c r="AA56" s="2">
        <f t="shared" si="28"/>
        <v>0</v>
      </c>
      <c r="AB56" s="2">
        <f t="shared" si="28"/>
        <v>0</v>
      </c>
      <c r="AC56" s="2">
        <f t="shared" si="28"/>
        <v>0</v>
      </c>
      <c r="AD56" s="2">
        <f t="shared" si="28"/>
        <v>170</v>
      </c>
      <c r="AE56" s="2">
        <f t="shared" si="28"/>
        <v>0</v>
      </c>
      <c r="AF56" s="67"/>
      <c r="AH56" s="39">
        <f t="shared" si="24"/>
        <v>170</v>
      </c>
      <c r="AI56" s="39">
        <f t="shared" si="25"/>
        <v>0</v>
      </c>
      <c r="AJ56" s="39">
        <f t="shared" si="26"/>
        <v>0</v>
      </c>
      <c r="AL56" s="37">
        <f t="shared" si="27"/>
        <v>0</v>
      </c>
    </row>
    <row r="57" spans="1:38" s="13" customFormat="1" ht="18.75" x14ac:dyDescent="0.3">
      <c r="A57" s="3" t="s">
        <v>13</v>
      </c>
      <c r="B57" s="29"/>
      <c r="C57" s="29"/>
      <c r="D57" s="29"/>
      <c r="E57" s="29"/>
      <c r="F57" s="29"/>
      <c r="G57" s="29"/>
      <c r="H57" s="2"/>
      <c r="I57" s="2"/>
      <c r="J57" s="2"/>
      <c r="K57" s="2"/>
      <c r="L57" s="2"/>
      <c r="M57" s="2"/>
      <c r="N57" s="2"/>
      <c r="O57" s="2"/>
      <c r="P57" s="2"/>
      <c r="Q57" s="2"/>
      <c r="R57" s="2"/>
      <c r="S57" s="2"/>
      <c r="T57" s="2"/>
      <c r="U57" s="2"/>
      <c r="V57" s="2"/>
      <c r="W57" s="2"/>
      <c r="X57" s="2"/>
      <c r="Y57" s="2"/>
      <c r="Z57" s="2"/>
      <c r="AA57" s="2"/>
      <c r="AB57" s="2"/>
      <c r="AC57" s="2"/>
      <c r="AD57" s="2"/>
      <c r="AE57" s="2"/>
      <c r="AF57" s="67"/>
      <c r="AH57" s="39">
        <f t="shared" si="24"/>
        <v>0</v>
      </c>
      <c r="AI57" s="39">
        <f t="shared" si="25"/>
        <v>0</v>
      </c>
      <c r="AJ57" s="39">
        <f t="shared" si="26"/>
        <v>0</v>
      </c>
      <c r="AL57" s="37">
        <f t="shared" si="27"/>
        <v>0</v>
      </c>
    </row>
    <row r="58" spans="1:38" s="13" customFormat="1" ht="26.25" customHeight="1" x14ac:dyDescent="0.3">
      <c r="A58" s="3" t="s">
        <v>14</v>
      </c>
      <c r="B58" s="30">
        <f>H58+J58+L58+N58+P58+R58+T58+V58+X58+Z58+AB58+AD58</f>
        <v>170</v>
      </c>
      <c r="C58" s="30">
        <f>H58+J58+L58+N58</f>
        <v>0</v>
      </c>
      <c r="D58" s="30"/>
      <c r="E58" s="30">
        <f>I58+K58+M58+O58+Q58+S58+U58+W58+Y58+AA58+AC58+AE58</f>
        <v>0</v>
      </c>
      <c r="F58" s="31">
        <f>E58/B58*100</f>
        <v>0</v>
      </c>
      <c r="G58" s="31"/>
      <c r="H58" s="2"/>
      <c r="I58" s="2"/>
      <c r="J58" s="2"/>
      <c r="K58" s="2"/>
      <c r="L58" s="2"/>
      <c r="M58" s="2"/>
      <c r="N58" s="2"/>
      <c r="O58" s="2"/>
      <c r="P58" s="2"/>
      <c r="Q58" s="2"/>
      <c r="R58" s="2"/>
      <c r="S58" s="2"/>
      <c r="T58" s="2"/>
      <c r="U58" s="2"/>
      <c r="V58" s="2"/>
      <c r="W58" s="2"/>
      <c r="X58" s="2"/>
      <c r="Y58" s="2"/>
      <c r="Z58" s="2"/>
      <c r="AA58" s="2"/>
      <c r="AB58" s="2"/>
      <c r="AC58" s="2"/>
      <c r="AD58" s="2">
        <v>170</v>
      </c>
      <c r="AE58" s="2"/>
      <c r="AF58" s="67"/>
      <c r="AH58" s="39">
        <f t="shared" si="24"/>
        <v>170</v>
      </c>
      <c r="AI58" s="39">
        <f t="shared" si="25"/>
        <v>0</v>
      </c>
      <c r="AJ58" s="39">
        <f t="shared" si="26"/>
        <v>0</v>
      </c>
      <c r="AL58" s="37">
        <f t="shared" si="27"/>
        <v>0</v>
      </c>
    </row>
    <row r="59" spans="1:38" s="13" customFormat="1" ht="26.25" customHeight="1" x14ac:dyDescent="0.3">
      <c r="A59" s="3" t="s">
        <v>15</v>
      </c>
      <c r="B59" s="29"/>
      <c r="C59" s="29"/>
      <c r="D59" s="29"/>
      <c r="E59" s="29"/>
      <c r="F59" s="29"/>
      <c r="G59" s="29"/>
      <c r="H59" s="2"/>
      <c r="I59" s="2"/>
      <c r="J59" s="2"/>
      <c r="K59" s="2"/>
      <c r="L59" s="2"/>
      <c r="M59" s="2"/>
      <c r="N59" s="2"/>
      <c r="O59" s="2"/>
      <c r="P59" s="2"/>
      <c r="Q59" s="2"/>
      <c r="R59" s="2"/>
      <c r="S59" s="2"/>
      <c r="T59" s="2"/>
      <c r="U59" s="2"/>
      <c r="V59" s="2"/>
      <c r="W59" s="2"/>
      <c r="X59" s="2"/>
      <c r="Y59" s="2"/>
      <c r="Z59" s="2"/>
      <c r="AA59" s="2"/>
      <c r="AB59" s="2"/>
      <c r="AC59" s="2"/>
      <c r="AD59" s="2"/>
      <c r="AE59" s="2"/>
      <c r="AF59" s="67"/>
      <c r="AH59" s="39">
        <f t="shared" si="24"/>
        <v>0</v>
      </c>
      <c r="AI59" s="39">
        <f t="shared" si="25"/>
        <v>0</v>
      </c>
      <c r="AJ59" s="39">
        <f t="shared" si="26"/>
        <v>0</v>
      </c>
      <c r="AL59" s="37">
        <f t="shared" si="27"/>
        <v>0</v>
      </c>
    </row>
    <row r="60" spans="1:38" s="13" customFormat="1" ht="27.75" customHeight="1" x14ac:dyDescent="0.3">
      <c r="A60" s="3" t="s">
        <v>16</v>
      </c>
      <c r="B60" s="29"/>
      <c r="C60" s="29"/>
      <c r="D60" s="29"/>
      <c r="E60" s="29"/>
      <c r="F60" s="29"/>
      <c r="G60" s="29"/>
      <c r="H60" s="2"/>
      <c r="I60" s="2"/>
      <c r="J60" s="2"/>
      <c r="K60" s="2"/>
      <c r="L60" s="2"/>
      <c r="M60" s="2"/>
      <c r="N60" s="2"/>
      <c r="O60" s="2"/>
      <c r="P60" s="2"/>
      <c r="Q60" s="2"/>
      <c r="R60" s="2"/>
      <c r="S60" s="2"/>
      <c r="T60" s="2"/>
      <c r="U60" s="2"/>
      <c r="V60" s="2"/>
      <c r="W60" s="2"/>
      <c r="X60" s="2"/>
      <c r="Y60" s="2"/>
      <c r="Z60" s="2"/>
      <c r="AA60" s="2"/>
      <c r="AB60" s="2"/>
      <c r="AC60" s="2"/>
      <c r="AD60" s="2"/>
      <c r="AE60" s="2"/>
      <c r="AF60" s="68"/>
      <c r="AH60" s="39">
        <f t="shared" si="24"/>
        <v>0</v>
      </c>
      <c r="AI60" s="39">
        <f t="shared" si="25"/>
        <v>0</v>
      </c>
      <c r="AJ60" s="39">
        <f t="shared" si="26"/>
        <v>0</v>
      </c>
      <c r="AL60" s="37">
        <f t="shared" si="27"/>
        <v>0</v>
      </c>
    </row>
    <row r="61" spans="1:38" s="13" customFormat="1" ht="56.25" x14ac:dyDescent="0.3">
      <c r="A61" s="3" t="s">
        <v>96</v>
      </c>
      <c r="B61" s="33"/>
      <c r="C61" s="33"/>
      <c r="D61" s="33"/>
      <c r="E61" s="33"/>
      <c r="F61" s="31"/>
      <c r="G61" s="31"/>
      <c r="H61" s="2"/>
      <c r="I61" s="2"/>
      <c r="J61" s="2"/>
      <c r="K61" s="2"/>
      <c r="L61" s="2"/>
      <c r="M61" s="2"/>
      <c r="N61" s="2"/>
      <c r="O61" s="2"/>
      <c r="P61" s="2"/>
      <c r="Q61" s="2"/>
      <c r="R61" s="2"/>
      <c r="S61" s="2"/>
      <c r="T61" s="2"/>
      <c r="U61" s="2"/>
      <c r="V61" s="2"/>
      <c r="W61" s="2"/>
      <c r="X61" s="2"/>
      <c r="Y61" s="2"/>
      <c r="Z61" s="2"/>
      <c r="AA61" s="2"/>
      <c r="AB61" s="2"/>
      <c r="AC61" s="2"/>
      <c r="AD61" s="2"/>
      <c r="AE61" s="2"/>
      <c r="AF61" s="66" t="s">
        <v>77</v>
      </c>
      <c r="AH61" s="39">
        <f t="shared" ref="AH61:AH66" si="29">H61+J61+L61+N61+P61+R61+T61+V61+X61+Z61+AB61+AD61</f>
        <v>0</v>
      </c>
      <c r="AI61" s="39">
        <f t="shared" ref="AI61:AI66" si="30">H61+J61+L61+N61+P61+R61</f>
        <v>0</v>
      </c>
      <c r="AJ61" s="39">
        <f t="shared" ref="AJ61:AJ66" si="31">I61+K61+M61+O61+Q61+S61+U61+W61+Y61+AA61+AC61+AE61</f>
        <v>0</v>
      </c>
      <c r="AL61" s="37">
        <f t="shared" ref="AL61:AL66" si="32">C61-E61</f>
        <v>0</v>
      </c>
    </row>
    <row r="62" spans="1:38" s="13" customFormat="1" ht="29.25" customHeight="1" x14ac:dyDescent="0.3">
      <c r="A62" s="4" t="s">
        <v>17</v>
      </c>
      <c r="B62" s="26">
        <f>H62+J62+L62+N62+P62+R62+T62+V62+X62+Z62+AB62+AD62</f>
        <v>10004.299999999999</v>
      </c>
      <c r="C62" s="30">
        <f>C63+C64+C65+C66</f>
        <v>0</v>
      </c>
      <c r="D62" s="30">
        <f>D63+D64+D65+D66</f>
        <v>0</v>
      </c>
      <c r="E62" s="30">
        <f>E63+E64+E65+E66</f>
        <v>0</v>
      </c>
      <c r="F62" s="31">
        <f>E62/B62*100</f>
        <v>0</v>
      </c>
      <c r="G62" s="31"/>
      <c r="H62" s="2">
        <f t="shared" ref="H62:AE62" si="33">H63+H64+H65+H66</f>
        <v>0</v>
      </c>
      <c r="I62" s="2">
        <f t="shared" si="33"/>
        <v>0</v>
      </c>
      <c r="J62" s="2">
        <f t="shared" si="33"/>
        <v>0</v>
      </c>
      <c r="K62" s="2">
        <f t="shared" si="33"/>
        <v>0</v>
      </c>
      <c r="L62" s="2">
        <f t="shared" si="33"/>
        <v>0</v>
      </c>
      <c r="M62" s="2">
        <f t="shared" si="33"/>
        <v>0</v>
      </c>
      <c r="N62" s="2">
        <f t="shared" si="33"/>
        <v>0</v>
      </c>
      <c r="O62" s="2">
        <f t="shared" si="33"/>
        <v>0</v>
      </c>
      <c r="P62" s="2">
        <f t="shared" si="33"/>
        <v>0</v>
      </c>
      <c r="Q62" s="2">
        <f t="shared" si="33"/>
        <v>0</v>
      </c>
      <c r="R62" s="2">
        <f t="shared" si="33"/>
        <v>0</v>
      </c>
      <c r="S62" s="2">
        <f t="shared" si="33"/>
        <v>0</v>
      </c>
      <c r="T62" s="2">
        <f t="shared" si="33"/>
        <v>0</v>
      </c>
      <c r="U62" s="2">
        <f t="shared" si="33"/>
        <v>0</v>
      </c>
      <c r="V62" s="2">
        <f t="shared" si="33"/>
        <v>0</v>
      </c>
      <c r="W62" s="2">
        <f t="shared" si="33"/>
        <v>0</v>
      </c>
      <c r="X62" s="2">
        <f t="shared" si="33"/>
        <v>1069.3</v>
      </c>
      <c r="Y62" s="2">
        <f t="shared" si="33"/>
        <v>0</v>
      </c>
      <c r="Z62" s="2">
        <f t="shared" si="33"/>
        <v>2682.5</v>
      </c>
      <c r="AA62" s="2">
        <f t="shared" si="33"/>
        <v>0</v>
      </c>
      <c r="AB62" s="2">
        <f t="shared" si="33"/>
        <v>2773.1</v>
      </c>
      <c r="AC62" s="2">
        <f t="shared" si="33"/>
        <v>0</v>
      </c>
      <c r="AD62" s="2">
        <f t="shared" si="33"/>
        <v>3479.4</v>
      </c>
      <c r="AE62" s="2">
        <f t="shared" si="33"/>
        <v>0</v>
      </c>
      <c r="AF62" s="67"/>
      <c r="AH62" s="39">
        <f t="shared" si="29"/>
        <v>10004.299999999999</v>
      </c>
      <c r="AI62" s="39">
        <f t="shared" si="30"/>
        <v>0</v>
      </c>
      <c r="AJ62" s="39">
        <f t="shared" si="31"/>
        <v>0</v>
      </c>
      <c r="AL62" s="37">
        <f t="shared" si="32"/>
        <v>0</v>
      </c>
    </row>
    <row r="63" spans="1:38" s="13" customFormat="1" ht="18.75" x14ac:dyDescent="0.3">
      <c r="A63" s="3" t="s">
        <v>13</v>
      </c>
      <c r="B63" s="29"/>
      <c r="C63" s="29"/>
      <c r="D63" s="29"/>
      <c r="E63" s="29"/>
      <c r="F63" s="29"/>
      <c r="G63" s="29"/>
      <c r="H63" s="2"/>
      <c r="I63" s="2"/>
      <c r="J63" s="2"/>
      <c r="K63" s="2"/>
      <c r="L63" s="2"/>
      <c r="M63" s="2"/>
      <c r="N63" s="2"/>
      <c r="O63" s="2"/>
      <c r="P63" s="2"/>
      <c r="Q63" s="2"/>
      <c r="R63" s="2"/>
      <c r="S63" s="2"/>
      <c r="T63" s="2"/>
      <c r="U63" s="2"/>
      <c r="V63" s="2"/>
      <c r="W63" s="2"/>
      <c r="X63" s="2"/>
      <c r="Y63" s="2"/>
      <c r="Z63" s="2"/>
      <c r="AA63" s="2"/>
      <c r="AB63" s="2"/>
      <c r="AC63" s="2"/>
      <c r="AD63" s="2"/>
      <c r="AE63" s="2"/>
      <c r="AF63" s="67"/>
      <c r="AH63" s="39">
        <f t="shared" si="29"/>
        <v>0</v>
      </c>
      <c r="AI63" s="39">
        <f t="shared" si="30"/>
        <v>0</v>
      </c>
      <c r="AJ63" s="39">
        <f t="shared" si="31"/>
        <v>0</v>
      </c>
      <c r="AL63" s="37">
        <f t="shared" si="32"/>
        <v>0</v>
      </c>
    </row>
    <row r="64" spans="1:38" s="13" customFormat="1" ht="26.25" customHeight="1" x14ac:dyDescent="0.3">
      <c r="A64" s="3" t="s">
        <v>14</v>
      </c>
      <c r="B64" s="30">
        <f>H64+J64+L64+N64+P64+R64+T64+V64+X64+Z64+AB64+AD64</f>
        <v>10004.299999999999</v>
      </c>
      <c r="C64" s="30">
        <f>H64+J64+L64+N64</f>
        <v>0</v>
      </c>
      <c r="D64" s="30"/>
      <c r="E64" s="30">
        <f>I64+K64+M64+O64+Q64+S64+U64+W64+Y64+AA64+AC64+AE64</f>
        <v>0</v>
      </c>
      <c r="F64" s="31">
        <f>E64/B64*100</f>
        <v>0</v>
      </c>
      <c r="G64" s="31"/>
      <c r="H64" s="2"/>
      <c r="I64" s="2"/>
      <c r="J64" s="2"/>
      <c r="K64" s="2"/>
      <c r="L64" s="2"/>
      <c r="M64" s="2"/>
      <c r="N64" s="2"/>
      <c r="O64" s="2"/>
      <c r="P64" s="2"/>
      <c r="Q64" s="2"/>
      <c r="R64" s="2"/>
      <c r="S64" s="2"/>
      <c r="T64" s="2"/>
      <c r="U64" s="2"/>
      <c r="V64" s="2"/>
      <c r="W64" s="2"/>
      <c r="X64" s="2">
        <v>1069.3</v>
      </c>
      <c r="Y64" s="2"/>
      <c r="Z64" s="2">
        <v>2682.5</v>
      </c>
      <c r="AA64" s="2"/>
      <c r="AB64" s="2">
        <v>2773.1</v>
      </c>
      <c r="AC64" s="2"/>
      <c r="AD64" s="2">
        <v>3479.4</v>
      </c>
      <c r="AE64" s="2"/>
      <c r="AF64" s="67"/>
      <c r="AH64" s="39">
        <f t="shared" si="29"/>
        <v>10004.299999999999</v>
      </c>
      <c r="AI64" s="39">
        <f t="shared" si="30"/>
        <v>0</v>
      </c>
      <c r="AJ64" s="39">
        <f t="shared" si="31"/>
        <v>0</v>
      </c>
      <c r="AL64" s="37">
        <f t="shared" si="32"/>
        <v>0</v>
      </c>
    </row>
    <row r="65" spans="1:38" s="13" customFormat="1" ht="26.25" customHeight="1" x14ac:dyDescent="0.3">
      <c r="A65" s="3" t="s">
        <v>15</v>
      </c>
      <c r="B65" s="29"/>
      <c r="C65" s="29"/>
      <c r="D65" s="29"/>
      <c r="E65" s="29"/>
      <c r="F65" s="29"/>
      <c r="G65" s="29"/>
      <c r="H65" s="2"/>
      <c r="I65" s="2"/>
      <c r="J65" s="2"/>
      <c r="K65" s="2"/>
      <c r="L65" s="2"/>
      <c r="M65" s="2"/>
      <c r="N65" s="2"/>
      <c r="O65" s="2"/>
      <c r="P65" s="2"/>
      <c r="Q65" s="2"/>
      <c r="R65" s="2"/>
      <c r="S65" s="2"/>
      <c r="T65" s="2"/>
      <c r="U65" s="2"/>
      <c r="V65" s="2"/>
      <c r="W65" s="2"/>
      <c r="X65" s="2"/>
      <c r="Y65" s="2"/>
      <c r="Z65" s="2"/>
      <c r="AA65" s="2"/>
      <c r="AB65" s="2"/>
      <c r="AC65" s="2"/>
      <c r="AD65" s="2"/>
      <c r="AE65" s="2"/>
      <c r="AF65" s="67"/>
      <c r="AH65" s="39">
        <f t="shared" si="29"/>
        <v>0</v>
      </c>
      <c r="AI65" s="39">
        <f t="shared" si="30"/>
        <v>0</v>
      </c>
      <c r="AJ65" s="39">
        <f t="shared" si="31"/>
        <v>0</v>
      </c>
      <c r="AL65" s="37">
        <f t="shared" si="32"/>
        <v>0</v>
      </c>
    </row>
    <row r="66" spans="1:38" s="13" customFormat="1" ht="27.75" customHeight="1" x14ac:dyDescent="0.3">
      <c r="A66" s="3" t="s">
        <v>16</v>
      </c>
      <c r="B66" s="29"/>
      <c r="C66" s="29"/>
      <c r="D66" s="29"/>
      <c r="E66" s="29"/>
      <c r="F66" s="29"/>
      <c r="G66" s="29"/>
      <c r="H66" s="2"/>
      <c r="I66" s="2"/>
      <c r="J66" s="2"/>
      <c r="K66" s="2"/>
      <c r="L66" s="2"/>
      <c r="M66" s="2"/>
      <c r="N66" s="2"/>
      <c r="O66" s="2"/>
      <c r="P66" s="2"/>
      <c r="Q66" s="2"/>
      <c r="R66" s="2"/>
      <c r="S66" s="2"/>
      <c r="T66" s="2"/>
      <c r="U66" s="2"/>
      <c r="V66" s="2"/>
      <c r="W66" s="2"/>
      <c r="X66" s="2"/>
      <c r="Y66" s="2"/>
      <c r="Z66" s="2"/>
      <c r="AA66" s="2"/>
      <c r="AB66" s="2"/>
      <c r="AC66" s="2"/>
      <c r="AD66" s="2"/>
      <c r="AE66" s="2"/>
      <c r="AF66" s="68"/>
      <c r="AH66" s="39">
        <f t="shared" si="29"/>
        <v>0</v>
      </c>
      <c r="AI66" s="39">
        <f t="shared" si="30"/>
        <v>0</v>
      </c>
      <c r="AJ66" s="39">
        <f t="shared" si="31"/>
        <v>0</v>
      </c>
      <c r="AL66" s="37">
        <f t="shared" si="32"/>
        <v>0</v>
      </c>
    </row>
    <row r="67" spans="1:38" s="13" customFormat="1" ht="18.75" x14ac:dyDescent="0.3">
      <c r="A67" s="3"/>
      <c r="B67" s="32"/>
      <c r="C67" s="32"/>
      <c r="D67" s="32"/>
      <c r="E67" s="32"/>
      <c r="F67" s="32"/>
      <c r="G67" s="32"/>
      <c r="H67" s="2"/>
      <c r="I67" s="2"/>
      <c r="J67" s="2"/>
      <c r="K67" s="2"/>
      <c r="L67" s="2"/>
      <c r="M67" s="2"/>
      <c r="N67" s="2"/>
      <c r="O67" s="2"/>
      <c r="P67" s="2"/>
      <c r="Q67" s="2"/>
      <c r="R67" s="2"/>
      <c r="S67" s="2"/>
      <c r="T67" s="2"/>
      <c r="U67" s="2"/>
      <c r="V67" s="2"/>
      <c r="W67" s="2"/>
      <c r="X67" s="2"/>
      <c r="Y67" s="2"/>
      <c r="Z67" s="2"/>
      <c r="AA67" s="2"/>
      <c r="AB67" s="2"/>
      <c r="AC67" s="2"/>
      <c r="AD67" s="2"/>
      <c r="AE67" s="2"/>
      <c r="AF67" s="82"/>
      <c r="AH67" s="25"/>
      <c r="AI67" s="25"/>
      <c r="AJ67" s="25"/>
      <c r="AL67" s="37"/>
    </row>
    <row r="68" spans="1:38" s="13" customFormat="1" ht="18.75" x14ac:dyDescent="0.3">
      <c r="A68" s="3"/>
      <c r="B68" s="32"/>
      <c r="C68" s="32"/>
      <c r="D68" s="32"/>
      <c r="E68" s="32"/>
      <c r="F68" s="32"/>
      <c r="G68" s="32"/>
      <c r="H68" s="2"/>
      <c r="I68" s="2"/>
      <c r="J68" s="2"/>
      <c r="K68" s="2"/>
      <c r="L68" s="2"/>
      <c r="M68" s="2"/>
      <c r="N68" s="2"/>
      <c r="O68" s="2"/>
      <c r="P68" s="2"/>
      <c r="Q68" s="2"/>
      <c r="R68" s="2"/>
      <c r="S68" s="2"/>
      <c r="T68" s="2"/>
      <c r="U68" s="2"/>
      <c r="V68" s="2"/>
      <c r="W68" s="2"/>
      <c r="X68" s="2"/>
      <c r="Y68" s="2"/>
      <c r="Z68" s="2"/>
      <c r="AA68" s="2"/>
      <c r="AB68" s="2"/>
      <c r="AC68" s="2"/>
      <c r="AD68" s="2"/>
      <c r="AE68" s="2"/>
      <c r="AF68" s="82"/>
      <c r="AH68" s="25"/>
      <c r="AI68" s="25"/>
      <c r="AJ68" s="25"/>
      <c r="AL68" s="37"/>
    </row>
    <row r="69" spans="1:38" s="13" customFormat="1" ht="18.75" x14ac:dyDescent="0.3">
      <c r="A69" s="3"/>
      <c r="B69" s="32"/>
      <c r="C69" s="32"/>
      <c r="D69" s="32"/>
      <c r="E69" s="32"/>
      <c r="F69" s="32"/>
      <c r="G69" s="32"/>
      <c r="H69" s="2"/>
      <c r="I69" s="2"/>
      <c r="J69" s="2"/>
      <c r="K69" s="2"/>
      <c r="L69" s="2"/>
      <c r="M69" s="2"/>
      <c r="N69" s="2"/>
      <c r="O69" s="2"/>
      <c r="P69" s="2"/>
      <c r="Q69" s="2"/>
      <c r="R69" s="2"/>
      <c r="S69" s="2"/>
      <c r="T69" s="2"/>
      <c r="U69" s="2"/>
      <c r="V69" s="2"/>
      <c r="W69" s="2"/>
      <c r="X69" s="2"/>
      <c r="Y69" s="2"/>
      <c r="Z69" s="2"/>
      <c r="AA69" s="2"/>
      <c r="AB69" s="2"/>
      <c r="AC69" s="2"/>
      <c r="AD69" s="2"/>
      <c r="AE69" s="2"/>
      <c r="AF69" s="82"/>
      <c r="AH69" s="25"/>
      <c r="AI69" s="25"/>
      <c r="AJ69" s="25"/>
      <c r="AL69" s="37"/>
    </row>
    <row r="70" spans="1:38" s="13" customFormat="1" ht="112.5" customHeight="1" x14ac:dyDescent="0.3">
      <c r="A70" s="4" t="s">
        <v>41</v>
      </c>
      <c r="B70" s="29"/>
      <c r="C70" s="29"/>
      <c r="D70" s="29"/>
      <c r="E70" s="29"/>
      <c r="F70" s="29"/>
      <c r="G70" s="29"/>
      <c r="H70" s="2"/>
      <c r="I70" s="2"/>
      <c r="J70" s="2"/>
      <c r="K70" s="2"/>
      <c r="L70" s="2"/>
      <c r="M70" s="2"/>
      <c r="N70" s="2"/>
      <c r="O70" s="2"/>
      <c r="P70" s="2"/>
      <c r="Q70" s="2"/>
      <c r="R70" s="2"/>
      <c r="S70" s="2"/>
      <c r="T70" s="2"/>
      <c r="U70" s="2"/>
      <c r="V70" s="2"/>
      <c r="W70" s="2"/>
      <c r="X70" s="2"/>
      <c r="Y70" s="2"/>
      <c r="Z70" s="2"/>
      <c r="AA70" s="2"/>
      <c r="AB70" s="2"/>
      <c r="AC70" s="2"/>
      <c r="AD70" s="2"/>
      <c r="AE70" s="2"/>
      <c r="AF70" s="66" t="s">
        <v>99</v>
      </c>
      <c r="AH70" s="25">
        <f t="shared" si="1"/>
        <v>0</v>
      </c>
      <c r="AI70" s="25">
        <f t="shared" si="2"/>
        <v>0</v>
      </c>
      <c r="AJ70" s="25">
        <f t="shared" si="3"/>
        <v>0</v>
      </c>
      <c r="AL70" s="37">
        <f t="shared" si="6"/>
        <v>0</v>
      </c>
    </row>
    <row r="71" spans="1:38" s="13" customFormat="1" ht="18.75" x14ac:dyDescent="0.3">
      <c r="A71" s="4" t="s">
        <v>17</v>
      </c>
      <c r="B71" s="26">
        <f>H71+J71+L71+N71+P71+R71+T71+V71+X71+Z71+AB71+AD71</f>
        <v>1597655.86</v>
      </c>
      <c r="C71" s="2">
        <f>C72+C73+C74+C75</f>
        <v>946678.29</v>
      </c>
      <c r="D71" s="2">
        <f>D72+D73+D74+D75</f>
        <v>941637.58000000007</v>
      </c>
      <c r="E71" s="2">
        <f>E72+E73+E74+E75</f>
        <v>817447.44</v>
      </c>
      <c r="F71" s="31">
        <f>E71/B71*100</f>
        <v>51.165426827276804</v>
      </c>
      <c r="G71" s="31">
        <f>E71/C71*100</f>
        <v>86.349021482260881</v>
      </c>
      <c r="H71" s="2">
        <f>H72+H73+H74+H75</f>
        <v>91057.959999999992</v>
      </c>
      <c r="I71" s="2">
        <f>I72+I73+I74+I75</f>
        <v>32135.7</v>
      </c>
      <c r="J71" s="2">
        <f t="shared" ref="J71:AD71" si="34">J72+J73+J74+J75</f>
        <v>128271.6</v>
      </c>
      <c r="K71" s="2">
        <f>K72+K73+K74+K75</f>
        <v>119168</v>
      </c>
      <c r="L71" s="2">
        <f t="shared" si="34"/>
        <v>126147.6</v>
      </c>
      <c r="M71" s="2">
        <f>M72+M73+M74+M75</f>
        <v>120804.4</v>
      </c>
      <c r="N71" s="2">
        <f t="shared" si="34"/>
        <v>135632.4</v>
      </c>
      <c r="O71" s="2">
        <f>O72+O73+O74+O75</f>
        <v>132768.4</v>
      </c>
      <c r="P71" s="2">
        <f t="shared" si="34"/>
        <v>295145.93</v>
      </c>
      <c r="Q71" s="2">
        <f>Q72+Q73+Q74+Q75</f>
        <v>163712.6</v>
      </c>
      <c r="R71" s="2">
        <f t="shared" si="34"/>
        <v>170422.8</v>
      </c>
      <c r="S71" s="2">
        <f>S72+S73+S74+S75</f>
        <v>248858.34</v>
      </c>
      <c r="T71" s="2">
        <f t="shared" si="34"/>
        <v>94606.09</v>
      </c>
      <c r="U71" s="2">
        <f>U72+U73+U74+U75</f>
        <v>0</v>
      </c>
      <c r="V71" s="2">
        <f t="shared" si="34"/>
        <v>68303.990000000005</v>
      </c>
      <c r="W71" s="2">
        <f>W72+W73+W74+W75</f>
        <v>0</v>
      </c>
      <c r="X71" s="2">
        <f t="shared" si="34"/>
        <v>100172.3</v>
      </c>
      <c r="Y71" s="2">
        <f>Y72+Y73+Y74+Y75</f>
        <v>0</v>
      </c>
      <c r="Z71" s="2">
        <f t="shared" si="34"/>
        <v>119061.66</v>
      </c>
      <c r="AA71" s="2">
        <f>AA72+AA73+AA74+AA75</f>
        <v>0</v>
      </c>
      <c r="AB71" s="2">
        <f t="shared" si="34"/>
        <v>114087.82</v>
      </c>
      <c r="AC71" s="2">
        <f>AC72+AC73+AC74+AC75</f>
        <v>0</v>
      </c>
      <c r="AD71" s="2">
        <f t="shared" si="34"/>
        <v>154745.71000000002</v>
      </c>
      <c r="AE71" s="2">
        <f>AE72+AE73+AE74+AE75</f>
        <v>0</v>
      </c>
      <c r="AF71" s="67"/>
      <c r="AH71" s="25">
        <f t="shared" si="1"/>
        <v>1597655.86</v>
      </c>
      <c r="AI71" s="25">
        <f t="shared" si="2"/>
        <v>946678.29</v>
      </c>
      <c r="AJ71" s="25">
        <f t="shared" si="3"/>
        <v>817447.44</v>
      </c>
      <c r="AL71" s="37">
        <f t="shared" si="6"/>
        <v>129230.85000000009</v>
      </c>
    </row>
    <row r="72" spans="1:38" s="13" customFormat="1" ht="18.75" x14ac:dyDescent="0.3">
      <c r="A72" s="3" t="s">
        <v>13</v>
      </c>
      <c r="B72" s="30">
        <f>H72+J72+L72+N72+P72+R72+T72+V72+X72+Z72+AB72+AD72</f>
        <v>1349109.7</v>
      </c>
      <c r="C72" s="2">
        <f t="shared" ref="C72:E73" si="35">C78</f>
        <v>807474</v>
      </c>
      <c r="D72" s="2">
        <f t="shared" si="35"/>
        <v>802453.01</v>
      </c>
      <c r="E72" s="2">
        <f t="shared" si="35"/>
        <v>696367.52</v>
      </c>
      <c r="F72" s="31">
        <f>E72/B72*100</f>
        <v>51.616819595915743</v>
      </c>
      <c r="G72" s="31">
        <f>E72/C72*100</f>
        <v>86.24024055263699</v>
      </c>
      <c r="H72" s="2">
        <f>H78</f>
        <v>67320</v>
      </c>
      <c r="I72" s="2">
        <f>I78</f>
        <v>19199</v>
      </c>
      <c r="J72" s="2">
        <f t="shared" ref="J72:AD72" si="36">J78</f>
        <v>104997</v>
      </c>
      <c r="K72" s="2">
        <f>K78</f>
        <v>97730.8</v>
      </c>
      <c r="L72" s="2">
        <f t="shared" si="36"/>
        <v>106359</v>
      </c>
      <c r="M72" s="2">
        <f>M78</f>
        <v>99341.9</v>
      </c>
      <c r="N72" s="2">
        <f t="shared" si="36"/>
        <v>110275</v>
      </c>
      <c r="O72" s="2">
        <f>O78</f>
        <v>112186.1</v>
      </c>
      <c r="P72" s="2">
        <f t="shared" si="36"/>
        <v>270230</v>
      </c>
      <c r="Q72" s="2">
        <f>Q78</f>
        <v>142897</v>
      </c>
      <c r="R72" s="2">
        <f t="shared" si="36"/>
        <v>148293</v>
      </c>
      <c r="S72" s="2">
        <f>S78</f>
        <v>225012.72</v>
      </c>
      <c r="T72" s="2">
        <f t="shared" si="36"/>
        <v>72123</v>
      </c>
      <c r="U72" s="2">
        <f>U78</f>
        <v>0</v>
      </c>
      <c r="V72" s="2">
        <f t="shared" si="36"/>
        <v>51398</v>
      </c>
      <c r="W72" s="2">
        <f>W78</f>
        <v>0</v>
      </c>
      <c r="X72" s="2">
        <f t="shared" si="36"/>
        <v>82570</v>
      </c>
      <c r="Y72" s="2">
        <f>Y78</f>
        <v>0</v>
      </c>
      <c r="Z72" s="2">
        <f t="shared" si="36"/>
        <v>98335</v>
      </c>
      <c r="AA72" s="2">
        <f>AA78</f>
        <v>0</v>
      </c>
      <c r="AB72" s="2">
        <f t="shared" si="36"/>
        <v>97398</v>
      </c>
      <c r="AC72" s="2">
        <f>AC78</f>
        <v>0</v>
      </c>
      <c r="AD72" s="2">
        <f t="shared" si="36"/>
        <v>139811.70000000001</v>
      </c>
      <c r="AE72" s="2">
        <f>AE78</f>
        <v>0</v>
      </c>
      <c r="AF72" s="67"/>
      <c r="AH72" s="25">
        <f t="shared" si="1"/>
        <v>1349109.7</v>
      </c>
      <c r="AI72" s="25">
        <f t="shared" si="2"/>
        <v>807474</v>
      </c>
      <c r="AJ72" s="25">
        <f t="shared" si="3"/>
        <v>696367.52</v>
      </c>
      <c r="AL72" s="37">
        <f t="shared" si="6"/>
        <v>111106.47999999998</v>
      </c>
    </row>
    <row r="73" spans="1:38" s="13" customFormat="1" ht="18.75" x14ac:dyDescent="0.3">
      <c r="A73" s="3" t="s">
        <v>14</v>
      </c>
      <c r="B73" s="30">
        <f>H73+J73+L73+N73+P73+R73+T73+V73+X73+Z73+AB73+AD73</f>
        <v>248546.15999999997</v>
      </c>
      <c r="C73" s="2">
        <f t="shared" si="35"/>
        <v>139204.28999999998</v>
      </c>
      <c r="D73" s="2">
        <f t="shared" si="35"/>
        <v>139184.57</v>
      </c>
      <c r="E73" s="2">
        <f t="shared" si="35"/>
        <v>121079.91999999998</v>
      </c>
      <c r="F73" s="31">
        <f>E73/B73*100</f>
        <v>48.715264802320824</v>
      </c>
      <c r="G73" s="31">
        <f>E73/C73*100</f>
        <v>86.980020515172342</v>
      </c>
      <c r="H73" s="2">
        <f>H79</f>
        <v>23737.96</v>
      </c>
      <c r="I73" s="2">
        <f>I79</f>
        <v>12936.7</v>
      </c>
      <c r="J73" s="2">
        <f t="shared" ref="J73:AD73" si="37">J79</f>
        <v>23274.6</v>
      </c>
      <c r="K73" s="2">
        <f>K79</f>
        <v>21437.200000000001</v>
      </c>
      <c r="L73" s="2">
        <f t="shared" si="37"/>
        <v>19788.599999999999</v>
      </c>
      <c r="M73" s="2">
        <f>M79</f>
        <v>21462.5</v>
      </c>
      <c r="N73" s="2">
        <f t="shared" si="37"/>
        <v>25357.4</v>
      </c>
      <c r="O73" s="2">
        <f>O79</f>
        <v>20582.3</v>
      </c>
      <c r="P73" s="2">
        <f t="shared" si="37"/>
        <v>24915.93</v>
      </c>
      <c r="Q73" s="2">
        <f>Q79</f>
        <v>20815.599999999999</v>
      </c>
      <c r="R73" s="2">
        <f t="shared" si="37"/>
        <v>22129.8</v>
      </c>
      <c r="S73" s="2">
        <f>S79</f>
        <v>23845.62</v>
      </c>
      <c r="T73" s="2">
        <f t="shared" si="37"/>
        <v>22483.09</v>
      </c>
      <c r="U73" s="2">
        <f>U79</f>
        <v>0</v>
      </c>
      <c r="V73" s="2">
        <f t="shared" si="37"/>
        <v>16905.990000000002</v>
      </c>
      <c r="W73" s="2">
        <f>W79</f>
        <v>0</v>
      </c>
      <c r="X73" s="2">
        <f t="shared" si="37"/>
        <v>17602.3</v>
      </c>
      <c r="Y73" s="2">
        <f>Y79</f>
        <v>0</v>
      </c>
      <c r="Z73" s="2">
        <f t="shared" si="37"/>
        <v>20726.66</v>
      </c>
      <c r="AA73" s="2">
        <f>AA79</f>
        <v>0</v>
      </c>
      <c r="AB73" s="2">
        <f t="shared" si="37"/>
        <v>16689.82</v>
      </c>
      <c r="AC73" s="2">
        <f>AC79</f>
        <v>0</v>
      </c>
      <c r="AD73" s="2">
        <f t="shared" si="37"/>
        <v>14934.01</v>
      </c>
      <c r="AE73" s="2">
        <f>AE79</f>
        <v>0</v>
      </c>
      <c r="AF73" s="67"/>
      <c r="AH73" s="25">
        <f t="shared" si="1"/>
        <v>248546.15999999997</v>
      </c>
      <c r="AI73" s="25">
        <f t="shared" si="2"/>
        <v>139204.28999999998</v>
      </c>
      <c r="AJ73" s="25">
        <f t="shared" si="3"/>
        <v>121079.91999999998</v>
      </c>
      <c r="AL73" s="37">
        <f t="shared" si="6"/>
        <v>18124.369999999995</v>
      </c>
    </row>
    <row r="74" spans="1:38" s="13" customFormat="1" ht="18.75" x14ac:dyDescent="0.3">
      <c r="A74" s="3" t="s">
        <v>15</v>
      </c>
      <c r="B74" s="29"/>
      <c r="C74" s="2"/>
      <c r="D74" s="29"/>
      <c r="E74" s="29"/>
      <c r="F74" s="29"/>
      <c r="G74" s="29"/>
      <c r="H74" s="2"/>
      <c r="I74" s="2"/>
      <c r="J74" s="2"/>
      <c r="K74" s="2"/>
      <c r="L74" s="2"/>
      <c r="M74" s="2"/>
      <c r="N74" s="2"/>
      <c r="O74" s="2"/>
      <c r="P74" s="2"/>
      <c r="Q74" s="2"/>
      <c r="R74" s="2"/>
      <c r="S74" s="2"/>
      <c r="T74" s="2"/>
      <c r="U74" s="2"/>
      <c r="V74" s="2"/>
      <c r="W74" s="2"/>
      <c r="X74" s="2"/>
      <c r="Y74" s="2"/>
      <c r="Z74" s="2"/>
      <c r="AA74" s="2"/>
      <c r="AB74" s="2"/>
      <c r="AC74" s="2"/>
      <c r="AD74" s="2"/>
      <c r="AE74" s="2"/>
      <c r="AF74" s="67"/>
      <c r="AH74" s="25">
        <f t="shared" si="1"/>
        <v>0</v>
      </c>
      <c r="AI74" s="25">
        <f t="shared" si="2"/>
        <v>0</v>
      </c>
      <c r="AJ74" s="25">
        <f t="shared" si="3"/>
        <v>0</v>
      </c>
      <c r="AL74" s="37">
        <f t="shared" si="6"/>
        <v>0</v>
      </c>
    </row>
    <row r="75" spans="1:38" s="13" customFormat="1" ht="18.75" x14ac:dyDescent="0.3">
      <c r="A75" s="3" t="s">
        <v>16</v>
      </c>
      <c r="B75" s="29"/>
      <c r="C75" s="2"/>
      <c r="D75" s="29"/>
      <c r="E75" s="29"/>
      <c r="F75" s="29"/>
      <c r="G75" s="29"/>
      <c r="H75" s="2"/>
      <c r="I75" s="2"/>
      <c r="J75" s="2"/>
      <c r="K75" s="2"/>
      <c r="L75" s="2"/>
      <c r="M75" s="2"/>
      <c r="N75" s="2"/>
      <c r="O75" s="2"/>
      <c r="P75" s="2"/>
      <c r="Q75" s="2"/>
      <c r="R75" s="2"/>
      <c r="S75" s="2"/>
      <c r="T75" s="2"/>
      <c r="U75" s="2"/>
      <c r="V75" s="2"/>
      <c r="W75" s="2"/>
      <c r="X75" s="2"/>
      <c r="Y75" s="2"/>
      <c r="Z75" s="2"/>
      <c r="AA75" s="2"/>
      <c r="AB75" s="2"/>
      <c r="AC75" s="2"/>
      <c r="AD75" s="2"/>
      <c r="AE75" s="2"/>
      <c r="AF75" s="67"/>
      <c r="AH75" s="25">
        <f t="shared" si="1"/>
        <v>0</v>
      </c>
      <c r="AI75" s="25">
        <f t="shared" si="2"/>
        <v>0</v>
      </c>
      <c r="AJ75" s="25">
        <f t="shared" si="3"/>
        <v>0</v>
      </c>
      <c r="AL75" s="37">
        <f t="shared" si="6"/>
        <v>0</v>
      </c>
    </row>
    <row r="76" spans="1:38" s="13" customFormat="1" ht="112.5" customHeight="1" x14ac:dyDescent="0.3">
      <c r="A76" s="3" t="s">
        <v>42</v>
      </c>
      <c r="B76" s="33"/>
      <c r="C76" s="33"/>
      <c r="D76" s="33"/>
      <c r="E76" s="33"/>
      <c r="F76" s="33"/>
      <c r="G76" s="33"/>
      <c r="H76" s="2"/>
      <c r="I76" s="2"/>
      <c r="J76" s="2"/>
      <c r="K76" s="2"/>
      <c r="L76" s="2"/>
      <c r="M76" s="2"/>
      <c r="N76" s="2"/>
      <c r="O76" s="2"/>
      <c r="P76" s="2"/>
      <c r="Q76" s="2"/>
      <c r="R76" s="2"/>
      <c r="S76" s="2"/>
      <c r="T76" s="2"/>
      <c r="U76" s="2"/>
      <c r="V76" s="2"/>
      <c r="W76" s="2"/>
      <c r="X76" s="2"/>
      <c r="Y76" s="2"/>
      <c r="Z76" s="2"/>
      <c r="AA76" s="2"/>
      <c r="AB76" s="2"/>
      <c r="AC76" s="2"/>
      <c r="AD76" s="2"/>
      <c r="AE76" s="2"/>
      <c r="AF76" s="67"/>
      <c r="AH76" s="25">
        <f t="shared" si="1"/>
        <v>0</v>
      </c>
      <c r="AI76" s="25">
        <f t="shared" si="2"/>
        <v>0</v>
      </c>
      <c r="AJ76" s="25">
        <f t="shared" si="3"/>
        <v>0</v>
      </c>
      <c r="AL76" s="37">
        <f t="shared" si="6"/>
        <v>0</v>
      </c>
    </row>
    <row r="77" spans="1:38" s="13" customFormat="1" ht="18.75" x14ac:dyDescent="0.3">
      <c r="A77" s="4" t="s">
        <v>17</v>
      </c>
      <c r="B77" s="26">
        <f>H77+J77+L77+N77+P77+R77+T77+V77+X77+Z77+AB77+AD77</f>
        <v>1597655.86</v>
      </c>
      <c r="C77" s="30">
        <f>C78+C79+C80+C81</f>
        <v>946678.29</v>
      </c>
      <c r="D77" s="30">
        <f>D78+D79+D80+D81</f>
        <v>941637.58000000007</v>
      </c>
      <c r="E77" s="30">
        <f>E78+E79+E80+E81</f>
        <v>817447.44</v>
      </c>
      <c r="F77" s="31">
        <f>E77/B77*100</f>
        <v>51.165426827276804</v>
      </c>
      <c r="G77" s="31">
        <f>E77/C77*100</f>
        <v>86.349021482260881</v>
      </c>
      <c r="H77" s="2">
        <f t="shared" ref="H77:AE77" si="38">H78+H79+H80+H81</f>
        <v>91057.959999999992</v>
      </c>
      <c r="I77" s="2">
        <f t="shared" si="38"/>
        <v>32135.7</v>
      </c>
      <c r="J77" s="2">
        <f t="shared" si="38"/>
        <v>128271.6</v>
      </c>
      <c r="K77" s="2">
        <f t="shared" si="38"/>
        <v>119168</v>
      </c>
      <c r="L77" s="2">
        <f>L78+L79+L80+L81</f>
        <v>126147.6</v>
      </c>
      <c r="M77" s="2">
        <f t="shared" si="38"/>
        <v>120804.4</v>
      </c>
      <c r="N77" s="2">
        <f t="shared" si="38"/>
        <v>135632.4</v>
      </c>
      <c r="O77" s="2">
        <f t="shared" si="38"/>
        <v>132768.4</v>
      </c>
      <c r="P77" s="2">
        <f t="shared" si="38"/>
        <v>295145.93</v>
      </c>
      <c r="Q77" s="2">
        <f t="shared" si="38"/>
        <v>163712.6</v>
      </c>
      <c r="R77" s="2">
        <f t="shared" si="38"/>
        <v>170422.8</v>
      </c>
      <c r="S77" s="2">
        <f t="shared" si="38"/>
        <v>248858.34</v>
      </c>
      <c r="T77" s="2">
        <f t="shared" si="38"/>
        <v>94606.09</v>
      </c>
      <c r="U77" s="2">
        <f t="shared" si="38"/>
        <v>0</v>
      </c>
      <c r="V77" s="2">
        <f t="shared" si="38"/>
        <v>68303.990000000005</v>
      </c>
      <c r="W77" s="2">
        <f t="shared" si="38"/>
        <v>0</v>
      </c>
      <c r="X77" s="2">
        <f t="shared" si="38"/>
        <v>100172.3</v>
      </c>
      <c r="Y77" s="2">
        <f t="shared" si="38"/>
        <v>0</v>
      </c>
      <c r="Z77" s="2">
        <f t="shared" si="38"/>
        <v>119061.66</v>
      </c>
      <c r="AA77" s="2">
        <f t="shared" si="38"/>
        <v>0</v>
      </c>
      <c r="AB77" s="2">
        <f t="shared" si="38"/>
        <v>114087.82</v>
      </c>
      <c r="AC77" s="2">
        <f t="shared" si="38"/>
        <v>0</v>
      </c>
      <c r="AD77" s="2">
        <f t="shared" si="38"/>
        <v>154745.71000000002</v>
      </c>
      <c r="AE77" s="2">
        <f t="shared" si="38"/>
        <v>0</v>
      </c>
      <c r="AF77" s="67"/>
      <c r="AH77" s="39">
        <f t="shared" si="1"/>
        <v>1597655.86</v>
      </c>
      <c r="AI77" s="39">
        <f t="shared" si="2"/>
        <v>946678.29</v>
      </c>
      <c r="AJ77" s="39">
        <f t="shared" si="3"/>
        <v>817447.44</v>
      </c>
      <c r="AL77" s="37">
        <f t="shared" si="6"/>
        <v>129230.85000000009</v>
      </c>
    </row>
    <row r="78" spans="1:38" s="13" customFormat="1" ht="18.75" x14ac:dyDescent="0.3">
      <c r="A78" s="3" t="s">
        <v>13</v>
      </c>
      <c r="B78" s="30">
        <f>H78+J78+L78+N78+P78+R78+T78+V78+X78+Z78+AB78+AD78</f>
        <v>1349109.7</v>
      </c>
      <c r="C78" s="30">
        <f>H78+J78+L78+N78+P78+R78</f>
        <v>807474</v>
      </c>
      <c r="D78" s="30">
        <v>802453.01</v>
      </c>
      <c r="E78" s="30">
        <f>I78+K78+M78+O78+Q78+S78+U78+W78+Y78+AA78+AC78+AE78</f>
        <v>696367.52</v>
      </c>
      <c r="F78" s="31">
        <f>E78/B78*100</f>
        <v>51.616819595915743</v>
      </c>
      <c r="G78" s="31">
        <f>E78/C78*100</f>
        <v>86.24024055263699</v>
      </c>
      <c r="H78" s="2">
        <v>67320</v>
      </c>
      <c r="I78" s="2">
        <v>19199</v>
      </c>
      <c r="J78" s="2">
        <v>104997</v>
      </c>
      <c r="K78" s="2">
        <v>97730.8</v>
      </c>
      <c r="L78" s="2">
        <v>106359</v>
      </c>
      <c r="M78" s="2">
        <v>99341.9</v>
      </c>
      <c r="N78" s="2">
        <v>110275</v>
      </c>
      <c r="O78" s="2">
        <v>112186.1</v>
      </c>
      <c r="P78" s="2">
        <v>270230</v>
      </c>
      <c r="Q78" s="2">
        <v>142897</v>
      </c>
      <c r="R78" s="2">
        <v>148293</v>
      </c>
      <c r="S78" s="2">
        <v>225012.72</v>
      </c>
      <c r="T78" s="2">
        <v>72123</v>
      </c>
      <c r="U78" s="2"/>
      <c r="V78" s="2">
        <v>51398</v>
      </c>
      <c r="W78" s="2"/>
      <c r="X78" s="2">
        <v>82570</v>
      </c>
      <c r="Y78" s="2"/>
      <c r="Z78" s="2">
        <v>98335</v>
      </c>
      <c r="AA78" s="2"/>
      <c r="AB78" s="2">
        <v>97398</v>
      </c>
      <c r="AC78" s="2"/>
      <c r="AD78" s="2">
        <v>139811.70000000001</v>
      </c>
      <c r="AE78" s="2"/>
      <c r="AF78" s="67"/>
      <c r="AH78" s="39">
        <f t="shared" si="1"/>
        <v>1349109.7</v>
      </c>
      <c r="AI78" s="39">
        <f t="shared" si="2"/>
        <v>807474</v>
      </c>
      <c r="AJ78" s="39">
        <f t="shared" si="3"/>
        <v>696367.52</v>
      </c>
      <c r="AL78" s="37">
        <f t="shared" si="6"/>
        <v>111106.47999999998</v>
      </c>
    </row>
    <row r="79" spans="1:38" s="13" customFormat="1" ht="18.75" x14ac:dyDescent="0.3">
      <c r="A79" s="3" t="s">
        <v>14</v>
      </c>
      <c r="B79" s="30">
        <f>H79+J79+L79+N79+P79+R79+T79+V79+X79+Z79+AB79+AD79</f>
        <v>248546.15999999997</v>
      </c>
      <c r="C79" s="30">
        <f>H79+J79+L79+N79+P79+R79</f>
        <v>139204.28999999998</v>
      </c>
      <c r="D79" s="30">
        <v>139184.57</v>
      </c>
      <c r="E79" s="30">
        <f>I79+K79+M79+O79+Q79+S79+U79+W79+Y79+AA79+AC79+AE79</f>
        <v>121079.91999999998</v>
      </c>
      <c r="F79" s="31">
        <f>E79/B79*100</f>
        <v>48.715264802320824</v>
      </c>
      <c r="G79" s="31">
        <f>E79/C79*100</f>
        <v>86.980020515172342</v>
      </c>
      <c r="H79" s="2">
        <v>23737.96</v>
      </c>
      <c r="I79" s="2">
        <v>12936.7</v>
      </c>
      <c r="J79" s="2">
        <v>23274.6</v>
      </c>
      <c r="K79" s="2">
        <v>21437.200000000001</v>
      </c>
      <c r="L79" s="2">
        <v>19788.599999999999</v>
      </c>
      <c r="M79" s="2">
        <v>21462.5</v>
      </c>
      <c r="N79" s="2">
        <v>25357.4</v>
      </c>
      <c r="O79" s="2">
        <v>20582.3</v>
      </c>
      <c r="P79" s="2">
        <v>24915.93</v>
      </c>
      <c r="Q79" s="2">
        <v>20815.599999999999</v>
      </c>
      <c r="R79" s="2">
        <v>22129.8</v>
      </c>
      <c r="S79" s="2">
        <v>23845.62</v>
      </c>
      <c r="T79" s="2">
        <v>22483.09</v>
      </c>
      <c r="U79" s="2"/>
      <c r="V79" s="2">
        <v>16905.990000000002</v>
      </c>
      <c r="W79" s="2"/>
      <c r="X79" s="2">
        <v>17602.3</v>
      </c>
      <c r="Y79" s="2"/>
      <c r="Z79" s="2">
        <v>20726.66</v>
      </c>
      <c r="AA79" s="2"/>
      <c r="AB79" s="2">
        <v>16689.82</v>
      </c>
      <c r="AC79" s="2"/>
      <c r="AD79" s="2">
        <v>14934.01</v>
      </c>
      <c r="AE79" s="2"/>
      <c r="AF79" s="67"/>
      <c r="AH79" s="39">
        <f t="shared" si="1"/>
        <v>248546.15999999997</v>
      </c>
      <c r="AI79" s="39">
        <f t="shared" si="2"/>
        <v>139204.28999999998</v>
      </c>
      <c r="AJ79" s="39">
        <f t="shared" si="3"/>
        <v>121079.91999999998</v>
      </c>
      <c r="AL79" s="37">
        <f t="shared" si="6"/>
        <v>18124.369999999995</v>
      </c>
    </row>
    <row r="80" spans="1:38" s="13" customFormat="1" ht="18.75" x14ac:dyDescent="0.3">
      <c r="A80" s="3" t="s">
        <v>15</v>
      </c>
      <c r="B80" s="29"/>
      <c r="C80" s="29"/>
      <c r="D80" s="29"/>
      <c r="E80" s="29"/>
      <c r="F80" s="29"/>
      <c r="G80" s="29"/>
      <c r="H80" s="2"/>
      <c r="I80" s="2"/>
      <c r="J80" s="2"/>
      <c r="K80" s="2"/>
      <c r="L80" s="2"/>
      <c r="M80" s="2"/>
      <c r="N80" s="2"/>
      <c r="O80" s="2"/>
      <c r="P80" s="2"/>
      <c r="Q80" s="2"/>
      <c r="R80" s="2"/>
      <c r="S80" s="2"/>
      <c r="T80" s="2"/>
      <c r="U80" s="2"/>
      <c r="V80" s="2"/>
      <c r="W80" s="2"/>
      <c r="X80" s="2"/>
      <c r="Y80" s="2"/>
      <c r="Z80" s="2"/>
      <c r="AA80" s="2"/>
      <c r="AB80" s="2"/>
      <c r="AC80" s="2"/>
      <c r="AD80" s="2"/>
      <c r="AE80" s="2"/>
      <c r="AF80" s="68"/>
      <c r="AH80" s="39">
        <f t="shared" si="1"/>
        <v>0</v>
      </c>
      <c r="AI80" s="39">
        <f t="shared" si="2"/>
        <v>0</v>
      </c>
      <c r="AJ80" s="39">
        <f t="shared" si="3"/>
        <v>0</v>
      </c>
      <c r="AL80" s="37">
        <f t="shared" si="6"/>
        <v>0</v>
      </c>
    </row>
    <row r="81" spans="1:38" s="13" customFormat="1" ht="18.75" x14ac:dyDescent="0.3">
      <c r="A81" s="3" t="s">
        <v>16</v>
      </c>
      <c r="B81" s="29"/>
      <c r="C81" s="29"/>
      <c r="D81" s="29"/>
      <c r="E81" s="29"/>
      <c r="F81" s="29"/>
      <c r="G81" s="29"/>
      <c r="H81" s="2"/>
      <c r="I81" s="2"/>
      <c r="J81" s="2"/>
      <c r="K81" s="2"/>
      <c r="L81" s="2"/>
      <c r="M81" s="2"/>
      <c r="N81" s="2"/>
      <c r="O81" s="2"/>
      <c r="P81" s="2"/>
      <c r="Q81" s="2"/>
      <c r="R81" s="2"/>
      <c r="S81" s="2"/>
      <c r="T81" s="2"/>
      <c r="U81" s="2"/>
      <c r="V81" s="2"/>
      <c r="W81" s="2"/>
      <c r="X81" s="2"/>
      <c r="Y81" s="2"/>
      <c r="Z81" s="2"/>
      <c r="AA81" s="2"/>
      <c r="AB81" s="2"/>
      <c r="AC81" s="2"/>
      <c r="AD81" s="2"/>
      <c r="AE81" s="2"/>
      <c r="AF81" s="44"/>
      <c r="AH81" s="39">
        <f t="shared" si="1"/>
        <v>0</v>
      </c>
      <c r="AI81" s="39">
        <f t="shared" si="2"/>
        <v>0</v>
      </c>
      <c r="AJ81" s="39">
        <f t="shared" si="3"/>
        <v>0</v>
      </c>
      <c r="AL81" s="37">
        <f t="shared" si="6"/>
        <v>0</v>
      </c>
    </row>
    <row r="82" spans="1:38" s="13" customFormat="1" ht="18.75" x14ac:dyDescent="0.3">
      <c r="A82" s="3"/>
      <c r="B82" s="32"/>
      <c r="C82" s="32"/>
      <c r="D82" s="32"/>
      <c r="E82" s="32"/>
      <c r="F82" s="32"/>
      <c r="G82" s="32"/>
      <c r="H82" s="2"/>
      <c r="I82" s="2"/>
      <c r="J82" s="2"/>
      <c r="K82" s="2"/>
      <c r="L82" s="2"/>
      <c r="M82" s="2"/>
      <c r="N82" s="2"/>
      <c r="O82" s="2"/>
      <c r="P82" s="2"/>
      <c r="Q82" s="2"/>
      <c r="R82" s="2"/>
      <c r="S82" s="2"/>
      <c r="T82" s="2"/>
      <c r="U82" s="2"/>
      <c r="V82" s="2"/>
      <c r="W82" s="2"/>
      <c r="X82" s="2"/>
      <c r="Y82" s="2"/>
      <c r="Z82" s="2"/>
      <c r="AA82" s="2"/>
      <c r="AB82" s="2"/>
      <c r="AC82" s="2"/>
      <c r="AD82" s="2"/>
      <c r="AE82" s="2"/>
      <c r="AF82" s="44"/>
      <c r="AH82" s="25">
        <f t="shared" si="1"/>
        <v>0</v>
      </c>
      <c r="AI82" s="25">
        <f t="shared" si="2"/>
        <v>0</v>
      </c>
      <c r="AJ82" s="25">
        <f t="shared" si="3"/>
        <v>0</v>
      </c>
      <c r="AL82" s="37">
        <f t="shared" si="6"/>
        <v>0</v>
      </c>
    </row>
    <row r="83" spans="1:38" s="56" customFormat="1" ht="93.75" x14ac:dyDescent="0.3">
      <c r="A83" s="55" t="s">
        <v>22</v>
      </c>
      <c r="B83" s="50">
        <f>H83+J83+L83+N83+P83+R83+T83+V83+X83+Z83+AB83+AD83</f>
        <v>12440.531999999999</v>
      </c>
      <c r="C83" s="51">
        <f>C85</f>
        <v>6914.2</v>
      </c>
      <c r="D83" s="51">
        <f>D85</f>
        <v>6914.1</v>
      </c>
      <c r="E83" s="51">
        <f>E85</f>
        <v>5899.8789999999999</v>
      </c>
      <c r="F83" s="52">
        <f>E83/B83*100</f>
        <v>47.424651936106912</v>
      </c>
      <c r="G83" s="52">
        <f>E83/C83*100</f>
        <v>85.329886320904805</v>
      </c>
      <c r="H83" s="51">
        <f>H85</f>
        <v>732.5</v>
      </c>
      <c r="I83" s="51">
        <f>I85</f>
        <v>489.3</v>
      </c>
      <c r="J83" s="51">
        <f t="shared" ref="J83:AD83" si="39">J85</f>
        <v>1040.7</v>
      </c>
      <c r="K83" s="51">
        <f>K85</f>
        <v>914.9</v>
      </c>
      <c r="L83" s="51">
        <f t="shared" si="39"/>
        <v>978.1</v>
      </c>
      <c r="M83" s="51">
        <f>M85</f>
        <v>986.9</v>
      </c>
      <c r="N83" s="51">
        <f t="shared" si="39"/>
        <v>1004</v>
      </c>
      <c r="O83" s="51">
        <f>O85</f>
        <v>1021.1</v>
      </c>
      <c r="P83" s="51">
        <f t="shared" si="39"/>
        <v>1552.2</v>
      </c>
      <c r="Q83" s="51">
        <f>Q85</f>
        <v>1051.2</v>
      </c>
      <c r="R83" s="51">
        <f t="shared" si="39"/>
        <v>1606.7</v>
      </c>
      <c r="S83" s="51">
        <f>S85</f>
        <v>1436.479</v>
      </c>
      <c r="T83" s="51">
        <f t="shared" si="39"/>
        <v>916.3</v>
      </c>
      <c r="U83" s="51">
        <f>U85</f>
        <v>0</v>
      </c>
      <c r="V83" s="51">
        <f t="shared" si="39"/>
        <v>622</v>
      </c>
      <c r="W83" s="51">
        <f>W85</f>
        <v>0</v>
      </c>
      <c r="X83" s="51">
        <f t="shared" si="39"/>
        <v>941.4</v>
      </c>
      <c r="Y83" s="51">
        <f>Y85</f>
        <v>0</v>
      </c>
      <c r="Z83" s="51">
        <f t="shared" si="39"/>
        <v>960.2</v>
      </c>
      <c r="AA83" s="51">
        <f>AA85</f>
        <v>0</v>
      </c>
      <c r="AB83" s="51">
        <f t="shared" si="39"/>
        <v>903.8</v>
      </c>
      <c r="AC83" s="51">
        <f>AC85</f>
        <v>0</v>
      </c>
      <c r="AD83" s="51">
        <f t="shared" si="39"/>
        <v>1182.6320000000001</v>
      </c>
      <c r="AE83" s="51">
        <f>AE85</f>
        <v>0</v>
      </c>
      <c r="AF83" s="83"/>
      <c r="AH83" s="54">
        <f t="shared" si="1"/>
        <v>12440.531999999999</v>
      </c>
      <c r="AI83" s="54">
        <f t="shared" si="2"/>
        <v>6914.2</v>
      </c>
      <c r="AJ83" s="54">
        <f t="shared" si="3"/>
        <v>5899.8789999999999</v>
      </c>
      <c r="AL83" s="57">
        <f t="shared" si="6"/>
        <v>1014.3209999999999</v>
      </c>
    </row>
    <row r="84" spans="1:38" s="13" customFormat="1" ht="168.75" x14ac:dyDescent="0.3">
      <c r="A84" s="4" t="s">
        <v>43</v>
      </c>
      <c r="B84" s="29"/>
      <c r="C84" s="29"/>
      <c r="D84" s="29"/>
      <c r="E84" s="29"/>
      <c r="F84" s="29"/>
      <c r="G84" s="29"/>
      <c r="H84" s="2"/>
      <c r="I84" s="2"/>
      <c r="J84" s="2"/>
      <c r="K84" s="2"/>
      <c r="L84" s="2"/>
      <c r="M84" s="2"/>
      <c r="N84" s="2"/>
      <c r="O84" s="2"/>
      <c r="P84" s="2"/>
      <c r="Q84" s="2"/>
      <c r="R84" s="2"/>
      <c r="S84" s="2"/>
      <c r="T84" s="2"/>
      <c r="U84" s="2"/>
      <c r="V84" s="2"/>
      <c r="W84" s="2"/>
      <c r="X84" s="2"/>
      <c r="Y84" s="2"/>
      <c r="Z84" s="2"/>
      <c r="AA84" s="2"/>
      <c r="AB84" s="2"/>
      <c r="AC84" s="2"/>
      <c r="AD84" s="2"/>
      <c r="AE84" s="2"/>
      <c r="AF84" s="44"/>
      <c r="AH84" s="39">
        <f t="shared" si="1"/>
        <v>0</v>
      </c>
      <c r="AI84" s="39">
        <f t="shared" si="2"/>
        <v>0</v>
      </c>
      <c r="AJ84" s="39">
        <f t="shared" si="3"/>
        <v>0</v>
      </c>
      <c r="AL84" s="37">
        <f t="shared" si="6"/>
        <v>0</v>
      </c>
    </row>
    <row r="85" spans="1:38" s="13" customFormat="1" ht="18.75" x14ac:dyDescent="0.3">
      <c r="A85" s="4" t="s">
        <v>17</v>
      </c>
      <c r="B85" s="26">
        <f>H85+J85+L85+N85+P85+R85+T85+V85+X85+Z85+AB85+AD85</f>
        <v>12440.531999999999</v>
      </c>
      <c r="C85" s="2">
        <f>C86+C87+C88+C89</f>
        <v>6914.2</v>
      </c>
      <c r="D85" s="2">
        <f>D86+D87+D88+D89</f>
        <v>6914.1</v>
      </c>
      <c r="E85" s="2">
        <f>E86+E87+E88+E89</f>
        <v>5899.8789999999999</v>
      </c>
      <c r="F85" s="31">
        <f>E85/B85*100</f>
        <v>47.424651936106912</v>
      </c>
      <c r="G85" s="31">
        <f>E85/C85*100</f>
        <v>85.329886320904805</v>
      </c>
      <c r="H85" s="2">
        <f t="shared" ref="H85:AD85" si="40">H86+H87+H88+H89</f>
        <v>732.5</v>
      </c>
      <c r="I85" s="2">
        <f>I86+I87+I88+I89</f>
        <v>489.3</v>
      </c>
      <c r="J85" s="2">
        <f t="shared" si="40"/>
        <v>1040.7</v>
      </c>
      <c r="K85" s="2">
        <f>K86+K87+K88+K89</f>
        <v>914.9</v>
      </c>
      <c r="L85" s="2">
        <f t="shared" si="40"/>
        <v>978.1</v>
      </c>
      <c r="M85" s="2">
        <f>M86+M87+M88+M89</f>
        <v>986.9</v>
      </c>
      <c r="N85" s="2">
        <f t="shared" si="40"/>
        <v>1004</v>
      </c>
      <c r="O85" s="2">
        <f>O86+O87+O88+O89</f>
        <v>1021.1</v>
      </c>
      <c r="P85" s="2">
        <f t="shared" si="40"/>
        <v>1552.2</v>
      </c>
      <c r="Q85" s="2">
        <f>Q86+Q87+Q88+Q89</f>
        <v>1051.2</v>
      </c>
      <c r="R85" s="2">
        <f t="shared" si="40"/>
        <v>1606.7</v>
      </c>
      <c r="S85" s="2">
        <f>S86+S87+S88+S89</f>
        <v>1436.479</v>
      </c>
      <c r="T85" s="2">
        <f t="shared" si="40"/>
        <v>916.3</v>
      </c>
      <c r="U85" s="2">
        <f>U86+U87+U88+U89</f>
        <v>0</v>
      </c>
      <c r="V85" s="2">
        <f t="shared" si="40"/>
        <v>622</v>
      </c>
      <c r="W85" s="2">
        <f>W86+W87+W88+W89</f>
        <v>0</v>
      </c>
      <c r="X85" s="2">
        <f t="shared" si="40"/>
        <v>941.4</v>
      </c>
      <c r="Y85" s="2">
        <f>Y86+Y87+Y88+Y89</f>
        <v>0</v>
      </c>
      <c r="Z85" s="2">
        <f t="shared" si="40"/>
        <v>960.2</v>
      </c>
      <c r="AA85" s="2">
        <f>AA86+AA87+AA88+AA89</f>
        <v>0</v>
      </c>
      <c r="AB85" s="2">
        <f t="shared" si="40"/>
        <v>903.8</v>
      </c>
      <c r="AC85" s="2">
        <f>AC86+AC87+AC88+AC89</f>
        <v>0</v>
      </c>
      <c r="AD85" s="2">
        <f t="shared" si="40"/>
        <v>1182.6320000000001</v>
      </c>
      <c r="AE85" s="2">
        <f>AE86+AE87+AE88+AE89</f>
        <v>0</v>
      </c>
      <c r="AF85" s="44"/>
      <c r="AH85" s="39">
        <f t="shared" si="1"/>
        <v>12440.531999999999</v>
      </c>
      <c r="AI85" s="39">
        <f t="shared" si="2"/>
        <v>6914.2</v>
      </c>
      <c r="AJ85" s="39">
        <f t="shared" si="3"/>
        <v>5899.8789999999999</v>
      </c>
      <c r="AL85" s="37">
        <f t="shared" si="6"/>
        <v>1014.3209999999999</v>
      </c>
    </row>
    <row r="86" spans="1:38" s="13" customFormat="1" ht="18.75" x14ac:dyDescent="0.3">
      <c r="A86" s="3" t="s">
        <v>13</v>
      </c>
      <c r="B86" s="2">
        <f>B98</f>
        <v>60</v>
      </c>
      <c r="C86" s="2">
        <f>C98</f>
        <v>60</v>
      </c>
      <c r="D86" s="2">
        <f>D98</f>
        <v>60</v>
      </c>
      <c r="E86" s="2">
        <f>E98</f>
        <v>60</v>
      </c>
      <c r="F86" s="29"/>
      <c r="G86" s="29"/>
      <c r="H86" s="2"/>
      <c r="I86" s="2">
        <f>I98</f>
        <v>0</v>
      </c>
      <c r="J86" s="2"/>
      <c r="K86" s="2">
        <f>K98</f>
        <v>0</v>
      </c>
      <c r="L86" s="2"/>
      <c r="M86" s="2">
        <f>M98</f>
        <v>0</v>
      </c>
      <c r="N86" s="2"/>
      <c r="O86" s="2">
        <f>O98</f>
        <v>0</v>
      </c>
      <c r="P86" s="2">
        <f>P98</f>
        <v>60</v>
      </c>
      <c r="Q86" s="2">
        <f>Q98</f>
        <v>50</v>
      </c>
      <c r="R86" s="2"/>
      <c r="S86" s="2">
        <f>S98</f>
        <v>10</v>
      </c>
      <c r="T86" s="2"/>
      <c r="U86" s="2">
        <f>U98</f>
        <v>0</v>
      </c>
      <c r="V86" s="2"/>
      <c r="W86" s="2">
        <f>W98</f>
        <v>0</v>
      </c>
      <c r="X86" s="2"/>
      <c r="Y86" s="2">
        <f>Y98</f>
        <v>0</v>
      </c>
      <c r="Z86" s="2"/>
      <c r="AA86" s="2">
        <f>AA98</f>
        <v>0</v>
      </c>
      <c r="AB86" s="2"/>
      <c r="AC86" s="2">
        <f>AC98</f>
        <v>0</v>
      </c>
      <c r="AD86" s="2"/>
      <c r="AE86" s="2">
        <f>AE98</f>
        <v>0</v>
      </c>
      <c r="AF86" s="44"/>
      <c r="AH86" s="39">
        <f t="shared" si="1"/>
        <v>60</v>
      </c>
      <c r="AI86" s="39">
        <f t="shared" si="2"/>
        <v>60</v>
      </c>
      <c r="AJ86" s="39">
        <f t="shared" si="3"/>
        <v>60</v>
      </c>
      <c r="AL86" s="37">
        <f t="shared" si="6"/>
        <v>0</v>
      </c>
    </row>
    <row r="87" spans="1:38" s="13" customFormat="1" ht="18.75" x14ac:dyDescent="0.3">
      <c r="A87" s="3" t="s">
        <v>14</v>
      </c>
      <c r="B87" s="30">
        <f>H87+J87+L87+N87+P87+R87+T87+V87+X87+Z87+AB87+AD87</f>
        <v>12380.531999999999</v>
      </c>
      <c r="C87" s="2">
        <f>C93</f>
        <v>6854.2</v>
      </c>
      <c r="D87" s="2">
        <f>D93</f>
        <v>6854.1</v>
      </c>
      <c r="E87" s="2">
        <f>E93</f>
        <v>5839.8789999999999</v>
      </c>
      <c r="F87" s="31">
        <f>E87/B87*100</f>
        <v>47.169855059540254</v>
      </c>
      <c r="G87" s="31">
        <f>E87/C87*100</f>
        <v>85.201467713226933</v>
      </c>
      <c r="H87" s="2">
        <f>H93</f>
        <v>732.5</v>
      </c>
      <c r="I87" s="2">
        <f>I93</f>
        <v>489.3</v>
      </c>
      <c r="J87" s="2">
        <f t="shared" ref="J87:AD87" si="41">J93</f>
        <v>1040.7</v>
      </c>
      <c r="K87" s="2">
        <f>K93</f>
        <v>914.9</v>
      </c>
      <c r="L87" s="2">
        <f t="shared" si="41"/>
        <v>978.1</v>
      </c>
      <c r="M87" s="2">
        <f>M93</f>
        <v>986.9</v>
      </c>
      <c r="N87" s="2">
        <f t="shared" si="41"/>
        <v>1004</v>
      </c>
      <c r="O87" s="2">
        <f>O93</f>
        <v>1021.1</v>
      </c>
      <c r="P87" s="2">
        <f t="shared" si="41"/>
        <v>1492.2</v>
      </c>
      <c r="Q87" s="2">
        <f>Q93</f>
        <v>1001.2</v>
      </c>
      <c r="R87" s="2">
        <f t="shared" si="41"/>
        <v>1606.7</v>
      </c>
      <c r="S87" s="2">
        <f>S93</f>
        <v>1426.479</v>
      </c>
      <c r="T87" s="2">
        <f t="shared" si="41"/>
        <v>916.3</v>
      </c>
      <c r="U87" s="2">
        <f>U93</f>
        <v>0</v>
      </c>
      <c r="V87" s="2">
        <f t="shared" si="41"/>
        <v>622</v>
      </c>
      <c r="W87" s="2">
        <f>W93</f>
        <v>0</v>
      </c>
      <c r="X87" s="2">
        <f t="shared" si="41"/>
        <v>941.4</v>
      </c>
      <c r="Y87" s="2">
        <f>Y93</f>
        <v>0</v>
      </c>
      <c r="Z87" s="2">
        <f t="shared" si="41"/>
        <v>960.2</v>
      </c>
      <c r="AA87" s="2">
        <f>AA93</f>
        <v>0</v>
      </c>
      <c r="AB87" s="2">
        <f t="shared" si="41"/>
        <v>903.8</v>
      </c>
      <c r="AC87" s="2">
        <f>AC93</f>
        <v>0</v>
      </c>
      <c r="AD87" s="2">
        <f t="shared" si="41"/>
        <v>1182.6320000000001</v>
      </c>
      <c r="AE87" s="2">
        <f>AE93</f>
        <v>0</v>
      </c>
      <c r="AF87" s="44"/>
      <c r="AH87" s="39">
        <f t="shared" ref="AH87:AH150" si="42">H87+J87+L87+N87+P87+R87+T87+V87+X87+Z87+AB87+AD87</f>
        <v>12380.531999999999</v>
      </c>
      <c r="AI87" s="39">
        <f t="shared" ref="AI87:AI150" si="43">H87+J87+L87+N87+P87+R87</f>
        <v>6854.2</v>
      </c>
      <c r="AJ87" s="39">
        <f t="shared" ref="AJ87:AJ150" si="44">I87+K87+M87+O87+Q87+S87+U87+W87+Y87+AA87+AC87+AE87</f>
        <v>5839.8789999999999</v>
      </c>
      <c r="AL87" s="37">
        <f t="shared" si="6"/>
        <v>1014.3209999999999</v>
      </c>
    </row>
    <row r="88" spans="1:38" s="13" customFormat="1" ht="18.75" x14ac:dyDescent="0.3">
      <c r="A88" s="3" t="s">
        <v>15</v>
      </c>
      <c r="B88" s="29"/>
      <c r="C88" s="2"/>
      <c r="D88" s="29"/>
      <c r="E88" s="29"/>
      <c r="F88" s="29"/>
      <c r="G88" s="29"/>
      <c r="H88" s="2"/>
      <c r="I88" s="2"/>
      <c r="J88" s="2"/>
      <c r="K88" s="2"/>
      <c r="L88" s="2"/>
      <c r="M88" s="2"/>
      <c r="N88" s="2"/>
      <c r="O88" s="2"/>
      <c r="P88" s="2"/>
      <c r="Q88" s="2"/>
      <c r="R88" s="2"/>
      <c r="S88" s="2"/>
      <c r="T88" s="2"/>
      <c r="U88" s="2"/>
      <c r="V88" s="2"/>
      <c r="W88" s="2"/>
      <c r="X88" s="2"/>
      <c r="Y88" s="2"/>
      <c r="Z88" s="2"/>
      <c r="AA88" s="2"/>
      <c r="AB88" s="2"/>
      <c r="AC88" s="2"/>
      <c r="AD88" s="2"/>
      <c r="AE88" s="2"/>
      <c r="AF88" s="44"/>
      <c r="AH88" s="39">
        <f t="shared" si="42"/>
        <v>0</v>
      </c>
      <c r="AI88" s="39">
        <f t="shared" si="43"/>
        <v>0</v>
      </c>
      <c r="AJ88" s="39">
        <f t="shared" si="44"/>
        <v>0</v>
      </c>
      <c r="AL88" s="37">
        <f t="shared" si="6"/>
        <v>0</v>
      </c>
    </row>
    <row r="89" spans="1:38" s="13" customFormat="1" ht="18.75" x14ac:dyDescent="0.3">
      <c r="A89" s="3" t="s">
        <v>16</v>
      </c>
      <c r="B89" s="29"/>
      <c r="C89" s="2"/>
      <c r="D89" s="29"/>
      <c r="E89" s="29"/>
      <c r="F89" s="29"/>
      <c r="G89" s="29"/>
      <c r="H89" s="2"/>
      <c r="I89" s="2"/>
      <c r="J89" s="2"/>
      <c r="K89" s="2"/>
      <c r="L89" s="2"/>
      <c r="M89" s="2"/>
      <c r="N89" s="2"/>
      <c r="O89" s="2"/>
      <c r="P89" s="2"/>
      <c r="Q89" s="2"/>
      <c r="R89" s="2"/>
      <c r="S89" s="2"/>
      <c r="T89" s="2"/>
      <c r="U89" s="2"/>
      <c r="V89" s="2"/>
      <c r="W89" s="2"/>
      <c r="X89" s="2"/>
      <c r="Y89" s="2"/>
      <c r="Z89" s="2"/>
      <c r="AA89" s="2"/>
      <c r="AB89" s="2"/>
      <c r="AC89" s="2"/>
      <c r="AD89" s="2"/>
      <c r="AE89" s="2"/>
      <c r="AF89" s="44"/>
      <c r="AH89" s="39">
        <f t="shared" si="42"/>
        <v>0</v>
      </c>
      <c r="AI89" s="39">
        <f t="shared" si="43"/>
        <v>0</v>
      </c>
      <c r="AJ89" s="39">
        <f t="shared" si="44"/>
        <v>0</v>
      </c>
      <c r="AL89" s="37">
        <f t="shared" si="6"/>
        <v>0</v>
      </c>
    </row>
    <row r="90" spans="1:38" s="13" customFormat="1" ht="168.75" x14ac:dyDescent="0.3">
      <c r="A90" s="3" t="s">
        <v>44</v>
      </c>
      <c r="B90" s="33"/>
      <c r="C90" s="33"/>
      <c r="D90" s="33"/>
      <c r="E90" s="33"/>
      <c r="F90" s="33"/>
      <c r="G90" s="33"/>
      <c r="H90" s="2"/>
      <c r="I90" s="2"/>
      <c r="J90" s="2"/>
      <c r="K90" s="2"/>
      <c r="L90" s="2"/>
      <c r="M90" s="2"/>
      <c r="N90" s="2"/>
      <c r="O90" s="2"/>
      <c r="P90" s="2"/>
      <c r="Q90" s="2"/>
      <c r="R90" s="2"/>
      <c r="S90" s="2"/>
      <c r="T90" s="2"/>
      <c r="U90" s="2"/>
      <c r="V90" s="2"/>
      <c r="W90" s="2"/>
      <c r="X90" s="2"/>
      <c r="Y90" s="2"/>
      <c r="Z90" s="2"/>
      <c r="AA90" s="2"/>
      <c r="AB90" s="2"/>
      <c r="AC90" s="2"/>
      <c r="AD90" s="2"/>
      <c r="AE90" s="2"/>
      <c r="AF90" s="66" t="s">
        <v>89</v>
      </c>
      <c r="AH90" s="39">
        <f t="shared" si="42"/>
        <v>0</v>
      </c>
      <c r="AI90" s="39">
        <f t="shared" si="43"/>
        <v>0</v>
      </c>
      <c r="AJ90" s="39">
        <f t="shared" si="44"/>
        <v>0</v>
      </c>
      <c r="AL90" s="37">
        <f t="shared" si="6"/>
        <v>0</v>
      </c>
    </row>
    <row r="91" spans="1:38" s="13" customFormat="1" ht="18.75" x14ac:dyDescent="0.3">
      <c r="A91" s="4" t="s">
        <v>17</v>
      </c>
      <c r="B91" s="26">
        <f>H91+J91+L91+N91+P91+R91+T91+V91+X91+Z91+AB91+AD91</f>
        <v>12380.531999999999</v>
      </c>
      <c r="C91" s="30">
        <f>C92+C93+C94+C95</f>
        <v>6854.2</v>
      </c>
      <c r="D91" s="30">
        <f>D92+D93+D94+D95</f>
        <v>6854.1</v>
      </c>
      <c r="E91" s="30">
        <f>E92+E93+E94+E95</f>
        <v>5839.8789999999999</v>
      </c>
      <c r="F91" s="31">
        <f>E91/B91*100</f>
        <v>47.169855059540254</v>
      </c>
      <c r="G91" s="31">
        <f>E91/C91*100</f>
        <v>85.201467713226933</v>
      </c>
      <c r="H91" s="2">
        <f t="shared" ref="H91:AE91" si="45">H92+H93+H94+H95</f>
        <v>732.5</v>
      </c>
      <c r="I91" s="2">
        <f t="shared" si="45"/>
        <v>489.3</v>
      </c>
      <c r="J91" s="2">
        <f t="shared" si="45"/>
        <v>1040.7</v>
      </c>
      <c r="K91" s="2">
        <f t="shared" si="45"/>
        <v>914.9</v>
      </c>
      <c r="L91" s="2">
        <f t="shared" si="45"/>
        <v>978.1</v>
      </c>
      <c r="M91" s="2">
        <f t="shared" si="45"/>
        <v>986.9</v>
      </c>
      <c r="N91" s="2">
        <f t="shared" si="45"/>
        <v>1004</v>
      </c>
      <c r="O91" s="2">
        <f t="shared" si="45"/>
        <v>1021.1</v>
      </c>
      <c r="P91" s="2">
        <f t="shared" si="45"/>
        <v>1492.2</v>
      </c>
      <c r="Q91" s="2">
        <f t="shared" si="45"/>
        <v>1001.2</v>
      </c>
      <c r="R91" s="2">
        <f t="shared" si="45"/>
        <v>1606.7</v>
      </c>
      <c r="S91" s="2">
        <f t="shared" si="45"/>
        <v>1426.479</v>
      </c>
      <c r="T91" s="2">
        <f t="shared" si="45"/>
        <v>916.3</v>
      </c>
      <c r="U91" s="2">
        <f t="shared" si="45"/>
        <v>0</v>
      </c>
      <c r="V91" s="2">
        <f t="shared" si="45"/>
        <v>622</v>
      </c>
      <c r="W91" s="2">
        <f t="shared" si="45"/>
        <v>0</v>
      </c>
      <c r="X91" s="2">
        <f t="shared" si="45"/>
        <v>941.4</v>
      </c>
      <c r="Y91" s="2">
        <f t="shared" si="45"/>
        <v>0</v>
      </c>
      <c r="Z91" s="2">
        <f t="shared" si="45"/>
        <v>960.2</v>
      </c>
      <c r="AA91" s="2">
        <f t="shared" si="45"/>
        <v>0</v>
      </c>
      <c r="AB91" s="2">
        <f t="shared" si="45"/>
        <v>903.8</v>
      </c>
      <c r="AC91" s="2">
        <f t="shared" si="45"/>
        <v>0</v>
      </c>
      <c r="AD91" s="2">
        <f t="shared" si="45"/>
        <v>1182.6320000000001</v>
      </c>
      <c r="AE91" s="2">
        <f t="shared" si="45"/>
        <v>0</v>
      </c>
      <c r="AF91" s="67"/>
      <c r="AH91" s="39">
        <f t="shared" si="42"/>
        <v>12380.531999999999</v>
      </c>
      <c r="AI91" s="39">
        <f t="shared" si="43"/>
        <v>6854.2</v>
      </c>
      <c r="AJ91" s="39">
        <f t="shared" si="44"/>
        <v>5839.8789999999999</v>
      </c>
      <c r="AL91" s="37">
        <f t="shared" si="6"/>
        <v>1014.3209999999999</v>
      </c>
    </row>
    <row r="92" spans="1:38" s="13" customFormat="1" ht="18.75" x14ac:dyDescent="0.3">
      <c r="A92" s="3" t="s">
        <v>13</v>
      </c>
      <c r="B92" s="29"/>
      <c r="C92" s="30">
        <f>H92</f>
        <v>0</v>
      </c>
      <c r="D92" s="29"/>
      <c r="E92" s="29"/>
      <c r="F92" s="29"/>
      <c r="G92" s="29"/>
      <c r="H92" s="2"/>
      <c r="I92" s="2"/>
      <c r="J92" s="2"/>
      <c r="K92" s="2"/>
      <c r="L92" s="2"/>
      <c r="M92" s="2"/>
      <c r="N92" s="2"/>
      <c r="O92" s="2"/>
      <c r="P92" s="2"/>
      <c r="Q92" s="2"/>
      <c r="R92" s="2"/>
      <c r="S92" s="2"/>
      <c r="T92" s="2"/>
      <c r="U92" s="2"/>
      <c r="V92" s="2"/>
      <c r="W92" s="2"/>
      <c r="X92" s="2"/>
      <c r="Y92" s="2"/>
      <c r="Z92" s="2"/>
      <c r="AA92" s="2"/>
      <c r="AB92" s="2"/>
      <c r="AC92" s="2"/>
      <c r="AD92" s="2"/>
      <c r="AE92" s="2"/>
      <c r="AF92" s="67"/>
      <c r="AH92" s="39">
        <f t="shared" si="42"/>
        <v>0</v>
      </c>
      <c r="AI92" s="39">
        <f t="shared" si="43"/>
        <v>0</v>
      </c>
      <c r="AJ92" s="39">
        <f t="shared" si="44"/>
        <v>0</v>
      </c>
      <c r="AL92" s="37">
        <f t="shared" si="6"/>
        <v>0</v>
      </c>
    </row>
    <row r="93" spans="1:38" s="13" customFormat="1" ht="18.75" x14ac:dyDescent="0.3">
      <c r="A93" s="3" t="s">
        <v>14</v>
      </c>
      <c r="B93" s="30">
        <f>H93+J93+L93+N93+P93+R93+T93+V93+X93+Z93+AB93+AD93</f>
        <v>12380.531999999999</v>
      </c>
      <c r="C93" s="30">
        <f>H93+J93+L93+N93+P93+R93</f>
        <v>6854.2</v>
      </c>
      <c r="D93" s="30">
        <v>6854.1</v>
      </c>
      <c r="E93" s="30">
        <f>I93+K93+M93+O93+Q93+S93+U93+W93+Y93+AA93+AC93+AE93</f>
        <v>5839.8789999999999</v>
      </c>
      <c r="F93" s="31">
        <f>E93/B93*100</f>
        <v>47.169855059540254</v>
      </c>
      <c r="G93" s="31">
        <f>E93/C93*100</f>
        <v>85.201467713226933</v>
      </c>
      <c r="H93" s="2">
        <v>732.5</v>
      </c>
      <c r="I93" s="2">
        <v>489.3</v>
      </c>
      <c r="J93" s="2">
        <v>1040.7</v>
      </c>
      <c r="K93" s="2">
        <v>914.9</v>
      </c>
      <c r="L93" s="2">
        <v>978.1</v>
      </c>
      <c r="M93" s="2">
        <v>986.9</v>
      </c>
      <c r="N93" s="2">
        <v>1004</v>
      </c>
      <c r="O93" s="2">
        <v>1021.1</v>
      </c>
      <c r="P93" s="2">
        <v>1492.2</v>
      </c>
      <c r="Q93" s="2">
        <v>1001.2</v>
      </c>
      <c r="R93" s="2">
        <v>1606.7</v>
      </c>
      <c r="S93" s="2">
        <v>1426.479</v>
      </c>
      <c r="T93" s="2">
        <v>916.3</v>
      </c>
      <c r="U93" s="2"/>
      <c r="V93" s="2">
        <v>622</v>
      </c>
      <c r="W93" s="2"/>
      <c r="X93" s="2">
        <v>941.4</v>
      </c>
      <c r="Y93" s="2"/>
      <c r="Z93" s="2">
        <v>960.2</v>
      </c>
      <c r="AA93" s="2"/>
      <c r="AB93" s="2">
        <v>903.8</v>
      </c>
      <c r="AC93" s="2"/>
      <c r="AD93" s="2">
        <v>1182.6320000000001</v>
      </c>
      <c r="AE93" s="2"/>
      <c r="AF93" s="67"/>
      <c r="AH93" s="39">
        <f t="shared" si="42"/>
        <v>12380.531999999999</v>
      </c>
      <c r="AI93" s="39">
        <f t="shared" si="43"/>
        <v>6854.2</v>
      </c>
      <c r="AJ93" s="39">
        <f t="shared" si="44"/>
        <v>5839.8789999999999</v>
      </c>
      <c r="AL93" s="37">
        <f t="shared" si="6"/>
        <v>1014.3209999999999</v>
      </c>
    </row>
    <row r="94" spans="1:38" s="13" customFormat="1" ht="18.75" x14ac:dyDescent="0.3">
      <c r="A94" s="3" t="s">
        <v>15</v>
      </c>
      <c r="B94" s="29"/>
      <c r="C94" s="29"/>
      <c r="D94" s="29"/>
      <c r="E94" s="29"/>
      <c r="F94" s="29"/>
      <c r="G94" s="29"/>
      <c r="H94" s="2"/>
      <c r="I94" s="2"/>
      <c r="J94" s="2"/>
      <c r="K94" s="2"/>
      <c r="L94" s="2"/>
      <c r="M94" s="2"/>
      <c r="N94" s="2"/>
      <c r="O94" s="2"/>
      <c r="P94" s="2"/>
      <c r="Q94" s="2"/>
      <c r="R94" s="2"/>
      <c r="S94" s="2"/>
      <c r="T94" s="2"/>
      <c r="U94" s="2"/>
      <c r="V94" s="2"/>
      <c r="W94" s="2"/>
      <c r="X94" s="2"/>
      <c r="Y94" s="2"/>
      <c r="Z94" s="2"/>
      <c r="AA94" s="2"/>
      <c r="AB94" s="2"/>
      <c r="AC94" s="2"/>
      <c r="AD94" s="2"/>
      <c r="AE94" s="2"/>
      <c r="AF94" s="68"/>
      <c r="AH94" s="39">
        <f t="shared" si="42"/>
        <v>0</v>
      </c>
      <c r="AI94" s="39">
        <f t="shared" si="43"/>
        <v>0</v>
      </c>
      <c r="AJ94" s="39">
        <f t="shared" si="44"/>
        <v>0</v>
      </c>
      <c r="AL94" s="37">
        <f t="shared" si="6"/>
        <v>0</v>
      </c>
    </row>
    <row r="95" spans="1:38" s="13" customFormat="1" ht="18.75" x14ac:dyDescent="0.3">
      <c r="A95" s="3" t="s">
        <v>16</v>
      </c>
      <c r="B95" s="29"/>
      <c r="C95" s="29"/>
      <c r="D95" s="29"/>
      <c r="E95" s="29"/>
      <c r="F95" s="29"/>
      <c r="G95" s="29"/>
      <c r="H95" s="2"/>
      <c r="I95" s="2"/>
      <c r="J95" s="2"/>
      <c r="K95" s="2"/>
      <c r="L95" s="2"/>
      <c r="M95" s="2"/>
      <c r="N95" s="2"/>
      <c r="O95" s="2"/>
      <c r="P95" s="2"/>
      <c r="Q95" s="2"/>
      <c r="R95" s="2"/>
      <c r="S95" s="2"/>
      <c r="T95" s="2"/>
      <c r="U95" s="2"/>
      <c r="V95" s="2"/>
      <c r="W95" s="2"/>
      <c r="X95" s="2"/>
      <c r="Y95" s="2"/>
      <c r="Z95" s="2"/>
      <c r="AA95" s="2"/>
      <c r="AB95" s="2"/>
      <c r="AC95" s="2"/>
      <c r="AD95" s="2"/>
      <c r="AE95" s="2"/>
      <c r="AF95" s="44"/>
      <c r="AH95" s="39">
        <f t="shared" si="42"/>
        <v>0</v>
      </c>
      <c r="AI95" s="39">
        <f t="shared" si="43"/>
        <v>0</v>
      </c>
      <c r="AJ95" s="39">
        <f t="shared" si="44"/>
        <v>0</v>
      </c>
      <c r="AL95" s="37">
        <f t="shared" si="6"/>
        <v>0</v>
      </c>
    </row>
    <row r="96" spans="1:38" s="13" customFormat="1" ht="37.5" x14ac:dyDescent="0.3">
      <c r="A96" s="3" t="s">
        <v>24</v>
      </c>
      <c r="B96" s="33"/>
      <c r="C96" s="33"/>
      <c r="D96" s="33"/>
      <c r="E96" s="33"/>
      <c r="F96" s="33"/>
      <c r="G96" s="33"/>
      <c r="H96" s="2"/>
      <c r="I96" s="2"/>
      <c r="J96" s="2"/>
      <c r="K96" s="2"/>
      <c r="L96" s="2"/>
      <c r="M96" s="2"/>
      <c r="N96" s="2"/>
      <c r="O96" s="2"/>
      <c r="P96" s="2"/>
      <c r="Q96" s="2"/>
      <c r="R96" s="2"/>
      <c r="S96" s="2"/>
      <c r="T96" s="2"/>
      <c r="U96" s="2"/>
      <c r="V96" s="2"/>
      <c r="W96" s="2"/>
      <c r="X96" s="2"/>
      <c r="Y96" s="2"/>
      <c r="Z96" s="2"/>
      <c r="AA96" s="2"/>
      <c r="AB96" s="2"/>
      <c r="AC96" s="2"/>
      <c r="AD96" s="2"/>
      <c r="AE96" s="2"/>
      <c r="AF96" s="44"/>
      <c r="AH96" s="39">
        <f t="shared" si="42"/>
        <v>0</v>
      </c>
      <c r="AI96" s="39">
        <f t="shared" si="43"/>
        <v>0</v>
      </c>
      <c r="AJ96" s="39">
        <f t="shared" si="44"/>
        <v>0</v>
      </c>
      <c r="AL96" s="37">
        <f t="shared" ref="AL96:AL159" si="46">C96-E96</f>
        <v>0</v>
      </c>
    </row>
    <row r="97" spans="1:38" s="13" customFormat="1" ht="18.75" x14ac:dyDescent="0.3">
      <c r="A97" s="4" t="s">
        <v>17</v>
      </c>
      <c r="B97" s="26">
        <f>H97+J97+L97+N97+P97+R97+T97+V97+X97+Z97+AB97+AD97</f>
        <v>60</v>
      </c>
      <c r="C97" s="30">
        <f>C98+C99+C100+C101</f>
        <v>60</v>
      </c>
      <c r="D97" s="30">
        <f>D98+D99+D100+D101</f>
        <v>60</v>
      </c>
      <c r="E97" s="30">
        <f>E98+E99+E100+E101</f>
        <v>60</v>
      </c>
      <c r="F97" s="31">
        <f>E97/B97*100</f>
        <v>100</v>
      </c>
      <c r="G97" s="31">
        <f>E97/C97*100</f>
        <v>100</v>
      </c>
      <c r="H97" s="2">
        <f t="shared" ref="H97:AE97" si="47">H98+H99+H100+H101</f>
        <v>0</v>
      </c>
      <c r="I97" s="2">
        <f t="shared" si="47"/>
        <v>0</v>
      </c>
      <c r="J97" s="2">
        <f t="shared" si="47"/>
        <v>0</v>
      </c>
      <c r="K97" s="2">
        <f t="shared" si="47"/>
        <v>0</v>
      </c>
      <c r="L97" s="2">
        <f t="shared" si="47"/>
        <v>0</v>
      </c>
      <c r="M97" s="2">
        <f t="shared" si="47"/>
        <v>0</v>
      </c>
      <c r="N97" s="2">
        <f t="shared" si="47"/>
        <v>0</v>
      </c>
      <c r="O97" s="2">
        <f t="shared" si="47"/>
        <v>0</v>
      </c>
      <c r="P97" s="2">
        <f t="shared" si="47"/>
        <v>60</v>
      </c>
      <c r="Q97" s="2">
        <f t="shared" si="47"/>
        <v>50</v>
      </c>
      <c r="R97" s="2">
        <f t="shared" si="47"/>
        <v>0</v>
      </c>
      <c r="S97" s="2">
        <f t="shared" si="47"/>
        <v>10</v>
      </c>
      <c r="T97" s="2">
        <f t="shared" si="47"/>
        <v>0</v>
      </c>
      <c r="U97" s="2">
        <f t="shared" si="47"/>
        <v>0</v>
      </c>
      <c r="V97" s="2">
        <f t="shared" si="47"/>
        <v>0</v>
      </c>
      <c r="W97" s="2">
        <f t="shared" si="47"/>
        <v>0</v>
      </c>
      <c r="X97" s="2">
        <f t="shared" si="47"/>
        <v>0</v>
      </c>
      <c r="Y97" s="2">
        <f t="shared" si="47"/>
        <v>0</v>
      </c>
      <c r="Z97" s="2">
        <f t="shared" si="47"/>
        <v>0</v>
      </c>
      <c r="AA97" s="2">
        <f t="shared" si="47"/>
        <v>0</v>
      </c>
      <c r="AB97" s="2">
        <f t="shared" si="47"/>
        <v>0</v>
      </c>
      <c r="AC97" s="2">
        <f t="shared" si="47"/>
        <v>0</v>
      </c>
      <c r="AD97" s="2">
        <f t="shared" si="47"/>
        <v>0</v>
      </c>
      <c r="AE97" s="2">
        <f t="shared" si="47"/>
        <v>0</v>
      </c>
      <c r="AF97" s="44"/>
      <c r="AH97" s="39">
        <f t="shared" si="42"/>
        <v>60</v>
      </c>
      <c r="AI97" s="39">
        <f t="shared" si="43"/>
        <v>60</v>
      </c>
      <c r="AJ97" s="39">
        <f t="shared" si="44"/>
        <v>60</v>
      </c>
      <c r="AL97" s="37">
        <f t="shared" si="46"/>
        <v>0</v>
      </c>
    </row>
    <row r="98" spans="1:38" s="13" customFormat="1" ht="37.5" x14ac:dyDescent="0.3">
      <c r="A98" s="3" t="s">
        <v>13</v>
      </c>
      <c r="B98" s="30">
        <f>H98+J98+L98+N98+P98+R98+T98+V98+X98+Z98+AB98+AD98</f>
        <v>60</v>
      </c>
      <c r="C98" s="30">
        <f>H98+P98</f>
        <v>60</v>
      </c>
      <c r="D98" s="29">
        <v>60</v>
      </c>
      <c r="E98" s="27">
        <f>Q98+S98</f>
        <v>60</v>
      </c>
      <c r="F98" s="31">
        <f>E98/B98*100</f>
        <v>100</v>
      </c>
      <c r="G98" s="31">
        <f>E98/C98*100</f>
        <v>100</v>
      </c>
      <c r="H98" s="2"/>
      <c r="I98" s="2"/>
      <c r="J98" s="2"/>
      <c r="K98" s="2"/>
      <c r="L98" s="2"/>
      <c r="M98" s="2"/>
      <c r="N98" s="2"/>
      <c r="O98" s="2"/>
      <c r="P98" s="2">
        <v>60</v>
      </c>
      <c r="Q98" s="2">
        <v>50</v>
      </c>
      <c r="R98" s="2"/>
      <c r="S98" s="2">
        <v>10</v>
      </c>
      <c r="T98" s="2"/>
      <c r="U98" s="2"/>
      <c r="V98" s="2"/>
      <c r="W98" s="2"/>
      <c r="X98" s="2"/>
      <c r="Y98" s="2"/>
      <c r="Z98" s="2"/>
      <c r="AA98" s="2"/>
      <c r="AB98" s="2"/>
      <c r="AC98" s="2"/>
      <c r="AD98" s="2"/>
      <c r="AE98" s="2"/>
      <c r="AF98" s="44" t="s">
        <v>78</v>
      </c>
      <c r="AH98" s="39">
        <f t="shared" si="42"/>
        <v>60</v>
      </c>
      <c r="AI98" s="39">
        <f t="shared" si="43"/>
        <v>60</v>
      </c>
      <c r="AJ98" s="39">
        <f t="shared" si="44"/>
        <v>60</v>
      </c>
      <c r="AL98" s="37">
        <f t="shared" si="46"/>
        <v>0</v>
      </c>
    </row>
    <row r="99" spans="1:38" s="13" customFormat="1" ht="18.75" x14ac:dyDescent="0.3">
      <c r="A99" s="3" t="s">
        <v>14</v>
      </c>
      <c r="B99" s="30">
        <f>H99+J99+L99+N99+P99+R99+T99+V99+X99+Z99+AB99+AD99</f>
        <v>0</v>
      </c>
      <c r="C99" s="30">
        <f>H99+J99+L99</f>
        <v>0</v>
      </c>
      <c r="D99" s="30"/>
      <c r="E99" s="30">
        <f>I99+K99+M99+O99+Q99+S99+U99+W99+Y99+AA99+AC99+AE99</f>
        <v>0</v>
      </c>
      <c r="F99" s="31"/>
      <c r="G99" s="31"/>
      <c r="H99" s="2"/>
      <c r="I99" s="2"/>
      <c r="J99" s="2"/>
      <c r="K99" s="2"/>
      <c r="L99" s="2"/>
      <c r="M99" s="2"/>
      <c r="N99" s="2"/>
      <c r="O99" s="2"/>
      <c r="P99" s="2"/>
      <c r="Q99" s="2"/>
      <c r="R99" s="2"/>
      <c r="S99" s="2"/>
      <c r="T99" s="2"/>
      <c r="U99" s="2"/>
      <c r="V99" s="2"/>
      <c r="W99" s="2"/>
      <c r="X99" s="2"/>
      <c r="Y99" s="2"/>
      <c r="Z99" s="2"/>
      <c r="AA99" s="2"/>
      <c r="AB99" s="2"/>
      <c r="AC99" s="2"/>
      <c r="AD99" s="2"/>
      <c r="AE99" s="2"/>
      <c r="AF99" s="44"/>
      <c r="AH99" s="39">
        <f t="shared" si="42"/>
        <v>0</v>
      </c>
      <c r="AI99" s="39">
        <f t="shared" si="43"/>
        <v>0</v>
      </c>
      <c r="AJ99" s="39">
        <f t="shared" si="44"/>
        <v>0</v>
      </c>
      <c r="AL99" s="37">
        <f t="shared" si="46"/>
        <v>0</v>
      </c>
    </row>
    <row r="100" spans="1:38" s="13" customFormat="1" ht="18.75" x14ac:dyDescent="0.3">
      <c r="A100" s="3" t="s">
        <v>15</v>
      </c>
      <c r="B100" s="29"/>
      <c r="C100" s="29"/>
      <c r="D100" s="29"/>
      <c r="E100" s="29"/>
      <c r="F100" s="29"/>
      <c r="G100" s="2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44"/>
      <c r="AH100" s="25">
        <f t="shared" si="42"/>
        <v>0</v>
      </c>
      <c r="AI100" s="25">
        <f t="shared" si="43"/>
        <v>0</v>
      </c>
      <c r="AJ100" s="25">
        <f t="shared" si="44"/>
        <v>0</v>
      </c>
      <c r="AL100" s="37">
        <f t="shared" si="46"/>
        <v>0</v>
      </c>
    </row>
    <row r="101" spans="1:38" s="13" customFormat="1" ht="18.75" x14ac:dyDescent="0.3">
      <c r="A101" s="3" t="s">
        <v>16</v>
      </c>
      <c r="B101" s="29"/>
      <c r="C101" s="29"/>
      <c r="D101" s="29"/>
      <c r="E101" s="29"/>
      <c r="F101" s="29"/>
      <c r="G101" s="29"/>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44"/>
      <c r="AH101" s="25">
        <f t="shared" si="42"/>
        <v>0</v>
      </c>
      <c r="AI101" s="25">
        <f t="shared" si="43"/>
        <v>0</v>
      </c>
      <c r="AJ101" s="25">
        <f t="shared" si="44"/>
        <v>0</v>
      </c>
      <c r="AL101" s="37">
        <f t="shared" si="46"/>
        <v>0</v>
      </c>
    </row>
    <row r="102" spans="1:38" s="56" customFormat="1" ht="56.25" x14ac:dyDescent="0.3">
      <c r="A102" s="55" t="s">
        <v>45</v>
      </c>
      <c r="B102" s="50">
        <f>H102+J102+L102+N102+P102+R102+T102+V102+X102+Z102+AB102+AD102</f>
        <v>26123.660000000003</v>
      </c>
      <c r="C102" s="51">
        <f>C104+C122+C140</f>
        <v>13888.892</v>
      </c>
      <c r="D102" s="51">
        <f>D104+D122+D140</f>
        <v>13888.880000000001</v>
      </c>
      <c r="E102" s="51">
        <f>E104+E122+E140</f>
        <v>12960.25</v>
      </c>
      <c r="F102" s="52">
        <f>E102/B102*100</f>
        <v>49.61115708901432</v>
      </c>
      <c r="G102" s="52">
        <f>E102/C102*100</f>
        <v>93.313779097713478</v>
      </c>
      <c r="H102" s="51">
        <f>H104+H122+H140</f>
        <v>1949.357</v>
      </c>
      <c r="I102" s="51">
        <f>I104+I122+I140</f>
        <v>838.52</v>
      </c>
      <c r="J102" s="51">
        <f t="shared" ref="J102:AD102" si="48">J104+J122+J140</f>
        <v>2289.201</v>
      </c>
      <c r="K102" s="51">
        <f>K104+K122+K140</f>
        <v>1951.6999999999998</v>
      </c>
      <c r="L102" s="51">
        <f t="shared" si="48"/>
        <v>2505.634</v>
      </c>
      <c r="M102" s="51">
        <f>M104+M122+M140</f>
        <v>2999.37</v>
      </c>
      <c r="N102" s="51">
        <f t="shared" si="48"/>
        <v>2907.3269999999998</v>
      </c>
      <c r="O102" s="51">
        <f>O104+O122+O140</f>
        <v>2822.1</v>
      </c>
      <c r="P102" s="51">
        <f t="shared" si="48"/>
        <v>1807.855</v>
      </c>
      <c r="Q102" s="51">
        <f>Q104+Q122+Q140</f>
        <v>1668.8600000000001</v>
      </c>
      <c r="R102" s="51">
        <f t="shared" si="48"/>
        <v>2429.518</v>
      </c>
      <c r="S102" s="51">
        <f>S104+S122+S140</f>
        <v>2679.7000000000003</v>
      </c>
      <c r="T102" s="51">
        <f t="shared" si="48"/>
        <v>3254.056</v>
      </c>
      <c r="U102" s="51">
        <f>U104+U122+U140</f>
        <v>0</v>
      </c>
      <c r="V102" s="51">
        <f t="shared" si="48"/>
        <v>1611.2380000000001</v>
      </c>
      <c r="W102" s="51">
        <f>W104+W122+W140</f>
        <v>0</v>
      </c>
      <c r="X102" s="51">
        <f t="shared" si="48"/>
        <v>1488.9069999999999</v>
      </c>
      <c r="Y102" s="51">
        <f>Y104+Y122+Y140</f>
        <v>0</v>
      </c>
      <c r="Z102" s="51">
        <f t="shared" si="48"/>
        <v>2424.9370000000004</v>
      </c>
      <c r="AA102" s="51">
        <f>AA104+AA122+AA140</f>
        <v>0</v>
      </c>
      <c r="AB102" s="51">
        <f t="shared" si="48"/>
        <v>1559.3030000000001</v>
      </c>
      <c r="AC102" s="51">
        <f>AC104+AC122+AC140</f>
        <v>0</v>
      </c>
      <c r="AD102" s="51">
        <f t="shared" si="48"/>
        <v>1896.327</v>
      </c>
      <c r="AE102" s="51">
        <f>AE104+AE122+AE140</f>
        <v>0</v>
      </c>
      <c r="AF102" s="83"/>
      <c r="AH102" s="54">
        <f t="shared" si="42"/>
        <v>26123.660000000003</v>
      </c>
      <c r="AI102" s="54">
        <f t="shared" si="43"/>
        <v>13888.892</v>
      </c>
      <c r="AJ102" s="54">
        <f t="shared" si="44"/>
        <v>12960.250000000002</v>
      </c>
      <c r="AL102" s="57">
        <f t="shared" si="46"/>
        <v>928.64199999999983</v>
      </c>
    </row>
    <row r="103" spans="1:38" s="13" customFormat="1" ht="112.5" x14ac:dyDescent="0.3">
      <c r="A103" s="4" t="s">
        <v>46</v>
      </c>
      <c r="B103" s="29"/>
      <c r="C103" s="29"/>
      <c r="D103" s="29"/>
      <c r="E103" s="29"/>
      <c r="F103" s="29"/>
      <c r="G103" s="29"/>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44"/>
      <c r="AH103" s="25">
        <f t="shared" si="42"/>
        <v>0</v>
      </c>
      <c r="AI103" s="25">
        <f t="shared" si="43"/>
        <v>0</v>
      </c>
      <c r="AJ103" s="25">
        <f t="shared" si="44"/>
        <v>0</v>
      </c>
      <c r="AL103" s="37">
        <f t="shared" si="46"/>
        <v>0</v>
      </c>
    </row>
    <row r="104" spans="1:38" s="13" customFormat="1" ht="18.75" x14ac:dyDescent="0.3">
      <c r="A104" s="4" t="s">
        <v>17</v>
      </c>
      <c r="B104" s="26">
        <f>H104+J104+L104+N104+P104+R104+T104+V104+X104+Z104+AB104+AD104</f>
        <v>756.33</v>
      </c>
      <c r="C104" s="2">
        <f>C105+C106+C107+C108</f>
        <v>696.73</v>
      </c>
      <c r="D104" s="2">
        <f>D105+D106+D107+D108</f>
        <v>696.71</v>
      </c>
      <c r="E104" s="2">
        <f>E105+E106+E107+E108</f>
        <v>496.63</v>
      </c>
      <c r="F104" s="34">
        <f>E104/B104*100</f>
        <v>65.663136461597446</v>
      </c>
      <c r="G104" s="34">
        <f>E104/C104*100</f>
        <v>71.280122859644337</v>
      </c>
      <c r="H104" s="2">
        <f>H105+H106+H107+H108</f>
        <v>0</v>
      </c>
      <c r="I104" s="2">
        <f t="shared" ref="I104:AE104" si="49">I105+I106+I107+I108</f>
        <v>0</v>
      </c>
      <c r="J104" s="2">
        <f t="shared" si="49"/>
        <v>311.5</v>
      </c>
      <c r="K104" s="2">
        <f t="shared" si="49"/>
        <v>163.5</v>
      </c>
      <c r="L104" s="2">
        <f t="shared" si="49"/>
        <v>201.2</v>
      </c>
      <c r="M104" s="2">
        <f t="shared" si="49"/>
        <v>97.9</v>
      </c>
      <c r="N104" s="2">
        <f t="shared" si="49"/>
        <v>138.5</v>
      </c>
      <c r="O104" s="2">
        <f t="shared" si="49"/>
        <v>143.69999999999999</v>
      </c>
      <c r="P104" s="2">
        <f t="shared" si="49"/>
        <v>8.9</v>
      </c>
      <c r="Q104" s="2">
        <f t="shared" si="49"/>
        <v>54.9</v>
      </c>
      <c r="R104" s="2">
        <f t="shared" si="49"/>
        <v>36.630000000000003</v>
      </c>
      <c r="S104" s="2">
        <f t="shared" si="49"/>
        <v>36.630000000000003</v>
      </c>
      <c r="T104" s="2">
        <f t="shared" si="49"/>
        <v>0</v>
      </c>
      <c r="U104" s="2">
        <f t="shared" si="49"/>
        <v>0</v>
      </c>
      <c r="V104" s="2">
        <f t="shared" si="49"/>
        <v>0</v>
      </c>
      <c r="W104" s="2">
        <f t="shared" si="49"/>
        <v>0</v>
      </c>
      <c r="X104" s="2">
        <f t="shared" si="49"/>
        <v>59.6</v>
      </c>
      <c r="Y104" s="2">
        <f t="shared" si="49"/>
        <v>0</v>
      </c>
      <c r="Z104" s="2">
        <f t="shared" si="49"/>
        <v>0</v>
      </c>
      <c r="AA104" s="2">
        <f t="shared" si="49"/>
        <v>0</v>
      </c>
      <c r="AB104" s="2">
        <f t="shared" si="49"/>
        <v>0</v>
      </c>
      <c r="AC104" s="2">
        <f t="shared" si="49"/>
        <v>0</v>
      </c>
      <c r="AD104" s="2">
        <f t="shared" si="49"/>
        <v>0</v>
      </c>
      <c r="AE104" s="2">
        <f t="shared" si="49"/>
        <v>0</v>
      </c>
      <c r="AF104" s="44"/>
      <c r="AH104" s="25">
        <f t="shared" si="42"/>
        <v>756.33</v>
      </c>
      <c r="AI104" s="25">
        <f t="shared" si="43"/>
        <v>696.73</v>
      </c>
      <c r="AJ104" s="25">
        <f t="shared" si="44"/>
        <v>496.62999999999994</v>
      </c>
      <c r="AL104" s="37">
        <f t="shared" si="46"/>
        <v>200.10000000000002</v>
      </c>
    </row>
    <row r="105" spans="1:38" s="13" customFormat="1" ht="18.75" x14ac:dyDescent="0.3">
      <c r="A105" s="3" t="s">
        <v>13</v>
      </c>
      <c r="B105" s="29"/>
      <c r="C105" s="2"/>
      <c r="D105" s="2"/>
      <c r="E105" s="2"/>
      <c r="F105" s="29"/>
      <c r="G105" s="29"/>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44"/>
      <c r="AH105" s="25">
        <f t="shared" si="42"/>
        <v>0</v>
      </c>
      <c r="AI105" s="25">
        <f t="shared" si="43"/>
        <v>0</v>
      </c>
      <c r="AJ105" s="25">
        <f t="shared" si="44"/>
        <v>0</v>
      </c>
      <c r="AL105" s="37">
        <f t="shared" si="46"/>
        <v>0</v>
      </c>
    </row>
    <row r="106" spans="1:38" s="13" customFormat="1" ht="18.75" x14ac:dyDescent="0.3">
      <c r="A106" s="3" t="s">
        <v>14</v>
      </c>
      <c r="B106" s="30">
        <f>H106+J106+L106+N106+P106+R106+T106+V106+X106+Z106+AB106+AD106</f>
        <v>756.33</v>
      </c>
      <c r="C106" s="2">
        <f>C112+C118</f>
        <v>696.73</v>
      </c>
      <c r="D106" s="2">
        <f>D112+D118</f>
        <v>696.71</v>
      </c>
      <c r="E106" s="2">
        <f>E112+E118</f>
        <v>496.63</v>
      </c>
      <c r="F106" s="34">
        <f>E106/B106*100</f>
        <v>65.663136461597446</v>
      </c>
      <c r="G106" s="34">
        <f>E106/C106*100</f>
        <v>71.280122859644337</v>
      </c>
      <c r="H106" s="2">
        <f>H112+H118</f>
        <v>0</v>
      </c>
      <c r="I106" s="2">
        <f t="shared" ref="I106:AE106" si="50">I112+I118</f>
        <v>0</v>
      </c>
      <c r="J106" s="2">
        <f t="shared" si="50"/>
        <v>311.5</v>
      </c>
      <c r="K106" s="2">
        <f t="shared" si="50"/>
        <v>163.5</v>
      </c>
      <c r="L106" s="2">
        <f t="shared" si="50"/>
        <v>201.2</v>
      </c>
      <c r="M106" s="2">
        <f t="shared" si="50"/>
        <v>97.9</v>
      </c>
      <c r="N106" s="2">
        <f t="shared" si="50"/>
        <v>138.5</v>
      </c>
      <c r="O106" s="2">
        <f t="shared" si="50"/>
        <v>143.69999999999999</v>
      </c>
      <c r="P106" s="2">
        <f t="shared" si="50"/>
        <v>8.9</v>
      </c>
      <c r="Q106" s="2">
        <f t="shared" si="50"/>
        <v>54.9</v>
      </c>
      <c r="R106" s="2">
        <f t="shared" si="50"/>
        <v>36.630000000000003</v>
      </c>
      <c r="S106" s="2">
        <f t="shared" si="50"/>
        <v>36.630000000000003</v>
      </c>
      <c r="T106" s="2">
        <f t="shared" si="50"/>
        <v>0</v>
      </c>
      <c r="U106" s="2">
        <f t="shared" si="50"/>
        <v>0</v>
      </c>
      <c r="V106" s="2">
        <f t="shared" si="50"/>
        <v>0</v>
      </c>
      <c r="W106" s="2">
        <f t="shared" si="50"/>
        <v>0</v>
      </c>
      <c r="X106" s="2">
        <f t="shared" si="50"/>
        <v>59.6</v>
      </c>
      <c r="Y106" s="2">
        <f t="shared" si="50"/>
        <v>0</v>
      </c>
      <c r="Z106" s="2">
        <f t="shared" si="50"/>
        <v>0</v>
      </c>
      <c r="AA106" s="2">
        <f t="shared" si="50"/>
        <v>0</v>
      </c>
      <c r="AB106" s="2">
        <f t="shared" si="50"/>
        <v>0</v>
      </c>
      <c r="AC106" s="2">
        <f t="shared" si="50"/>
        <v>0</v>
      </c>
      <c r="AD106" s="2">
        <f t="shared" si="50"/>
        <v>0</v>
      </c>
      <c r="AE106" s="2">
        <f t="shared" si="50"/>
        <v>0</v>
      </c>
      <c r="AF106" s="44"/>
      <c r="AH106" s="25">
        <f t="shared" si="42"/>
        <v>756.33</v>
      </c>
      <c r="AI106" s="25">
        <f t="shared" si="43"/>
        <v>696.73</v>
      </c>
      <c r="AJ106" s="25">
        <f t="shared" si="44"/>
        <v>496.62999999999994</v>
      </c>
      <c r="AL106" s="37">
        <f t="shared" si="46"/>
        <v>200.10000000000002</v>
      </c>
    </row>
    <row r="107" spans="1:38" s="13" customFormat="1" ht="18.75" x14ac:dyDescent="0.3">
      <c r="A107" s="3" t="s">
        <v>15</v>
      </c>
      <c r="B107" s="29"/>
      <c r="C107" s="2"/>
      <c r="D107" s="29"/>
      <c r="E107" s="29"/>
      <c r="F107" s="29"/>
      <c r="G107" s="2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44"/>
      <c r="AH107" s="25">
        <f t="shared" si="42"/>
        <v>0</v>
      </c>
      <c r="AI107" s="25">
        <f t="shared" si="43"/>
        <v>0</v>
      </c>
      <c r="AJ107" s="25">
        <f t="shared" si="44"/>
        <v>0</v>
      </c>
      <c r="AL107" s="37">
        <f t="shared" si="46"/>
        <v>0</v>
      </c>
    </row>
    <row r="108" spans="1:38" s="13" customFormat="1" ht="18.75" x14ac:dyDescent="0.3">
      <c r="A108" s="3" t="s">
        <v>16</v>
      </c>
      <c r="B108" s="29"/>
      <c r="C108" s="2"/>
      <c r="D108" s="29"/>
      <c r="E108" s="29"/>
      <c r="F108" s="29"/>
      <c r="G108" s="29"/>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44"/>
      <c r="AH108" s="25">
        <f t="shared" si="42"/>
        <v>0</v>
      </c>
      <c r="AI108" s="25">
        <f t="shared" si="43"/>
        <v>0</v>
      </c>
      <c r="AJ108" s="25">
        <f t="shared" si="44"/>
        <v>0</v>
      </c>
      <c r="AL108" s="37">
        <f t="shared" si="46"/>
        <v>0</v>
      </c>
    </row>
    <row r="109" spans="1:38" s="13" customFormat="1" ht="75" x14ac:dyDescent="0.3">
      <c r="A109" s="3" t="s">
        <v>25</v>
      </c>
      <c r="B109" s="33"/>
      <c r="C109" s="33"/>
      <c r="D109" s="33"/>
      <c r="E109" s="33"/>
      <c r="F109" s="33"/>
      <c r="G109" s="3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66" t="s">
        <v>100</v>
      </c>
      <c r="AH109" s="25">
        <f t="shared" si="42"/>
        <v>0</v>
      </c>
      <c r="AI109" s="25">
        <f t="shared" si="43"/>
        <v>0</v>
      </c>
      <c r="AJ109" s="25">
        <f t="shared" si="44"/>
        <v>0</v>
      </c>
      <c r="AL109" s="37">
        <f t="shared" si="46"/>
        <v>0</v>
      </c>
    </row>
    <row r="110" spans="1:38" s="13" customFormat="1" ht="18.75" x14ac:dyDescent="0.3">
      <c r="A110" s="4" t="s">
        <v>17</v>
      </c>
      <c r="B110" s="26">
        <f>H110+J110+L110+N110+P110+R110+T110+V110+X110+Z110+AB110+AD110</f>
        <v>656.33</v>
      </c>
      <c r="C110" s="2">
        <f>C111+C112+C113+C114</f>
        <v>596.73</v>
      </c>
      <c r="D110" s="2">
        <f>D111+D112+D113+D114</f>
        <v>596.71</v>
      </c>
      <c r="E110" s="2">
        <f>E111+E112+E113+E114</f>
        <v>396.63</v>
      </c>
      <c r="F110" s="31">
        <f>E110/B110*100</f>
        <v>60.431490256425882</v>
      </c>
      <c r="G110" s="31">
        <f>E110/C110*100</f>
        <v>66.46724649338897</v>
      </c>
      <c r="H110" s="2">
        <f t="shared" ref="H110:AE110" si="51">H111+H112+H113+H114</f>
        <v>0</v>
      </c>
      <c r="I110" s="2">
        <f t="shared" si="51"/>
        <v>0</v>
      </c>
      <c r="J110" s="2">
        <f t="shared" si="51"/>
        <v>211.5</v>
      </c>
      <c r="K110" s="2">
        <f t="shared" si="51"/>
        <v>163.5</v>
      </c>
      <c r="L110" s="2">
        <f t="shared" si="51"/>
        <v>201.2</v>
      </c>
      <c r="M110" s="2">
        <f t="shared" si="51"/>
        <v>17.899999999999999</v>
      </c>
      <c r="N110" s="2">
        <f t="shared" si="51"/>
        <v>138.5</v>
      </c>
      <c r="O110" s="2">
        <f t="shared" si="51"/>
        <v>143.69999999999999</v>
      </c>
      <c r="P110" s="2">
        <f t="shared" si="51"/>
        <v>8.9</v>
      </c>
      <c r="Q110" s="2">
        <f t="shared" si="51"/>
        <v>34.9</v>
      </c>
      <c r="R110" s="2">
        <f t="shared" si="51"/>
        <v>36.630000000000003</v>
      </c>
      <c r="S110" s="2">
        <f t="shared" si="51"/>
        <v>36.630000000000003</v>
      </c>
      <c r="T110" s="2">
        <f t="shared" si="51"/>
        <v>0</v>
      </c>
      <c r="U110" s="2">
        <f t="shared" si="51"/>
        <v>0</v>
      </c>
      <c r="V110" s="2">
        <f t="shared" si="51"/>
        <v>0</v>
      </c>
      <c r="W110" s="2">
        <f t="shared" si="51"/>
        <v>0</v>
      </c>
      <c r="X110" s="2">
        <f t="shared" si="51"/>
        <v>59.6</v>
      </c>
      <c r="Y110" s="2">
        <f t="shared" si="51"/>
        <v>0</v>
      </c>
      <c r="Z110" s="2">
        <f t="shared" si="51"/>
        <v>0</v>
      </c>
      <c r="AA110" s="2">
        <f t="shared" si="51"/>
        <v>0</v>
      </c>
      <c r="AB110" s="2">
        <f t="shared" si="51"/>
        <v>0</v>
      </c>
      <c r="AC110" s="2">
        <f t="shared" si="51"/>
        <v>0</v>
      </c>
      <c r="AD110" s="2">
        <f t="shared" si="51"/>
        <v>0</v>
      </c>
      <c r="AE110" s="2">
        <f t="shared" si="51"/>
        <v>0</v>
      </c>
      <c r="AF110" s="67"/>
      <c r="AH110" s="25">
        <f t="shared" si="42"/>
        <v>656.33</v>
      </c>
      <c r="AI110" s="25">
        <f t="shared" si="43"/>
        <v>596.73</v>
      </c>
      <c r="AJ110" s="25">
        <f t="shared" si="44"/>
        <v>396.63</v>
      </c>
      <c r="AL110" s="37">
        <f t="shared" si="46"/>
        <v>200.10000000000002</v>
      </c>
    </row>
    <row r="111" spans="1:38" s="13" customFormat="1" ht="45" customHeight="1" x14ac:dyDescent="0.3">
      <c r="A111" s="3" t="s">
        <v>13</v>
      </c>
      <c r="B111" s="29"/>
      <c r="C111" s="2"/>
      <c r="D111" s="29"/>
      <c r="E111" s="29"/>
      <c r="F111" s="29"/>
      <c r="G111" s="29"/>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67"/>
      <c r="AH111" s="39">
        <f t="shared" si="42"/>
        <v>0</v>
      </c>
      <c r="AI111" s="39">
        <f t="shared" si="43"/>
        <v>0</v>
      </c>
      <c r="AJ111" s="39">
        <f t="shared" si="44"/>
        <v>0</v>
      </c>
      <c r="AL111" s="37">
        <f t="shared" si="46"/>
        <v>0</v>
      </c>
    </row>
    <row r="112" spans="1:38" s="13" customFormat="1" ht="153" customHeight="1" x14ac:dyDescent="0.3">
      <c r="A112" s="3" t="s">
        <v>14</v>
      </c>
      <c r="B112" s="30">
        <f>H112+J112+L112+N112+P112+R112+T112+V112+X112+Z112+AB112+AD112</f>
        <v>656.33</v>
      </c>
      <c r="C112" s="30">
        <f>H112+J112+L112+N112+P112+R112</f>
        <v>596.73</v>
      </c>
      <c r="D112" s="30">
        <v>596.71</v>
      </c>
      <c r="E112" s="30">
        <f>I112+K112+M112+O112+Q112+S112+U112+W112+Y112+AA112+AC112+AE112</f>
        <v>396.63</v>
      </c>
      <c r="F112" s="31">
        <f>E112/B112*100</f>
        <v>60.431490256425882</v>
      </c>
      <c r="G112" s="31">
        <f>E112/C112*100</f>
        <v>66.46724649338897</v>
      </c>
      <c r="H112" s="2"/>
      <c r="I112" s="2"/>
      <c r="J112" s="2">
        <v>211.5</v>
      </c>
      <c r="K112" s="2">
        <v>163.5</v>
      </c>
      <c r="L112" s="2">
        <v>201.2</v>
      </c>
      <c r="M112" s="2">
        <v>17.899999999999999</v>
      </c>
      <c r="N112" s="2">
        <v>138.5</v>
      </c>
      <c r="O112" s="2">
        <v>143.69999999999999</v>
      </c>
      <c r="P112" s="2">
        <v>8.9</v>
      </c>
      <c r="Q112" s="2">
        <v>34.9</v>
      </c>
      <c r="R112" s="2">
        <v>36.630000000000003</v>
      </c>
      <c r="S112" s="2">
        <v>36.630000000000003</v>
      </c>
      <c r="T112" s="2"/>
      <c r="U112" s="2"/>
      <c r="V112" s="2"/>
      <c r="W112" s="2"/>
      <c r="X112" s="2">
        <v>59.6</v>
      </c>
      <c r="Y112" s="2"/>
      <c r="Z112" s="2"/>
      <c r="AA112" s="2"/>
      <c r="AB112" s="2"/>
      <c r="AC112" s="2"/>
      <c r="AD112" s="2"/>
      <c r="AE112" s="2"/>
      <c r="AF112" s="68"/>
      <c r="AH112" s="39">
        <f t="shared" si="42"/>
        <v>656.33</v>
      </c>
      <c r="AI112" s="39">
        <f t="shared" si="43"/>
        <v>596.73</v>
      </c>
      <c r="AJ112" s="39">
        <f t="shared" si="44"/>
        <v>396.63</v>
      </c>
      <c r="AL112" s="37">
        <f t="shared" si="46"/>
        <v>200.10000000000002</v>
      </c>
    </row>
    <row r="113" spans="1:38" s="13" customFormat="1" ht="18.75" x14ac:dyDescent="0.3">
      <c r="A113" s="3" t="s">
        <v>15</v>
      </c>
      <c r="B113" s="29"/>
      <c r="C113" s="2"/>
      <c r="D113" s="29"/>
      <c r="E113" s="29"/>
      <c r="F113" s="29"/>
      <c r="G113" s="29"/>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44"/>
      <c r="AH113" s="39">
        <f t="shared" si="42"/>
        <v>0</v>
      </c>
      <c r="AI113" s="39">
        <f t="shared" si="43"/>
        <v>0</v>
      </c>
      <c r="AJ113" s="39">
        <f t="shared" si="44"/>
        <v>0</v>
      </c>
      <c r="AL113" s="37">
        <f t="shared" si="46"/>
        <v>0</v>
      </c>
    </row>
    <row r="114" spans="1:38" s="13" customFormat="1" ht="18.75" x14ac:dyDescent="0.3">
      <c r="A114" s="3" t="s">
        <v>16</v>
      </c>
      <c r="B114" s="29"/>
      <c r="C114" s="2"/>
      <c r="D114" s="29"/>
      <c r="E114" s="29"/>
      <c r="F114" s="29"/>
      <c r="G114" s="29"/>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44"/>
      <c r="AH114" s="39">
        <f t="shared" si="42"/>
        <v>0</v>
      </c>
      <c r="AI114" s="39">
        <f t="shared" si="43"/>
        <v>0</v>
      </c>
      <c r="AJ114" s="39">
        <f t="shared" si="44"/>
        <v>0</v>
      </c>
      <c r="AL114" s="37">
        <f t="shared" si="46"/>
        <v>0</v>
      </c>
    </row>
    <row r="115" spans="1:38" s="13" customFormat="1" ht="93.75" x14ac:dyDescent="0.3">
      <c r="A115" s="3" t="s">
        <v>26</v>
      </c>
      <c r="B115" s="33"/>
      <c r="C115" s="33"/>
      <c r="D115" s="33"/>
      <c r="E115" s="33"/>
      <c r="F115" s="33"/>
      <c r="G115" s="3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66" t="s">
        <v>79</v>
      </c>
      <c r="AH115" s="39">
        <f t="shared" si="42"/>
        <v>0</v>
      </c>
      <c r="AI115" s="39">
        <f t="shared" si="43"/>
        <v>0</v>
      </c>
      <c r="AJ115" s="39">
        <f t="shared" si="44"/>
        <v>0</v>
      </c>
      <c r="AL115" s="37">
        <f t="shared" si="46"/>
        <v>0</v>
      </c>
    </row>
    <row r="116" spans="1:38" s="13" customFormat="1" ht="18.75" x14ac:dyDescent="0.3">
      <c r="A116" s="4" t="s">
        <v>17</v>
      </c>
      <c r="B116" s="26">
        <f>H116+J116+L116+N116+P116+R116+T116+V116+X116+Z116+AB116+AD116</f>
        <v>100</v>
      </c>
      <c r="C116" s="2">
        <f>C117+C118+C119+C120</f>
        <v>100</v>
      </c>
      <c r="D116" s="2">
        <f>D117+D118+D119+D120</f>
        <v>100</v>
      </c>
      <c r="E116" s="2">
        <f>E117+E118+E119+E120</f>
        <v>100</v>
      </c>
      <c r="F116" s="31">
        <f>E116/B116*100</f>
        <v>100</v>
      </c>
      <c r="G116" s="31">
        <f>E116/C116*100</f>
        <v>100</v>
      </c>
      <c r="H116" s="2">
        <f t="shared" ref="H116:AD116" si="52">H117+H118+H119+H120</f>
        <v>0</v>
      </c>
      <c r="I116" s="2"/>
      <c r="J116" s="2">
        <f t="shared" si="52"/>
        <v>100</v>
      </c>
      <c r="K116" s="2">
        <f t="shared" si="52"/>
        <v>0</v>
      </c>
      <c r="L116" s="2">
        <f t="shared" si="52"/>
        <v>0</v>
      </c>
      <c r="M116" s="2">
        <f t="shared" si="52"/>
        <v>80</v>
      </c>
      <c r="N116" s="2">
        <f t="shared" si="52"/>
        <v>0</v>
      </c>
      <c r="O116" s="2">
        <f t="shared" si="52"/>
        <v>0</v>
      </c>
      <c r="P116" s="2">
        <f t="shared" si="52"/>
        <v>0</v>
      </c>
      <c r="Q116" s="2">
        <f t="shared" si="52"/>
        <v>20</v>
      </c>
      <c r="R116" s="2">
        <f t="shared" si="52"/>
        <v>0</v>
      </c>
      <c r="S116" s="2">
        <f t="shared" si="52"/>
        <v>0</v>
      </c>
      <c r="T116" s="2">
        <f t="shared" si="52"/>
        <v>0</v>
      </c>
      <c r="U116" s="2">
        <f t="shared" si="52"/>
        <v>0</v>
      </c>
      <c r="V116" s="2">
        <f t="shared" si="52"/>
        <v>0</v>
      </c>
      <c r="W116" s="2">
        <f t="shared" si="52"/>
        <v>0</v>
      </c>
      <c r="X116" s="2">
        <f t="shared" si="52"/>
        <v>0</v>
      </c>
      <c r="Y116" s="2"/>
      <c r="Z116" s="2">
        <f t="shared" si="52"/>
        <v>0</v>
      </c>
      <c r="AA116" s="2"/>
      <c r="AB116" s="2">
        <f t="shared" si="52"/>
        <v>0</v>
      </c>
      <c r="AC116" s="2"/>
      <c r="AD116" s="2">
        <f t="shared" si="52"/>
        <v>0</v>
      </c>
      <c r="AE116" s="2"/>
      <c r="AF116" s="67"/>
      <c r="AH116" s="39">
        <f t="shared" si="42"/>
        <v>100</v>
      </c>
      <c r="AI116" s="39">
        <f t="shared" si="43"/>
        <v>100</v>
      </c>
      <c r="AJ116" s="39">
        <f t="shared" si="44"/>
        <v>100</v>
      </c>
      <c r="AL116" s="37">
        <f t="shared" si="46"/>
        <v>0</v>
      </c>
    </row>
    <row r="117" spans="1:38" s="13" customFormat="1" ht="18.75" x14ac:dyDescent="0.3">
      <c r="A117" s="3" t="s">
        <v>13</v>
      </c>
      <c r="B117" s="29"/>
      <c r="C117" s="2"/>
      <c r="D117" s="29"/>
      <c r="E117" s="29"/>
      <c r="F117" s="29"/>
      <c r="G117" s="29"/>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67"/>
      <c r="AH117" s="39">
        <f t="shared" si="42"/>
        <v>0</v>
      </c>
      <c r="AI117" s="39">
        <f t="shared" si="43"/>
        <v>0</v>
      </c>
      <c r="AJ117" s="39">
        <f t="shared" si="44"/>
        <v>0</v>
      </c>
      <c r="AL117" s="37">
        <f t="shared" si="46"/>
        <v>0</v>
      </c>
    </row>
    <row r="118" spans="1:38" s="13" customFormat="1" ht="22.5" customHeight="1" x14ac:dyDescent="0.3">
      <c r="A118" s="3" t="s">
        <v>14</v>
      </c>
      <c r="B118" s="30">
        <f>H118+J118+L118+N118+P118+R118+T118+V118+X118+Z118+AB118+AD118</f>
        <v>100</v>
      </c>
      <c r="C118" s="30">
        <f>H118+J118</f>
        <v>100</v>
      </c>
      <c r="D118" s="30">
        <v>100</v>
      </c>
      <c r="E118" s="30">
        <f>I118+K118+M118+O118+Q118+S118+U118+W118+Y118+AA118+AC118+AE118</f>
        <v>100</v>
      </c>
      <c r="F118" s="31">
        <f>E118/B118*100</f>
        <v>100</v>
      </c>
      <c r="G118" s="31">
        <f>E118/C118*100</f>
        <v>100</v>
      </c>
      <c r="H118" s="2"/>
      <c r="I118" s="2"/>
      <c r="J118" s="2">
        <v>100</v>
      </c>
      <c r="K118" s="2"/>
      <c r="L118" s="2"/>
      <c r="M118" s="2">
        <v>80</v>
      </c>
      <c r="N118" s="2"/>
      <c r="O118" s="2"/>
      <c r="P118" s="2"/>
      <c r="Q118" s="2">
        <v>20</v>
      </c>
      <c r="R118" s="2"/>
      <c r="S118" s="2"/>
      <c r="T118" s="2"/>
      <c r="U118" s="2"/>
      <c r="V118" s="2"/>
      <c r="W118" s="2"/>
      <c r="X118" s="2"/>
      <c r="Y118" s="2"/>
      <c r="Z118" s="2"/>
      <c r="AA118" s="2"/>
      <c r="AB118" s="2"/>
      <c r="AC118" s="2"/>
      <c r="AD118" s="2"/>
      <c r="AE118" s="2"/>
      <c r="AF118" s="68"/>
      <c r="AH118" s="39">
        <f t="shared" si="42"/>
        <v>100</v>
      </c>
      <c r="AI118" s="39">
        <f t="shared" si="43"/>
        <v>100</v>
      </c>
      <c r="AJ118" s="39">
        <f t="shared" si="44"/>
        <v>100</v>
      </c>
      <c r="AL118" s="37">
        <f t="shared" si="46"/>
        <v>0</v>
      </c>
    </row>
    <row r="119" spans="1:38" s="13" customFormat="1" ht="18.75" x14ac:dyDescent="0.3">
      <c r="A119" s="3" t="s">
        <v>15</v>
      </c>
      <c r="B119" s="29"/>
      <c r="C119" s="2"/>
      <c r="D119" s="29"/>
      <c r="E119" s="29"/>
      <c r="F119" s="29"/>
      <c r="G119" s="29"/>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44"/>
      <c r="AH119" s="39">
        <f t="shared" si="42"/>
        <v>0</v>
      </c>
      <c r="AI119" s="39">
        <f t="shared" si="43"/>
        <v>0</v>
      </c>
      <c r="AJ119" s="39">
        <f t="shared" si="44"/>
        <v>0</v>
      </c>
      <c r="AL119" s="37">
        <f t="shared" si="46"/>
        <v>0</v>
      </c>
    </row>
    <row r="120" spans="1:38" s="13" customFormat="1" ht="18.75" x14ac:dyDescent="0.3">
      <c r="A120" s="3" t="s">
        <v>16</v>
      </c>
      <c r="B120" s="29"/>
      <c r="C120" s="29"/>
      <c r="D120" s="29"/>
      <c r="E120" s="29"/>
      <c r="F120" s="29"/>
      <c r="G120" s="29"/>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44"/>
      <c r="AH120" s="39">
        <f t="shared" si="42"/>
        <v>0</v>
      </c>
      <c r="AI120" s="39">
        <f t="shared" si="43"/>
        <v>0</v>
      </c>
      <c r="AJ120" s="39">
        <f t="shared" si="44"/>
        <v>0</v>
      </c>
      <c r="AL120" s="37">
        <f t="shared" si="46"/>
        <v>0</v>
      </c>
    </row>
    <row r="121" spans="1:38" s="13" customFormat="1" ht="93.75" x14ac:dyDescent="0.3">
      <c r="A121" s="4" t="s">
        <v>47</v>
      </c>
      <c r="B121" s="29"/>
      <c r="C121" s="29"/>
      <c r="D121" s="29"/>
      <c r="E121" s="29"/>
      <c r="F121" s="29"/>
      <c r="G121" s="29"/>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44"/>
      <c r="AH121" s="39">
        <f t="shared" si="42"/>
        <v>0</v>
      </c>
      <c r="AI121" s="39">
        <f t="shared" si="43"/>
        <v>0</v>
      </c>
      <c r="AJ121" s="39">
        <f t="shared" si="44"/>
        <v>0</v>
      </c>
      <c r="AL121" s="37">
        <f t="shared" si="46"/>
        <v>0</v>
      </c>
    </row>
    <row r="122" spans="1:38" s="13" customFormat="1" ht="18.75" x14ac:dyDescent="0.3">
      <c r="A122" s="4" t="s">
        <v>17</v>
      </c>
      <c r="B122" s="26">
        <f>H122+J122+L122+N122+P122+R122+T122+V122+X122+Z122+AB122+AD122</f>
        <v>798.12999999999988</v>
      </c>
      <c r="C122" s="2">
        <f>C123+C124+C125+C126</f>
        <v>704.32999999999993</v>
      </c>
      <c r="D122" s="2">
        <f>D123+D124+D125+D126</f>
        <v>704.33</v>
      </c>
      <c r="E122" s="2">
        <f>E123+E124+E125+E126</f>
        <v>415.87</v>
      </c>
      <c r="F122" s="31">
        <f>E122/B122*100</f>
        <v>52.105546715447367</v>
      </c>
      <c r="G122" s="31">
        <f>E122/C122*100</f>
        <v>59.044765947780164</v>
      </c>
      <c r="H122" s="2">
        <f>H123+H124+H125+H126</f>
        <v>0</v>
      </c>
      <c r="I122" s="2">
        <f t="shared" ref="I122:AE122" si="53">I123+I124+I125+I126</f>
        <v>0</v>
      </c>
      <c r="J122" s="2">
        <f t="shared" si="53"/>
        <v>219.8</v>
      </c>
      <c r="K122" s="2">
        <f t="shared" si="53"/>
        <v>219.1</v>
      </c>
      <c r="L122" s="2">
        <f t="shared" si="53"/>
        <v>205.57</v>
      </c>
      <c r="M122" s="2">
        <f t="shared" si="53"/>
        <v>1.77</v>
      </c>
      <c r="N122" s="2">
        <f t="shared" si="53"/>
        <v>232.2</v>
      </c>
      <c r="O122" s="2">
        <f t="shared" si="53"/>
        <v>0</v>
      </c>
      <c r="P122" s="2">
        <f t="shared" si="53"/>
        <v>0</v>
      </c>
      <c r="Q122" s="2">
        <f t="shared" si="53"/>
        <v>170</v>
      </c>
      <c r="R122" s="2">
        <f t="shared" si="53"/>
        <v>46.76</v>
      </c>
      <c r="S122" s="2">
        <f t="shared" si="53"/>
        <v>25</v>
      </c>
      <c r="T122" s="2">
        <f t="shared" si="53"/>
        <v>0</v>
      </c>
      <c r="U122" s="2">
        <f t="shared" si="53"/>
        <v>0</v>
      </c>
      <c r="V122" s="2">
        <f t="shared" si="53"/>
        <v>0</v>
      </c>
      <c r="W122" s="2">
        <f t="shared" si="53"/>
        <v>0</v>
      </c>
      <c r="X122" s="2">
        <f t="shared" si="53"/>
        <v>0</v>
      </c>
      <c r="Y122" s="2">
        <f t="shared" si="53"/>
        <v>0</v>
      </c>
      <c r="Z122" s="2">
        <f t="shared" si="53"/>
        <v>33.799999999999997</v>
      </c>
      <c r="AA122" s="2">
        <f t="shared" si="53"/>
        <v>0</v>
      </c>
      <c r="AB122" s="2">
        <f t="shared" si="53"/>
        <v>60</v>
      </c>
      <c r="AC122" s="2">
        <f t="shared" si="53"/>
        <v>0</v>
      </c>
      <c r="AD122" s="2">
        <f t="shared" si="53"/>
        <v>0</v>
      </c>
      <c r="AE122" s="2">
        <f t="shared" si="53"/>
        <v>0</v>
      </c>
      <c r="AF122" s="44"/>
      <c r="AH122" s="39">
        <f t="shared" si="42"/>
        <v>798.12999999999988</v>
      </c>
      <c r="AI122" s="39">
        <f t="shared" si="43"/>
        <v>704.32999999999993</v>
      </c>
      <c r="AJ122" s="39">
        <f t="shared" si="44"/>
        <v>415.87</v>
      </c>
      <c r="AL122" s="37">
        <f t="shared" si="46"/>
        <v>288.45999999999992</v>
      </c>
    </row>
    <row r="123" spans="1:38" s="13" customFormat="1" ht="18.75" x14ac:dyDescent="0.3">
      <c r="A123" s="3" t="s">
        <v>13</v>
      </c>
      <c r="B123" s="29"/>
      <c r="C123" s="2"/>
      <c r="D123" s="2"/>
      <c r="E123" s="2"/>
      <c r="F123" s="29"/>
      <c r="G123" s="29"/>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44"/>
      <c r="AH123" s="39">
        <f t="shared" si="42"/>
        <v>0</v>
      </c>
      <c r="AI123" s="39">
        <f t="shared" si="43"/>
        <v>0</v>
      </c>
      <c r="AJ123" s="39">
        <f t="shared" si="44"/>
        <v>0</v>
      </c>
      <c r="AL123" s="37">
        <f t="shared" si="46"/>
        <v>0</v>
      </c>
    </row>
    <row r="124" spans="1:38" s="13" customFormat="1" ht="18.75" x14ac:dyDescent="0.3">
      <c r="A124" s="3" t="s">
        <v>14</v>
      </c>
      <c r="B124" s="30">
        <f>H124+J124+L124+N124+P124+R124+T124+V124+X124+Z124+AB124+AD124</f>
        <v>798.12999999999988</v>
      </c>
      <c r="C124" s="2">
        <f>C130+C136</f>
        <v>704.32999999999993</v>
      </c>
      <c r="D124" s="2">
        <f>D130+D136</f>
        <v>704.33</v>
      </c>
      <c r="E124" s="2">
        <f>E130+E136</f>
        <v>415.87</v>
      </c>
      <c r="F124" s="31">
        <f>E124/B124*100</f>
        <v>52.105546715447367</v>
      </c>
      <c r="G124" s="31">
        <f>E124/C124*100</f>
        <v>59.044765947780164</v>
      </c>
      <c r="H124" s="2">
        <f>H130+H136</f>
        <v>0</v>
      </c>
      <c r="I124" s="2">
        <f t="shared" ref="I124:AE124" si="54">I130+I136</f>
        <v>0</v>
      </c>
      <c r="J124" s="2">
        <f t="shared" si="54"/>
        <v>219.8</v>
      </c>
      <c r="K124" s="2">
        <f t="shared" si="54"/>
        <v>219.1</v>
      </c>
      <c r="L124" s="2">
        <f t="shared" si="54"/>
        <v>205.57</v>
      </c>
      <c r="M124" s="2">
        <f t="shared" si="54"/>
        <v>1.77</v>
      </c>
      <c r="N124" s="2">
        <f t="shared" si="54"/>
        <v>232.2</v>
      </c>
      <c r="O124" s="2">
        <f>O130+O136</f>
        <v>0</v>
      </c>
      <c r="P124" s="2">
        <f t="shared" si="54"/>
        <v>0</v>
      </c>
      <c r="Q124" s="2">
        <f t="shared" si="54"/>
        <v>170</v>
      </c>
      <c r="R124" s="2">
        <f t="shared" si="54"/>
        <v>46.76</v>
      </c>
      <c r="S124" s="2">
        <f t="shared" si="54"/>
        <v>25</v>
      </c>
      <c r="T124" s="2">
        <f t="shared" si="54"/>
        <v>0</v>
      </c>
      <c r="U124" s="2">
        <f t="shared" si="54"/>
        <v>0</v>
      </c>
      <c r="V124" s="2">
        <f t="shared" si="54"/>
        <v>0</v>
      </c>
      <c r="W124" s="2">
        <f t="shared" si="54"/>
        <v>0</v>
      </c>
      <c r="X124" s="2">
        <f t="shared" si="54"/>
        <v>0</v>
      </c>
      <c r="Y124" s="2">
        <f t="shared" si="54"/>
        <v>0</v>
      </c>
      <c r="Z124" s="2">
        <f t="shared" si="54"/>
        <v>33.799999999999997</v>
      </c>
      <c r="AA124" s="2">
        <f t="shared" si="54"/>
        <v>0</v>
      </c>
      <c r="AB124" s="2">
        <f t="shared" si="54"/>
        <v>60</v>
      </c>
      <c r="AC124" s="2">
        <f t="shared" si="54"/>
        <v>0</v>
      </c>
      <c r="AD124" s="2">
        <f t="shared" si="54"/>
        <v>0</v>
      </c>
      <c r="AE124" s="2">
        <f t="shared" si="54"/>
        <v>0</v>
      </c>
      <c r="AF124" s="44"/>
      <c r="AH124" s="39">
        <f t="shared" si="42"/>
        <v>798.12999999999988</v>
      </c>
      <c r="AI124" s="39">
        <f t="shared" si="43"/>
        <v>704.32999999999993</v>
      </c>
      <c r="AJ124" s="39">
        <f t="shared" si="44"/>
        <v>415.87</v>
      </c>
      <c r="AL124" s="37">
        <f t="shared" si="46"/>
        <v>288.45999999999992</v>
      </c>
    </row>
    <row r="125" spans="1:38" s="13" customFormat="1" ht="18.75" x14ac:dyDescent="0.3">
      <c r="A125" s="3" t="s">
        <v>15</v>
      </c>
      <c r="B125" s="29"/>
      <c r="C125" s="29"/>
      <c r="D125" s="29"/>
      <c r="E125" s="29"/>
      <c r="F125" s="29"/>
      <c r="G125" s="29"/>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44"/>
      <c r="AH125" s="39">
        <f t="shared" si="42"/>
        <v>0</v>
      </c>
      <c r="AI125" s="39">
        <f t="shared" si="43"/>
        <v>0</v>
      </c>
      <c r="AJ125" s="39">
        <f t="shared" si="44"/>
        <v>0</v>
      </c>
      <c r="AL125" s="37">
        <f t="shared" si="46"/>
        <v>0</v>
      </c>
    </row>
    <row r="126" spans="1:38" s="13" customFormat="1" ht="18.75" x14ac:dyDescent="0.3">
      <c r="A126" s="3" t="s">
        <v>16</v>
      </c>
      <c r="B126" s="29"/>
      <c r="C126" s="29"/>
      <c r="D126" s="29"/>
      <c r="E126" s="29"/>
      <c r="F126" s="29"/>
      <c r="G126" s="29"/>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44"/>
      <c r="AH126" s="39">
        <f t="shared" si="42"/>
        <v>0</v>
      </c>
      <c r="AI126" s="39">
        <f t="shared" si="43"/>
        <v>0</v>
      </c>
      <c r="AJ126" s="39">
        <f t="shared" si="44"/>
        <v>0</v>
      </c>
      <c r="AL126" s="37">
        <f t="shared" si="46"/>
        <v>0</v>
      </c>
    </row>
    <row r="127" spans="1:38" s="13" customFormat="1" ht="75" customHeight="1" x14ac:dyDescent="0.3">
      <c r="A127" s="3" t="s">
        <v>27</v>
      </c>
      <c r="B127" s="33"/>
      <c r="C127" s="33"/>
      <c r="D127" s="33"/>
      <c r="E127" s="33"/>
      <c r="F127" s="33"/>
      <c r="G127" s="3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66" t="s">
        <v>93</v>
      </c>
      <c r="AH127" s="39">
        <f t="shared" si="42"/>
        <v>0</v>
      </c>
      <c r="AI127" s="39">
        <f t="shared" si="43"/>
        <v>0</v>
      </c>
      <c r="AJ127" s="39">
        <f t="shared" si="44"/>
        <v>0</v>
      </c>
      <c r="AL127" s="37">
        <f t="shared" si="46"/>
        <v>0</v>
      </c>
    </row>
    <row r="128" spans="1:38" s="13" customFormat="1" ht="66" customHeight="1" x14ac:dyDescent="0.3">
      <c r="A128" s="4" t="s">
        <v>17</v>
      </c>
      <c r="B128" s="26">
        <f>H128+J128+L128+N128+P128+R128+T128+V128+X128+Z128+AB128+AD128</f>
        <v>798.12999999999988</v>
      </c>
      <c r="C128" s="2">
        <f>C129+C130+C131+C132</f>
        <v>704.32999999999993</v>
      </c>
      <c r="D128" s="2">
        <f>D129+D130+D131+D132</f>
        <v>704.33</v>
      </c>
      <c r="E128" s="2">
        <f>E129+E130+E131+E132</f>
        <v>415.87</v>
      </c>
      <c r="F128" s="31">
        <f>E128/B128*100</f>
        <v>52.105546715447367</v>
      </c>
      <c r="G128" s="31">
        <f>E128/C128*100</f>
        <v>59.044765947780164</v>
      </c>
      <c r="H128" s="2">
        <f t="shared" ref="H128:AE128" si="55">H129+H130+H131+H132</f>
        <v>0</v>
      </c>
      <c r="I128" s="2">
        <f t="shared" si="55"/>
        <v>0</v>
      </c>
      <c r="J128" s="2">
        <f t="shared" si="55"/>
        <v>219.8</v>
      </c>
      <c r="K128" s="2">
        <f t="shared" si="55"/>
        <v>219.1</v>
      </c>
      <c r="L128" s="2">
        <f t="shared" si="55"/>
        <v>205.57</v>
      </c>
      <c r="M128" s="2">
        <f t="shared" si="55"/>
        <v>1.77</v>
      </c>
      <c r="N128" s="2">
        <f t="shared" si="55"/>
        <v>232.2</v>
      </c>
      <c r="O128" s="2">
        <f t="shared" si="55"/>
        <v>0</v>
      </c>
      <c r="P128" s="2">
        <f t="shared" si="55"/>
        <v>0</v>
      </c>
      <c r="Q128" s="2">
        <f t="shared" si="55"/>
        <v>170</v>
      </c>
      <c r="R128" s="2">
        <f t="shared" si="55"/>
        <v>46.76</v>
      </c>
      <c r="S128" s="2">
        <f t="shared" si="55"/>
        <v>25</v>
      </c>
      <c r="T128" s="2">
        <f t="shared" si="55"/>
        <v>0</v>
      </c>
      <c r="U128" s="2">
        <f t="shared" si="55"/>
        <v>0</v>
      </c>
      <c r="V128" s="2">
        <f t="shared" si="55"/>
        <v>0</v>
      </c>
      <c r="W128" s="2">
        <f t="shared" si="55"/>
        <v>0</v>
      </c>
      <c r="X128" s="2">
        <f t="shared" si="55"/>
        <v>0</v>
      </c>
      <c r="Y128" s="2">
        <f t="shared" si="55"/>
        <v>0</v>
      </c>
      <c r="Z128" s="2">
        <f t="shared" si="55"/>
        <v>33.799999999999997</v>
      </c>
      <c r="AA128" s="2">
        <f t="shared" si="55"/>
        <v>0</v>
      </c>
      <c r="AB128" s="2">
        <f t="shared" si="55"/>
        <v>60</v>
      </c>
      <c r="AC128" s="2">
        <f t="shared" si="55"/>
        <v>0</v>
      </c>
      <c r="AD128" s="2">
        <f t="shared" si="55"/>
        <v>0</v>
      </c>
      <c r="AE128" s="2">
        <f t="shared" si="55"/>
        <v>0</v>
      </c>
      <c r="AF128" s="67"/>
      <c r="AH128" s="39">
        <f t="shared" si="42"/>
        <v>798.12999999999988</v>
      </c>
      <c r="AI128" s="39">
        <f t="shared" si="43"/>
        <v>704.32999999999993</v>
      </c>
      <c r="AJ128" s="39">
        <f t="shared" si="44"/>
        <v>415.87</v>
      </c>
      <c r="AL128" s="37">
        <f t="shared" si="46"/>
        <v>288.45999999999992</v>
      </c>
    </row>
    <row r="129" spans="1:38" s="13" customFormat="1" ht="66" customHeight="1" x14ac:dyDescent="0.3">
      <c r="A129" s="3" t="s">
        <v>13</v>
      </c>
      <c r="B129" s="29"/>
      <c r="C129" s="29"/>
      <c r="D129" s="29"/>
      <c r="E129" s="29"/>
      <c r="F129" s="29"/>
      <c r="G129" s="29"/>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67"/>
      <c r="AH129" s="39">
        <f t="shared" si="42"/>
        <v>0</v>
      </c>
      <c r="AI129" s="39">
        <f t="shared" si="43"/>
        <v>0</v>
      </c>
      <c r="AJ129" s="39">
        <f t="shared" si="44"/>
        <v>0</v>
      </c>
      <c r="AL129" s="37">
        <f t="shared" si="46"/>
        <v>0</v>
      </c>
    </row>
    <row r="130" spans="1:38" s="13" customFormat="1" ht="66" customHeight="1" x14ac:dyDescent="0.3">
      <c r="A130" s="3" t="s">
        <v>14</v>
      </c>
      <c r="B130" s="30">
        <f>H130+J130+L130+N130+P130+R130+T130+V130+X130+Z130+AB130+AD130</f>
        <v>798.12999999999988</v>
      </c>
      <c r="C130" s="30">
        <f>H130+J130+L130+N130+R130</f>
        <v>704.32999999999993</v>
      </c>
      <c r="D130" s="30">
        <v>704.33</v>
      </c>
      <c r="E130" s="30">
        <f>I130+K130+M130+O130+Q130+S130+U130+W130+Y130+AA130+AC130+AE130</f>
        <v>415.87</v>
      </c>
      <c r="F130" s="31">
        <f>E130/B130*100</f>
        <v>52.105546715447367</v>
      </c>
      <c r="G130" s="31">
        <f>E130/C130*100</f>
        <v>59.044765947780164</v>
      </c>
      <c r="H130" s="2"/>
      <c r="I130" s="2"/>
      <c r="J130" s="2">
        <v>219.8</v>
      </c>
      <c r="K130" s="2">
        <v>219.1</v>
      </c>
      <c r="L130" s="2">
        <v>205.57</v>
      </c>
      <c r="M130" s="2">
        <v>1.77</v>
      </c>
      <c r="N130" s="2">
        <v>232.2</v>
      </c>
      <c r="O130" s="2"/>
      <c r="P130" s="2"/>
      <c r="Q130" s="2">
        <v>170</v>
      </c>
      <c r="R130" s="2">
        <v>46.76</v>
      </c>
      <c r="S130" s="2">
        <v>25</v>
      </c>
      <c r="T130" s="2"/>
      <c r="U130" s="2"/>
      <c r="V130" s="2"/>
      <c r="W130" s="2"/>
      <c r="X130" s="2"/>
      <c r="Y130" s="2"/>
      <c r="Z130" s="2">
        <v>33.799999999999997</v>
      </c>
      <c r="AA130" s="2"/>
      <c r="AB130" s="2">
        <v>60</v>
      </c>
      <c r="AC130" s="2"/>
      <c r="AD130" s="2"/>
      <c r="AE130" s="2"/>
      <c r="AF130" s="67"/>
      <c r="AH130" s="39">
        <f t="shared" si="42"/>
        <v>798.12999999999988</v>
      </c>
      <c r="AI130" s="39">
        <f t="shared" si="43"/>
        <v>704.32999999999993</v>
      </c>
      <c r="AJ130" s="39">
        <f t="shared" si="44"/>
        <v>415.87</v>
      </c>
      <c r="AL130" s="37">
        <f t="shared" si="46"/>
        <v>288.45999999999992</v>
      </c>
    </row>
    <row r="131" spans="1:38" s="13" customFormat="1" ht="66" customHeight="1" x14ac:dyDescent="0.3">
      <c r="A131" s="3" t="s">
        <v>15</v>
      </c>
      <c r="B131" s="29"/>
      <c r="C131" s="29"/>
      <c r="D131" s="29"/>
      <c r="E131" s="29"/>
      <c r="F131" s="29"/>
      <c r="G131" s="29"/>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67"/>
      <c r="AH131" s="39">
        <f t="shared" si="42"/>
        <v>0</v>
      </c>
      <c r="AI131" s="39">
        <f t="shared" si="43"/>
        <v>0</v>
      </c>
      <c r="AJ131" s="39">
        <f t="shared" si="44"/>
        <v>0</v>
      </c>
      <c r="AL131" s="37">
        <f t="shared" si="46"/>
        <v>0</v>
      </c>
    </row>
    <row r="132" spans="1:38" s="13" customFormat="1" ht="123" customHeight="1" x14ac:dyDescent="0.3">
      <c r="A132" s="3" t="s">
        <v>16</v>
      </c>
      <c r="B132" s="29"/>
      <c r="C132" s="29"/>
      <c r="D132" s="29"/>
      <c r="E132" s="29"/>
      <c r="F132" s="29"/>
      <c r="G132" s="29"/>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68"/>
      <c r="AH132" s="39">
        <f t="shared" si="42"/>
        <v>0</v>
      </c>
      <c r="AI132" s="39">
        <f t="shared" si="43"/>
        <v>0</v>
      </c>
      <c r="AJ132" s="39">
        <f t="shared" si="44"/>
        <v>0</v>
      </c>
      <c r="AL132" s="37">
        <f t="shared" si="46"/>
        <v>0</v>
      </c>
    </row>
    <row r="133" spans="1:38" s="13" customFormat="1" ht="37.5" x14ac:dyDescent="0.3">
      <c r="A133" s="3" t="s">
        <v>28</v>
      </c>
      <c r="B133" s="33"/>
      <c r="C133" s="33"/>
      <c r="D133" s="33"/>
      <c r="E133" s="33"/>
      <c r="F133" s="33"/>
      <c r="G133" s="3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44"/>
      <c r="AH133" s="39">
        <f t="shared" si="42"/>
        <v>0</v>
      </c>
      <c r="AI133" s="39">
        <f t="shared" si="43"/>
        <v>0</v>
      </c>
      <c r="AJ133" s="39">
        <f t="shared" si="44"/>
        <v>0</v>
      </c>
      <c r="AL133" s="37">
        <f t="shared" si="46"/>
        <v>0</v>
      </c>
    </row>
    <row r="134" spans="1:38" s="13" customFormat="1" ht="18.75" x14ac:dyDescent="0.3">
      <c r="A134" s="4" t="s">
        <v>17</v>
      </c>
      <c r="B134" s="29"/>
      <c r="C134" s="29"/>
      <c r="D134" s="29"/>
      <c r="E134" s="29"/>
      <c r="F134" s="29"/>
      <c r="G134" s="2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44"/>
      <c r="AH134" s="39">
        <f t="shared" si="42"/>
        <v>0</v>
      </c>
      <c r="AI134" s="39">
        <f t="shared" si="43"/>
        <v>0</v>
      </c>
      <c r="AJ134" s="39">
        <f t="shared" si="44"/>
        <v>0</v>
      </c>
      <c r="AL134" s="37">
        <f t="shared" si="46"/>
        <v>0</v>
      </c>
    </row>
    <row r="135" spans="1:38" s="13" customFormat="1" ht="18.75" x14ac:dyDescent="0.3">
      <c r="A135" s="3" t="s">
        <v>13</v>
      </c>
      <c r="B135" s="29"/>
      <c r="C135" s="29"/>
      <c r="D135" s="29"/>
      <c r="E135" s="29"/>
      <c r="F135" s="29"/>
      <c r="G135" s="29"/>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44"/>
      <c r="AH135" s="39">
        <f t="shared" si="42"/>
        <v>0</v>
      </c>
      <c r="AI135" s="39">
        <f t="shared" si="43"/>
        <v>0</v>
      </c>
      <c r="AJ135" s="39">
        <f t="shared" si="44"/>
        <v>0</v>
      </c>
      <c r="AL135" s="37">
        <f t="shared" si="46"/>
        <v>0</v>
      </c>
    </row>
    <row r="136" spans="1:38" s="13" customFormat="1" ht="18.75" x14ac:dyDescent="0.3">
      <c r="A136" s="3" t="s">
        <v>14</v>
      </c>
      <c r="B136" s="29"/>
      <c r="C136" s="29"/>
      <c r="D136" s="29"/>
      <c r="E136" s="29"/>
      <c r="F136" s="29"/>
      <c r="G136" s="29"/>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44"/>
      <c r="AH136" s="39">
        <f t="shared" si="42"/>
        <v>0</v>
      </c>
      <c r="AI136" s="39">
        <f t="shared" si="43"/>
        <v>0</v>
      </c>
      <c r="AJ136" s="39">
        <f t="shared" si="44"/>
        <v>0</v>
      </c>
      <c r="AL136" s="37">
        <f t="shared" si="46"/>
        <v>0</v>
      </c>
    </row>
    <row r="137" spans="1:38" s="13" customFormat="1" ht="18.75" x14ac:dyDescent="0.3">
      <c r="A137" s="3" t="s">
        <v>15</v>
      </c>
      <c r="B137" s="29"/>
      <c r="C137" s="29"/>
      <c r="D137" s="29"/>
      <c r="E137" s="29"/>
      <c r="F137" s="29"/>
      <c r="G137" s="29"/>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44"/>
      <c r="AH137" s="39">
        <f t="shared" si="42"/>
        <v>0</v>
      </c>
      <c r="AI137" s="39">
        <f t="shared" si="43"/>
        <v>0</v>
      </c>
      <c r="AJ137" s="39">
        <f t="shared" si="44"/>
        <v>0</v>
      </c>
      <c r="AL137" s="37">
        <f t="shared" si="46"/>
        <v>0</v>
      </c>
    </row>
    <row r="138" spans="1:38" s="13" customFormat="1" ht="18.75" x14ac:dyDescent="0.3">
      <c r="A138" s="3" t="s">
        <v>16</v>
      </c>
      <c r="B138" s="29"/>
      <c r="C138" s="29"/>
      <c r="D138" s="29"/>
      <c r="E138" s="29"/>
      <c r="F138" s="29"/>
      <c r="G138" s="29"/>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44"/>
      <c r="AH138" s="39">
        <f t="shared" si="42"/>
        <v>0</v>
      </c>
      <c r="AI138" s="39">
        <f t="shared" si="43"/>
        <v>0</v>
      </c>
      <c r="AJ138" s="39">
        <f t="shared" si="44"/>
        <v>0</v>
      </c>
      <c r="AL138" s="37">
        <f t="shared" si="46"/>
        <v>0</v>
      </c>
    </row>
    <row r="139" spans="1:38" s="13" customFormat="1" ht="112.5" x14ac:dyDescent="0.3">
      <c r="A139" s="4" t="s">
        <v>48</v>
      </c>
      <c r="B139" s="29"/>
      <c r="C139" s="29"/>
      <c r="D139" s="29"/>
      <c r="E139" s="29"/>
      <c r="F139" s="29"/>
      <c r="G139" s="29"/>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44"/>
      <c r="AH139" s="39">
        <f t="shared" si="42"/>
        <v>0</v>
      </c>
      <c r="AI139" s="39">
        <f t="shared" si="43"/>
        <v>0</v>
      </c>
      <c r="AJ139" s="39">
        <f t="shared" si="44"/>
        <v>0</v>
      </c>
      <c r="AL139" s="37">
        <f t="shared" si="46"/>
        <v>0</v>
      </c>
    </row>
    <row r="140" spans="1:38" s="13" customFormat="1" ht="18.75" x14ac:dyDescent="0.3">
      <c r="A140" s="4" t="s">
        <v>17</v>
      </c>
      <c r="B140" s="26">
        <f>H140+J140+L140+N140+P140+R140+T140+V140+X140+Z140+AB140+AD140</f>
        <v>24569.200000000001</v>
      </c>
      <c r="C140" s="2">
        <f>C141+C142+C143+C144</f>
        <v>12487.832</v>
      </c>
      <c r="D140" s="2">
        <f>D141+D142+D143+D144</f>
        <v>12487.84</v>
      </c>
      <c r="E140" s="2">
        <f>E141+E142+E143+E144</f>
        <v>12047.75</v>
      </c>
      <c r="F140" s="31">
        <f>E140/B140*100</f>
        <v>49.035988147762239</v>
      </c>
      <c r="G140" s="31">
        <f>E140/C140*100</f>
        <v>96.475913513250333</v>
      </c>
      <c r="H140" s="2">
        <f t="shared" ref="H140:AD140" si="56">H141+H142+H143+H144</f>
        <v>1949.357</v>
      </c>
      <c r="I140" s="2">
        <f>I141+I142+I143+I144</f>
        <v>838.52</v>
      </c>
      <c r="J140" s="2">
        <f t="shared" si="56"/>
        <v>1757.9010000000001</v>
      </c>
      <c r="K140" s="2">
        <f>K141+K142+K143+K144</f>
        <v>1569.1</v>
      </c>
      <c r="L140" s="2">
        <f t="shared" si="56"/>
        <v>2098.864</v>
      </c>
      <c r="M140" s="2">
        <f>M141+M142+M143+M144</f>
        <v>2899.7</v>
      </c>
      <c r="N140" s="2">
        <f t="shared" si="56"/>
        <v>2536.627</v>
      </c>
      <c r="O140" s="2">
        <f>O141+O142+O143+O144</f>
        <v>2678.4</v>
      </c>
      <c r="P140" s="2">
        <f t="shared" si="56"/>
        <v>1798.9549999999999</v>
      </c>
      <c r="Q140" s="2">
        <f>Q141+Q142+Q143+Q144</f>
        <v>1443.96</v>
      </c>
      <c r="R140" s="2">
        <f t="shared" si="56"/>
        <v>2346.1280000000002</v>
      </c>
      <c r="S140" s="2">
        <f>S141+S142+S143+S144</f>
        <v>2618.0700000000002</v>
      </c>
      <c r="T140" s="2">
        <f t="shared" si="56"/>
        <v>3254.056</v>
      </c>
      <c r="U140" s="2">
        <f>U141+U142+U143+U144</f>
        <v>0</v>
      </c>
      <c r="V140" s="2">
        <f t="shared" si="56"/>
        <v>1611.2380000000001</v>
      </c>
      <c r="W140" s="2">
        <f>W141+W142+W143+W144</f>
        <v>0</v>
      </c>
      <c r="X140" s="2">
        <f t="shared" si="56"/>
        <v>1429.307</v>
      </c>
      <c r="Y140" s="2">
        <f>Y141+Y142+Y143+Y144</f>
        <v>0</v>
      </c>
      <c r="Z140" s="2">
        <f t="shared" si="56"/>
        <v>2391.1370000000002</v>
      </c>
      <c r="AA140" s="2">
        <f>AA141+AA142+AA143+AA144</f>
        <v>0</v>
      </c>
      <c r="AB140" s="2">
        <f t="shared" si="56"/>
        <v>1499.3030000000001</v>
      </c>
      <c r="AC140" s="2">
        <f>AC141+AC142+AC143+AC144</f>
        <v>0</v>
      </c>
      <c r="AD140" s="2">
        <f t="shared" si="56"/>
        <v>1896.327</v>
      </c>
      <c r="AE140" s="2">
        <f>AE141+AE142+AE143+AE144</f>
        <v>0</v>
      </c>
      <c r="AF140" s="66" t="s">
        <v>90</v>
      </c>
      <c r="AH140" s="39">
        <f t="shared" si="42"/>
        <v>24569.200000000001</v>
      </c>
      <c r="AI140" s="39">
        <f t="shared" si="43"/>
        <v>12487.832</v>
      </c>
      <c r="AJ140" s="39">
        <f t="shared" si="44"/>
        <v>12047.75</v>
      </c>
      <c r="AL140" s="37">
        <f t="shared" si="46"/>
        <v>440.08200000000033</v>
      </c>
    </row>
    <row r="141" spans="1:38" s="13" customFormat="1" ht="18.75" x14ac:dyDescent="0.3">
      <c r="A141" s="3" t="s">
        <v>13</v>
      </c>
      <c r="B141" s="29"/>
      <c r="C141" s="2"/>
      <c r="D141" s="29"/>
      <c r="E141" s="29"/>
      <c r="F141" s="29"/>
      <c r="G141" s="29"/>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67"/>
      <c r="AH141" s="39">
        <f t="shared" si="42"/>
        <v>0</v>
      </c>
      <c r="AI141" s="39">
        <f t="shared" si="43"/>
        <v>0</v>
      </c>
      <c r="AJ141" s="39">
        <f t="shared" si="44"/>
        <v>0</v>
      </c>
      <c r="AL141" s="37">
        <f t="shared" si="46"/>
        <v>0</v>
      </c>
    </row>
    <row r="142" spans="1:38" s="13" customFormat="1" ht="18.75" x14ac:dyDescent="0.3">
      <c r="A142" s="3" t="s">
        <v>14</v>
      </c>
      <c r="B142" s="30">
        <f>H142+J142+L142+N142+P142+R142+T142+V142+X142+Z142+AB142+AD142</f>
        <v>24569.200000000001</v>
      </c>
      <c r="C142" s="2">
        <f>C148</f>
        <v>12487.832</v>
      </c>
      <c r="D142" s="2">
        <f>D148</f>
        <v>12487.84</v>
      </c>
      <c r="E142" s="2">
        <f>E148</f>
        <v>12047.75</v>
      </c>
      <c r="F142" s="31">
        <f>E142/B142*100</f>
        <v>49.035988147762239</v>
      </c>
      <c r="G142" s="31">
        <f>E142/C142*100</f>
        <v>96.475913513250333</v>
      </c>
      <c r="H142" s="2">
        <f>H148</f>
        <v>1949.357</v>
      </c>
      <c r="I142" s="2">
        <f>I148</f>
        <v>838.52</v>
      </c>
      <c r="J142" s="2">
        <f t="shared" ref="J142:AD142" si="57">J148</f>
        <v>1757.9010000000001</v>
      </c>
      <c r="K142" s="2">
        <f>K148</f>
        <v>1569.1</v>
      </c>
      <c r="L142" s="2">
        <f t="shared" si="57"/>
        <v>2098.864</v>
      </c>
      <c r="M142" s="2">
        <f>M148</f>
        <v>2899.7</v>
      </c>
      <c r="N142" s="2">
        <f t="shared" si="57"/>
        <v>2536.627</v>
      </c>
      <c r="O142" s="2">
        <f>O148</f>
        <v>2678.4</v>
      </c>
      <c r="P142" s="2">
        <f t="shared" si="57"/>
        <v>1798.9549999999999</v>
      </c>
      <c r="Q142" s="2">
        <f>Q148</f>
        <v>1443.96</v>
      </c>
      <c r="R142" s="2">
        <f t="shared" si="57"/>
        <v>2346.1280000000002</v>
      </c>
      <c r="S142" s="2">
        <f>S148</f>
        <v>2618.0700000000002</v>
      </c>
      <c r="T142" s="2">
        <f t="shared" si="57"/>
        <v>3254.056</v>
      </c>
      <c r="U142" s="2">
        <f>U148</f>
        <v>0</v>
      </c>
      <c r="V142" s="2">
        <f t="shared" si="57"/>
        <v>1611.2380000000001</v>
      </c>
      <c r="W142" s="2">
        <f>W148</f>
        <v>0</v>
      </c>
      <c r="X142" s="2">
        <f t="shared" si="57"/>
        <v>1429.307</v>
      </c>
      <c r="Y142" s="2">
        <f>Y148</f>
        <v>0</v>
      </c>
      <c r="Z142" s="2">
        <f t="shared" si="57"/>
        <v>2391.1370000000002</v>
      </c>
      <c r="AA142" s="2">
        <f>AA148</f>
        <v>0</v>
      </c>
      <c r="AB142" s="2">
        <f t="shared" si="57"/>
        <v>1499.3030000000001</v>
      </c>
      <c r="AC142" s="2">
        <f>AC148</f>
        <v>0</v>
      </c>
      <c r="AD142" s="2">
        <f t="shared" si="57"/>
        <v>1896.327</v>
      </c>
      <c r="AE142" s="2">
        <f>AE148</f>
        <v>0</v>
      </c>
      <c r="AF142" s="67"/>
      <c r="AH142" s="39">
        <f t="shared" si="42"/>
        <v>24569.200000000001</v>
      </c>
      <c r="AI142" s="39">
        <f t="shared" si="43"/>
        <v>12487.832</v>
      </c>
      <c r="AJ142" s="39">
        <f t="shared" si="44"/>
        <v>12047.75</v>
      </c>
      <c r="AL142" s="37">
        <f t="shared" si="46"/>
        <v>440.08200000000033</v>
      </c>
    </row>
    <row r="143" spans="1:38" s="13" customFormat="1" ht="18.75" x14ac:dyDescent="0.3">
      <c r="A143" s="3" t="s">
        <v>15</v>
      </c>
      <c r="B143" s="29"/>
      <c r="C143" s="29"/>
      <c r="D143" s="29"/>
      <c r="E143" s="29"/>
      <c r="F143" s="29"/>
      <c r="G143" s="29"/>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67"/>
      <c r="AH143" s="39">
        <f t="shared" si="42"/>
        <v>0</v>
      </c>
      <c r="AI143" s="39">
        <f t="shared" si="43"/>
        <v>0</v>
      </c>
      <c r="AJ143" s="39">
        <f t="shared" si="44"/>
        <v>0</v>
      </c>
      <c r="AL143" s="37">
        <f t="shared" si="46"/>
        <v>0</v>
      </c>
    </row>
    <row r="144" spans="1:38" s="13" customFormat="1" ht="18.75" x14ac:dyDescent="0.3">
      <c r="A144" s="3" t="s">
        <v>16</v>
      </c>
      <c r="B144" s="29"/>
      <c r="C144" s="29"/>
      <c r="D144" s="29"/>
      <c r="E144" s="29"/>
      <c r="F144" s="29"/>
      <c r="G144" s="29"/>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67"/>
      <c r="AH144" s="39">
        <f t="shared" si="42"/>
        <v>0</v>
      </c>
      <c r="AI144" s="39">
        <f t="shared" si="43"/>
        <v>0</v>
      </c>
      <c r="AJ144" s="39">
        <f t="shared" si="44"/>
        <v>0</v>
      </c>
      <c r="AL144" s="37">
        <f t="shared" si="46"/>
        <v>0</v>
      </c>
    </row>
    <row r="145" spans="1:38" s="13" customFormat="1" ht="131.25" customHeight="1" x14ac:dyDescent="0.3">
      <c r="A145" s="3" t="s">
        <v>29</v>
      </c>
      <c r="B145" s="33"/>
      <c r="C145" s="33"/>
      <c r="D145" s="33"/>
      <c r="E145" s="33"/>
      <c r="F145" s="33"/>
      <c r="G145" s="3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67"/>
      <c r="AH145" s="39">
        <f t="shared" si="42"/>
        <v>0</v>
      </c>
      <c r="AI145" s="39">
        <f t="shared" si="43"/>
        <v>0</v>
      </c>
      <c r="AJ145" s="39">
        <f t="shared" si="44"/>
        <v>0</v>
      </c>
      <c r="AL145" s="37">
        <f t="shared" si="46"/>
        <v>0</v>
      </c>
    </row>
    <row r="146" spans="1:38" s="13" customFormat="1" ht="18.75" x14ac:dyDescent="0.3">
      <c r="A146" s="4" t="s">
        <v>17</v>
      </c>
      <c r="B146" s="26">
        <f>H146+J146+L146+N146+P146+R146+T146+V146+X146+Z146+AB146+AD146</f>
        <v>24569.200000000001</v>
      </c>
      <c r="C146" s="2">
        <f>C147+C148+C149+C150</f>
        <v>12487.832</v>
      </c>
      <c r="D146" s="2">
        <f>D147+D148+D149+D150</f>
        <v>12487.84</v>
      </c>
      <c r="E146" s="2">
        <f>E147+E148+E149+E150</f>
        <v>12047.75</v>
      </c>
      <c r="F146" s="31">
        <f>E146/B146*100</f>
        <v>49.035988147762239</v>
      </c>
      <c r="G146" s="31">
        <f>E146/C146*100</f>
        <v>96.475913513250333</v>
      </c>
      <c r="H146" s="2">
        <f t="shared" ref="H146:AE146" si="58">H147+H148+H149+H150</f>
        <v>1949.357</v>
      </c>
      <c r="I146" s="2">
        <f t="shared" si="58"/>
        <v>838.52</v>
      </c>
      <c r="J146" s="2">
        <f t="shared" si="58"/>
        <v>1757.9010000000001</v>
      </c>
      <c r="K146" s="2">
        <f t="shared" si="58"/>
        <v>1569.1</v>
      </c>
      <c r="L146" s="2">
        <f t="shared" si="58"/>
        <v>2098.864</v>
      </c>
      <c r="M146" s="2">
        <f t="shared" si="58"/>
        <v>2899.7</v>
      </c>
      <c r="N146" s="2">
        <f t="shared" si="58"/>
        <v>2536.627</v>
      </c>
      <c r="O146" s="2">
        <f t="shared" si="58"/>
        <v>2678.4</v>
      </c>
      <c r="P146" s="2">
        <f t="shared" si="58"/>
        <v>1798.9549999999999</v>
      </c>
      <c r="Q146" s="2">
        <f t="shared" si="58"/>
        <v>1443.96</v>
      </c>
      <c r="R146" s="2">
        <f t="shared" si="58"/>
        <v>2346.1280000000002</v>
      </c>
      <c r="S146" s="2">
        <f t="shared" si="58"/>
        <v>2618.0700000000002</v>
      </c>
      <c r="T146" s="2">
        <f t="shared" si="58"/>
        <v>3254.056</v>
      </c>
      <c r="U146" s="2">
        <f t="shared" si="58"/>
        <v>0</v>
      </c>
      <c r="V146" s="2">
        <f t="shared" si="58"/>
        <v>1611.2380000000001</v>
      </c>
      <c r="W146" s="2">
        <f t="shared" si="58"/>
        <v>0</v>
      </c>
      <c r="X146" s="2">
        <f t="shared" si="58"/>
        <v>1429.307</v>
      </c>
      <c r="Y146" s="2">
        <f t="shared" si="58"/>
        <v>0</v>
      </c>
      <c r="Z146" s="2">
        <f t="shared" si="58"/>
        <v>2391.1370000000002</v>
      </c>
      <c r="AA146" s="2">
        <f t="shared" si="58"/>
        <v>0</v>
      </c>
      <c r="AB146" s="2">
        <f t="shared" si="58"/>
        <v>1499.3030000000001</v>
      </c>
      <c r="AC146" s="2">
        <f t="shared" si="58"/>
        <v>0</v>
      </c>
      <c r="AD146" s="2">
        <f t="shared" si="58"/>
        <v>1896.327</v>
      </c>
      <c r="AE146" s="2">
        <f t="shared" si="58"/>
        <v>0</v>
      </c>
      <c r="AF146" s="67"/>
      <c r="AH146" s="39">
        <f t="shared" si="42"/>
        <v>24569.200000000001</v>
      </c>
      <c r="AI146" s="39">
        <f t="shared" si="43"/>
        <v>12487.832</v>
      </c>
      <c r="AJ146" s="39">
        <f t="shared" si="44"/>
        <v>12047.75</v>
      </c>
      <c r="AL146" s="37">
        <f t="shared" si="46"/>
        <v>440.08200000000033</v>
      </c>
    </row>
    <row r="147" spans="1:38" s="13" customFormat="1" ht="18.75" x14ac:dyDescent="0.3">
      <c r="A147" s="3" t="s">
        <v>13</v>
      </c>
      <c r="B147" s="29"/>
      <c r="C147" s="29"/>
      <c r="D147" s="29"/>
      <c r="E147" s="29"/>
      <c r="F147" s="29"/>
      <c r="G147" s="29"/>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67"/>
      <c r="AH147" s="39">
        <f t="shared" si="42"/>
        <v>0</v>
      </c>
      <c r="AI147" s="39">
        <f t="shared" si="43"/>
        <v>0</v>
      </c>
      <c r="AJ147" s="39">
        <f t="shared" si="44"/>
        <v>0</v>
      </c>
      <c r="AL147" s="37">
        <f t="shared" si="46"/>
        <v>0</v>
      </c>
    </row>
    <row r="148" spans="1:38" s="16" customFormat="1" ht="18.75" x14ac:dyDescent="0.3">
      <c r="A148" s="48" t="s">
        <v>14</v>
      </c>
      <c r="B148" s="30">
        <f>H148+J148+L148+N148+P148+R148+T148+V148+X148+Z148+AB148+AD148</f>
        <v>24569.200000000001</v>
      </c>
      <c r="C148" s="30">
        <f>H148+J148+L148+N148+P148+R148</f>
        <v>12487.832</v>
      </c>
      <c r="D148" s="30">
        <v>12487.84</v>
      </c>
      <c r="E148" s="30">
        <f>I148+K148+M148+O148+Q148+S148+U148+W148+Y148+AA148+AC148+AE148</f>
        <v>12047.75</v>
      </c>
      <c r="F148" s="31">
        <f>E148/B148*100</f>
        <v>49.035988147762239</v>
      </c>
      <c r="G148" s="31">
        <f>E148/C148*100</f>
        <v>96.475913513250333</v>
      </c>
      <c r="H148" s="15">
        <v>1949.357</v>
      </c>
      <c r="I148" s="15">
        <v>838.52</v>
      </c>
      <c r="J148" s="15">
        <v>1757.9010000000001</v>
      </c>
      <c r="K148" s="15">
        <v>1569.1</v>
      </c>
      <c r="L148" s="15">
        <v>2098.864</v>
      </c>
      <c r="M148" s="15">
        <v>2899.7</v>
      </c>
      <c r="N148" s="15">
        <v>2536.627</v>
      </c>
      <c r="O148" s="15">
        <v>2678.4</v>
      </c>
      <c r="P148" s="15">
        <v>1798.9549999999999</v>
      </c>
      <c r="Q148" s="15">
        <v>1443.96</v>
      </c>
      <c r="R148" s="15">
        <v>2346.1280000000002</v>
      </c>
      <c r="S148" s="15">
        <v>2618.0700000000002</v>
      </c>
      <c r="T148" s="15">
        <v>3254.056</v>
      </c>
      <c r="U148" s="15"/>
      <c r="V148" s="15">
        <v>1611.2380000000001</v>
      </c>
      <c r="W148" s="15"/>
      <c r="X148" s="15">
        <v>1429.307</v>
      </c>
      <c r="Y148" s="15"/>
      <c r="Z148" s="15">
        <v>2391.1370000000002</v>
      </c>
      <c r="AA148" s="15"/>
      <c r="AB148" s="15">
        <v>1499.3030000000001</v>
      </c>
      <c r="AC148" s="15"/>
      <c r="AD148" s="15">
        <v>1896.327</v>
      </c>
      <c r="AE148" s="15"/>
      <c r="AF148" s="68"/>
      <c r="AH148" s="39">
        <f t="shared" si="42"/>
        <v>24569.200000000001</v>
      </c>
      <c r="AI148" s="39">
        <f t="shared" si="43"/>
        <v>12487.832</v>
      </c>
      <c r="AJ148" s="39">
        <f t="shared" si="44"/>
        <v>12047.75</v>
      </c>
      <c r="AL148" s="37">
        <f t="shared" si="46"/>
        <v>440.08200000000033</v>
      </c>
    </row>
    <row r="149" spans="1:38" s="13" customFormat="1" ht="18.75" x14ac:dyDescent="0.3">
      <c r="A149" s="3" t="s">
        <v>15</v>
      </c>
      <c r="B149" s="29"/>
      <c r="C149" s="29"/>
      <c r="D149" s="29"/>
      <c r="E149" s="29"/>
      <c r="F149" s="29"/>
      <c r="G149" s="29"/>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44"/>
      <c r="AH149" s="39">
        <f t="shared" si="42"/>
        <v>0</v>
      </c>
      <c r="AI149" s="39">
        <f t="shared" si="43"/>
        <v>0</v>
      </c>
      <c r="AJ149" s="39">
        <f t="shared" si="44"/>
        <v>0</v>
      </c>
      <c r="AL149" s="37">
        <f t="shared" si="46"/>
        <v>0</v>
      </c>
    </row>
    <row r="150" spans="1:38" s="13" customFormat="1" ht="18.75" x14ac:dyDescent="0.3">
      <c r="A150" s="3" t="s">
        <v>16</v>
      </c>
      <c r="B150" s="29"/>
      <c r="C150" s="29"/>
      <c r="D150" s="29"/>
      <c r="E150" s="29"/>
      <c r="F150" s="29"/>
      <c r="G150" s="29"/>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44"/>
      <c r="AH150" s="39">
        <f t="shared" si="42"/>
        <v>0</v>
      </c>
      <c r="AI150" s="25">
        <f t="shared" si="43"/>
        <v>0</v>
      </c>
      <c r="AJ150" s="39">
        <f t="shared" si="44"/>
        <v>0</v>
      </c>
      <c r="AL150" s="37">
        <f t="shared" si="46"/>
        <v>0</v>
      </c>
    </row>
    <row r="151" spans="1:38" s="56" customFormat="1" ht="37.5" x14ac:dyDescent="0.3">
      <c r="A151" s="55" t="s">
        <v>30</v>
      </c>
      <c r="B151" s="50">
        <f>H151+J151+L151+N151+P151+R151+T151+V151+X151+Z151+AB151+AD151</f>
        <v>216065.505</v>
      </c>
      <c r="C151" s="51">
        <f>C153+C171+C191</f>
        <v>77933.475000000006</v>
      </c>
      <c r="D151" s="51">
        <f>D153+D171+D191</f>
        <v>72827.02</v>
      </c>
      <c r="E151" s="51">
        <f>E153+E171+E191</f>
        <v>69307.604000000021</v>
      </c>
      <c r="F151" s="52">
        <f>E151/B151*100</f>
        <v>32.077125869768068</v>
      </c>
      <c r="G151" s="52">
        <f>E151/C151*100</f>
        <v>88.931751086423404</v>
      </c>
      <c r="H151" s="51">
        <f>H153+H171+H191</f>
        <v>10497.375</v>
      </c>
      <c r="I151" s="51">
        <f>I153+I171+I191</f>
        <v>7538.7000000000007</v>
      </c>
      <c r="J151" s="51">
        <f t="shared" ref="J151:AD151" si="59">J153+J171+J191</f>
        <v>13618.699999999999</v>
      </c>
      <c r="K151" s="51">
        <f>K153+K171+K191</f>
        <v>9708.9</v>
      </c>
      <c r="L151" s="51">
        <f t="shared" si="59"/>
        <v>11968.9</v>
      </c>
      <c r="M151" s="51">
        <f>M153+M171+M191</f>
        <v>12606.3</v>
      </c>
      <c r="N151" s="51">
        <f t="shared" si="59"/>
        <v>13383.1</v>
      </c>
      <c r="O151" s="51">
        <f>O153+O171+O191</f>
        <v>12443</v>
      </c>
      <c r="P151" s="51">
        <f t="shared" si="59"/>
        <v>16408.73</v>
      </c>
      <c r="Q151" s="51">
        <f>Q153+Q171+Q191</f>
        <v>15561.929999999998</v>
      </c>
      <c r="R151" s="51">
        <f t="shared" si="59"/>
        <v>12056.67</v>
      </c>
      <c r="S151" s="51">
        <f>S153+S171+S191</f>
        <v>11448.773999999999</v>
      </c>
      <c r="T151" s="51">
        <f>T153+T171+T191</f>
        <v>5849.670000000001</v>
      </c>
      <c r="U151" s="51">
        <f>U153+U171+U191</f>
        <v>0</v>
      </c>
      <c r="V151" s="51">
        <f t="shared" si="59"/>
        <v>44334</v>
      </c>
      <c r="W151" s="51">
        <f>W153+W171+W191</f>
        <v>0</v>
      </c>
      <c r="X151" s="51">
        <f t="shared" si="59"/>
        <v>11448.92</v>
      </c>
      <c r="Y151" s="51">
        <f>Y153+Y171+Y191</f>
        <v>0</v>
      </c>
      <c r="Z151" s="51">
        <f t="shared" si="59"/>
        <v>34605.800000000003</v>
      </c>
      <c r="AA151" s="51">
        <f>AA153+AA171+AA191</f>
        <v>0</v>
      </c>
      <c r="AB151" s="51">
        <f t="shared" si="59"/>
        <v>11155</v>
      </c>
      <c r="AC151" s="51">
        <f>AC153+AC171+AC191</f>
        <v>0</v>
      </c>
      <c r="AD151" s="51">
        <f t="shared" si="59"/>
        <v>30738.639999999999</v>
      </c>
      <c r="AE151" s="51">
        <f>AE153+AE171+AE191</f>
        <v>0</v>
      </c>
      <c r="AF151" s="83"/>
      <c r="AH151" s="54">
        <f t="shared" ref="AH151:AH214" si="60">H151+J151+L151+N151+P151+R151+T151+V151+X151+Z151+AB151+AD151</f>
        <v>216065.505</v>
      </c>
      <c r="AI151" s="54">
        <f>H151+J151+L151+N151+P151+R151</f>
        <v>77933.474999999991</v>
      </c>
      <c r="AJ151" s="54">
        <f t="shared" ref="AJ151:AJ214" si="61">I151+K151+M151+O151+Q151+S151+U151+W151+Y151+AA151+AC151+AE151</f>
        <v>69307.603999999992</v>
      </c>
      <c r="AL151" s="57">
        <f t="shared" si="46"/>
        <v>8625.8709999999846</v>
      </c>
    </row>
    <row r="152" spans="1:38" s="13" customFormat="1" ht="75" x14ac:dyDescent="0.3">
      <c r="A152" s="4" t="s">
        <v>49</v>
      </c>
      <c r="B152" s="29" t="s">
        <v>94</v>
      </c>
      <c r="C152" s="29"/>
      <c r="D152" s="29"/>
      <c r="E152" s="29"/>
      <c r="F152" s="29"/>
      <c r="G152" s="29"/>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44"/>
      <c r="AH152" s="25">
        <f t="shared" si="60"/>
        <v>0</v>
      </c>
      <c r="AI152" s="25">
        <f t="shared" ref="AI152:AI214" si="62">H152+J152+L152+N152+P152+R152</f>
        <v>0</v>
      </c>
      <c r="AJ152" s="25">
        <f t="shared" si="61"/>
        <v>0</v>
      </c>
      <c r="AL152" s="37">
        <f t="shared" si="46"/>
        <v>0</v>
      </c>
    </row>
    <row r="153" spans="1:38" s="13" customFormat="1" ht="18.75" x14ac:dyDescent="0.3">
      <c r="A153" s="4" t="s">
        <v>17</v>
      </c>
      <c r="B153" s="26">
        <f>H153+J153+L153+N153+P153+R153+T153+V153+X153+Z153+AB153+AD153</f>
        <v>33812.514999999999</v>
      </c>
      <c r="C153" s="2">
        <f>C154+C155+C156+C157</f>
        <v>20757.674999999999</v>
      </c>
      <c r="D153" s="2">
        <f>D154+D155+D156+D157</f>
        <v>19458.52</v>
      </c>
      <c r="E153" s="2">
        <f>E154+E155+E156+E157</f>
        <v>19458.542999999998</v>
      </c>
      <c r="F153" s="31">
        <f>E153/B153*100</f>
        <v>57.548345634745004</v>
      </c>
      <c r="G153" s="31">
        <f>E153/C153*100</f>
        <v>93.741437805534574</v>
      </c>
      <c r="H153" s="2">
        <f t="shared" ref="H153:AD153" si="63">H154+H155+H156+H157</f>
        <v>6632.375</v>
      </c>
      <c r="I153" s="2">
        <f>I154+I155+I156+I157</f>
        <v>6350.6</v>
      </c>
      <c r="J153" s="2">
        <f t="shared" si="63"/>
        <v>3192.6</v>
      </c>
      <c r="K153" s="2">
        <f>K154+K155+K156+K157</f>
        <v>3348.9</v>
      </c>
      <c r="L153" s="2">
        <f t="shared" si="63"/>
        <v>1419.9</v>
      </c>
      <c r="M153" s="2">
        <f>M154+M155+M156+M157</f>
        <v>1247.5</v>
      </c>
      <c r="N153" s="2">
        <f t="shared" si="63"/>
        <v>2562.9</v>
      </c>
      <c r="O153" s="2">
        <f>O154+O155+O156+O157</f>
        <v>2596.5</v>
      </c>
      <c r="P153" s="2">
        <f t="shared" si="63"/>
        <v>2988.9</v>
      </c>
      <c r="Q153" s="2">
        <f>Q154+Q155+Q156+Q157</f>
        <v>2469.3000000000002</v>
      </c>
      <c r="R153" s="2">
        <f t="shared" si="63"/>
        <v>3961</v>
      </c>
      <c r="S153" s="2">
        <f>S154+S155+S156+S157</f>
        <v>3445.7429999999999</v>
      </c>
      <c r="T153" s="2">
        <f t="shared" si="63"/>
        <v>4185.6000000000004</v>
      </c>
      <c r="U153" s="2">
        <f>U154+U155+U156+U157</f>
        <v>0</v>
      </c>
      <c r="V153" s="2">
        <f t="shared" si="63"/>
        <v>1354.5</v>
      </c>
      <c r="W153" s="2">
        <f>W154+W155+W156+W157</f>
        <v>0</v>
      </c>
      <c r="X153" s="2">
        <f t="shared" si="63"/>
        <v>1147</v>
      </c>
      <c r="Y153" s="2">
        <f>Y154+Y155+Y156+Y157</f>
        <v>0</v>
      </c>
      <c r="Z153" s="2">
        <f t="shared" si="63"/>
        <v>2299.8000000000002</v>
      </c>
      <c r="AA153" s="2">
        <f>AA154+AA155+AA156+AA157</f>
        <v>0</v>
      </c>
      <c r="AB153" s="2">
        <f t="shared" si="63"/>
        <v>1081</v>
      </c>
      <c r="AC153" s="2">
        <f>AC154+AC155+AC156+AC157</f>
        <v>0</v>
      </c>
      <c r="AD153" s="2">
        <f t="shared" si="63"/>
        <v>2986.94</v>
      </c>
      <c r="AE153" s="2">
        <f>AE154+AE155+AE156+AE157</f>
        <v>0</v>
      </c>
      <c r="AF153" s="44"/>
      <c r="AH153" s="25">
        <f t="shared" si="60"/>
        <v>33812.514999999999</v>
      </c>
      <c r="AI153" s="25">
        <f t="shared" si="62"/>
        <v>20757.674999999999</v>
      </c>
      <c r="AJ153" s="25">
        <f t="shared" si="61"/>
        <v>19458.542999999998</v>
      </c>
      <c r="AL153" s="37">
        <f t="shared" si="46"/>
        <v>1299.1320000000014</v>
      </c>
    </row>
    <row r="154" spans="1:38" s="13" customFormat="1" ht="18.75" x14ac:dyDescent="0.3">
      <c r="A154" s="3" t="s">
        <v>13</v>
      </c>
      <c r="B154" s="29"/>
      <c r="C154" s="2"/>
      <c r="D154" s="2"/>
      <c r="E154" s="2"/>
      <c r="F154" s="29"/>
      <c r="G154" s="29"/>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44"/>
      <c r="AH154" s="25">
        <f t="shared" si="60"/>
        <v>0</v>
      </c>
      <c r="AI154" s="25">
        <f t="shared" si="62"/>
        <v>0</v>
      </c>
      <c r="AJ154" s="25">
        <f t="shared" si="61"/>
        <v>0</v>
      </c>
      <c r="AL154" s="37">
        <f t="shared" si="46"/>
        <v>0</v>
      </c>
    </row>
    <row r="155" spans="1:38" s="13" customFormat="1" ht="18.75" x14ac:dyDescent="0.3">
      <c r="A155" s="3" t="s">
        <v>14</v>
      </c>
      <c r="B155" s="27">
        <f>H155+J155+L155+N155+P155+R155+T155+V155+X155+Z155+AB155+AD155</f>
        <v>33812.514999999999</v>
      </c>
      <c r="C155" s="2">
        <f>C161+C167</f>
        <v>20757.674999999999</v>
      </c>
      <c r="D155" s="2">
        <f>D161+D167</f>
        <v>19458.52</v>
      </c>
      <c r="E155" s="2">
        <f>E161+E167</f>
        <v>19458.542999999998</v>
      </c>
      <c r="F155" s="31">
        <f>E155/B155*100</f>
        <v>57.548345634745004</v>
      </c>
      <c r="G155" s="31">
        <f>E155/C155*100</f>
        <v>93.741437805534574</v>
      </c>
      <c r="H155" s="2">
        <f>H161+H167</f>
        <v>6632.375</v>
      </c>
      <c r="I155" s="2">
        <f>I161+I167</f>
        <v>6350.6</v>
      </c>
      <c r="J155" s="2">
        <f t="shared" ref="J155:AD155" si="64">J161+J167</f>
        <v>3192.6</v>
      </c>
      <c r="K155" s="2">
        <f>K161+K167</f>
        <v>3348.9</v>
      </c>
      <c r="L155" s="2">
        <f t="shared" si="64"/>
        <v>1419.9</v>
      </c>
      <c r="M155" s="2">
        <f>M161+M167</f>
        <v>1247.5</v>
      </c>
      <c r="N155" s="2">
        <f t="shared" si="64"/>
        <v>2562.9</v>
      </c>
      <c r="O155" s="2">
        <f>O161+O167</f>
        <v>2596.5</v>
      </c>
      <c r="P155" s="2">
        <f t="shared" si="64"/>
        <v>2988.9</v>
      </c>
      <c r="Q155" s="2">
        <f>Q161+Q167</f>
        <v>2469.3000000000002</v>
      </c>
      <c r="R155" s="2">
        <f t="shared" si="64"/>
        <v>3961</v>
      </c>
      <c r="S155" s="2">
        <f>S161+S167</f>
        <v>3445.7429999999999</v>
      </c>
      <c r="T155" s="2">
        <f t="shared" si="64"/>
        <v>4185.6000000000004</v>
      </c>
      <c r="U155" s="2">
        <f>U161+U167</f>
        <v>0</v>
      </c>
      <c r="V155" s="2">
        <f t="shared" si="64"/>
        <v>1354.5</v>
      </c>
      <c r="W155" s="2">
        <f>W161+W167</f>
        <v>0</v>
      </c>
      <c r="X155" s="2">
        <f t="shared" si="64"/>
        <v>1147</v>
      </c>
      <c r="Y155" s="2">
        <f>Y161+Y167</f>
        <v>0</v>
      </c>
      <c r="Z155" s="2">
        <f t="shared" si="64"/>
        <v>2299.8000000000002</v>
      </c>
      <c r="AA155" s="2">
        <f>AA161+AA167</f>
        <v>0</v>
      </c>
      <c r="AB155" s="2">
        <f t="shared" si="64"/>
        <v>1081</v>
      </c>
      <c r="AC155" s="2">
        <f>AC161+AC167</f>
        <v>0</v>
      </c>
      <c r="AD155" s="2">
        <f t="shared" si="64"/>
        <v>2986.94</v>
      </c>
      <c r="AE155" s="2">
        <f>AE161+AE167</f>
        <v>0</v>
      </c>
      <c r="AF155" s="44"/>
      <c r="AH155" s="25">
        <f t="shared" si="60"/>
        <v>33812.514999999999</v>
      </c>
      <c r="AI155" s="25">
        <f t="shared" si="62"/>
        <v>20757.674999999999</v>
      </c>
      <c r="AJ155" s="25">
        <f t="shared" si="61"/>
        <v>19458.542999999998</v>
      </c>
      <c r="AL155" s="37">
        <f t="shared" si="46"/>
        <v>1299.1320000000014</v>
      </c>
    </row>
    <row r="156" spans="1:38" s="13" customFormat="1" ht="18.75" x14ac:dyDescent="0.3">
      <c r="A156" s="3" t="s">
        <v>15</v>
      </c>
      <c r="B156" s="29"/>
      <c r="C156" s="29"/>
      <c r="D156" s="29"/>
      <c r="E156" s="29"/>
      <c r="F156" s="29"/>
      <c r="G156" s="2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44"/>
      <c r="AH156" s="25">
        <f t="shared" si="60"/>
        <v>0</v>
      </c>
      <c r="AI156" s="25">
        <f t="shared" si="62"/>
        <v>0</v>
      </c>
      <c r="AJ156" s="25">
        <f t="shared" si="61"/>
        <v>0</v>
      </c>
      <c r="AL156" s="37">
        <f t="shared" si="46"/>
        <v>0</v>
      </c>
    </row>
    <row r="157" spans="1:38" s="13" customFormat="1" ht="18.75" x14ac:dyDescent="0.3">
      <c r="A157" s="3" t="s">
        <v>16</v>
      </c>
      <c r="B157" s="29"/>
      <c r="C157" s="29"/>
      <c r="D157" s="29"/>
      <c r="E157" s="29"/>
      <c r="F157" s="29"/>
      <c r="G157" s="29"/>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44"/>
      <c r="AH157" s="25">
        <f t="shared" si="60"/>
        <v>0</v>
      </c>
      <c r="AI157" s="25">
        <f t="shared" si="62"/>
        <v>0</v>
      </c>
      <c r="AJ157" s="25">
        <f t="shared" si="61"/>
        <v>0</v>
      </c>
      <c r="AL157" s="37">
        <f t="shared" si="46"/>
        <v>0</v>
      </c>
    </row>
    <row r="158" spans="1:38" s="13" customFormat="1" ht="182.25" customHeight="1" x14ac:dyDescent="0.3">
      <c r="A158" s="3" t="s">
        <v>31</v>
      </c>
      <c r="B158" s="33"/>
      <c r="C158" s="33"/>
      <c r="D158" s="33"/>
      <c r="E158" s="33"/>
      <c r="F158" s="33"/>
      <c r="G158" s="3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44" t="s">
        <v>91</v>
      </c>
      <c r="AH158" s="25">
        <f t="shared" si="60"/>
        <v>0</v>
      </c>
      <c r="AI158" s="25">
        <f t="shared" si="62"/>
        <v>0</v>
      </c>
      <c r="AJ158" s="25">
        <f t="shared" si="61"/>
        <v>0</v>
      </c>
      <c r="AL158" s="37">
        <f t="shared" si="46"/>
        <v>0</v>
      </c>
    </row>
    <row r="159" spans="1:38" s="13" customFormat="1" ht="18.75" x14ac:dyDescent="0.3">
      <c r="A159" s="4" t="s">
        <v>17</v>
      </c>
      <c r="B159" s="2">
        <f>B160+B161+B162+B163</f>
        <v>33712.514999999999</v>
      </c>
      <c r="C159" s="2">
        <f>C160+C161+C162+C163</f>
        <v>20707.174999999999</v>
      </c>
      <c r="D159" s="2">
        <f>D160+D161+D162+D163</f>
        <v>19420.52</v>
      </c>
      <c r="E159" s="2">
        <f>E160+E161+E162+E163</f>
        <v>19420.542999999998</v>
      </c>
      <c r="F159" s="31">
        <f>E159/B159*100</f>
        <v>57.606331061328412</v>
      </c>
      <c r="G159" s="31">
        <f>E159/C159*100</f>
        <v>93.786540172669604</v>
      </c>
      <c r="H159" s="2">
        <f t="shared" ref="H159:AE159" si="65">H160+H161+H162+H163</f>
        <v>6632.375</v>
      </c>
      <c r="I159" s="2">
        <f t="shared" si="65"/>
        <v>6350.6</v>
      </c>
      <c r="J159" s="2">
        <f t="shared" si="65"/>
        <v>3176.6</v>
      </c>
      <c r="K159" s="2">
        <f t="shared" si="65"/>
        <v>3348.9</v>
      </c>
      <c r="L159" s="2">
        <f t="shared" si="65"/>
        <v>1403.9</v>
      </c>
      <c r="M159" s="2">
        <f t="shared" si="65"/>
        <v>1223.5</v>
      </c>
      <c r="N159" s="2">
        <f t="shared" si="65"/>
        <v>2562.9</v>
      </c>
      <c r="O159" s="2">
        <f t="shared" si="65"/>
        <v>2588.5</v>
      </c>
      <c r="P159" s="2">
        <f t="shared" si="65"/>
        <v>2970.4</v>
      </c>
      <c r="Q159" s="2">
        <f t="shared" si="65"/>
        <v>2463.3000000000002</v>
      </c>
      <c r="R159" s="2">
        <f t="shared" si="65"/>
        <v>3961</v>
      </c>
      <c r="S159" s="2">
        <f t="shared" si="65"/>
        <v>3445.7429999999999</v>
      </c>
      <c r="T159" s="2">
        <f t="shared" si="65"/>
        <v>4185.6000000000004</v>
      </c>
      <c r="U159" s="2">
        <f t="shared" si="65"/>
        <v>0</v>
      </c>
      <c r="V159" s="2">
        <f t="shared" si="65"/>
        <v>1336</v>
      </c>
      <c r="W159" s="2">
        <f t="shared" si="65"/>
        <v>0</v>
      </c>
      <c r="X159" s="2">
        <f t="shared" si="65"/>
        <v>1147</v>
      </c>
      <c r="Y159" s="2">
        <f t="shared" si="65"/>
        <v>0</v>
      </c>
      <c r="Z159" s="2">
        <f t="shared" si="65"/>
        <v>2274.8000000000002</v>
      </c>
      <c r="AA159" s="2">
        <f t="shared" si="65"/>
        <v>0</v>
      </c>
      <c r="AB159" s="2">
        <f t="shared" si="65"/>
        <v>1075</v>
      </c>
      <c r="AC159" s="2">
        <f t="shared" si="65"/>
        <v>0</v>
      </c>
      <c r="AD159" s="2">
        <f t="shared" si="65"/>
        <v>2986.94</v>
      </c>
      <c r="AE159" s="2">
        <f t="shared" si="65"/>
        <v>0</v>
      </c>
      <c r="AF159" s="44"/>
      <c r="AH159" s="25">
        <f t="shared" si="60"/>
        <v>33712.514999999999</v>
      </c>
      <c r="AI159" s="25">
        <f t="shared" si="62"/>
        <v>20707.174999999999</v>
      </c>
      <c r="AJ159" s="25">
        <f t="shared" si="61"/>
        <v>19420.542999999998</v>
      </c>
      <c r="AL159" s="37">
        <f t="shared" si="46"/>
        <v>1286.6320000000014</v>
      </c>
    </row>
    <row r="160" spans="1:38" s="13" customFormat="1" ht="18.75" x14ac:dyDescent="0.3">
      <c r="A160" s="3" t="s">
        <v>13</v>
      </c>
      <c r="B160" s="29"/>
      <c r="C160" s="29"/>
      <c r="D160" s="29"/>
      <c r="E160" s="29"/>
      <c r="F160" s="29"/>
      <c r="G160" s="29"/>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44"/>
      <c r="AH160" s="25">
        <f t="shared" si="60"/>
        <v>0</v>
      </c>
      <c r="AI160" s="25">
        <f t="shared" si="62"/>
        <v>0</v>
      </c>
      <c r="AJ160" s="25">
        <f t="shared" si="61"/>
        <v>0</v>
      </c>
      <c r="AL160" s="37">
        <f t="shared" ref="AL160:AL214" si="66">C160-E160</f>
        <v>0</v>
      </c>
    </row>
    <row r="161" spans="1:38" s="13" customFormat="1" ht="18.75" x14ac:dyDescent="0.3">
      <c r="A161" s="3" t="s">
        <v>14</v>
      </c>
      <c r="B161" s="27">
        <f>H161+J161+L161+N161+P161+R161+T161+V161+X161+Z161+AB161+AD161</f>
        <v>33712.514999999999</v>
      </c>
      <c r="C161" s="30">
        <f>H161+J161+L161+N161+P161+R161</f>
        <v>20707.174999999999</v>
      </c>
      <c r="D161" s="27">
        <v>19420.52</v>
      </c>
      <c r="E161" s="30">
        <f>I161+K161+M161+O161+Q161+S161+U161+W161+Y161+AA161+AC161+AE161</f>
        <v>19420.542999999998</v>
      </c>
      <c r="F161" s="31">
        <f>E161/B161*100</f>
        <v>57.606331061328412</v>
      </c>
      <c r="G161" s="31">
        <f>E161/C161*100</f>
        <v>93.786540172669604</v>
      </c>
      <c r="H161" s="2">
        <v>6632.375</v>
      </c>
      <c r="I161" s="2">
        <v>6350.6</v>
      </c>
      <c r="J161" s="2">
        <v>3176.6</v>
      </c>
      <c r="K161" s="2">
        <v>3348.9</v>
      </c>
      <c r="L161" s="2">
        <v>1403.9</v>
      </c>
      <c r="M161" s="2">
        <v>1223.5</v>
      </c>
      <c r="N161" s="2">
        <v>2562.9</v>
      </c>
      <c r="O161" s="2">
        <v>2588.5</v>
      </c>
      <c r="P161" s="2">
        <v>2970.4</v>
      </c>
      <c r="Q161" s="2">
        <v>2463.3000000000002</v>
      </c>
      <c r="R161" s="2">
        <v>3961</v>
      </c>
      <c r="S161" s="2">
        <v>3445.7429999999999</v>
      </c>
      <c r="T161" s="2">
        <v>4185.6000000000004</v>
      </c>
      <c r="U161" s="2"/>
      <c r="V161" s="2">
        <v>1336</v>
      </c>
      <c r="W161" s="2"/>
      <c r="X161" s="2">
        <v>1147</v>
      </c>
      <c r="Y161" s="2"/>
      <c r="Z161" s="2">
        <v>2274.8000000000002</v>
      </c>
      <c r="AA161" s="2"/>
      <c r="AB161" s="2">
        <v>1075</v>
      </c>
      <c r="AC161" s="2"/>
      <c r="AD161" s="2">
        <v>2986.94</v>
      </c>
      <c r="AE161" s="2"/>
      <c r="AF161" s="44"/>
      <c r="AH161" s="39">
        <f t="shared" si="60"/>
        <v>33712.514999999999</v>
      </c>
      <c r="AI161" s="39">
        <f t="shared" si="62"/>
        <v>20707.174999999999</v>
      </c>
      <c r="AJ161" s="39">
        <f t="shared" si="61"/>
        <v>19420.542999999998</v>
      </c>
      <c r="AL161" s="37">
        <f t="shared" si="66"/>
        <v>1286.6320000000014</v>
      </c>
    </row>
    <row r="162" spans="1:38" s="13" customFormat="1" ht="18.75" x14ac:dyDescent="0.3">
      <c r="A162" s="3" t="s">
        <v>15</v>
      </c>
      <c r="B162" s="29"/>
      <c r="C162" s="29"/>
      <c r="D162" s="29"/>
      <c r="E162" s="29"/>
      <c r="F162" s="29"/>
      <c r="G162" s="29"/>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44"/>
      <c r="AH162" s="39">
        <f t="shared" si="60"/>
        <v>0</v>
      </c>
      <c r="AI162" s="39">
        <f t="shared" si="62"/>
        <v>0</v>
      </c>
      <c r="AJ162" s="39">
        <f t="shared" si="61"/>
        <v>0</v>
      </c>
      <c r="AL162" s="37">
        <f t="shared" si="66"/>
        <v>0</v>
      </c>
    </row>
    <row r="163" spans="1:38" s="13" customFormat="1" ht="18.75" x14ac:dyDescent="0.3">
      <c r="A163" s="3" t="s">
        <v>16</v>
      </c>
      <c r="B163" s="29"/>
      <c r="C163" s="29"/>
      <c r="D163" s="29"/>
      <c r="E163" s="29"/>
      <c r="F163" s="29"/>
      <c r="G163" s="29"/>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44"/>
      <c r="AH163" s="39">
        <f t="shared" si="60"/>
        <v>0</v>
      </c>
      <c r="AI163" s="39">
        <f t="shared" si="62"/>
        <v>0</v>
      </c>
      <c r="AJ163" s="39">
        <f t="shared" si="61"/>
        <v>0</v>
      </c>
      <c r="AL163" s="37">
        <f t="shared" si="66"/>
        <v>0</v>
      </c>
    </row>
    <row r="164" spans="1:38" s="13" customFormat="1" ht="37.5" x14ac:dyDescent="0.3">
      <c r="A164" s="3" t="s">
        <v>32</v>
      </c>
      <c r="B164" s="33"/>
      <c r="C164" s="33"/>
      <c r="D164" s="33"/>
      <c r="E164" s="33"/>
      <c r="F164" s="33"/>
      <c r="G164" s="3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44"/>
      <c r="AH164" s="39">
        <f t="shared" si="60"/>
        <v>0</v>
      </c>
      <c r="AI164" s="39">
        <f t="shared" si="62"/>
        <v>0</v>
      </c>
      <c r="AJ164" s="39">
        <f t="shared" si="61"/>
        <v>0</v>
      </c>
      <c r="AL164" s="37">
        <f t="shared" si="66"/>
        <v>0</v>
      </c>
    </row>
    <row r="165" spans="1:38" s="13" customFormat="1" ht="18.75" x14ac:dyDescent="0.3">
      <c r="A165" s="4" t="s">
        <v>17</v>
      </c>
      <c r="B165" s="2">
        <f>B166+B167+B168+B169</f>
        <v>100</v>
      </c>
      <c r="C165" s="2">
        <f>C166+C167+C168+C169</f>
        <v>50.5</v>
      </c>
      <c r="D165" s="2">
        <f>D166+D167+D168+D169</f>
        <v>38</v>
      </c>
      <c r="E165" s="2">
        <f>E166+E167+E168+E169</f>
        <v>38</v>
      </c>
      <c r="F165" s="31">
        <f>E165/B165*100</f>
        <v>38</v>
      </c>
      <c r="G165" s="31">
        <f>E165/C165*100</f>
        <v>75.247524752475243</v>
      </c>
      <c r="H165" s="2">
        <f>H166+H167+H168+H169</f>
        <v>0</v>
      </c>
      <c r="I165" s="2">
        <f t="shared" ref="I165:AE165" si="67">I166+I167+I168+I169</f>
        <v>0</v>
      </c>
      <c r="J165" s="2">
        <f t="shared" si="67"/>
        <v>16</v>
      </c>
      <c r="K165" s="2">
        <f t="shared" si="67"/>
        <v>0</v>
      </c>
      <c r="L165" s="2">
        <f t="shared" si="67"/>
        <v>16</v>
      </c>
      <c r="M165" s="2">
        <f t="shared" si="67"/>
        <v>24</v>
      </c>
      <c r="N165" s="2">
        <f t="shared" si="67"/>
        <v>0</v>
      </c>
      <c r="O165" s="2">
        <f t="shared" si="67"/>
        <v>8</v>
      </c>
      <c r="P165" s="2">
        <f t="shared" si="67"/>
        <v>18.5</v>
      </c>
      <c r="Q165" s="2">
        <f t="shared" si="67"/>
        <v>6</v>
      </c>
      <c r="R165" s="2">
        <f t="shared" si="67"/>
        <v>0</v>
      </c>
      <c r="S165" s="2">
        <f t="shared" si="67"/>
        <v>0</v>
      </c>
      <c r="T165" s="2">
        <f t="shared" si="67"/>
        <v>0</v>
      </c>
      <c r="U165" s="2">
        <f t="shared" si="67"/>
        <v>0</v>
      </c>
      <c r="V165" s="2">
        <f t="shared" si="67"/>
        <v>18.5</v>
      </c>
      <c r="W165" s="2">
        <f t="shared" si="67"/>
        <v>0</v>
      </c>
      <c r="X165" s="2">
        <f t="shared" si="67"/>
        <v>0</v>
      </c>
      <c r="Y165" s="2">
        <f t="shared" si="67"/>
        <v>0</v>
      </c>
      <c r="Z165" s="2">
        <f t="shared" si="67"/>
        <v>25</v>
      </c>
      <c r="AA165" s="2">
        <f t="shared" si="67"/>
        <v>0</v>
      </c>
      <c r="AB165" s="2">
        <f t="shared" si="67"/>
        <v>6</v>
      </c>
      <c r="AC165" s="2">
        <f t="shared" si="67"/>
        <v>0</v>
      </c>
      <c r="AD165" s="2">
        <f t="shared" si="67"/>
        <v>0</v>
      </c>
      <c r="AE165" s="2">
        <f t="shared" si="67"/>
        <v>0</v>
      </c>
      <c r="AF165" s="66"/>
      <c r="AH165" s="39">
        <f t="shared" si="60"/>
        <v>100</v>
      </c>
      <c r="AI165" s="39">
        <f t="shared" si="62"/>
        <v>50.5</v>
      </c>
      <c r="AJ165" s="39">
        <f t="shared" si="61"/>
        <v>38</v>
      </c>
      <c r="AL165" s="37">
        <f t="shared" si="66"/>
        <v>12.5</v>
      </c>
    </row>
    <row r="166" spans="1:38" s="13" customFormat="1" ht="18.75" x14ac:dyDescent="0.3">
      <c r="A166" s="3" t="s">
        <v>13</v>
      </c>
      <c r="B166" s="29"/>
      <c r="C166" s="29"/>
      <c r="D166" s="29"/>
      <c r="E166" s="29"/>
      <c r="F166" s="29"/>
      <c r="G166" s="29"/>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67"/>
      <c r="AH166" s="39">
        <f t="shared" si="60"/>
        <v>0</v>
      </c>
      <c r="AI166" s="39">
        <f t="shared" si="62"/>
        <v>0</v>
      </c>
      <c r="AJ166" s="39">
        <f t="shared" si="61"/>
        <v>0</v>
      </c>
      <c r="AL166" s="37">
        <f t="shared" si="66"/>
        <v>0</v>
      </c>
    </row>
    <row r="167" spans="1:38" s="13" customFormat="1" ht="54" customHeight="1" x14ac:dyDescent="0.3">
      <c r="A167" s="3" t="s">
        <v>14</v>
      </c>
      <c r="B167" s="27">
        <f>H167+J167+L167+N167+P167+R167+T167+V167+X167+Z167+AB167+AD167</f>
        <v>100</v>
      </c>
      <c r="C167" s="30">
        <f>H167+J167+L167+N167+P167</f>
        <v>50.5</v>
      </c>
      <c r="D167" s="27">
        <v>38</v>
      </c>
      <c r="E167" s="30">
        <f>I167+K167+M167+O167+Q167+S167+U167+W167+Y167+AA167+AC167+AE167</f>
        <v>38</v>
      </c>
      <c r="F167" s="31">
        <f>E167/B167*100</f>
        <v>38</v>
      </c>
      <c r="G167" s="31">
        <f>E167/C167*100</f>
        <v>75.247524752475243</v>
      </c>
      <c r="H167" s="2"/>
      <c r="I167" s="2"/>
      <c r="J167" s="2">
        <v>16</v>
      </c>
      <c r="K167" s="2"/>
      <c r="L167" s="2">
        <v>16</v>
      </c>
      <c r="M167" s="2">
        <v>24</v>
      </c>
      <c r="N167" s="2"/>
      <c r="O167" s="2">
        <v>8</v>
      </c>
      <c r="P167" s="2">
        <v>18.5</v>
      </c>
      <c r="Q167" s="2">
        <v>6</v>
      </c>
      <c r="R167" s="2"/>
      <c r="S167" s="2"/>
      <c r="T167" s="2"/>
      <c r="U167" s="2"/>
      <c r="V167" s="2">
        <v>18.5</v>
      </c>
      <c r="W167" s="2"/>
      <c r="X167" s="2"/>
      <c r="Y167" s="2"/>
      <c r="Z167" s="2">
        <v>25</v>
      </c>
      <c r="AA167" s="2"/>
      <c r="AB167" s="2">
        <v>6</v>
      </c>
      <c r="AC167" s="2"/>
      <c r="AD167" s="2"/>
      <c r="AE167" s="2"/>
      <c r="AF167" s="67"/>
      <c r="AH167" s="39">
        <f t="shared" si="60"/>
        <v>100</v>
      </c>
      <c r="AI167" s="39">
        <f t="shared" si="62"/>
        <v>50.5</v>
      </c>
      <c r="AJ167" s="39">
        <f t="shared" si="61"/>
        <v>38</v>
      </c>
      <c r="AL167" s="37">
        <f t="shared" si="66"/>
        <v>12.5</v>
      </c>
    </row>
    <row r="168" spans="1:38" s="13" customFormat="1" ht="18.75" x14ac:dyDescent="0.3">
      <c r="A168" s="3" t="s">
        <v>15</v>
      </c>
      <c r="B168" s="29"/>
      <c r="C168" s="29"/>
      <c r="D168" s="29"/>
      <c r="E168" s="29"/>
      <c r="F168" s="29"/>
      <c r="G168" s="29"/>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67"/>
      <c r="AH168" s="39">
        <f t="shared" si="60"/>
        <v>0</v>
      </c>
      <c r="AI168" s="39">
        <f t="shared" si="62"/>
        <v>0</v>
      </c>
      <c r="AJ168" s="39">
        <f t="shared" si="61"/>
        <v>0</v>
      </c>
      <c r="AL168" s="37">
        <f t="shared" si="66"/>
        <v>0</v>
      </c>
    </row>
    <row r="169" spans="1:38" s="13" customFormat="1" ht="21.75" customHeight="1" x14ac:dyDescent="0.3">
      <c r="A169" s="3" t="s">
        <v>16</v>
      </c>
      <c r="B169" s="29"/>
      <c r="C169" s="29"/>
      <c r="D169" s="29"/>
      <c r="E169" s="29"/>
      <c r="F169" s="29"/>
      <c r="G169" s="29"/>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68"/>
      <c r="AH169" s="39">
        <f t="shared" si="60"/>
        <v>0</v>
      </c>
      <c r="AI169" s="39">
        <f t="shared" si="62"/>
        <v>0</v>
      </c>
      <c r="AJ169" s="39">
        <f t="shared" si="61"/>
        <v>0</v>
      </c>
      <c r="AL169" s="37">
        <f t="shared" si="66"/>
        <v>0</v>
      </c>
    </row>
    <row r="170" spans="1:38" s="13" customFormat="1" ht="193.5" customHeight="1" x14ac:dyDescent="0.3">
      <c r="A170" s="4" t="s">
        <v>50</v>
      </c>
      <c r="B170" s="29"/>
      <c r="C170" s="29"/>
      <c r="D170" s="29"/>
      <c r="E170" s="29"/>
      <c r="F170" s="29"/>
      <c r="G170" s="2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44"/>
      <c r="AH170" s="39">
        <f t="shared" si="60"/>
        <v>0</v>
      </c>
      <c r="AI170" s="39">
        <f t="shared" si="62"/>
        <v>0</v>
      </c>
      <c r="AJ170" s="39">
        <f t="shared" si="61"/>
        <v>0</v>
      </c>
      <c r="AL170" s="37">
        <f t="shared" si="66"/>
        <v>0</v>
      </c>
    </row>
    <row r="171" spans="1:38" s="13" customFormat="1" ht="26.25" customHeight="1" x14ac:dyDescent="0.3">
      <c r="A171" s="4" t="s">
        <v>17</v>
      </c>
      <c r="B171" s="2">
        <f>B172+B173+B175+B176</f>
        <v>167780.39</v>
      </c>
      <c r="C171" s="2">
        <f>C172+C173+C175+C176</f>
        <v>55212.17</v>
      </c>
      <c r="D171" s="2">
        <f>D172+D173+D175+D176</f>
        <v>51404.9</v>
      </c>
      <c r="E171" s="2">
        <f>E172+E173+E175+E176</f>
        <v>47885.431000000011</v>
      </c>
      <c r="F171" s="31">
        <f>E171/B171*100</f>
        <v>28.540541001245739</v>
      </c>
      <c r="G171" s="31">
        <f>E171/C171*100</f>
        <v>86.729847785370524</v>
      </c>
      <c r="H171" s="2">
        <f>H172+H173+H175+H176</f>
        <v>3865</v>
      </c>
      <c r="I171" s="2">
        <f>I172+I173+I175+I176</f>
        <v>1188.0999999999999</v>
      </c>
      <c r="J171" s="2">
        <f t="shared" ref="J171:AD171" si="68">J172+J173+J175+J176</f>
        <v>10202.299999999999</v>
      </c>
      <c r="K171" s="2">
        <f>K172+K173+K175+K176</f>
        <v>6335</v>
      </c>
      <c r="L171" s="2">
        <f t="shared" si="68"/>
        <v>10549</v>
      </c>
      <c r="M171" s="2">
        <f>M172+M173+M175+M176</f>
        <v>11160</v>
      </c>
      <c r="N171" s="2">
        <f t="shared" si="68"/>
        <v>10820.2</v>
      </c>
      <c r="O171" s="2">
        <f>O172+O173+O175+O176</f>
        <v>9846.5</v>
      </c>
      <c r="P171" s="2">
        <f t="shared" si="68"/>
        <v>11680</v>
      </c>
      <c r="Q171" s="2">
        <f>Q172+Q173+Q175+Q176</f>
        <v>11352.8</v>
      </c>
      <c r="R171" s="2">
        <f t="shared" si="68"/>
        <v>8095.67</v>
      </c>
      <c r="S171" s="2">
        <f>S172+S173+S175+S176</f>
        <v>8003.0309999999999</v>
      </c>
      <c r="T171" s="2">
        <f t="shared" si="68"/>
        <v>1355.1</v>
      </c>
      <c r="U171" s="2">
        <f>U172+U173+U175+U176</f>
        <v>0</v>
      </c>
      <c r="V171" s="2">
        <f t="shared" si="68"/>
        <v>42924.6</v>
      </c>
      <c r="W171" s="2">
        <f>W172+W173+W175+W176</f>
        <v>0</v>
      </c>
      <c r="X171" s="2">
        <f t="shared" si="68"/>
        <v>10301.92</v>
      </c>
      <c r="Y171" s="2">
        <f>Y172+Y173+Y175+Y176</f>
        <v>0</v>
      </c>
      <c r="Z171" s="2">
        <f t="shared" si="68"/>
        <v>32306</v>
      </c>
      <c r="AA171" s="2">
        <f>AA172+AA173+AA175+AA176</f>
        <v>0</v>
      </c>
      <c r="AB171" s="2">
        <f t="shared" si="68"/>
        <v>10074</v>
      </c>
      <c r="AC171" s="2">
        <f>AC172+AC173+AC175+AC176</f>
        <v>0</v>
      </c>
      <c r="AD171" s="2">
        <f t="shared" si="68"/>
        <v>15606.6</v>
      </c>
      <c r="AE171" s="2">
        <f>AE172+AE173+AE175+AE176</f>
        <v>0</v>
      </c>
      <c r="AF171" s="44"/>
      <c r="AH171" s="39">
        <f t="shared" si="60"/>
        <v>167780.38999999998</v>
      </c>
      <c r="AI171" s="39">
        <f t="shared" si="62"/>
        <v>55212.17</v>
      </c>
      <c r="AJ171" s="39">
        <f t="shared" si="61"/>
        <v>47885.430999999997</v>
      </c>
      <c r="AL171" s="37">
        <f t="shared" si="66"/>
        <v>7326.7389999999868</v>
      </c>
    </row>
    <row r="172" spans="1:38" s="13" customFormat="1" ht="18.75" x14ac:dyDescent="0.3">
      <c r="A172" s="3" t="s">
        <v>13</v>
      </c>
      <c r="B172" s="27">
        <f>H172+J172+L172+N172+P172+R172+T172+V172+X172+Z172+AB172+AD172</f>
        <v>84281.5</v>
      </c>
      <c r="C172" s="2">
        <f>C179+C185</f>
        <v>46785</v>
      </c>
      <c r="D172" s="2">
        <f t="shared" ref="D172:E173" si="69">D179+D185</f>
        <v>43369.23</v>
      </c>
      <c r="E172" s="2">
        <f t="shared" si="69"/>
        <v>41881.102000000006</v>
      </c>
      <c r="F172" s="31">
        <f>E172/B172*100</f>
        <v>49.691927647229825</v>
      </c>
      <c r="G172" s="31">
        <f>E172/C172*100</f>
        <v>89.518225927113406</v>
      </c>
      <c r="H172" s="2">
        <f>H179+H185</f>
        <v>2937</v>
      </c>
      <c r="I172" s="2">
        <f>I179+I185</f>
        <v>1080</v>
      </c>
      <c r="J172" s="2">
        <f t="shared" ref="J172:AD172" si="70">J179+J185</f>
        <v>8721</v>
      </c>
      <c r="K172" s="2">
        <f>K179+K185</f>
        <v>5730.3</v>
      </c>
      <c r="L172" s="2">
        <f t="shared" si="70"/>
        <v>9485</v>
      </c>
      <c r="M172" s="2">
        <f>M179+M185</f>
        <v>10026.1</v>
      </c>
      <c r="N172" s="2">
        <f t="shared" si="70"/>
        <v>9675</v>
      </c>
      <c r="O172" s="2">
        <f>O179+O185</f>
        <v>9025.4</v>
      </c>
      <c r="P172" s="2">
        <f t="shared" si="70"/>
        <v>10601</v>
      </c>
      <c r="Q172" s="2">
        <f>Q179+Q185</f>
        <v>10306.4</v>
      </c>
      <c r="R172" s="2">
        <f t="shared" si="70"/>
        <v>5366</v>
      </c>
      <c r="S172" s="2">
        <f>S179+S185</f>
        <v>5712.902</v>
      </c>
      <c r="T172" s="2">
        <f t="shared" si="70"/>
        <v>0</v>
      </c>
      <c r="U172" s="2">
        <f>U179+U185</f>
        <v>0</v>
      </c>
      <c r="V172" s="2">
        <f t="shared" si="70"/>
        <v>0</v>
      </c>
      <c r="W172" s="2">
        <f>W179+W185</f>
        <v>0</v>
      </c>
      <c r="X172" s="2">
        <f t="shared" si="70"/>
        <v>5347</v>
      </c>
      <c r="Y172" s="2">
        <f>Y179+Y185</f>
        <v>0</v>
      </c>
      <c r="Z172" s="2">
        <f t="shared" si="70"/>
        <v>10652</v>
      </c>
      <c r="AA172" s="2">
        <f>AA179+AA185</f>
        <v>0</v>
      </c>
      <c r="AB172" s="2">
        <f t="shared" si="70"/>
        <v>8975</v>
      </c>
      <c r="AC172" s="2">
        <f>AC179+AC185</f>
        <v>0</v>
      </c>
      <c r="AD172" s="2">
        <f t="shared" si="70"/>
        <v>12522.5</v>
      </c>
      <c r="AE172" s="2">
        <f>AE179+AE185</f>
        <v>0</v>
      </c>
      <c r="AF172" s="44"/>
      <c r="AH172" s="39">
        <f t="shared" si="60"/>
        <v>84281.5</v>
      </c>
      <c r="AI172" s="39">
        <f t="shared" si="62"/>
        <v>46785</v>
      </c>
      <c r="AJ172" s="39">
        <f t="shared" si="61"/>
        <v>41881.102000000006</v>
      </c>
      <c r="AL172" s="37">
        <f t="shared" si="66"/>
        <v>4903.8979999999938</v>
      </c>
    </row>
    <row r="173" spans="1:38" s="13" customFormat="1" ht="18.75" x14ac:dyDescent="0.3">
      <c r="A173" s="3" t="s">
        <v>14</v>
      </c>
      <c r="B173" s="27">
        <f>H173+J173+L173+N173+P173+R173+T173+V173+X173+Z173+AB173+AD173</f>
        <v>57133.999999999993</v>
      </c>
      <c r="C173" s="2">
        <f>C180+C186</f>
        <v>6684.2</v>
      </c>
      <c r="D173" s="2">
        <f t="shared" si="69"/>
        <v>6292.7</v>
      </c>
      <c r="E173" s="2">
        <f t="shared" si="69"/>
        <v>4261.3590000000004</v>
      </c>
      <c r="F173" s="31">
        <f>E173/B173*100</f>
        <v>7.4585343228200385</v>
      </c>
      <c r="G173" s="31">
        <f>E173/C173*100</f>
        <v>63.752715358606871</v>
      </c>
      <c r="H173" s="2">
        <f>H180+H186</f>
        <v>928</v>
      </c>
      <c r="I173" s="2">
        <f>I180+I186</f>
        <v>108.1</v>
      </c>
      <c r="J173" s="2">
        <f>J180+J186</f>
        <v>1481.3</v>
      </c>
      <c r="K173" s="2">
        <f>K180+K186</f>
        <v>604.70000000000005</v>
      </c>
      <c r="L173" s="2">
        <f t="shared" ref="L173:AD173" si="71">L180+L186</f>
        <v>1064</v>
      </c>
      <c r="M173" s="2">
        <f>M180+M186</f>
        <v>1133.9000000000001</v>
      </c>
      <c r="N173" s="2">
        <f t="shared" si="71"/>
        <v>1145.2</v>
      </c>
      <c r="O173" s="2">
        <f>O180+O186</f>
        <v>821.1</v>
      </c>
      <c r="P173" s="2">
        <f t="shared" si="71"/>
        <v>1079</v>
      </c>
      <c r="Q173" s="2">
        <f>Q180+Q186</f>
        <v>1046.4000000000001</v>
      </c>
      <c r="R173" s="2">
        <f>R180+R186</f>
        <v>986.7</v>
      </c>
      <c r="S173" s="2">
        <f>S180+S186</f>
        <v>547.15899999999999</v>
      </c>
      <c r="T173" s="2">
        <f t="shared" si="71"/>
        <v>1355.1</v>
      </c>
      <c r="U173" s="2">
        <f>U180+U186</f>
        <v>0</v>
      </c>
      <c r="V173" s="2">
        <f t="shared" si="71"/>
        <v>42924.6</v>
      </c>
      <c r="W173" s="2">
        <f>W180+W186</f>
        <v>0</v>
      </c>
      <c r="X173" s="2">
        <f t="shared" si="71"/>
        <v>888</v>
      </c>
      <c r="Y173" s="2">
        <f>Y180+Y186</f>
        <v>0</v>
      </c>
      <c r="Z173" s="2">
        <f t="shared" si="71"/>
        <v>1099</v>
      </c>
      <c r="AA173" s="2">
        <f>AA180+AA186</f>
        <v>0</v>
      </c>
      <c r="AB173" s="2">
        <f t="shared" si="71"/>
        <v>1099</v>
      </c>
      <c r="AC173" s="2">
        <f>AC180+AC186</f>
        <v>0</v>
      </c>
      <c r="AD173" s="2">
        <f t="shared" si="71"/>
        <v>3084.1</v>
      </c>
      <c r="AE173" s="2">
        <f>AE180+AE186</f>
        <v>0</v>
      </c>
      <c r="AF173" s="44"/>
      <c r="AH173" s="25">
        <f t="shared" si="60"/>
        <v>57133.999999999993</v>
      </c>
      <c r="AI173" s="25">
        <f t="shared" si="62"/>
        <v>6684.2</v>
      </c>
      <c r="AJ173" s="25">
        <f t="shared" si="61"/>
        <v>4261.3590000000004</v>
      </c>
      <c r="AL173" s="37">
        <f t="shared" si="66"/>
        <v>2422.8409999999994</v>
      </c>
    </row>
    <row r="174" spans="1:38" s="13" customFormat="1" ht="37.5" x14ac:dyDescent="0.3">
      <c r="A174" s="60" t="s">
        <v>67</v>
      </c>
      <c r="B174" s="27">
        <f>H174+J174+L174+N174+P174+R174+T174+V174+X174+Z174+AB174+AD174</f>
        <v>7425.0999999999995</v>
      </c>
      <c r="C174" s="2">
        <f>C187</f>
        <v>4369.3999999999996</v>
      </c>
      <c r="D174" s="2">
        <f>D180+D187</f>
        <v>4820.7</v>
      </c>
      <c r="E174" s="2">
        <f>E180+E187</f>
        <v>3380.23</v>
      </c>
      <c r="F174" s="31">
        <f>E174/B174*100</f>
        <v>45.524370042154317</v>
      </c>
      <c r="G174" s="31">
        <f>E174/C174*100</f>
        <v>77.361422620954841</v>
      </c>
      <c r="H174" s="2">
        <f>H187</f>
        <v>739</v>
      </c>
      <c r="I174" s="2">
        <f t="shared" ref="I174:AE174" si="72">I187</f>
        <v>90</v>
      </c>
      <c r="J174" s="2">
        <f t="shared" si="72"/>
        <v>754</v>
      </c>
      <c r="K174" s="2">
        <f t="shared" si="72"/>
        <v>465.4</v>
      </c>
      <c r="L174" s="2">
        <f t="shared" si="72"/>
        <v>774</v>
      </c>
      <c r="M174" s="2">
        <f t="shared" si="72"/>
        <v>886.6</v>
      </c>
      <c r="N174" s="2">
        <f t="shared" si="72"/>
        <v>825.2</v>
      </c>
      <c r="O174" s="2">
        <f t="shared" si="72"/>
        <v>610.4</v>
      </c>
      <c r="P174" s="2">
        <f t="shared" si="72"/>
        <v>794</v>
      </c>
      <c r="Q174" s="2">
        <f t="shared" si="72"/>
        <v>812.1</v>
      </c>
      <c r="R174" s="2">
        <f t="shared" si="72"/>
        <v>483.2</v>
      </c>
      <c r="S174" s="2">
        <f t="shared" si="72"/>
        <v>515.73</v>
      </c>
      <c r="T174" s="2">
        <f t="shared" si="72"/>
        <v>60</v>
      </c>
      <c r="U174" s="2">
        <f t="shared" si="72"/>
        <v>0</v>
      </c>
      <c r="V174" s="2">
        <f t="shared" si="72"/>
        <v>0</v>
      </c>
      <c r="W174" s="2">
        <f t="shared" si="72"/>
        <v>0</v>
      </c>
      <c r="X174" s="2">
        <f t="shared" si="72"/>
        <v>719</v>
      </c>
      <c r="Y174" s="2">
        <f t="shared" si="72"/>
        <v>0</v>
      </c>
      <c r="Z174" s="2">
        <f t="shared" si="72"/>
        <v>804</v>
      </c>
      <c r="AA174" s="2">
        <f t="shared" si="72"/>
        <v>0</v>
      </c>
      <c r="AB174" s="2">
        <f t="shared" si="72"/>
        <v>809</v>
      </c>
      <c r="AC174" s="2">
        <f t="shared" si="72"/>
        <v>0</v>
      </c>
      <c r="AD174" s="2">
        <f t="shared" si="72"/>
        <v>663.7</v>
      </c>
      <c r="AE174" s="2">
        <f t="shared" si="72"/>
        <v>0</v>
      </c>
      <c r="AF174" s="44"/>
      <c r="AH174" s="25">
        <f t="shared" si="60"/>
        <v>7425.0999999999995</v>
      </c>
      <c r="AI174" s="25">
        <f t="shared" si="62"/>
        <v>4369.3999999999996</v>
      </c>
      <c r="AJ174" s="25">
        <f t="shared" si="61"/>
        <v>3380.23</v>
      </c>
      <c r="AL174" s="37">
        <f t="shared" si="66"/>
        <v>989.16999999999962</v>
      </c>
    </row>
    <row r="175" spans="1:38" s="13" customFormat="1" ht="18.75" x14ac:dyDescent="0.3">
      <c r="A175" s="3" t="s">
        <v>15</v>
      </c>
      <c r="B175" s="29"/>
      <c r="C175" s="29"/>
      <c r="D175" s="29"/>
      <c r="E175" s="29"/>
      <c r="F175" s="29"/>
      <c r="G175" s="2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44"/>
      <c r="AH175" s="25">
        <f t="shared" si="60"/>
        <v>0</v>
      </c>
      <c r="AI175" s="25">
        <f t="shared" si="62"/>
        <v>0</v>
      </c>
      <c r="AJ175" s="25">
        <f t="shared" si="61"/>
        <v>0</v>
      </c>
      <c r="AL175" s="37">
        <f t="shared" si="66"/>
        <v>0</v>
      </c>
    </row>
    <row r="176" spans="1:38" s="13" customFormat="1" ht="18.75" x14ac:dyDescent="0.3">
      <c r="A176" s="3" t="s">
        <v>16</v>
      </c>
      <c r="B176" s="27">
        <f>H176+J176+L176+N176+P176+R176+T176+V176+X176+Z176+AB176+AD176</f>
        <v>26364.89</v>
      </c>
      <c r="C176" s="2">
        <f>H176+J176+L176+N176+P176+R176</f>
        <v>1742.97</v>
      </c>
      <c r="D176" s="2">
        <f>C176</f>
        <v>1742.97</v>
      </c>
      <c r="E176" s="2">
        <f>I176+K176+M176+O176+Q176+S176+U176+W176+Y176+AA176+AC176+AE176</f>
        <v>1742.97</v>
      </c>
      <c r="F176" s="31"/>
      <c r="G176" s="31"/>
      <c r="H176" s="2">
        <f>H182</f>
        <v>0</v>
      </c>
      <c r="I176" s="2">
        <f t="shared" ref="I176:AE176" si="73">I182</f>
        <v>0</v>
      </c>
      <c r="J176" s="2">
        <f t="shared" si="73"/>
        <v>0</v>
      </c>
      <c r="K176" s="2">
        <f t="shared" si="73"/>
        <v>0</v>
      </c>
      <c r="L176" s="2">
        <f t="shared" si="73"/>
        <v>0</v>
      </c>
      <c r="M176" s="2">
        <f t="shared" si="73"/>
        <v>0</v>
      </c>
      <c r="N176" s="2">
        <f t="shared" si="73"/>
        <v>0</v>
      </c>
      <c r="O176" s="2">
        <f t="shared" si="73"/>
        <v>0</v>
      </c>
      <c r="P176" s="2">
        <f t="shared" si="73"/>
        <v>0</v>
      </c>
      <c r="Q176" s="2">
        <f t="shared" si="73"/>
        <v>0</v>
      </c>
      <c r="R176" s="2">
        <f t="shared" si="73"/>
        <v>1742.97</v>
      </c>
      <c r="S176" s="2">
        <f t="shared" si="73"/>
        <v>1742.97</v>
      </c>
      <c r="T176" s="2">
        <f t="shared" si="73"/>
        <v>0</v>
      </c>
      <c r="U176" s="2">
        <f t="shared" si="73"/>
        <v>0</v>
      </c>
      <c r="V176" s="2">
        <f t="shared" si="73"/>
        <v>0</v>
      </c>
      <c r="W176" s="2">
        <f t="shared" si="73"/>
        <v>0</v>
      </c>
      <c r="X176" s="2">
        <f t="shared" si="73"/>
        <v>4066.92</v>
      </c>
      <c r="Y176" s="2">
        <f t="shared" si="73"/>
        <v>0</v>
      </c>
      <c r="Z176" s="2">
        <f t="shared" si="73"/>
        <v>20555</v>
      </c>
      <c r="AA176" s="2">
        <f t="shared" si="73"/>
        <v>0</v>
      </c>
      <c r="AB176" s="2">
        <f t="shared" si="73"/>
        <v>0</v>
      </c>
      <c r="AC176" s="2">
        <f t="shared" si="73"/>
        <v>0</v>
      </c>
      <c r="AD176" s="2">
        <f t="shared" si="73"/>
        <v>0</v>
      </c>
      <c r="AE176" s="2">
        <f t="shared" si="73"/>
        <v>0</v>
      </c>
      <c r="AF176" s="44"/>
      <c r="AH176" s="39">
        <f t="shared" si="60"/>
        <v>26364.89</v>
      </c>
      <c r="AI176" s="39">
        <f t="shared" si="62"/>
        <v>1742.97</v>
      </c>
      <c r="AJ176" s="39">
        <f t="shared" si="61"/>
        <v>1742.97</v>
      </c>
      <c r="AL176" s="37">
        <f t="shared" si="66"/>
        <v>0</v>
      </c>
    </row>
    <row r="177" spans="1:38" s="13" customFormat="1" ht="93.75" x14ac:dyDescent="0.3">
      <c r="A177" s="3" t="s">
        <v>33</v>
      </c>
      <c r="B177" s="33"/>
      <c r="C177" s="33"/>
      <c r="D177" s="33"/>
      <c r="E177" s="33"/>
      <c r="F177" s="33"/>
      <c r="G177" s="3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44"/>
      <c r="AH177" s="39">
        <f t="shared" si="60"/>
        <v>0</v>
      </c>
      <c r="AI177" s="39">
        <f t="shared" si="62"/>
        <v>0</v>
      </c>
      <c r="AJ177" s="39">
        <f t="shared" si="61"/>
        <v>0</v>
      </c>
      <c r="AL177" s="37">
        <f t="shared" si="66"/>
        <v>0</v>
      </c>
    </row>
    <row r="178" spans="1:38" s="23" customFormat="1" ht="18.75" x14ac:dyDescent="0.2">
      <c r="A178" s="40" t="s">
        <v>17</v>
      </c>
      <c r="B178" s="2">
        <f>B179+B180+B182+B183</f>
        <v>71427.39</v>
      </c>
      <c r="C178" s="2">
        <f>C179+C180+C182+C183</f>
        <v>2585.77</v>
      </c>
      <c r="D178" s="2">
        <f>D179+D180+D182+D183</f>
        <v>2194.27</v>
      </c>
      <c r="E178" s="2">
        <f>E179+E180+E182+E183</f>
        <v>1742.97</v>
      </c>
      <c r="F178" s="27"/>
      <c r="G178" s="27"/>
      <c r="H178" s="2"/>
      <c r="I178" s="2"/>
      <c r="J178" s="2">
        <f>J179+J180+J181+J182</f>
        <v>451.3</v>
      </c>
      <c r="K178" s="2">
        <f t="shared" ref="K178:AE178" si="74">K179+K180+K181+K182</f>
        <v>0</v>
      </c>
      <c r="L178" s="2">
        <f t="shared" si="74"/>
        <v>0</v>
      </c>
      <c r="M178" s="2">
        <f t="shared" si="74"/>
        <v>0</v>
      </c>
      <c r="N178" s="2">
        <f t="shared" si="74"/>
        <v>0</v>
      </c>
      <c r="O178" s="2">
        <f t="shared" si="74"/>
        <v>0</v>
      </c>
      <c r="P178" s="2">
        <f t="shared" si="74"/>
        <v>0</v>
      </c>
      <c r="Q178" s="2">
        <f t="shared" si="74"/>
        <v>0</v>
      </c>
      <c r="R178" s="2">
        <f t="shared" si="74"/>
        <v>2134.4700000000003</v>
      </c>
      <c r="S178" s="2">
        <f t="shared" si="74"/>
        <v>1742.97</v>
      </c>
      <c r="T178" s="2">
        <f t="shared" si="74"/>
        <v>1295.0999999999999</v>
      </c>
      <c r="U178" s="2">
        <f t="shared" si="74"/>
        <v>0</v>
      </c>
      <c r="V178" s="2">
        <f t="shared" si="74"/>
        <v>42924.6</v>
      </c>
      <c r="W178" s="2">
        <f t="shared" si="74"/>
        <v>0</v>
      </c>
      <c r="X178" s="2">
        <f t="shared" si="74"/>
        <v>4066.92</v>
      </c>
      <c r="Y178" s="2">
        <f t="shared" si="74"/>
        <v>0</v>
      </c>
      <c r="Z178" s="2">
        <f t="shared" si="74"/>
        <v>20555</v>
      </c>
      <c r="AA178" s="2">
        <f t="shared" si="74"/>
        <v>0</v>
      </c>
      <c r="AB178" s="2">
        <f t="shared" si="74"/>
        <v>0</v>
      </c>
      <c r="AC178" s="2">
        <f t="shared" si="74"/>
        <v>0</v>
      </c>
      <c r="AD178" s="2">
        <f t="shared" si="74"/>
        <v>0</v>
      </c>
      <c r="AE178" s="2">
        <f t="shared" si="74"/>
        <v>0</v>
      </c>
      <c r="AF178" s="45"/>
      <c r="AH178" s="39">
        <f t="shared" si="60"/>
        <v>71427.39</v>
      </c>
      <c r="AI178" s="39">
        <f t="shared" si="62"/>
        <v>2585.7700000000004</v>
      </c>
      <c r="AJ178" s="39">
        <f t="shared" si="61"/>
        <v>1742.97</v>
      </c>
      <c r="AL178" s="37">
        <f t="shared" si="66"/>
        <v>842.8</v>
      </c>
    </row>
    <row r="179" spans="1:38" s="23" customFormat="1" ht="18.75" x14ac:dyDescent="0.2">
      <c r="A179" s="24" t="s">
        <v>13</v>
      </c>
      <c r="B179" s="27">
        <f>H179+J179+L179+N179+P179+R179+T179+V179+X179+Z179+AB179+AD179</f>
        <v>0</v>
      </c>
      <c r="C179" s="27"/>
      <c r="D179" s="27"/>
      <c r="E179" s="27"/>
      <c r="F179" s="27"/>
      <c r="G179" s="27"/>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45"/>
      <c r="AH179" s="39">
        <f t="shared" si="60"/>
        <v>0</v>
      </c>
      <c r="AI179" s="39">
        <f t="shared" si="62"/>
        <v>0</v>
      </c>
      <c r="AJ179" s="39">
        <f t="shared" si="61"/>
        <v>0</v>
      </c>
      <c r="AL179" s="37">
        <f t="shared" si="66"/>
        <v>0</v>
      </c>
    </row>
    <row r="180" spans="1:38" s="23" customFormat="1" ht="310.5" customHeight="1" x14ac:dyDescent="0.2">
      <c r="A180" s="24" t="s">
        <v>52</v>
      </c>
      <c r="B180" s="27">
        <f>H180+J180+L180+N180+P180+R180+T180+V180+X180+Z180+AB180+AD180</f>
        <v>45062.5</v>
      </c>
      <c r="C180" s="30">
        <f>H180+J180+L180+N180+P180+R180</f>
        <v>842.8</v>
      </c>
      <c r="D180" s="27">
        <v>451.3</v>
      </c>
      <c r="E180" s="27"/>
      <c r="F180" s="27"/>
      <c r="G180" s="27"/>
      <c r="H180" s="2"/>
      <c r="I180" s="2"/>
      <c r="J180" s="2">
        <v>451.3</v>
      </c>
      <c r="K180" s="2"/>
      <c r="L180" s="2"/>
      <c r="M180" s="2"/>
      <c r="N180" s="2"/>
      <c r="O180" s="2"/>
      <c r="P180" s="2"/>
      <c r="Q180" s="2"/>
      <c r="R180" s="2">
        <v>391.5</v>
      </c>
      <c r="S180" s="2"/>
      <c r="T180" s="2">
        <v>1295.0999999999999</v>
      </c>
      <c r="U180" s="2"/>
      <c r="V180" s="2">
        <v>42924.6</v>
      </c>
      <c r="W180" s="2"/>
      <c r="X180" s="2"/>
      <c r="Y180" s="2"/>
      <c r="Z180" s="2"/>
      <c r="AA180" s="2"/>
      <c r="AB180" s="2"/>
      <c r="AC180" s="2"/>
      <c r="AD180" s="2"/>
      <c r="AE180" s="2"/>
      <c r="AF180" s="45" t="s">
        <v>92</v>
      </c>
      <c r="AH180" s="39">
        <f t="shared" si="60"/>
        <v>45062.5</v>
      </c>
      <c r="AI180" s="39">
        <f t="shared" si="62"/>
        <v>842.8</v>
      </c>
      <c r="AJ180" s="39">
        <f t="shared" si="61"/>
        <v>0</v>
      </c>
      <c r="AL180" s="37">
        <f t="shared" si="66"/>
        <v>842.8</v>
      </c>
    </row>
    <row r="181" spans="1:38" s="13" customFormat="1" ht="18.75" x14ac:dyDescent="0.3">
      <c r="A181" s="3" t="s">
        <v>15</v>
      </c>
      <c r="B181" s="29"/>
      <c r="C181" s="29"/>
      <c r="D181" s="29"/>
      <c r="E181" s="29"/>
      <c r="F181" s="29"/>
      <c r="G181" s="2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44"/>
      <c r="AH181" s="39">
        <f t="shared" si="60"/>
        <v>0</v>
      </c>
      <c r="AI181" s="39">
        <f t="shared" si="62"/>
        <v>0</v>
      </c>
      <c r="AJ181" s="39">
        <f t="shared" si="61"/>
        <v>0</v>
      </c>
      <c r="AL181" s="37">
        <f t="shared" si="66"/>
        <v>0</v>
      </c>
    </row>
    <row r="182" spans="1:38" s="13" customFormat="1" ht="18.75" x14ac:dyDescent="0.3">
      <c r="A182" s="3" t="s">
        <v>16</v>
      </c>
      <c r="B182" s="27">
        <f>R182+X182+Z182</f>
        <v>26364.89</v>
      </c>
      <c r="C182" s="27">
        <f>R182</f>
        <v>1742.97</v>
      </c>
      <c r="D182" s="27">
        <v>1742.97</v>
      </c>
      <c r="E182" s="27">
        <f>S182</f>
        <v>1742.97</v>
      </c>
      <c r="F182" s="31">
        <f>E182/B182*100</f>
        <v>6.6109511551157611</v>
      </c>
      <c r="G182" s="31">
        <f>E182/C182*100</f>
        <v>100</v>
      </c>
      <c r="H182" s="2"/>
      <c r="I182" s="2"/>
      <c r="J182" s="2"/>
      <c r="K182" s="2"/>
      <c r="L182" s="2"/>
      <c r="M182" s="2"/>
      <c r="N182" s="2"/>
      <c r="O182" s="2"/>
      <c r="P182" s="2"/>
      <c r="Q182" s="2"/>
      <c r="R182" s="2">
        <v>1742.97</v>
      </c>
      <c r="S182" s="2">
        <v>1742.97</v>
      </c>
      <c r="T182" s="2"/>
      <c r="U182" s="2"/>
      <c r="V182" s="2"/>
      <c r="W182" s="2"/>
      <c r="X182" s="2">
        <v>4066.92</v>
      </c>
      <c r="Y182" s="2"/>
      <c r="Z182" s="2">
        <v>20555</v>
      </c>
      <c r="AA182" s="2"/>
      <c r="AB182" s="2"/>
      <c r="AC182" s="2"/>
      <c r="AD182" s="2"/>
      <c r="AE182" s="2"/>
      <c r="AF182" s="44"/>
      <c r="AH182" s="39">
        <f t="shared" si="60"/>
        <v>26364.89</v>
      </c>
      <c r="AI182" s="39">
        <f t="shared" si="62"/>
        <v>1742.97</v>
      </c>
      <c r="AJ182" s="39">
        <f t="shared" si="61"/>
        <v>1742.97</v>
      </c>
      <c r="AL182" s="37">
        <f t="shared" si="66"/>
        <v>0</v>
      </c>
    </row>
    <row r="183" spans="1:38" s="13" customFormat="1" ht="56.25" x14ac:dyDescent="0.3">
      <c r="A183" s="3" t="s">
        <v>34</v>
      </c>
      <c r="B183" s="27"/>
      <c r="C183" s="27"/>
      <c r="D183" s="27"/>
      <c r="E183" s="27"/>
      <c r="F183" s="31"/>
      <c r="G183" s="27"/>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66" t="s">
        <v>68</v>
      </c>
      <c r="AH183" s="39">
        <f t="shared" si="60"/>
        <v>0</v>
      </c>
      <c r="AI183" s="39">
        <f t="shared" si="62"/>
        <v>0</v>
      </c>
      <c r="AJ183" s="39">
        <f t="shared" si="61"/>
        <v>0</v>
      </c>
      <c r="AL183" s="37">
        <f t="shared" si="66"/>
        <v>0</v>
      </c>
    </row>
    <row r="184" spans="1:38" s="13" customFormat="1" ht="18.75" x14ac:dyDescent="0.3">
      <c r="A184" s="4" t="s">
        <v>17</v>
      </c>
      <c r="B184" s="2">
        <f>B185+B186+B188+B189</f>
        <v>96353</v>
      </c>
      <c r="C184" s="2">
        <f>C185+C186+C188+C189</f>
        <v>52626.400000000001</v>
      </c>
      <c r="D184" s="2">
        <f>D185+D186+D188+D189</f>
        <v>49210.630000000005</v>
      </c>
      <c r="E184" s="2">
        <f>E185+E186+E188+E189</f>
        <v>46142.46100000001</v>
      </c>
      <c r="F184" s="31">
        <f>E184/B184*100</f>
        <v>47.888971801604526</v>
      </c>
      <c r="G184" s="31">
        <f>E184/C184*100</f>
        <v>87.679303543468691</v>
      </c>
      <c r="H184" s="2">
        <f>H185+H186+H188+H189</f>
        <v>3865</v>
      </c>
      <c r="I184" s="2">
        <f>I185+I186+I188+I189</f>
        <v>1188.0999999999999</v>
      </c>
      <c r="J184" s="2">
        <f t="shared" ref="J184:AD184" si="75">J185+J186+J188+J189</f>
        <v>9751</v>
      </c>
      <c r="K184" s="2">
        <f>K185+K186+K188+K189</f>
        <v>6335</v>
      </c>
      <c r="L184" s="2">
        <f t="shared" si="75"/>
        <v>10549</v>
      </c>
      <c r="M184" s="2">
        <f>M185+M186+M188+M189</f>
        <v>11160</v>
      </c>
      <c r="N184" s="2">
        <f t="shared" si="75"/>
        <v>10820.2</v>
      </c>
      <c r="O184" s="2">
        <f>O185+O186+O188+O189</f>
        <v>9846.5</v>
      </c>
      <c r="P184" s="2">
        <f t="shared" si="75"/>
        <v>11680</v>
      </c>
      <c r="Q184" s="2">
        <f>Q185+Q186+Q188+Q189</f>
        <v>11352.8</v>
      </c>
      <c r="R184" s="2">
        <f t="shared" si="75"/>
        <v>5961.2</v>
      </c>
      <c r="S184" s="2">
        <f>S185+S186+S188+S189</f>
        <v>6260.0609999999997</v>
      </c>
      <c r="T184" s="2">
        <f t="shared" si="75"/>
        <v>60</v>
      </c>
      <c r="U184" s="2">
        <f>U185+U186+U188+U189</f>
        <v>0</v>
      </c>
      <c r="V184" s="2">
        <f t="shared" si="75"/>
        <v>0</v>
      </c>
      <c r="W184" s="2">
        <f>W185+W186+W188+W189</f>
        <v>0</v>
      </c>
      <c r="X184" s="2">
        <f t="shared" si="75"/>
        <v>6235</v>
      </c>
      <c r="Y184" s="2">
        <f>Y185+Y186+Y188+Y189</f>
        <v>0</v>
      </c>
      <c r="Z184" s="2">
        <f t="shared" si="75"/>
        <v>11751</v>
      </c>
      <c r="AA184" s="2">
        <f>AA185+AA186+AA188+AA189</f>
        <v>0</v>
      </c>
      <c r="AB184" s="2">
        <f t="shared" si="75"/>
        <v>10074</v>
      </c>
      <c r="AC184" s="2">
        <f>AC185+AC186+AC188+AC189</f>
        <v>0</v>
      </c>
      <c r="AD184" s="2">
        <f t="shared" si="75"/>
        <v>15606.6</v>
      </c>
      <c r="AE184" s="2">
        <f>AE185+AE186+AE188+AE189</f>
        <v>0</v>
      </c>
      <c r="AF184" s="67"/>
      <c r="AH184" s="39">
        <f t="shared" si="60"/>
        <v>96353</v>
      </c>
      <c r="AI184" s="39">
        <f t="shared" si="62"/>
        <v>52626.399999999994</v>
      </c>
      <c r="AJ184" s="39">
        <f t="shared" si="61"/>
        <v>46142.460999999996</v>
      </c>
      <c r="AL184" s="37">
        <f t="shared" si="66"/>
        <v>6483.9389999999912</v>
      </c>
    </row>
    <row r="185" spans="1:38" s="13" customFormat="1" ht="18.75" x14ac:dyDescent="0.3">
      <c r="A185" s="3" t="s">
        <v>13</v>
      </c>
      <c r="B185" s="27">
        <f>H185+J185+L185+N185+P185+R185+T185+V185+X185+Z185+AB185+AD185</f>
        <v>84281.5</v>
      </c>
      <c r="C185" s="30">
        <f>H185+J185+L185+N185+P185+R185</f>
        <v>46785</v>
      </c>
      <c r="D185" s="27">
        <v>43369.23</v>
      </c>
      <c r="E185" s="30">
        <f>I185+K185+M185+O185+Q185+S185+U185+W185+Y185+AA185+AC185+AE185</f>
        <v>41881.102000000006</v>
      </c>
      <c r="F185" s="31">
        <f>E185/B185*100</f>
        <v>49.691927647229825</v>
      </c>
      <c r="G185" s="31">
        <f>E185/C185*100</f>
        <v>89.518225927113406</v>
      </c>
      <c r="H185" s="17">
        <v>2937</v>
      </c>
      <c r="I185" s="17">
        <v>1080</v>
      </c>
      <c r="J185" s="17">
        <v>8721</v>
      </c>
      <c r="K185" s="17">
        <v>5730.3</v>
      </c>
      <c r="L185" s="17">
        <v>9485</v>
      </c>
      <c r="M185" s="17">
        <v>10026.1</v>
      </c>
      <c r="N185" s="17">
        <v>9675</v>
      </c>
      <c r="O185" s="17">
        <v>9025.4</v>
      </c>
      <c r="P185" s="17">
        <v>10601</v>
      </c>
      <c r="Q185" s="17">
        <v>10306.4</v>
      </c>
      <c r="R185" s="17">
        <v>5366</v>
      </c>
      <c r="S185" s="17">
        <v>5712.902</v>
      </c>
      <c r="T185" s="17"/>
      <c r="U185" s="17"/>
      <c r="V185" s="17"/>
      <c r="W185" s="17"/>
      <c r="X185" s="17">
        <v>5347</v>
      </c>
      <c r="Y185" s="17"/>
      <c r="Z185" s="17">
        <v>10652</v>
      </c>
      <c r="AA185" s="17"/>
      <c r="AB185" s="17">
        <v>8975</v>
      </c>
      <c r="AC185" s="17"/>
      <c r="AD185" s="17">
        <v>12522.5</v>
      </c>
      <c r="AE185" s="17"/>
      <c r="AF185" s="67"/>
      <c r="AH185" s="39">
        <f t="shared" si="60"/>
        <v>84281.5</v>
      </c>
      <c r="AI185" s="39">
        <f t="shared" si="62"/>
        <v>46785</v>
      </c>
      <c r="AJ185" s="39">
        <f t="shared" si="61"/>
        <v>41881.102000000006</v>
      </c>
      <c r="AL185" s="37">
        <f t="shared" si="66"/>
        <v>4903.8979999999938</v>
      </c>
    </row>
    <row r="186" spans="1:38" s="13" customFormat="1" ht="18.75" x14ac:dyDescent="0.3">
      <c r="A186" s="3" t="s">
        <v>14</v>
      </c>
      <c r="B186" s="27">
        <f>H186+J186+L186+N186+P186+R186+T186+V186+X186+Z186+AB186+AD186</f>
        <v>12071.5</v>
      </c>
      <c r="C186" s="30">
        <f>H186+J186+L186+N186+P186+R186</f>
        <v>5841.4</v>
      </c>
      <c r="D186" s="27">
        <v>5841.4</v>
      </c>
      <c r="E186" s="30">
        <f>I186+K186+M186+O186+Q186+S186+U186+W186+Y186+AA186+AC186+AE186</f>
        <v>4261.3590000000004</v>
      </c>
      <c r="F186" s="31">
        <f>E186/B186*100</f>
        <v>35.300989934970801</v>
      </c>
      <c r="G186" s="31">
        <f>E186/C186*100</f>
        <v>72.950987776902807</v>
      </c>
      <c r="H186" s="17">
        <v>928</v>
      </c>
      <c r="I186" s="17">
        <v>108.1</v>
      </c>
      <c r="J186" s="17">
        <v>1030</v>
      </c>
      <c r="K186" s="17">
        <v>604.70000000000005</v>
      </c>
      <c r="L186" s="17">
        <v>1064</v>
      </c>
      <c r="M186" s="17">
        <v>1133.9000000000001</v>
      </c>
      <c r="N186" s="17">
        <v>1145.2</v>
      </c>
      <c r="O186" s="17">
        <v>821.1</v>
      </c>
      <c r="P186" s="17">
        <v>1079</v>
      </c>
      <c r="Q186" s="17">
        <v>1046.4000000000001</v>
      </c>
      <c r="R186" s="17">
        <v>595.20000000000005</v>
      </c>
      <c r="S186" s="17">
        <v>547.15899999999999</v>
      </c>
      <c r="T186" s="17">
        <v>60</v>
      </c>
      <c r="U186" s="17"/>
      <c r="V186" s="17"/>
      <c r="W186" s="17"/>
      <c r="X186" s="17">
        <v>888</v>
      </c>
      <c r="Y186" s="17"/>
      <c r="Z186" s="17">
        <v>1099</v>
      </c>
      <c r="AA186" s="17"/>
      <c r="AB186" s="17">
        <v>1099</v>
      </c>
      <c r="AC186" s="17"/>
      <c r="AD186" s="17">
        <v>3084.1</v>
      </c>
      <c r="AE186" s="17"/>
      <c r="AF186" s="67"/>
      <c r="AH186" s="39">
        <f t="shared" si="60"/>
        <v>12071.5</v>
      </c>
      <c r="AI186" s="39">
        <f t="shared" si="62"/>
        <v>5841.4</v>
      </c>
      <c r="AJ186" s="39">
        <f t="shared" si="61"/>
        <v>4261.3590000000004</v>
      </c>
      <c r="AL186" s="37">
        <f t="shared" si="66"/>
        <v>1580.0409999999993</v>
      </c>
    </row>
    <row r="187" spans="1:38" s="13" customFormat="1" ht="37.5" x14ac:dyDescent="0.3">
      <c r="A187" s="60" t="s">
        <v>67</v>
      </c>
      <c r="B187" s="27">
        <f>H187+J187+L187+N187+P187+R187+T187+V187+X187+Z187+AB187+AD187</f>
        <v>7425.0999999999995</v>
      </c>
      <c r="C187" s="30">
        <f>H187+J187+L187+N187+P187+R187</f>
        <v>4369.3999999999996</v>
      </c>
      <c r="D187" s="27">
        <v>4369.3999999999996</v>
      </c>
      <c r="E187" s="30">
        <f>I187+K187+M187+O187+Q187+S187+U187+W187+Y187+AA187+AC187+AE187</f>
        <v>3380.23</v>
      </c>
      <c r="F187" s="31">
        <f>E187/B187*100</f>
        <v>45.524370042154317</v>
      </c>
      <c r="G187" s="31">
        <f>E187/C187*100</f>
        <v>77.361422620954841</v>
      </c>
      <c r="H187" s="17">
        <v>739</v>
      </c>
      <c r="I187" s="17">
        <v>90</v>
      </c>
      <c r="J187" s="17">
        <v>754</v>
      </c>
      <c r="K187" s="17">
        <v>465.4</v>
      </c>
      <c r="L187" s="17">
        <v>774</v>
      </c>
      <c r="M187" s="17">
        <v>886.6</v>
      </c>
      <c r="N187" s="17">
        <v>825.2</v>
      </c>
      <c r="O187" s="17">
        <v>610.4</v>
      </c>
      <c r="P187" s="17">
        <v>794</v>
      </c>
      <c r="Q187" s="17">
        <v>812.1</v>
      </c>
      <c r="R187" s="17">
        <v>483.2</v>
      </c>
      <c r="S187" s="17">
        <v>515.73</v>
      </c>
      <c r="T187" s="17">
        <v>60</v>
      </c>
      <c r="U187" s="17"/>
      <c r="V187" s="17"/>
      <c r="W187" s="17"/>
      <c r="X187" s="17">
        <v>719</v>
      </c>
      <c r="Y187" s="17"/>
      <c r="Z187" s="17">
        <v>804</v>
      </c>
      <c r="AA187" s="17"/>
      <c r="AB187" s="17">
        <v>809</v>
      </c>
      <c r="AC187" s="17"/>
      <c r="AD187" s="17">
        <v>663.7</v>
      </c>
      <c r="AE187" s="17"/>
      <c r="AF187" s="68"/>
      <c r="AH187" s="25">
        <f t="shared" si="60"/>
        <v>7425.0999999999995</v>
      </c>
      <c r="AI187" s="25">
        <f t="shared" si="62"/>
        <v>4369.3999999999996</v>
      </c>
      <c r="AJ187" s="25">
        <f t="shared" si="61"/>
        <v>3380.23</v>
      </c>
      <c r="AL187" s="37">
        <f t="shared" si="66"/>
        <v>989.16999999999962</v>
      </c>
    </row>
    <row r="188" spans="1:38" s="13" customFormat="1" ht="18.75" x14ac:dyDescent="0.3">
      <c r="A188" s="3" t="s">
        <v>15</v>
      </c>
      <c r="B188" s="29"/>
      <c r="C188" s="29"/>
      <c r="D188" s="29"/>
      <c r="E188" s="29"/>
      <c r="F188" s="29"/>
      <c r="G188" s="2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44"/>
      <c r="AH188" s="25">
        <f t="shared" si="60"/>
        <v>0</v>
      </c>
      <c r="AI188" s="25">
        <f t="shared" si="62"/>
        <v>0</v>
      </c>
      <c r="AJ188" s="25">
        <f t="shared" si="61"/>
        <v>0</v>
      </c>
      <c r="AL188" s="37">
        <f t="shared" si="66"/>
        <v>0</v>
      </c>
    </row>
    <row r="189" spans="1:38" s="13" customFormat="1" ht="18.75" x14ac:dyDescent="0.3">
      <c r="A189" s="3" t="s">
        <v>16</v>
      </c>
      <c r="B189" s="29"/>
      <c r="C189" s="29"/>
      <c r="D189" s="29"/>
      <c r="E189" s="29"/>
      <c r="F189" s="29"/>
      <c r="G189" s="29"/>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44"/>
      <c r="AH189" s="25">
        <f t="shared" si="60"/>
        <v>0</v>
      </c>
      <c r="AI189" s="25">
        <f t="shared" si="62"/>
        <v>0</v>
      </c>
      <c r="AJ189" s="25">
        <f t="shared" si="61"/>
        <v>0</v>
      </c>
      <c r="AL189" s="37">
        <f t="shared" si="66"/>
        <v>0</v>
      </c>
    </row>
    <row r="190" spans="1:38" s="13" customFormat="1" ht="75" x14ac:dyDescent="0.3">
      <c r="A190" s="4" t="s">
        <v>51</v>
      </c>
      <c r="B190" s="29"/>
      <c r="C190" s="29"/>
      <c r="D190" s="29"/>
      <c r="E190" s="29"/>
      <c r="F190" s="29"/>
      <c r="G190" s="2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44"/>
      <c r="AH190" s="25">
        <f t="shared" si="60"/>
        <v>0</v>
      </c>
      <c r="AI190" s="25">
        <f t="shared" si="62"/>
        <v>0</v>
      </c>
      <c r="AJ190" s="25">
        <f t="shared" si="61"/>
        <v>0</v>
      </c>
      <c r="AL190" s="37">
        <f t="shared" si="66"/>
        <v>0</v>
      </c>
    </row>
    <row r="191" spans="1:38" s="13" customFormat="1" ht="18.75" x14ac:dyDescent="0.3">
      <c r="A191" s="4" t="s">
        <v>17</v>
      </c>
      <c r="B191" s="27">
        <f>H191+J191+L191+N191+P191+R191+T191+V191+X191+Z191+AB191+AD191</f>
        <v>14472.6</v>
      </c>
      <c r="C191" s="2">
        <f>C192+C193+C195</f>
        <v>1963.63</v>
      </c>
      <c r="D191" s="2">
        <f>D192+D193+D195</f>
        <v>1963.6000000000001</v>
      </c>
      <c r="E191" s="2">
        <f>E192+E193+E195</f>
        <v>1963.63</v>
      </c>
      <c r="F191" s="31">
        <f>E191/B191*100</f>
        <v>13.567914541962054</v>
      </c>
      <c r="G191" s="31">
        <f>E191/C191*100</f>
        <v>100</v>
      </c>
      <c r="H191" s="27">
        <f>H197+H203</f>
        <v>0</v>
      </c>
      <c r="I191" s="27">
        <f t="shared" ref="I191:AE195" si="76">I197+I203</f>
        <v>0</v>
      </c>
      <c r="J191" s="27">
        <f t="shared" si="76"/>
        <v>223.8</v>
      </c>
      <c r="K191" s="27">
        <f t="shared" si="76"/>
        <v>25</v>
      </c>
      <c r="L191" s="27">
        <f t="shared" si="76"/>
        <v>0</v>
      </c>
      <c r="M191" s="27">
        <f t="shared" si="76"/>
        <v>198.8</v>
      </c>
      <c r="N191" s="27">
        <f t="shared" si="76"/>
        <v>0</v>
      </c>
      <c r="O191" s="27">
        <f t="shared" si="76"/>
        <v>0</v>
      </c>
      <c r="P191" s="27">
        <f t="shared" si="76"/>
        <v>1739.8300000000002</v>
      </c>
      <c r="Q191" s="27">
        <f t="shared" si="76"/>
        <v>1739.8300000000002</v>
      </c>
      <c r="R191" s="27">
        <f t="shared" si="76"/>
        <v>0</v>
      </c>
      <c r="S191" s="27">
        <f t="shared" si="76"/>
        <v>0</v>
      </c>
      <c r="T191" s="27">
        <f t="shared" si="76"/>
        <v>308.97000000000003</v>
      </c>
      <c r="U191" s="27">
        <f t="shared" si="76"/>
        <v>0</v>
      </c>
      <c r="V191" s="27">
        <f t="shared" si="76"/>
        <v>54.9</v>
      </c>
      <c r="W191" s="27">
        <f t="shared" si="76"/>
        <v>0</v>
      </c>
      <c r="X191" s="27">
        <f t="shared" si="76"/>
        <v>0</v>
      </c>
      <c r="Y191" s="27">
        <f t="shared" si="76"/>
        <v>0</v>
      </c>
      <c r="Z191" s="27">
        <f t="shared" si="76"/>
        <v>0</v>
      </c>
      <c r="AA191" s="27">
        <f t="shared" si="76"/>
        <v>0</v>
      </c>
      <c r="AB191" s="27">
        <f t="shared" si="76"/>
        <v>0</v>
      </c>
      <c r="AC191" s="27">
        <f t="shared" si="76"/>
        <v>0</v>
      </c>
      <c r="AD191" s="27">
        <f t="shared" si="76"/>
        <v>12145.1</v>
      </c>
      <c r="AE191" s="27">
        <f t="shared" si="76"/>
        <v>0</v>
      </c>
      <c r="AF191" s="46"/>
      <c r="AH191" s="25">
        <f t="shared" si="60"/>
        <v>14472.6</v>
      </c>
      <c r="AI191" s="25">
        <f t="shared" si="62"/>
        <v>1963.63</v>
      </c>
      <c r="AJ191" s="25">
        <f t="shared" si="61"/>
        <v>1963.63</v>
      </c>
      <c r="AL191" s="37">
        <f t="shared" si="66"/>
        <v>0</v>
      </c>
    </row>
    <row r="192" spans="1:38" s="13" customFormat="1" ht="18.75" x14ac:dyDescent="0.3">
      <c r="A192" s="3" t="s">
        <v>13</v>
      </c>
      <c r="B192" s="29"/>
      <c r="C192" s="30">
        <f t="shared" ref="C192:E195" si="77">C198+C204</f>
        <v>0</v>
      </c>
      <c r="D192" s="30">
        <f t="shared" si="77"/>
        <v>0</v>
      </c>
      <c r="E192" s="30">
        <f t="shared" si="77"/>
        <v>0</v>
      </c>
      <c r="F192" s="29"/>
      <c r="G192" s="29"/>
      <c r="H192" s="27">
        <f>H198+H204</f>
        <v>0</v>
      </c>
      <c r="I192" s="27">
        <f t="shared" ref="I192:W192" si="78">I198+I204</f>
        <v>0</v>
      </c>
      <c r="J192" s="27">
        <f t="shared" si="78"/>
        <v>0</v>
      </c>
      <c r="K192" s="27">
        <f t="shared" si="78"/>
        <v>0</v>
      </c>
      <c r="L192" s="27">
        <f t="shared" si="78"/>
        <v>0</v>
      </c>
      <c r="M192" s="27">
        <f t="shared" si="78"/>
        <v>0</v>
      </c>
      <c r="N192" s="27">
        <f t="shared" si="78"/>
        <v>0</v>
      </c>
      <c r="O192" s="27">
        <f t="shared" si="78"/>
        <v>0</v>
      </c>
      <c r="P192" s="27">
        <f t="shared" si="78"/>
        <v>0</v>
      </c>
      <c r="Q192" s="27">
        <f t="shared" si="78"/>
        <v>0</v>
      </c>
      <c r="R192" s="27">
        <f t="shared" si="78"/>
        <v>0</v>
      </c>
      <c r="S192" s="27">
        <f t="shared" si="78"/>
        <v>0</v>
      </c>
      <c r="T192" s="27">
        <f t="shared" si="78"/>
        <v>0</v>
      </c>
      <c r="U192" s="27">
        <f t="shared" si="78"/>
        <v>0</v>
      </c>
      <c r="V192" s="27">
        <f t="shared" si="78"/>
        <v>0</v>
      </c>
      <c r="W192" s="27">
        <f t="shared" si="78"/>
        <v>0</v>
      </c>
      <c r="X192" s="27">
        <f t="shared" si="76"/>
        <v>0</v>
      </c>
      <c r="Y192" s="27">
        <f t="shared" si="76"/>
        <v>0</v>
      </c>
      <c r="Z192" s="27">
        <f t="shared" si="76"/>
        <v>0</v>
      </c>
      <c r="AA192" s="27">
        <f t="shared" si="76"/>
        <v>0</v>
      </c>
      <c r="AB192" s="27">
        <f t="shared" si="76"/>
        <v>0</v>
      </c>
      <c r="AC192" s="27">
        <f t="shared" si="76"/>
        <v>0</v>
      </c>
      <c r="AD192" s="27">
        <f t="shared" si="76"/>
        <v>0</v>
      </c>
      <c r="AE192" s="27">
        <f t="shared" si="76"/>
        <v>0</v>
      </c>
      <c r="AF192" s="44"/>
      <c r="AH192" s="25">
        <f t="shared" si="60"/>
        <v>0</v>
      </c>
      <c r="AI192" s="25">
        <f t="shared" si="62"/>
        <v>0</v>
      </c>
      <c r="AJ192" s="25">
        <f t="shared" si="61"/>
        <v>0</v>
      </c>
      <c r="AL192" s="37">
        <f t="shared" si="66"/>
        <v>0</v>
      </c>
    </row>
    <row r="193" spans="1:38" s="13" customFormat="1" ht="18.75" x14ac:dyDescent="0.3">
      <c r="A193" s="3" t="s">
        <v>14</v>
      </c>
      <c r="B193" s="27">
        <f>H193+J193+L193+N193+P193+R193+T193+V193+X193+Z193+AB193+AD193</f>
        <v>9849.6</v>
      </c>
      <c r="C193" s="30">
        <f t="shared" si="77"/>
        <v>576.73</v>
      </c>
      <c r="D193" s="30">
        <f t="shared" si="77"/>
        <v>576.70000000000005</v>
      </c>
      <c r="E193" s="30">
        <f t="shared" si="77"/>
        <v>576.73</v>
      </c>
      <c r="F193" s="31">
        <f>E193/B193*100</f>
        <v>5.8553646848602989</v>
      </c>
      <c r="G193" s="31">
        <f>E193/C193*100</f>
        <v>100</v>
      </c>
      <c r="H193" s="27">
        <f>H199+H205</f>
        <v>0</v>
      </c>
      <c r="I193" s="27">
        <f t="shared" si="76"/>
        <v>0</v>
      </c>
      <c r="J193" s="27">
        <f t="shared" si="76"/>
        <v>223.8</v>
      </c>
      <c r="K193" s="27">
        <f t="shared" si="76"/>
        <v>25</v>
      </c>
      <c r="L193" s="27">
        <f t="shared" si="76"/>
        <v>0</v>
      </c>
      <c r="M193" s="27">
        <f t="shared" si="76"/>
        <v>198.8</v>
      </c>
      <c r="N193" s="27">
        <f t="shared" si="76"/>
        <v>0</v>
      </c>
      <c r="O193" s="27">
        <f t="shared" si="76"/>
        <v>0</v>
      </c>
      <c r="P193" s="27">
        <f t="shared" si="76"/>
        <v>352.93</v>
      </c>
      <c r="Q193" s="27">
        <f t="shared" si="76"/>
        <v>352.93</v>
      </c>
      <c r="R193" s="27">
        <f t="shared" si="76"/>
        <v>0</v>
      </c>
      <c r="S193" s="27">
        <f t="shared" si="76"/>
        <v>0</v>
      </c>
      <c r="T193" s="27">
        <f t="shared" si="76"/>
        <v>308.97000000000003</v>
      </c>
      <c r="U193" s="27">
        <f t="shared" si="76"/>
        <v>0</v>
      </c>
      <c r="V193" s="27">
        <f t="shared" si="76"/>
        <v>54.9</v>
      </c>
      <c r="W193" s="27">
        <f t="shared" si="76"/>
        <v>0</v>
      </c>
      <c r="X193" s="27">
        <f t="shared" si="76"/>
        <v>0</v>
      </c>
      <c r="Y193" s="27">
        <f t="shared" si="76"/>
        <v>0</v>
      </c>
      <c r="Z193" s="27">
        <f t="shared" si="76"/>
        <v>0</v>
      </c>
      <c r="AA193" s="27">
        <f t="shared" si="76"/>
        <v>0</v>
      </c>
      <c r="AB193" s="27">
        <f t="shared" si="76"/>
        <v>0</v>
      </c>
      <c r="AC193" s="27">
        <f t="shared" si="76"/>
        <v>0</v>
      </c>
      <c r="AD193" s="27">
        <f t="shared" si="76"/>
        <v>8909</v>
      </c>
      <c r="AE193" s="27">
        <f t="shared" si="76"/>
        <v>0</v>
      </c>
      <c r="AF193" s="44"/>
      <c r="AH193" s="25">
        <f t="shared" si="60"/>
        <v>9849.6</v>
      </c>
      <c r="AI193" s="25">
        <f t="shared" si="62"/>
        <v>576.73</v>
      </c>
      <c r="AJ193" s="25">
        <f t="shared" si="61"/>
        <v>576.73</v>
      </c>
      <c r="AL193" s="37">
        <f t="shared" si="66"/>
        <v>0</v>
      </c>
    </row>
    <row r="194" spans="1:38" s="13" customFormat="1" ht="18.75" x14ac:dyDescent="0.3">
      <c r="A194" s="3" t="s">
        <v>15</v>
      </c>
      <c r="B194" s="29"/>
      <c r="C194" s="29"/>
      <c r="D194" s="29"/>
      <c r="E194" s="29"/>
      <c r="F194" s="29"/>
      <c r="G194" s="29"/>
      <c r="H194" s="27">
        <f>H200+H206</f>
        <v>0</v>
      </c>
      <c r="I194" s="27">
        <f t="shared" si="76"/>
        <v>0</v>
      </c>
      <c r="J194" s="27">
        <f t="shared" si="76"/>
        <v>0</v>
      </c>
      <c r="K194" s="27">
        <f t="shared" si="76"/>
        <v>0</v>
      </c>
      <c r="L194" s="27">
        <f t="shared" si="76"/>
        <v>0</v>
      </c>
      <c r="M194" s="27">
        <f t="shared" si="76"/>
        <v>0</v>
      </c>
      <c r="N194" s="27">
        <f t="shared" si="76"/>
        <v>0</v>
      </c>
      <c r="O194" s="27">
        <f t="shared" si="76"/>
        <v>0</v>
      </c>
      <c r="P194" s="27">
        <f t="shared" si="76"/>
        <v>0</v>
      </c>
      <c r="Q194" s="27">
        <f t="shared" si="76"/>
        <v>0</v>
      </c>
      <c r="R194" s="27">
        <f t="shared" si="76"/>
        <v>0</v>
      </c>
      <c r="S194" s="27">
        <f t="shared" si="76"/>
        <v>0</v>
      </c>
      <c r="T194" s="27">
        <f t="shared" si="76"/>
        <v>0</v>
      </c>
      <c r="U194" s="27">
        <f t="shared" si="76"/>
        <v>0</v>
      </c>
      <c r="V194" s="27">
        <f t="shared" si="76"/>
        <v>0</v>
      </c>
      <c r="W194" s="27">
        <f t="shared" si="76"/>
        <v>0</v>
      </c>
      <c r="X194" s="27">
        <f t="shared" si="76"/>
        <v>0</v>
      </c>
      <c r="Y194" s="27">
        <f t="shared" si="76"/>
        <v>0</v>
      </c>
      <c r="Z194" s="27">
        <f t="shared" si="76"/>
        <v>0</v>
      </c>
      <c r="AA194" s="27">
        <f t="shared" si="76"/>
        <v>0</v>
      </c>
      <c r="AB194" s="27">
        <f t="shared" si="76"/>
        <v>0</v>
      </c>
      <c r="AC194" s="27">
        <f t="shared" si="76"/>
        <v>0</v>
      </c>
      <c r="AD194" s="27">
        <f t="shared" si="76"/>
        <v>0</v>
      </c>
      <c r="AE194" s="27">
        <f t="shared" si="76"/>
        <v>0</v>
      </c>
      <c r="AF194" s="44"/>
      <c r="AH194" s="25">
        <f t="shared" si="60"/>
        <v>0</v>
      </c>
      <c r="AI194" s="25">
        <f t="shared" si="62"/>
        <v>0</v>
      </c>
      <c r="AJ194" s="25">
        <f t="shared" si="61"/>
        <v>0</v>
      </c>
      <c r="AL194" s="37">
        <f t="shared" si="66"/>
        <v>0</v>
      </c>
    </row>
    <row r="195" spans="1:38" s="13" customFormat="1" ht="18.75" x14ac:dyDescent="0.3">
      <c r="A195" s="3" t="s">
        <v>16</v>
      </c>
      <c r="B195" s="27">
        <f>H195+J195+L195+N195+P195+R195+T195+V195+X195+Z195+AB195+AD195</f>
        <v>4623</v>
      </c>
      <c r="C195" s="30">
        <f t="shared" si="77"/>
        <v>1386.9</v>
      </c>
      <c r="D195" s="30">
        <f t="shared" si="77"/>
        <v>1386.9</v>
      </c>
      <c r="E195" s="30">
        <f t="shared" si="77"/>
        <v>1386.9</v>
      </c>
      <c r="F195" s="31"/>
      <c r="G195" s="31"/>
      <c r="H195" s="27">
        <f>H201+H207</f>
        <v>0</v>
      </c>
      <c r="I195" s="27">
        <f t="shared" si="76"/>
        <v>0</v>
      </c>
      <c r="J195" s="27">
        <f t="shared" si="76"/>
        <v>0</v>
      </c>
      <c r="K195" s="27">
        <f t="shared" si="76"/>
        <v>0</v>
      </c>
      <c r="L195" s="27">
        <f t="shared" si="76"/>
        <v>0</v>
      </c>
      <c r="M195" s="27">
        <f t="shared" si="76"/>
        <v>0</v>
      </c>
      <c r="N195" s="27">
        <f t="shared" si="76"/>
        <v>0</v>
      </c>
      <c r="O195" s="27">
        <f t="shared" si="76"/>
        <v>0</v>
      </c>
      <c r="P195" s="27">
        <f t="shared" si="76"/>
        <v>1386.9</v>
      </c>
      <c r="Q195" s="27">
        <f t="shared" si="76"/>
        <v>1386.9</v>
      </c>
      <c r="R195" s="27">
        <f t="shared" si="76"/>
        <v>0</v>
      </c>
      <c r="S195" s="27">
        <f t="shared" si="76"/>
        <v>0</v>
      </c>
      <c r="T195" s="27">
        <f t="shared" si="76"/>
        <v>0</v>
      </c>
      <c r="U195" s="27">
        <f t="shared" si="76"/>
        <v>0</v>
      </c>
      <c r="V195" s="27">
        <f t="shared" si="76"/>
        <v>0</v>
      </c>
      <c r="W195" s="27">
        <f t="shared" si="76"/>
        <v>0</v>
      </c>
      <c r="X195" s="27">
        <f t="shared" si="76"/>
        <v>0</v>
      </c>
      <c r="Y195" s="27">
        <f t="shared" si="76"/>
        <v>0</v>
      </c>
      <c r="Z195" s="27">
        <f t="shared" si="76"/>
        <v>0</v>
      </c>
      <c r="AA195" s="27">
        <f t="shared" si="76"/>
        <v>0</v>
      </c>
      <c r="AB195" s="27">
        <f t="shared" si="76"/>
        <v>0</v>
      </c>
      <c r="AC195" s="27">
        <f t="shared" si="76"/>
        <v>0</v>
      </c>
      <c r="AD195" s="27">
        <f t="shared" si="76"/>
        <v>3236.1</v>
      </c>
      <c r="AE195" s="27">
        <f t="shared" si="76"/>
        <v>0</v>
      </c>
      <c r="AF195" s="44"/>
      <c r="AH195" s="25">
        <f t="shared" si="60"/>
        <v>4623</v>
      </c>
      <c r="AI195" s="25">
        <f t="shared" si="62"/>
        <v>1386.9</v>
      </c>
      <c r="AJ195" s="25">
        <f t="shared" si="61"/>
        <v>1386.9</v>
      </c>
      <c r="AL195" s="37">
        <f t="shared" si="66"/>
        <v>0</v>
      </c>
    </row>
    <row r="196" spans="1:38" s="13" customFormat="1" ht="56.25" customHeight="1" x14ac:dyDescent="0.3">
      <c r="A196" s="3" t="s">
        <v>35</v>
      </c>
      <c r="B196" s="27"/>
      <c r="C196" s="27"/>
      <c r="D196" s="27"/>
      <c r="E196" s="27"/>
      <c r="F196" s="27"/>
      <c r="G196" s="27"/>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66" t="s">
        <v>80</v>
      </c>
      <c r="AH196" s="39">
        <f t="shared" si="60"/>
        <v>0</v>
      </c>
      <c r="AI196" s="25">
        <f t="shared" si="62"/>
        <v>0</v>
      </c>
      <c r="AJ196" s="39">
        <f t="shared" si="61"/>
        <v>0</v>
      </c>
      <c r="AL196" s="37">
        <f t="shared" si="66"/>
        <v>0</v>
      </c>
    </row>
    <row r="197" spans="1:38" s="13" customFormat="1" ht="18.75" x14ac:dyDescent="0.3">
      <c r="A197" s="4" t="s">
        <v>17</v>
      </c>
      <c r="B197" s="2">
        <f>B198+B199+B201+B202</f>
        <v>14248.8</v>
      </c>
      <c r="C197" s="2">
        <f>C198+C199+C201+C202</f>
        <v>1739.8300000000002</v>
      </c>
      <c r="D197" s="2">
        <f>D198+D199+D201+D202</f>
        <v>1739.8000000000002</v>
      </c>
      <c r="E197" s="2">
        <f>E198+E199+E201+E202</f>
        <v>1739.8300000000002</v>
      </c>
      <c r="F197" s="31">
        <f>E197/B197*100</f>
        <v>12.210361574308013</v>
      </c>
      <c r="G197" s="31">
        <f>E197/C197*100</f>
        <v>100</v>
      </c>
      <c r="H197" s="2">
        <f t="shared" ref="H197:AD197" si="79">H198+H199+H201+H202</f>
        <v>0</v>
      </c>
      <c r="I197" s="2"/>
      <c r="J197" s="2">
        <f t="shared" si="79"/>
        <v>0</v>
      </c>
      <c r="K197" s="2"/>
      <c r="L197" s="2">
        <f t="shared" si="79"/>
        <v>0</v>
      </c>
      <c r="M197" s="2"/>
      <c r="N197" s="2">
        <f t="shared" si="79"/>
        <v>0</v>
      </c>
      <c r="O197" s="2"/>
      <c r="P197" s="2">
        <f t="shared" si="79"/>
        <v>1739.8300000000002</v>
      </c>
      <c r="Q197" s="2">
        <f t="shared" si="79"/>
        <v>1739.8300000000002</v>
      </c>
      <c r="R197" s="2">
        <f t="shared" si="79"/>
        <v>0</v>
      </c>
      <c r="S197" s="2"/>
      <c r="T197" s="17">
        <f t="shared" si="79"/>
        <v>308.97000000000003</v>
      </c>
      <c r="U197" s="17"/>
      <c r="V197" s="2">
        <f t="shared" si="79"/>
        <v>54.9</v>
      </c>
      <c r="W197" s="2"/>
      <c r="X197" s="2">
        <f t="shared" si="79"/>
        <v>0</v>
      </c>
      <c r="Y197" s="2"/>
      <c r="Z197" s="2">
        <f t="shared" si="79"/>
        <v>0</v>
      </c>
      <c r="AA197" s="2"/>
      <c r="AB197" s="2">
        <f t="shared" si="79"/>
        <v>0</v>
      </c>
      <c r="AC197" s="2"/>
      <c r="AD197" s="2">
        <f t="shared" si="79"/>
        <v>12145.1</v>
      </c>
      <c r="AE197" s="2"/>
      <c r="AF197" s="67"/>
      <c r="AH197" s="39">
        <f t="shared" si="60"/>
        <v>14248.800000000001</v>
      </c>
      <c r="AI197" s="39">
        <f t="shared" si="62"/>
        <v>1739.8300000000002</v>
      </c>
      <c r="AJ197" s="39">
        <f t="shared" si="61"/>
        <v>1739.8300000000002</v>
      </c>
      <c r="AL197" s="37">
        <f t="shared" si="66"/>
        <v>0</v>
      </c>
    </row>
    <row r="198" spans="1:38" s="13" customFormat="1" ht="18.75" x14ac:dyDescent="0.3">
      <c r="A198" s="3" t="s">
        <v>13</v>
      </c>
      <c r="B198" s="29"/>
      <c r="C198" s="29"/>
      <c r="D198" s="29"/>
      <c r="E198" s="29"/>
      <c r="F198" s="29"/>
      <c r="G198" s="29"/>
      <c r="H198" s="2"/>
      <c r="I198" s="2"/>
      <c r="J198" s="2"/>
      <c r="K198" s="2"/>
      <c r="L198" s="2"/>
      <c r="M198" s="2"/>
      <c r="N198" s="2"/>
      <c r="O198" s="2"/>
      <c r="P198" s="2"/>
      <c r="Q198" s="2"/>
      <c r="R198" s="2"/>
      <c r="S198" s="2"/>
      <c r="T198" s="17"/>
      <c r="U198" s="17"/>
      <c r="V198" s="2"/>
      <c r="W198" s="2"/>
      <c r="X198" s="2"/>
      <c r="Y198" s="2"/>
      <c r="Z198" s="2"/>
      <c r="AA198" s="2"/>
      <c r="AB198" s="2"/>
      <c r="AC198" s="2"/>
      <c r="AD198" s="2"/>
      <c r="AE198" s="2"/>
      <c r="AF198" s="67"/>
      <c r="AH198" s="39">
        <f t="shared" si="60"/>
        <v>0</v>
      </c>
      <c r="AI198" s="39">
        <f t="shared" si="62"/>
        <v>0</v>
      </c>
      <c r="AJ198" s="39">
        <f t="shared" si="61"/>
        <v>0</v>
      </c>
      <c r="AL198" s="37">
        <f t="shared" si="66"/>
        <v>0</v>
      </c>
    </row>
    <row r="199" spans="1:38" s="13" customFormat="1" ht="18.75" x14ac:dyDescent="0.3">
      <c r="A199" s="3" t="s">
        <v>14</v>
      </c>
      <c r="B199" s="27">
        <f>H199+J199+L199+N199+P199+R199+T199+V199+X199+Z199+AB199+AD199</f>
        <v>9625.7999999999993</v>
      </c>
      <c r="C199" s="30">
        <f>H199+J199+L199+N199+P199</f>
        <v>352.93</v>
      </c>
      <c r="D199" s="27">
        <v>352.9</v>
      </c>
      <c r="E199" s="30">
        <f>I199+K199+M199+O199+Q199+S199+U199+W199+Y199+AA199+AC199+AE199</f>
        <v>352.93</v>
      </c>
      <c r="F199" s="31">
        <f>E199/B199*100</f>
        <v>3.6665004467161171</v>
      </c>
      <c r="G199" s="31">
        <f>E199/C199*100</f>
        <v>100</v>
      </c>
      <c r="H199" s="2"/>
      <c r="I199" s="2"/>
      <c r="J199" s="2"/>
      <c r="K199" s="2"/>
      <c r="L199" s="2"/>
      <c r="M199" s="2"/>
      <c r="N199" s="2"/>
      <c r="O199" s="2"/>
      <c r="P199" s="2">
        <v>352.93</v>
      </c>
      <c r="Q199" s="2">
        <v>352.93</v>
      </c>
      <c r="R199" s="2"/>
      <c r="S199" s="2"/>
      <c r="T199" s="17">
        <v>308.97000000000003</v>
      </c>
      <c r="U199" s="17"/>
      <c r="V199" s="2">
        <v>54.9</v>
      </c>
      <c r="W199" s="2"/>
      <c r="X199" s="2"/>
      <c r="Y199" s="2"/>
      <c r="Z199" s="2"/>
      <c r="AA199" s="2"/>
      <c r="AB199" s="2"/>
      <c r="AC199" s="2"/>
      <c r="AD199" s="2">
        <v>8909</v>
      </c>
      <c r="AE199" s="2"/>
      <c r="AF199" s="67"/>
      <c r="AH199" s="39">
        <f t="shared" si="60"/>
        <v>9625.7999999999993</v>
      </c>
      <c r="AI199" s="39">
        <f t="shared" si="62"/>
        <v>352.93</v>
      </c>
      <c r="AJ199" s="39">
        <f t="shared" si="61"/>
        <v>352.93</v>
      </c>
      <c r="AL199" s="37">
        <f t="shared" si="66"/>
        <v>0</v>
      </c>
    </row>
    <row r="200" spans="1:38" s="13" customFormat="1" ht="18.75" x14ac:dyDescent="0.3">
      <c r="A200" s="3" t="s">
        <v>15</v>
      </c>
      <c r="B200" s="29"/>
      <c r="C200" s="29"/>
      <c r="D200" s="29"/>
      <c r="E200" s="29"/>
      <c r="F200" s="29"/>
      <c r="G200" s="2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67"/>
      <c r="AH200" s="39">
        <f t="shared" si="60"/>
        <v>0</v>
      </c>
      <c r="AI200" s="39">
        <f t="shared" si="62"/>
        <v>0</v>
      </c>
      <c r="AJ200" s="39">
        <f t="shared" si="61"/>
        <v>0</v>
      </c>
      <c r="AL200" s="37">
        <f t="shared" si="66"/>
        <v>0</v>
      </c>
    </row>
    <row r="201" spans="1:38" s="13" customFormat="1" ht="18.75" x14ac:dyDescent="0.3">
      <c r="A201" s="3" t="s">
        <v>16</v>
      </c>
      <c r="B201" s="27">
        <f>H201+J201+L201+N201+P201+R201+T201+V201+X201+Z201+AB201+AD201</f>
        <v>4623</v>
      </c>
      <c r="C201" s="30">
        <f>H201+J201+L201+N201+P201</f>
        <v>1386.9</v>
      </c>
      <c r="D201" s="27">
        <v>1386.9</v>
      </c>
      <c r="E201" s="30">
        <f>I201+K201+M201+O201+Q201+S201+U201+W201+Y201+AA201+AC201+AE201</f>
        <v>1386.9</v>
      </c>
      <c r="F201" s="31">
        <f>E201/B201*100</f>
        <v>30.000000000000004</v>
      </c>
      <c r="G201" s="31">
        <f>E201/C201*100</f>
        <v>100</v>
      </c>
      <c r="H201" s="2"/>
      <c r="I201" s="2"/>
      <c r="J201" s="2"/>
      <c r="K201" s="2"/>
      <c r="L201" s="2"/>
      <c r="M201" s="2"/>
      <c r="N201" s="2"/>
      <c r="O201" s="2"/>
      <c r="P201" s="2">
        <v>1386.9</v>
      </c>
      <c r="Q201" s="2">
        <v>1386.9</v>
      </c>
      <c r="R201" s="2"/>
      <c r="S201" s="2"/>
      <c r="T201" s="2"/>
      <c r="U201" s="2"/>
      <c r="V201" s="2"/>
      <c r="W201" s="2"/>
      <c r="X201" s="2"/>
      <c r="Y201" s="2"/>
      <c r="Z201" s="2"/>
      <c r="AA201" s="2"/>
      <c r="AB201" s="2"/>
      <c r="AC201" s="2"/>
      <c r="AD201" s="2">
        <v>3236.1</v>
      </c>
      <c r="AE201" s="2"/>
      <c r="AF201" s="68"/>
      <c r="AH201" s="39">
        <f t="shared" si="60"/>
        <v>4623</v>
      </c>
      <c r="AI201" s="39">
        <f t="shared" si="62"/>
        <v>1386.9</v>
      </c>
      <c r="AJ201" s="39">
        <f t="shared" si="61"/>
        <v>1386.9</v>
      </c>
      <c r="AL201" s="37">
        <f t="shared" si="66"/>
        <v>0</v>
      </c>
    </row>
    <row r="202" spans="1:38" s="13" customFormat="1" ht="93.75" x14ac:dyDescent="0.3">
      <c r="A202" s="3" t="s">
        <v>36</v>
      </c>
      <c r="B202" s="33"/>
      <c r="C202" s="33"/>
      <c r="D202" s="33"/>
      <c r="E202" s="33"/>
      <c r="F202" s="33"/>
      <c r="G202" s="3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66" t="s">
        <v>73</v>
      </c>
      <c r="AH202" s="39">
        <f t="shared" si="60"/>
        <v>0</v>
      </c>
      <c r="AI202" s="39">
        <f t="shared" si="62"/>
        <v>0</v>
      </c>
      <c r="AJ202" s="39">
        <f t="shared" si="61"/>
        <v>0</v>
      </c>
      <c r="AL202" s="37">
        <f t="shared" si="66"/>
        <v>0</v>
      </c>
    </row>
    <row r="203" spans="1:38" s="13" customFormat="1" ht="18.75" customHeight="1" x14ac:dyDescent="0.3">
      <c r="A203" s="4" t="s">
        <v>17</v>
      </c>
      <c r="B203" s="2">
        <f>B204+B205+B207+B208</f>
        <v>223.8</v>
      </c>
      <c r="C203" s="2">
        <f>C204+C205+C207+C208</f>
        <v>223.8</v>
      </c>
      <c r="D203" s="2">
        <f>D204+D205+D207+D208</f>
        <v>223.8</v>
      </c>
      <c r="E203" s="2">
        <f>E204+E205+E207+E208</f>
        <v>223.8</v>
      </c>
      <c r="F203" s="31">
        <f>E203/B203*100</f>
        <v>100</v>
      </c>
      <c r="G203" s="31">
        <f>E203/C203*100</f>
        <v>100</v>
      </c>
      <c r="H203" s="2"/>
      <c r="I203" s="2"/>
      <c r="J203" s="2">
        <f>J204+J205+J206+J207</f>
        <v>223.8</v>
      </c>
      <c r="K203" s="2">
        <f t="shared" ref="K203:AE203" si="80">K204+K205+K206+K207</f>
        <v>25</v>
      </c>
      <c r="L203" s="2">
        <f t="shared" si="80"/>
        <v>0</v>
      </c>
      <c r="M203" s="2">
        <f t="shared" si="80"/>
        <v>198.8</v>
      </c>
      <c r="N203" s="2">
        <f t="shared" si="80"/>
        <v>0</v>
      </c>
      <c r="O203" s="2">
        <f t="shared" si="80"/>
        <v>0</v>
      </c>
      <c r="P203" s="2">
        <f t="shared" si="80"/>
        <v>0</v>
      </c>
      <c r="Q203" s="2">
        <f t="shared" si="80"/>
        <v>0</v>
      </c>
      <c r="R203" s="2">
        <f t="shared" si="80"/>
        <v>0</v>
      </c>
      <c r="S203" s="2">
        <f t="shared" si="80"/>
        <v>0</v>
      </c>
      <c r="T203" s="2">
        <f t="shared" si="80"/>
        <v>0</v>
      </c>
      <c r="U203" s="2">
        <f t="shared" si="80"/>
        <v>0</v>
      </c>
      <c r="V203" s="2">
        <f t="shared" si="80"/>
        <v>0</v>
      </c>
      <c r="W203" s="2">
        <f t="shared" si="80"/>
        <v>0</v>
      </c>
      <c r="X203" s="2">
        <f t="shared" si="80"/>
        <v>0</v>
      </c>
      <c r="Y203" s="2">
        <f t="shared" si="80"/>
        <v>0</v>
      </c>
      <c r="Z203" s="2">
        <f t="shared" si="80"/>
        <v>0</v>
      </c>
      <c r="AA203" s="2">
        <f t="shared" si="80"/>
        <v>0</v>
      </c>
      <c r="AB203" s="2">
        <f t="shared" si="80"/>
        <v>0</v>
      </c>
      <c r="AC203" s="2">
        <f t="shared" si="80"/>
        <v>0</v>
      </c>
      <c r="AD203" s="2">
        <f t="shared" si="80"/>
        <v>0</v>
      </c>
      <c r="AE203" s="2">
        <f t="shared" si="80"/>
        <v>0</v>
      </c>
      <c r="AF203" s="67"/>
      <c r="AH203" s="39">
        <f t="shared" si="60"/>
        <v>223.8</v>
      </c>
      <c r="AI203" s="25">
        <f t="shared" si="62"/>
        <v>223.8</v>
      </c>
      <c r="AJ203" s="39">
        <f t="shared" si="61"/>
        <v>223.8</v>
      </c>
      <c r="AL203" s="37">
        <f t="shared" si="66"/>
        <v>0</v>
      </c>
    </row>
    <row r="204" spans="1:38" s="13" customFormat="1" ht="18.75" x14ac:dyDescent="0.3">
      <c r="A204" s="3" t="s">
        <v>13</v>
      </c>
      <c r="B204" s="27">
        <f>H204+J204+L204+N204+P204+R204+T204+V204+X204+Z204+AB204+AD204</f>
        <v>0</v>
      </c>
      <c r="C204" s="30">
        <f>H204+J204</f>
        <v>0</v>
      </c>
      <c r="D204" s="27"/>
      <c r="E204" s="30">
        <f>I204+K204+M204+O204+Q204+S204+U204+W204+Y204+AA204+AC204+AE204</f>
        <v>0</v>
      </c>
      <c r="F204" s="31"/>
      <c r="G204" s="31"/>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67"/>
      <c r="AH204" s="39">
        <f t="shared" si="60"/>
        <v>0</v>
      </c>
      <c r="AI204" s="25">
        <f t="shared" si="62"/>
        <v>0</v>
      </c>
      <c r="AJ204" s="39">
        <f t="shared" si="61"/>
        <v>0</v>
      </c>
      <c r="AL204" s="37">
        <f t="shared" si="66"/>
        <v>0</v>
      </c>
    </row>
    <row r="205" spans="1:38" s="13" customFormat="1" ht="18.75" x14ac:dyDescent="0.3">
      <c r="A205" s="3" t="s">
        <v>14</v>
      </c>
      <c r="B205" s="27">
        <f>H205+J205+L205+N205+P205+R205+T205+V205+X205+Z205+AB205+AD205</f>
        <v>223.8</v>
      </c>
      <c r="C205" s="30">
        <f>H205+J205</f>
        <v>223.8</v>
      </c>
      <c r="D205" s="27">
        <v>223.8</v>
      </c>
      <c r="E205" s="30">
        <f>I205+K205+M205+O205+Q205+S205+U205+W205+Y205+AA205+AC205+AE205</f>
        <v>223.8</v>
      </c>
      <c r="F205" s="31">
        <f>E205/B205*100</f>
        <v>100</v>
      </c>
      <c r="G205" s="31">
        <f>E205/C205*100</f>
        <v>100</v>
      </c>
      <c r="H205" s="2"/>
      <c r="I205" s="2"/>
      <c r="J205" s="2">
        <v>223.8</v>
      </c>
      <c r="K205" s="2">
        <v>25</v>
      </c>
      <c r="L205" s="2"/>
      <c r="M205" s="2">
        <v>198.8</v>
      </c>
      <c r="N205" s="2"/>
      <c r="O205" s="2"/>
      <c r="P205" s="2"/>
      <c r="Q205" s="2"/>
      <c r="R205" s="2"/>
      <c r="S205" s="2"/>
      <c r="T205" s="2"/>
      <c r="U205" s="2"/>
      <c r="V205" s="2"/>
      <c r="W205" s="2"/>
      <c r="X205" s="2"/>
      <c r="Y205" s="2"/>
      <c r="Z205" s="2"/>
      <c r="AA205" s="2"/>
      <c r="AB205" s="2"/>
      <c r="AC205" s="2"/>
      <c r="AD205" s="2"/>
      <c r="AE205" s="2"/>
      <c r="AF205" s="67"/>
      <c r="AH205" s="39">
        <f t="shared" si="60"/>
        <v>223.8</v>
      </c>
      <c r="AI205" s="25">
        <f t="shared" si="62"/>
        <v>223.8</v>
      </c>
      <c r="AJ205" s="39">
        <f t="shared" si="61"/>
        <v>223.8</v>
      </c>
      <c r="AL205" s="37">
        <f t="shared" si="66"/>
        <v>0</v>
      </c>
    </row>
    <row r="206" spans="1:38" s="13" customFormat="1" ht="18.75" x14ac:dyDescent="0.3">
      <c r="A206" s="3" t="s">
        <v>15</v>
      </c>
      <c r="B206" s="27">
        <f>H206+J206+L206+N206+P206+R206+T206+V206+X206+Z206+AB206+AD206</f>
        <v>0</v>
      </c>
      <c r="C206" s="30">
        <f>H206+J206</f>
        <v>0</v>
      </c>
      <c r="D206" s="27"/>
      <c r="E206" s="30">
        <f>I206+K206+M206+O206+Q206+S206+U206+W206+Y206+AA206+AC206+AE206</f>
        <v>0</v>
      </c>
      <c r="F206" s="31"/>
      <c r="G206" s="31"/>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67"/>
      <c r="AH206" s="39">
        <f t="shared" si="60"/>
        <v>0</v>
      </c>
      <c r="AI206" s="25">
        <f t="shared" si="62"/>
        <v>0</v>
      </c>
      <c r="AJ206" s="39">
        <f t="shared" si="61"/>
        <v>0</v>
      </c>
      <c r="AL206" s="37">
        <f t="shared" si="66"/>
        <v>0</v>
      </c>
    </row>
    <row r="207" spans="1:38" s="13" customFormat="1" ht="19.5" customHeight="1" x14ac:dyDescent="0.3">
      <c r="A207" s="3" t="s">
        <v>16</v>
      </c>
      <c r="B207" s="29"/>
      <c r="C207" s="29"/>
      <c r="D207" s="29"/>
      <c r="E207" s="29"/>
      <c r="F207" s="29"/>
      <c r="G207" s="29"/>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68"/>
      <c r="AH207" s="25">
        <f t="shared" si="60"/>
        <v>0</v>
      </c>
      <c r="AI207" s="25">
        <f t="shared" si="62"/>
        <v>0</v>
      </c>
      <c r="AJ207" s="25">
        <f t="shared" si="61"/>
        <v>0</v>
      </c>
      <c r="AL207" s="37">
        <f t="shared" si="66"/>
        <v>0</v>
      </c>
    </row>
    <row r="208" spans="1:38" s="13" customFormat="1" ht="18.75" x14ac:dyDescent="0.3">
      <c r="A208" s="3"/>
      <c r="B208" s="29"/>
      <c r="C208" s="29"/>
      <c r="D208" s="29"/>
      <c r="E208" s="29"/>
      <c r="F208" s="29"/>
      <c r="G208" s="29"/>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44"/>
      <c r="AH208" s="25">
        <f t="shared" si="60"/>
        <v>0</v>
      </c>
      <c r="AI208" s="25">
        <f t="shared" si="62"/>
        <v>0</v>
      </c>
      <c r="AJ208" s="25">
        <f t="shared" si="61"/>
        <v>0</v>
      </c>
      <c r="AL208" s="37">
        <f t="shared" si="66"/>
        <v>0</v>
      </c>
    </row>
    <row r="209" spans="1:42" s="59" customFormat="1" ht="32.25" customHeight="1" x14ac:dyDescent="0.3">
      <c r="A209" s="55" t="s">
        <v>18</v>
      </c>
      <c r="B209" s="50">
        <f>H209+J209+L209+N209+P209+R209+T209+V209+X209+Z209+AB209+AD209</f>
        <v>1945482.6850000001</v>
      </c>
      <c r="C209" s="51">
        <f>C151+C102+C83+C8</f>
        <v>1101496.1739999999</v>
      </c>
      <c r="D209" s="51">
        <f>D151+D102+D83+D8</f>
        <v>1091290.2300000002</v>
      </c>
      <c r="E209" s="51">
        <f>E151+E102+E83+E8</f>
        <v>957595.6669999999</v>
      </c>
      <c r="F209" s="58">
        <f>E209/B209*100</f>
        <v>49.2214952301156</v>
      </c>
      <c r="G209" s="58">
        <f>E209/C209*100</f>
        <v>86.935904963025322</v>
      </c>
      <c r="H209" s="51">
        <f t="shared" ref="H209:AE209" si="81">H151+H102+H83+H8</f>
        <v>107854.992</v>
      </c>
      <c r="I209" s="51">
        <f t="shared" si="81"/>
        <v>43149.820000000007</v>
      </c>
      <c r="J209" s="51">
        <f t="shared" si="81"/>
        <v>152480.80100000001</v>
      </c>
      <c r="K209" s="51">
        <f t="shared" si="81"/>
        <v>139316.09999999998</v>
      </c>
      <c r="L209" s="51">
        <f t="shared" si="81"/>
        <v>149224.53399999999</v>
      </c>
      <c r="M209" s="51">
        <f t="shared" si="81"/>
        <v>144016.76999999999</v>
      </c>
      <c r="N209" s="51">
        <f t="shared" si="81"/>
        <v>160859.32699999999</v>
      </c>
      <c r="O209" s="51">
        <f t="shared" si="81"/>
        <v>156851.80000000002</v>
      </c>
      <c r="P209" s="51">
        <f t="shared" si="81"/>
        <v>333642.315</v>
      </c>
      <c r="Q209" s="51">
        <f t="shared" si="81"/>
        <v>189831.47999999998</v>
      </c>
      <c r="R209" s="51">
        <f t="shared" si="81"/>
        <v>197434.20499999999</v>
      </c>
      <c r="S209" s="51">
        <f t="shared" si="81"/>
        <v>284429.69699999999</v>
      </c>
      <c r="T209" s="51">
        <f t="shared" si="81"/>
        <v>110081.24499999998</v>
      </c>
      <c r="U209" s="51">
        <f t="shared" si="81"/>
        <v>0</v>
      </c>
      <c r="V209" s="51">
        <f t="shared" si="81"/>
        <v>118883.53600000001</v>
      </c>
      <c r="W209" s="51">
        <f t="shared" si="81"/>
        <v>0</v>
      </c>
      <c r="X209" s="51">
        <f t="shared" si="81"/>
        <v>119652.31300000001</v>
      </c>
      <c r="Y209" s="51">
        <f t="shared" si="81"/>
        <v>0</v>
      </c>
      <c r="Z209" s="51">
        <f t="shared" si="81"/>
        <v>163970.005</v>
      </c>
      <c r="AA209" s="51">
        <f t="shared" si="81"/>
        <v>0</v>
      </c>
      <c r="AB209" s="51">
        <f t="shared" si="81"/>
        <v>134234.75899999999</v>
      </c>
      <c r="AC209" s="51">
        <f t="shared" si="81"/>
        <v>0</v>
      </c>
      <c r="AD209" s="51">
        <f t="shared" si="81"/>
        <v>197164.65300000005</v>
      </c>
      <c r="AE209" s="51">
        <f t="shared" si="81"/>
        <v>0</v>
      </c>
      <c r="AF209" s="83"/>
      <c r="AH209" s="54">
        <f t="shared" si="60"/>
        <v>1945482.6850000001</v>
      </c>
      <c r="AI209" s="54">
        <f t="shared" si="62"/>
        <v>1101496.1740000001</v>
      </c>
      <c r="AJ209" s="54">
        <f t="shared" si="61"/>
        <v>957595.6669999999</v>
      </c>
      <c r="AL209" s="57">
        <f t="shared" si="66"/>
        <v>143900.50699999998</v>
      </c>
    </row>
    <row r="210" spans="1:42" s="13" customFormat="1" ht="18.75" x14ac:dyDescent="0.3">
      <c r="A210" s="3" t="s">
        <v>13</v>
      </c>
      <c r="B210" s="27">
        <f>H210+J210+L210+N210+P210+R210+T210+V210+X210+Z210+AB210+AD210</f>
        <v>1436110.1</v>
      </c>
      <c r="C210" s="2">
        <f>C185+C179+C78+C44+C192+C98</f>
        <v>855743</v>
      </c>
      <c r="D210" s="2">
        <f t="shared" ref="D210:E210" si="82">D185+D179+D78+D44+D192+D98</f>
        <v>847306.23999999999</v>
      </c>
      <c r="E210" s="2">
        <f t="shared" si="82"/>
        <v>739732.62199999997</v>
      </c>
      <c r="F210" s="31">
        <f>E210/B210*100</f>
        <v>51.509464490222577</v>
      </c>
      <c r="G210" s="31">
        <f>E210/C210*100</f>
        <v>86.443315574886384</v>
      </c>
      <c r="H210" s="2">
        <f t="shared" ref="H210:AE210" si="83">H185+H179+H78+H44+H192+H98</f>
        <v>70257</v>
      </c>
      <c r="I210" s="2">
        <f t="shared" si="83"/>
        <v>20279</v>
      </c>
      <c r="J210" s="2">
        <f t="shared" si="83"/>
        <v>113999</v>
      </c>
      <c r="K210" s="2">
        <f t="shared" si="83"/>
        <v>103742.1</v>
      </c>
      <c r="L210" s="2">
        <f t="shared" si="83"/>
        <v>116125</v>
      </c>
      <c r="M210" s="2">
        <f t="shared" si="83"/>
        <v>109649</v>
      </c>
      <c r="N210" s="2">
        <f t="shared" si="83"/>
        <v>120231</v>
      </c>
      <c r="O210" s="2">
        <f t="shared" si="83"/>
        <v>121492.5</v>
      </c>
      <c r="P210" s="2">
        <f t="shared" si="83"/>
        <v>281472</v>
      </c>
      <c r="Q210" s="2">
        <f t="shared" si="83"/>
        <v>153834.4</v>
      </c>
      <c r="R210" s="2">
        <f t="shared" si="83"/>
        <v>153659</v>
      </c>
      <c r="S210" s="2">
        <f t="shared" si="83"/>
        <v>230735.622</v>
      </c>
      <c r="T210" s="2">
        <f t="shared" si="83"/>
        <v>72123</v>
      </c>
      <c r="U210" s="2">
        <f t="shared" si="83"/>
        <v>0</v>
      </c>
      <c r="V210" s="2">
        <f t="shared" si="83"/>
        <v>51398</v>
      </c>
      <c r="W210" s="2">
        <f t="shared" si="83"/>
        <v>0</v>
      </c>
      <c r="X210" s="2">
        <f t="shared" si="83"/>
        <v>88198</v>
      </c>
      <c r="Y210" s="2">
        <f t="shared" si="83"/>
        <v>0</v>
      </c>
      <c r="Z210" s="2">
        <f t="shared" si="83"/>
        <v>109268</v>
      </c>
      <c r="AA210" s="2">
        <f t="shared" si="83"/>
        <v>0</v>
      </c>
      <c r="AB210" s="2">
        <f t="shared" si="83"/>
        <v>106654</v>
      </c>
      <c r="AC210" s="2">
        <f t="shared" si="83"/>
        <v>0</v>
      </c>
      <c r="AD210" s="2">
        <f t="shared" si="83"/>
        <v>152726.1</v>
      </c>
      <c r="AE210" s="2">
        <f t="shared" si="83"/>
        <v>0</v>
      </c>
      <c r="AF210" s="44"/>
      <c r="AH210" s="25">
        <f t="shared" si="60"/>
        <v>1436110.1</v>
      </c>
      <c r="AI210" s="25">
        <f t="shared" si="62"/>
        <v>855743</v>
      </c>
      <c r="AJ210" s="25">
        <f t="shared" si="61"/>
        <v>739732.62199999997</v>
      </c>
      <c r="AL210" s="37">
        <f t="shared" si="66"/>
        <v>116010.37800000003</v>
      </c>
    </row>
    <row r="211" spans="1:42" s="13" customFormat="1" ht="18.75" x14ac:dyDescent="0.3">
      <c r="A211" s="3" t="s">
        <v>14</v>
      </c>
      <c r="B211" s="27">
        <f>H211+J211+L211+N211+P211+R211+T211+V211+X211+Z211+AB211+AD211</f>
        <v>475093.59499999997</v>
      </c>
      <c r="C211" s="2">
        <f t="shared" ref="C211:E211" si="84">C186+C180+C167+C161+C148+C130+C118+C112+C93+C79+C52+C45+C24+C18+C199+C205+C58+C64</f>
        <v>241418.20399999997</v>
      </c>
      <c r="D211" s="2">
        <f t="shared" si="84"/>
        <v>239649.02</v>
      </c>
      <c r="E211" s="2">
        <f t="shared" si="84"/>
        <v>214053.07500000001</v>
      </c>
      <c r="F211" s="31">
        <f>E211/B211*100</f>
        <v>45.054927545381879</v>
      </c>
      <c r="G211" s="31">
        <f>E211/C211*100</f>
        <v>88.664844429047292</v>
      </c>
      <c r="H211" s="2">
        <f t="shared" ref="H211:AC211" si="85">H186+H180+H167+H161+H148+H130+H118+H112+H93+H79+H52+H45+H24+H18+H199+H205+H58+H64</f>
        <v>37597.991999999998</v>
      </c>
      <c r="I211" s="2">
        <f t="shared" si="85"/>
        <v>22870.820000000003</v>
      </c>
      <c r="J211" s="2">
        <f t="shared" si="85"/>
        <v>38481.800999999999</v>
      </c>
      <c r="K211" s="2">
        <f t="shared" si="85"/>
        <v>35574.000000000007</v>
      </c>
      <c r="L211" s="2">
        <f t="shared" si="85"/>
        <v>32023.333999999995</v>
      </c>
      <c r="M211" s="2">
        <f t="shared" si="85"/>
        <v>34367.770000000004</v>
      </c>
      <c r="N211" s="2">
        <f t="shared" si="85"/>
        <v>40628.327000000005</v>
      </c>
      <c r="O211" s="2">
        <f t="shared" si="85"/>
        <v>34824.9</v>
      </c>
      <c r="P211" s="2">
        <f t="shared" si="85"/>
        <v>50654.514999999999</v>
      </c>
      <c r="Q211" s="2">
        <f t="shared" si="85"/>
        <v>34464.479999999996</v>
      </c>
      <c r="R211" s="2">
        <f t="shared" si="85"/>
        <v>42032.235000000001</v>
      </c>
      <c r="S211" s="2">
        <f t="shared" si="85"/>
        <v>51951.105000000003</v>
      </c>
      <c r="T211" s="2">
        <f t="shared" si="85"/>
        <v>37958.245000000003</v>
      </c>
      <c r="U211" s="2">
        <f t="shared" si="85"/>
        <v>0</v>
      </c>
      <c r="V211" s="2">
        <f t="shared" si="85"/>
        <v>66724.535999999993</v>
      </c>
      <c r="W211" s="2">
        <f t="shared" si="85"/>
        <v>0</v>
      </c>
      <c r="X211" s="2">
        <f t="shared" si="85"/>
        <v>27387.393</v>
      </c>
      <c r="Y211" s="2">
        <f t="shared" si="85"/>
        <v>0</v>
      </c>
      <c r="Z211" s="2">
        <f t="shared" si="85"/>
        <v>34147.005000000005</v>
      </c>
      <c r="AA211" s="2">
        <f t="shared" si="85"/>
        <v>0</v>
      </c>
      <c r="AB211" s="2">
        <f t="shared" si="85"/>
        <v>27580.758999999998</v>
      </c>
      <c r="AC211" s="2">
        <f t="shared" si="85"/>
        <v>0</v>
      </c>
      <c r="AD211" s="2">
        <f>AD186+AD180+AD167+AD161+AD148+AD130+AD118+AD112+AD93+AD79+AD52+AD45+AD24+AD18+AD199+AD205+AD58+AD64</f>
        <v>39877.453000000001</v>
      </c>
      <c r="AE211" s="2">
        <f>AE186+AE180+AE167+AE161+AE148+AE130+AE118+AE112+AE93+AE79+AE52+AE45+AE24+AE18+AE199+AE205+AE58+AE64</f>
        <v>0</v>
      </c>
      <c r="AF211" s="44"/>
      <c r="AH211" s="25">
        <f t="shared" si="60"/>
        <v>475093.59499999997</v>
      </c>
      <c r="AI211" s="25">
        <f t="shared" si="62"/>
        <v>241418.20400000003</v>
      </c>
      <c r="AJ211" s="25">
        <f t="shared" si="61"/>
        <v>214053.07500000004</v>
      </c>
      <c r="AL211" s="37">
        <f t="shared" si="66"/>
        <v>27365.128999999957</v>
      </c>
    </row>
    <row r="212" spans="1:42" s="13" customFormat="1" ht="37.5" x14ac:dyDescent="0.3">
      <c r="A212" s="60" t="s">
        <v>67</v>
      </c>
      <c r="B212" s="27">
        <f>H212+J212+L212+N212+P212+R212+T212+V212+X212+Z212+AB212+AD212</f>
        <v>7565.1</v>
      </c>
      <c r="C212" s="2">
        <f>C187+C46</f>
        <v>4429.3999999999996</v>
      </c>
      <c r="D212" s="2">
        <f t="shared" ref="D212:E212" si="86">D187+D46</f>
        <v>4429.3999999999996</v>
      </c>
      <c r="E212" s="2">
        <f t="shared" si="86"/>
        <v>3440.23</v>
      </c>
      <c r="F212" s="31">
        <f>E212/B212*100</f>
        <v>45.475010244411834</v>
      </c>
      <c r="G212" s="31">
        <f>E212/C212*100</f>
        <v>77.668081455727645</v>
      </c>
      <c r="H212" s="2">
        <f>H187+H46</f>
        <v>739</v>
      </c>
      <c r="I212" s="2">
        <f>I187+I46</f>
        <v>90</v>
      </c>
      <c r="J212" s="2">
        <f t="shared" ref="J212:AD212" si="87">J187+J46</f>
        <v>769</v>
      </c>
      <c r="K212" s="2">
        <f>K187+K46</f>
        <v>480.4</v>
      </c>
      <c r="L212" s="2">
        <f t="shared" si="87"/>
        <v>789</v>
      </c>
      <c r="M212" s="2">
        <f>M187+M46</f>
        <v>901.6</v>
      </c>
      <c r="N212" s="2">
        <f t="shared" si="87"/>
        <v>840.2</v>
      </c>
      <c r="O212" s="2">
        <f>O187+O46</f>
        <v>625.4</v>
      </c>
      <c r="P212" s="2">
        <f t="shared" si="87"/>
        <v>809</v>
      </c>
      <c r="Q212" s="2">
        <f>Q187+Q46</f>
        <v>827.1</v>
      </c>
      <c r="R212" s="2">
        <f t="shared" si="87"/>
        <v>483.2</v>
      </c>
      <c r="S212" s="2">
        <f>S187+S46</f>
        <v>515.73</v>
      </c>
      <c r="T212" s="2">
        <f t="shared" si="87"/>
        <v>60</v>
      </c>
      <c r="U212" s="2">
        <f>U187+U46</f>
        <v>0</v>
      </c>
      <c r="V212" s="2">
        <f t="shared" si="87"/>
        <v>15</v>
      </c>
      <c r="W212" s="2">
        <f>W187+W46</f>
        <v>0</v>
      </c>
      <c r="X212" s="2">
        <f t="shared" si="87"/>
        <v>734</v>
      </c>
      <c r="Y212" s="2">
        <f>Y187+Y46</f>
        <v>0</v>
      </c>
      <c r="Z212" s="2">
        <f t="shared" si="87"/>
        <v>820</v>
      </c>
      <c r="AA212" s="2">
        <f>AA187+AA46</f>
        <v>0</v>
      </c>
      <c r="AB212" s="2">
        <f t="shared" si="87"/>
        <v>825.8</v>
      </c>
      <c r="AC212" s="2">
        <f>AC187+AC46</f>
        <v>0</v>
      </c>
      <c r="AD212" s="2">
        <f t="shared" si="87"/>
        <v>680.90000000000009</v>
      </c>
      <c r="AE212" s="2">
        <f>AE187+AE46</f>
        <v>0</v>
      </c>
      <c r="AF212" s="44"/>
      <c r="AH212" s="25">
        <f t="shared" si="60"/>
        <v>7565.1</v>
      </c>
      <c r="AI212" s="25">
        <f t="shared" si="62"/>
        <v>4429.3999999999996</v>
      </c>
      <c r="AJ212" s="25">
        <f t="shared" si="61"/>
        <v>3440.23</v>
      </c>
      <c r="AL212" s="37">
        <f t="shared" si="66"/>
        <v>989.16999999999962</v>
      </c>
    </row>
    <row r="213" spans="1:42" s="13" customFormat="1" ht="18.75" x14ac:dyDescent="0.3">
      <c r="A213" s="3" t="s">
        <v>15</v>
      </c>
      <c r="B213" s="29"/>
      <c r="C213" s="2"/>
      <c r="D213" s="2"/>
      <c r="E213" s="2"/>
      <c r="F213" s="29"/>
      <c r="G213" s="29"/>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44"/>
      <c r="AH213" s="25">
        <f t="shared" si="60"/>
        <v>0</v>
      </c>
      <c r="AI213" s="25">
        <f t="shared" si="62"/>
        <v>0</v>
      </c>
      <c r="AJ213" s="25">
        <f t="shared" si="61"/>
        <v>0</v>
      </c>
      <c r="AL213" s="37">
        <f t="shared" si="66"/>
        <v>0</v>
      </c>
    </row>
    <row r="214" spans="1:42" s="13" customFormat="1" ht="18.75" x14ac:dyDescent="0.3">
      <c r="A214" s="3" t="s">
        <v>16</v>
      </c>
      <c r="B214" s="38">
        <f>B201+B33+B20+B176</f>
        <v>34278.99</v>
      </c>
      <c r="C214" s="38">
        <f t="shared" ref="C214:E214" si="88">C201+C33+C20+C176</f>
        <v>4334.97</v>
      </c>
      <c r="D214" s="38">
        <f t="shared" si="88"/>
        <v>4334.97</v>
      </c>
      <c r="E214" s="38">
        <f t="shared" si="88"/>
        <v>3809.9700000000003</v>
      </c>
      <c r="F214" s="31">
        <f>E214/B214*100</f>
        <v>11.114592349424532</v>
      </c>
      <c r="G214" s="31">
        <f>E214/C214*100</f>
        <v>87.889189544564331</v>
      </c>
      <c r="H214" s="38">
        <f t="shared" ref="H214:AE214" si="89">H201+H33+H20+H176</f>
        <v>0</v>
      </c>
      <c r="I214" s="38">
        <f t="shared" si="89"/>
        <v>0</v>
      </c>
      <c r="J214" s="38">
        <f t="shared" si="89"/>
        <v>0</v>
      </c>
      <c r="K214" s="38">
        <f t="shared" si="89"/>
        <v>0</v>
      </c>
      <c r="L214" s="38">
        <f t="shared" si="89"/>
        <v>1076.2</v>
      </c>
      <c r="M214" s="38">
        <f t="shared" si="89"/>
        <v>0</v>
      </c>
      <c r="N214" s="38">
        <f t="shared" si="89"/>
        <v>0</v>
      </c>
      <c r="O214" s="38">
        <f t="shared" si="89"/>
        <v>534.4</v>
      </c>
      <c r="P214" s="38">
        <f t="shared" si="89"/>
        <v>1515.8000000000002</v>
      </c>
      <c r="Q214" s="38">
        <f t="shared" si="89"/>
        <v>1532.6000000000001</v>
      </c>
      <c r="R214" s="38">
        <f t="shared" si="89"/>
        <v>1742.97</v>
      </c>
      <c r="S214" s="38">
        <f t="shared" si="89"/>
        <v>1742.97</v>
      </c>
      <c r="T214" s="38">
        <f t="shared" si="89"/>
        <v>0</v>
      </c>
      <c r="U214" s="38">
        <f t="shared" si="89"/>
        <v>0</v>
      </c>
      <c r="V214" s="38">
        <f t="shared" si="89"/>
        <v>761</v>
      </c>
      <c r="W214" s="38">
        <f t="shared" si="89"/>
        <v>0</v>
      </c>
      <c r="X214" s="38">
        <f t="shared" si="89"/>
        <v>4066.92</v>
      </c>
      <c r="Y214" s="38">
        <f t="shared" si="89"/>
        <v>0</v>
      </c>
      <c r="Z214" s="38">
        <f t="shared" si="89"/>
        <v>20555</v>
      </c>
      <c r="AA214" s="38">
        <f t="shared" si="89"/>
        <v>0</v>
      </c>
      <c r="AB214" s="38">
        <f t="shared" si="89"/>
        <v>0</v>
      </c>
      <c r="AC214" s="38">
        <f t="shared" si="89"/>
        <v>0</v>
      </c>
      <c r="AD214" s="38">
        <f t="shared" si="89"/>
        <v>4561.1000000000004</v>
      </c>
      <c r="AE214" s="38">
        <f t="shared" si="89"/>
        <v>0</v>
      </c>
      <c r="AF214" s="44"/>
      <c r="AH214" s="25">
        <f t="shared" si="60"/>
        <v>34278.99</v>
      </c>
      <c r="AI214" s="25">
        <f t="shared" si="62"/>
        <v>4334.97</v>
      </c>
      <c r="AJ214" s="25">
        <f t="shared" si="61"/>
        <v>3809.9700000000003</v>
      </c>
      <c r="AL214" s="37">
        <f t="shared" si="66"/>
        <v>525</v>
      </c>
    </row>
    <row r="215" spans="1:42" ht="35.25" customHeight="1" x14ac:dyDescent="0.2">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1:42" ht="35.25" customHeight="1" x14ac:dyDescent="0.2">
      <c r="A216" s="69" t="s">
        <v>86</v>
      </c>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G216" s="6"/>
      <c r="AH216" s="6"/>
      <c r="AI216" s="6"/>
      <c r="AJ216" s="6"/>
      <c r="AK216" s="6"/>
      <c r="AL216" s="6"/>
      <c r="AM216" s="6"/>
      <c r="AN216" s="6"/>
      <c r="AO216" s="6"/>
      <c r="AP216" s="5"/>
    </row>
    <row r="217" spans="1:42" ht="19.5" customHeight="1" x14ac:dyDescent="0.2">
      <c r="H217" s="6"/>
      <c r="I217" s="6"/>
      <c r="J217" s="6"/>
      <c r="K217" s="6"/>
      <c r="L217" s="6"/>
      <c r="M217" s="6"/>
      <c r="N217" s="6"/>
      <c r="O217" s="6"/>
      <c r="P217" s="6"/>
      <c r="Q217" s="6"/>
      <c r="R217" s="6"/>
      <c r="S217" s="6"/>
      <c r="T217" s="1"/>
      <c r="U217" s="1"/>
      <c r="V217" s="1"/>
      <c r="W217" s="1"/>
      <c r="X217" s="1"/>
      <c r="Y217" s="1"/>
      <c r="Z217" s="1"/>
      <c r="AA217" s="1"/>
      <c r="AB217" s="1"/>
      <c r="AC217" s="1"/>
      <c r="AD217" s="1"/>
      <c r="AE217" s="1"/>
      <c r="AF217" s="42"/>
      <c r="AG217" s="6"/>
      <c r="AH217" s="6"/>
      <c r="AI217" s="6"/>
      <c r="AJ217" s="6"/>
      <c r="AK217" s="6"/>
      <c r="AL217" s="6"/>
      <c r="AM217" s="6"/>
      <c r="AN217" s="6"/>
      <c r="AO217" s="6"/>
      <c r="AP217" s="5"/>
    </row>
    <row r="218" spans="1:42" ht="24.75" customHeight="1" x14ac:dyDescent="0.2">
      <c r="A218" s="69" t="s">
        <v>81</v>
      </c>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G218" s="6"/>
      <c r="AH218" s="6"/>
      <c r="AI218" s="6"/>
      <c r="AJ218" s="6"/>
      <c r="AK218" s="6"/>
      <c r="AL218" s="6"/>
      <c r="AM218" s="6"/>
      <c r="AN218" s="6"/>
      <c r="AO218" s="6"/>
      <c r="AP218" s="5"/>
    </row>
    <row r="219" spans="1:42" ht="19.5" customHeight="1" x14ac:dyDescent="0.2">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1:42" ht="48.75" customHeight="1" x14ac:dyDescent="0.2">
      <c r="B220" s="6"/>
      <c r="C220" s="6"/>
      <c r="D220" s="6"/>
      <c r="E220" s="6"/>
      <c r="H220" s="6"/>
      <c r="I220" s="6"/>
      <c r="J220" s="6"/>
      <c r="K220" s="6"/>
      <c r="L220" s="6"/>
      <c r="M220" s="6"/>
      <c r="N220" s="6"/>
      <c r="O220" s="6"/>
      <c r="P220" s="6"/>
      <c r="Q220" s="6"/>
      <c r="R220" s="6"/>
      <c r="S220" s="6"/>
    </row>
    <row r="221" spans="1:42" ht="18.75" x14ac:dyDescent="0.2">
      <c r="B221" s="36"/>
      <c r="C221" s="36"/>
      <c r="D221" s="36"/>
      <c r="E221" s="36"/>
      <c r="F221" s="36"/>
      <c r="G221" s="36"/>
    </row>
  </sheetData>
  <mergeCells count="39">
    <mergeCell ref="AF21:AF24"/>
    <mergeCell ref="AF4:AF5"/>
    <mergeCell ref="AF90:AF94"/>
    <mergeCell ref="AF115:AF118"/>
    <mergeCell ref="AF28:AF34"/>
    <mergeCell ref="AF109:AF112"/>
    <mergeCell ref="AF55:AF60"/>
    <mergeCell ref="AF61:AF66"/>
    <mergeCell ref="A2:AD2"/>
    <mergeCell ref="C4:C5"/>
    <mergeCell ref="D4:D5"/>
    <mergeCell ref="E4:E5"/>
    <mergeCell ref="F4:G4"/>
    <mergeCell ref="H4:I4"/>
    <mergeCell ref="A3:M3"/>
    <mergeCell ref="P4:Q4"/>
    <mergeCell ref="N4:O4"/>
    <mergeCell ref="L4:M4"/>
    <mergeCell ref="J4:K4"/>
    <mergeCell ref="A218:AD218"/>
    <mergeCell ref="A4:A5"/>
    <mergeCell ref="B4:B5"/>
    <mergeCell ref="T4:U4"/>
    <mergeCell ref="R4:S4"/>
    <mergeCell ref="X4:Y4"/>
    <mergeCell ref="AD4:AE4"/>
    <mergeCell ref="V4:W4"/>
    <mergeCell ref="AB4:AC4"/>
    <mergeCell ref="Z4:AA4"/>
    <mergeCell ref="AF202:AF207"/>
    <mergeCell ref="AF35:AF46"/>
    <mergeCell ref="AF49:AF54"/>
    <mergeCell ref="AF70:AF80"/>
    <mergeCell ref="A216:AD216"/>
    <mergeCell ref="AF196:AF201"/>
    <mergeCell ref="AF165:AF169"/>
    <mergeCell ref="AF140:AF148"/>
    <mergeCell ref="AF127:AF132"/>
    <mergeCell ref="AF183:AF187"/>
  </mergeCells>
  <phoneticPr fontId="0" type="noConversion"/>
  <printOptions horizontalCentered="1"/>
  <pageMargins left="0" right="0" top="0.39370078740157483" bottom="0.39370078740157483" header="0" footer="0"/>
  <pageSetup paperSize="8" scale="55" fitToWidth="2" fitToHeight="0" orientation="landscape" r:id="rId1"/>
  <headerFooter alignWithMargins="0"/>
  <rowBreaks count="2" manualBreakCount="2">
    <brk id="21" max="31" man="1"/>
    <brk id="176"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титульный лист</vt:lpstr>
      <vt:lpstr>2017 год </vt:lpstr>
      <vt:lpstr>'2017 год '!Заголовки_для_печати</vt:lpstr>
      <vt:lpstr>'2017 год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 А. Малофеева</cp:lastModifiedBy>
  <cp:lastPrinted>2017-07-27T04:15:38Z</cp:lastPrinted>
  <dcterms:created xsi:type="dcterms:W3CDTF">1996-10-08T23:32:33Z</dcterms:created>
  <dcterms:modified xsi:type="dcterms:W3CDTF">2017-07-27T04:34:04Z</dcterms:modified>
</cp:coreProperties>
</file>