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титульный лист" sheetId="1" r:id="rId1"/>
    <sheet name="2017 год " sheetId="2" r:id="rId2"/>
  </sheets>
  <definedNames>
    <definedName name="_xlnm.Print_Titles" localSheetId="1">'2017 год '!$A:$A</definedName>
    <definedName name="_xlnm.Print_Area" localSheetId="1">'2017 год '!$A$1:$AF$200</definedName>
  </definedNames>
  <calcPr fullCalcOnLoad="1"/>
</workbook>
</file>

<file path=xl/sharedStrings.xml><?xml version="1.0" encoding="utf-8"?>
<sst xmlns="http://schemas.openxmlformats.org/spreadsheetml/2006/main" count="253" uniqueCount="89">
  <si>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</si>
  <si>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</si>
  <si>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</si>
  <si>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</si>
  <si>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</si>
  <si>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</si>
  <si>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</si>
  <si>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</si>
  <si>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</si>
  <si>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</si>
  <si>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</si>
  <si>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</si>
  <si>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</si>
  <si>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</si>
  <si>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</si>
  <si>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</si>
  <si>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</si>
  <si>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</si>
  <si>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</si>
  <si>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</si>
  <si>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Подпрограмма 1. Общее образование. Дополнительное образование детей.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</si>
  <si>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</si>
  <si>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</si>
  <si>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</si>
  <si>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2.1.2.Организация и проведение государственной итоговой аттестации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</si>
  <si>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</si>
  <si>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</si>
  <si>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</si>
  <si>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</si>
  <si>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</si>
  <si>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</si>
  <si>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</si>
  <si>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</si>
  <si>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</si>
  <si>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4.2.2Создание системных механизмов сохранения и укрепления здоровья детей в образовательных организациях</t>
  </si>
  <si>
    <t>4.3.1.Развитие инфраструктуры общего и дополнительного образования</t>
  </si>
  <si>
    <t>4.3.2Оснащение материально-технической базы образовательных организаций и учреждений в соответствии с современными требованиями</t>
  </si>
  <si>
    <t>Ответственный за составление сетевого графика Малофеева О.А. №телефона 9-36-48</t>
  </si>
  <si>
    <t>План на 2017 год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</si>
  <si>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</si>
  <si>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 Основное мероприятие "Развитие системы дополнительного образования детей." (показатели 11 )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</si>
  <si>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</si>
  <si>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 9, 10 )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</si>
  <si>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</si>
  <si>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12)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</si>
  <si>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</si>
  <si>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Подпрограмма 3.  Молодёжь города Когалыма и допризывная подготовка молодёжи.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</si>
  <si>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(показатели 13)</t>
  </si>
  <si>
    <t>3.2 Основное мероприятие "Содействие социализации, росту созидательной активности и потенциала молодежи" (показатель 14 )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</si>
  <si>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15)</t>
  </si>
  <si>
    <t>4.1 Основное мероприятие "Финансовое обеспечение полномочий управления образования" (показатели 16)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</si>
  <si>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17,18,20 )</t>
  </si>
  <si>
    <t>4.3 Основное мероприятие "Развитие материально-технической базы образовательных организаций" (показатели 19 )</t>
  </si>
  <si>
    <t xml:space="preserve">бюджет города Когалыма </t>
  </si>
  <si>
    <t>УПРАВЛЕНИЕ ОБРАЗОВАНИЯ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</si>
  <si>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</si>
  <si>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</si>
  <si>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</si>
  <si>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«Развитие образования в городе Когалыме»</t>
  </si>
  <si>
    <t>на</t>
  </si>
  <si>
    <t>г. Когалым</t>
  </si>
  <si>
    <t>2017 год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</si>
  <si>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</si>
  <si>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</si>
  <si>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</si>
  <si>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</si>
  <si>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</si>
  <si>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Начальник управления образования  ___________________________       С.Г. Гришина</t>
  </si>
  <si>
    <t>1.1. Основное мероприятие "Развитие системы дошкольного и общего образования" (показатели 1, 2, 3, 4, 5, 6, 7, 8 )</t>
  </si>
  <si>
    <t>Ежемесячное содержание Школы Детские сады</t>
  </si>
  <si>
    <t xml:space="preserve">Ежемесячное содержание МАУ "Школа искусств", МАУ "ДДТ"  2658,9 т. руб. - средства ОБ - субсидия на повышение заработной платы по указу Президента  </t>
  </si>
  <si>
    <t>Ежемесячное содержание МАУ "ММЦ г. Когалыма"</t>
  </si>
  <si>
    <t>Ежемесячное содержание МБУ "МКЦ "Феникс"</t>
  </si>
  <si>
    <t>Экономия плановых ассигнований Аппарат управления  согласно  фактически начисленной заработной платы.</t>
  </si>
  <si>
    <t>28.02.2017 г.</t>
  </si>
  <si>
    <t>Отчет о ходе реализации муниципальной программы «Развитие образования в городе Когалыме» на 28.02.2017.</t>
  </si>
  <si>
    <t>План на 28.02.2017</t>
  </si>
  <si>
    <t>Профинансировано на 28.02.2017</t>
  </si>
  <si>
    <t>Кассовый расход на  28.02.2017</t>
  </si>
  <si>
    <t>Выезд учащихся и сопровождающих на окружные олимпиады. Оплата расходов согласно авансовых отчётов сопровождающих</t>
  </si>
  <si>
    <t>бюджет города Когалыма - 104 направление</t>
  </si>
  <si>
    <t>Выезд обучающихся МАУ "ДДТ", МАУ "ДШИ" на мероприятия : "Всероссийский конкурс "Юных пианистов", конкурс пианистов "Волшебные клавиши", "Лидер 21 века", "Конкурс-фестиваль "Российский звездопад"</t>
  </si>
  <si>
    <t>Проведены конкурсы "Педагог года - 2017"  . Поощрение победителей пройдет в марте после утверждения постановления о поощрении победителей</t>
  </si>
  <si>
    <t xml:space="preserve">Приобретение оборудования и сценических костюмов для проведения мероприятий, посвященных юбилейным и другим памятным датам истории России, с участием молодёжи </t>
  </si>
  <si>
    <t>Своение средств учреждениями пройдет в марте в связи с задержкой поставки продукции</t>
  </si>
  <si>
    <t>Приобретение оборудования для  МБУ «Молодёжный комплексный центр «Феникс» (для клуба дух. музыки "Камертон") (остатки 2016 г.)</t>
  </si>
  <si>
    <t xml:space="preserve">Оплата питания обучающихся согласно фактически предоставленных счетов. Карантин 31.01.-13.02.2017 г. Январь - 5 актированных дней. </t>
  </si>
  <si>
    <t>Освоение средств МАОУ "СОШ № 5" по проведению замера полного сопротивления цепи "фаза-нуль", измерение сопротивления изоляции электропроводки пройдёт в марте.</t>
  </si>
  <si>
    <t>Освоение средств выделенных по распоряжению Правительства ТО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</si>
</sst>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_-* #,##0.0_р_._-;\-* #,##0.0_р_._-;_-* &quot;-&quot;?_р_._-;_-@_-"/>
    <numFmt numFmtId="177" formatCode="#,##0.00\ _₽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justify" wrapText="1"/>
    </xf>
    <xf numFmtId="165" fontId="4" fillId="33" borderId="10" xfId="0" applyNumberFormat="1" applyFont="1" applyFill="1" applyBorder="1" applyAlignment="1" applyProtection="1">
      <alignment vertical="center" wrapText="1"/>
      <protection/>
    </xf>
    <xf numFmtId="165" fontId="5" fillId="0" borderId="10" xfId="0" applyNumberFormat="1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justify" wrapText="1"/>
    </xf>
    <xf numFmtId="165" fontId="4" fillId="0" borderId="10" xfId="0" applyNumberFormat="1" applyFont="1" applyFill="1" applyBorder="1" applyAlignment="1">
      <alignment horizontal="justify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 applyProtection="1">
      <alignment horizontal="center" vertical="center" wrapText="1"/>
      <protection/>
    </xf>
    <xf numFmtId="175" fontId="5" fillId="0" borderId="10" xfId="60" applyNumberFormat="1" applyFont="1" applyFill="1" applyBorder="1" applyAlignment="1">
      <alignment horizontal="justify" wrapText="1"/>
    </xf>
    <xf numFmtId="175" fontId="4" fillId="0" borderId="10" xfId="60" applyNumberFormat="1" applyFont="1" applyFill="1" applyBorder="1" applyAlignment="1" applyProtection="1">
      <alignment vertical="center" wrapText="1"/>
      <protection/>
    </xf>
    <xf numFmtId="175" fontId="2" fillId="0" borderId="0" xfId="60" applyNumberFormat="1" applyFont="1" applyFill="1" applyBorder="1" applyAlignment="1">
      <alignment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left" vertical="center" wrapText="1"/>
    </xf>
    <xf numFmtId="177" fontId="5" fillId="0" borderId="10" xfId="60" applyNumberFormat="1" applyFont="1" applyFill="1" applyBorder="1" applyAlignment="1" applyProtection="1">
      <alignment horizontal="center" vertical="center" wrapText="1"/>
      <protection/>
    </xf>
    <xf numFmtId="177" fontId="5" fillId="33" borderId="10" xfId="60" applyNumberFormat="1" applyFont="1" applyFill="1" applyBorder="1" applyAlignment="1" applyProtection="1">
      <alignment horizontal="center" vertical="center" wrapText="1"/>
      <protection/>
    </xf>
    <xf numFmtId="165" fontId="6" fillId="0" borderId="11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justify" wrapText="1"/>
    </xf>
    <xf numFmtId="165" fontId="5" fillId="35" borderId="10" xfId="0" applyNumberFormat="1" applyFont="1" applyFill="1" applyBorder="1" applyAlignment="1">
      <alignment horizontal="justify" wrapText="1"/>
    </xf>
    <xf numFmtId="165" fontId="4" fillId="35" borderId="10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wrapText="1"/>
    </xf>
    <xf numFmtId="175" fontId="5" fillId="0" borderId="10" xfId="60" applyNumberFormat="1" applyFont="1" applyFill="1" applyBorder="1" applyAlignment="1">
      <alignment horizontal="center" wrapText="1"/>
    </xf>
    <xf numFmtId="177" fontId="5" fillId="35" borderId="10" xfId="60" applyNumberFormat="1" applyFont="1" applyFill="1" applyBorder="1" applyAlignment="1" applyProtection="1">
      <alignment horizontal="center" vertical="center" wrapText="1"/>
      <protection/>
    </xf>
    <xf numFmtId="165" fontId="5" fillId="35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 applyProtection="1">
      <alignment horizontal="center" vertical="center" wrapText="1"/>
      <protection/>
    </xf>
    <xf numFmtId="165" fontId="5" fillId="0" borderId="15" xfId="0" applyNumberFormat="1" applyFont="1" applyFill="1" applyBorder="1" applyAlignment="1" applyProtection="1">
      <alignment horizontal="center" vertical="center" wrapText="1"/>
      <protection/>
    </xf>
    <xf numFmtId="165" fontId="5" fillId="0" borderId="16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6384" width="9.140625" style="31" customWidth="1"/>
  </cols>
  <sheetData>
    <row r="1" spans="1:2" ht="18.75">
      <c r="A1" s="48"/>
      <c r="B1" s="48"/>
    </row>
    <row r="10" spans="1:9" s="32" customFormat="1" ht="23.25">
      <c r="A10" s="49" t="s">
        <v>54</v>
      </c>
      <c r="B10" s="49"/>
      <c r="C10" s="49"/>
      <c r="D10" s="49"/>
      <c r="E10" s="49"/>
      <c r="F10" s="49"/>
      <c r="G10" s="49"/>
      <c r="H10" s="49"/>
      <c r="I10" s="49"/>
    </row>
    <row r="11" spans="1:9" s="32" customFormat="1" ht="23.25">
      <c r="A11" s="49" t="s">
        <v>55</v>
      </c>
      <c r="B11" s="49"/>
      <c r="C11" s="49"/>
      <c r="D11" s="49"/>
      <c r="E11" s="49"/>
      <c r="F11" s="49"/>
      <c r="G11" s="49"/>
      <c r="H11" s="49"/>
      <c r="I11" s="49"/>
    </row>
    <row r="13" spans="1:9" ht="27" customHeight="1">
      <c r="A13" s="50" t="s">
        <v>56</v>
      </c>
      <c r="B13" s="50"/>
      <c r="C13" s="50"/>
      <c r="D13" s="50"/>
      <c r="E13" s="50"/>
      <c r="F13" s="50"/>
      <c r="G13" s="50"/>
      <c r="H13" s="50"/>
      <c r="I13" s="50"/>
    </row>
    <row r="14" spans="1:9" ht="27" customHeight="1">
      <c r="A14" s="50" t="s">
        <v>57</v>
      </c>
      <c r="B14" s="50"/>
      <c r="C14" s="50"/>
      <c r="D14" s="50"/>
      <c r="E14" s="50"/>
      <c r="F14" s="50"/>
      <c r="G14" s="50"/>
      <c r="H14" s="50"/>
      <c r="I14" s="50"/>
    </row>
    <row r="15" spans="1:9" ht="36" customHeight="1">
      <c r="A15" s="51" t="s">
        <v>58</v>
      </c>
      <c r="B15" s="51"/>
      <c r="C15" s="51"/>
      <c r="D15" s="51"/>
      <c r="E15" s="51"/>
      <c r="F15" s="51"/>
      <c r="G15" s="51"/>
      <c r="H15" s="51"/>
      <c r="I15" s="51"/>
    </row>
    <row r="18" spans="4:6" ht="18.75">
      <c r="D18" s="33" t="s">
        <v>59</v>
      </c>
      <c r="E18" s="33" t="s">
        <v>74</v>
      </c>
      <c r="F18" s="33"/>
    </row>
    <row r="46" spans="1:9" ht="16.5">
      <c r="A46" s="47" t="s">
        <v>60</v>
      </c>
      <c r="B46" s="47"/>
      <c r="C46" s="47"/>
      <c r="D46" s="47"/>
      <c r="E46" s="47"/>
      <c r="F46" s="47"/>
      <c r="G46" s="47"/>
      <c r="H46" s="47"/>
      <c r="I46" s="47"/>
    </row>
    <row r="47" spans="1:9" ht="16.5">
      <c r="A47" s="47" t="s">
        <v>61</v>
      </c>
      <c r="B47" s="47"/>
      <c r="C47" s="47"/>
      <c r="D47" s="47"/>
      <c r="E47" s="47"/>
      <c r="F47" s="47"/>
      <c r="G47" s="47"/>
      <c r="H47" s="47"/>
      <c r="I47" s="47"/>
    </row>
  </sheetData>
  <sheetProtection/>
  <mergeCells count="8">
    <mergeCell ref="A46:I46"/>
    <mergeCell ref="A47:I47"/>
    <mergeCell ref="A1:B1"/>
    <mergeCell ref="A10:I10"/>
    <mergeCell ref="A11:I11"/>
    <mergeCell ref="A13:I13"/>
    <mergeCell ref="A14:I14"/>
    <mergeCell ref="A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200"/>
  <sheetViews>
    <sheetView showGridLines="0" tabSelected="1" view="pageBreakPreview" zoomScale="50" zoomScaleNormal="70" zoomScaleSheetLayoutView="50" zoomScalePageLayoutView="0" workbookViewId="0" topLeftCell="A1">
      <pane ySplit="5" topLeftCell="A162" activePane="bottomLeft" state="frozen"/>
      <selection pane="topLeft" activeCell="A1" sqref="A1"/>
      <selection pane="bottomLeft" activeCell="C166" sqref="C166"/>
    </sheetView>
  </sheetViews>
  <sheetFormatPr defaultColWidth="9.140625" defaultRowHeight="12.75"/>
  <cols>
    <col min="1" max="1" width="45.421875" style="5" customWidth="1"/>
    <col min="2" max="7" width="19.140625" style="5" customWidth="1"/>
    <col min="8" max="19" width="16.140625" style="1" customWidth="1"/>
    <col min="20" max="31" width="16.140625" style="6" customWidth="1"/>
    <col min="32" max="32" width="35.8515625" style="6" customWidth="1"/>
    <col min="33" max="16384" width="9.140625" style="1" customWidth="1"/>
  </cols>
  <sheetData>
    <row r="1" ht="15" customHeight="1"/>
    <row r="2" spans="1:32" ht="29.25" customHeight="1" hidden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1"/>
      <c r="AF2" s="1"/>
    </row>
    <row r="3" spans="1:32" ht="24" customHeight="1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1"/>
      <c r="AF3" s="1"/>
    </row>
    <row r="4" spans="1:32" s="8" customFormat="1" ht="18.75" customHeight="1">
      <c r="A4" s="62" t="s">
        <v>19</v>
      </c>
      <c r="B4" s="58" t="s">
        <v>38</v>
      </c>
      <c r="C4" s="58" t="s">
        <v>76</v>
      </c>
      <c r="D4" s="58" t="s">
        <v>77</v>
      </c>
      <c r="E4" s="58" t="s">
        <v>78</v>
      </c>
      <c r="F4" s="61" t="s">
        <v>62</v>
      </c>
      <c r="G4" s="61"/>
      <c r="H4" s="52" t="s">
        <v>0</v>
      </c>
      <c r="I4" s="53"/>
      <c r="J4" s="52" t="s">
        <v>1</v>
      </c>
      <c r="K4" s="53"/>
      <c r="L4" s="52" t="s">
        <v>2</v>
      </c>
      <c r="M4" s="53"/>
      <c r="N4" s="52" t="s">
        <v>3</v>
      </c>
      <c r="O4" s="53"/>
      <c r="P4" s="52" t="s">
        <v>4</v>
      </c>
      <c r="Q4" s="53"/>
      <c r="R4" s="52" t="s">
        <v>5</v>
      </c>
      <c r="S4" s="53"/>
      <c r="T4" s="52" t="s">
        <v>6</v>
      </c>
      <c r="U4" s="53"/>
      <c r="V4" s="52" t="s">
        <v>7</v>
      </c>
      <c r="W4" s="53"/>
      <c r="X4" s="52" t="s">
        <v>8</v>
      </c>
      <c r="Y4" s="53"/>
      <c r="Z4" s="52" t="s">
        <v>9</v>
      </c>
      <c r="AA4" s="53"/>
      <c r="AB4" s="52" t="s">
        <v>10</v>
      </c>
      <c r="AC4" s="53"/>
      <c r="AD4" s="52" t="s">
        <v>11</v>
      </c>
      <c r="AE4" s="53"/>
      <c r="AF4" s="62" t="s">
        <v>66</v>
      </c>
    </row>
    <row r="5" spans="1:32" s="10" customFormat="1" ht="93" customHeight="1">
      <c r="A5" s="62"/>
      <c r="B5" s="59"/>
      <c r="C5" s="59"/>
      <c r="D5" s="60"/>
      <c r="E5" s="59"/>
      <c r="F5" s="7" t="s">
        <v>63</v>
      </c>
      <c r="G5" s="7" t="s">
        <v>64</v>
      </c>
      <c r="H5" s="9" t="s">
        <v>12</v>
      </c>
      <c r="I5" s="9" t="s">
        <v>65</v>
      </c>
      <c r="J5" s="9" t="s">
        <v>12</v>
      </c>
      <c r="K5" s="9" t="s">
        <v>65</v>
      </c>
      <c r="L5" s="9" t="s">
        <v>12</v>
      </c>
      <c r="M5" s="9" t="s">
        <v>65</v>
      </c>
      <c r="N5" s="9" t="s">
        <v>12</v>
      </c>
      <c r="O5" s="9" t="s">
        <v>65</v>
      </c>
      <c r="P5" s="9" t="s">
        <v>12</v>
      </c>
      <c r="Q5" s="9" t="s">
        <v>65</v>
      </c>
      <c r="R5" s="9" t="s">
        <v>12</v>
      </c>
      <c r="S5" s="9" t="s">
        <v>65</v>
      </c>
      <c r="T5" s="9" t="s">
        <v>12</v>
      </c>
      <c r="U5" s="9" t="s">
        <v>65</v>
      </c>
      <c r="V5" s="9" t="s">
        <v>12</v>
      </c>
      <c r="W5" s="9" t="s">
        <v>65</v>
      </c>
      <c r="X5" s="9" t="s">
        <v>12</v>
      </c>
      <c r="Y5" s="9" t="s">
        <v>65</v>
      </c>
      <c r="Z5" s="9" t="s">
        <v>12</v>
      </c>
      <c r="AA5" s="9" t="s">
        <v>65</v>
      </c>
      <c r="AB5" s="9" t="s">
        <v>12</v>
      </c>
      <c r="AC5" s="9" t="s">
        <v>65</v>
      </c>
      <c r="AD5" s="9" t="s">
        <v>12</v>
      </c>
      <c r="AE5" s="9" t="s">
        <v>65</v>
      </c>
      <c r="AF5" s="62"/>
    </row>
    <row r="6" spans="1:32" s="34" customFormat="1" ht="24.7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31</v>
      </c>
    </row>
    <row r="7" spans="1:32" s="13" customFormat="1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2"/>
      <c r="Y7" s="12"/>
      <c r="Z7" s="12"/>
      <c r="AA7" s="12"/>
      <c r="AB7" s="12"/>
      <c r="AC7" s="12"/>
      <c r="AD7" s="12"/>
      <c r="AE7" s="12"/>
      <c r="AF7" s="12"/>
    </row>
    <row r="8" spans="1:32" s="29" customFormat="1" ht="66.75" customHeight="1">
      <c r="A8" s="28" t="s">
        <v>20</v>
      </c>
      <c r="B8" s="23">
        <f>H8+J8+L8+N8+P8+R8+T8+V8+X8+Z8+AB8+AD8</f>
        <v>1686831.5999999999</v>
      </c>
      <c r="C8" s="24">
        <f>C10+C50+C29</f>
        <v>230267.4</v>
      </c>
      <c r="D8" s="24">
        <f>D10+D50+D29</f>
        <v>227918.5</v>
      </c>
      <c r="E8" s="24">
        <f>E10+E50+E29</f>
        <v>161023.90000000002</v>
      </c>
      <c r="F8" s="37">
        <f>E8/B8*100</f>
        <v>9.545938077043377</v>
      </c>
      <c r="G8" s="37">
        <f>E8/C8*100</f>
        <v>69.92909113491534</v>
      </c>
      <c r="H8" s="24">
        <f aca="true" t="shared" si="0" ref="H8:AE8">H10+H50+H29</f>
        <v>94735.8</v>
      </c>
      <c r="I8" s="24">
        <f t="shared" si="0"/>
        <v>34283.3</v>
      </c>
      <c r="J8" s="24">
        <f t="shared" si="0"/>
        <v>135531.6</v>
      </c>
      <c r="K8" s="24">
        <f t="shared" si="0"/>
        <v>126740.59999999999</v>
      </c>
      <c r="L8" s="24">
        <f t="shared" si="0"/>
        <v>132351.5</v>
      </c>
      <c r="M8" s="24">
        <f t="shared" si="0"/>
        <v>0</v>
      </c>
      <c r="N8" s="24">
        <f t="shared" si="0"/>
        <v>143147</v>
      </c>
      <c r="O8" s="24">
        <f t="shared" si="0"/>
        <v>0</v>
      </c>
      <c r="P8" s="24">
        <f t="shared" si="0"/>
        <v>313344.8</v>
      </c>
      <c r="Q8" s="24">
        <f t="shared" si="0"/>
        <v>0</v>
      </c>
      <c r="R8" s="24">
        <f t="shared" si="0"/>
        <v>175541.3</v>
      </c>
      <c r="S8" s="24">
        <f t="shared" si="0"/>
        <v>0</v>
      </c>
      <c r="T8" s="24">
        <f t="shared" si="0"/>
        <v>99564</v>
      </c>
      <c r="U8" s="24">
        <f t="shared" si="0"/>
        <v>0</v>
      </c>
      <c r="V8" s="24">
        <f t="shared" si="0"/>
        <v>72236.5</v>
      </c>
      <c r="W8" s="24">
        <f t="shared" si="0"/>
        <v>0</v>
      </c>
      <c r="X8" s="24">
        <f t="shared" si="0"/>
        <v>106299.90000000001</v>
      </c>
      <c r="Y8" s="24">
        <f t="shared" si="0"/>
        <v>0</v>
      </c>
      <c r="Z8" s="24">
        <f t="shared" si="0"/>
        <v>127881.2</v>
      </c>
      <c r="AA8" s="24">
        <f t="shared" si="0"/>
        <v>0</v>
      </c>
      <c r="AB8" s="24">
        <f t="shared" si="0"/>
        <v>122364.40000000001</v>
      </c>
      <c r="AC8" s="24">
        <f t="shared" si="0"/>
        <v>0</v>
      </c>
      <c r="AD8" s="24">
        <f t="shared" si="0"/>
        <v>163833.6</v>
      </c>
      <c r="AE8" s="24">
        <f t="shared" si="0"/>
        <v>0</v>
      </c>
      <c r="AF8" s="24"/>
    </row>
    <row r="9" spans="1:32" s="14" customFormat="1" ht="100.5" customHeight="1">
      <c r="A9" s="4" t="s">
        <v>68</v>
      </c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s="14" customFormat="1" ht="18.75">
      <c r="A10" s="4" t="s">
        <v>17</v>
      </c>
      <c r="B10" s="25">
        <f>H10+J10+L10+N10+P10+R10+T10+V10+X10+Z10+AB10+AD10</f>
        <v>1475</v>
      </c>
      <c r="C10" s="2">
        <f>C11+C12+C14+C15</f>
        <v>413</v>
      </c>
      <c r="D10" s="2">
        <f>D11+D12+D14+D15</f>
        <v>272.3</v>
      </c>
      <c r="E10" s="2">
        <f>E11+E12+E14+E15</f>
        <v>237.10000000000002</v>
      </c>
      <c r="F10" s="36">
        <f>E10/B10*100</f>
        <v>16.07457627118644</v>
      </c>
      <c r="G10" s="36">
        <f>E10/C10*100</f>
        <v>57.40920096852301</v>
      </c>
      <c r="H10" s="2">
        <f>H11+H12+H14+H15</f>
        <v>200</v>
      </c>
      <c r="I10" s="2">
        <f>I11+I12+I14+I15</f>
        <v>81.7</v>
      </c>
      <c r="J10" s="2">
        <f aca="true" t="shared" si="1" ref="J10:AE10">J11+J12+J14+J15</f>
        <v>213</v>
      </c>
      <c r="K10" s="2">
        <f t="shared" si="1"/>
        <v>155.4</v>
      </c>
      <c r="L10" s="2">
        <f t="shared" si="1"/>
        <v>0</v>
      </c>
      <c r="M10" s="2">
        <f t="shared" si="1"/>
        <v>0</v>
      </c>
      <c r="N10" s="2">
        <f t="shared" si="1"/>
        <v>54.5</v>
      </c>
      <c r="O10" s="2">
        <f t="shared" si="1"/>
        <v>0</v>
      </c>
      <c r="P10" s="2">
        <f t="shared" si="1"/>
        <v>212.5</v>
      </c>
      <c r="Q10" s="2">
        <f t="shared" si="1"/>
        <v>0</v>
      </c>
      <c r="R10" s="2">
        <f t="shared" si="1"/>
        <v>30</v>
      </c>
      <c r="S10" s="2">
        <f t="shared" si="1"/>
        <v>0</v>
      </c>
      <c r="T10" s="2">
        <f t="shared" si="1"/>
        <v>550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  <c r="Z10" s="2">
        <f t="shared" si="1"/>
        <v>0</v>
      </c>
      <c r="AA10" s="2">
        <f t="shared" si="1"/>
        <v>0</v>
      </c>
      <c r="AB10" s="2">
        <f t="shared" si="1"/>
        <v>38</v>
      </c>
      <c r="AC10" s="2">
        <f t="shared" si="1"/>
        <v>0</v>
      </c>
      <c r="AD10" s="2">
        <f t="shared" si="1"/>
        <v>177</v>
      </c>
      <c r="AE10" s="2">
        <f t="shared" si="1"/>
        <v>0</v>
      </c>
      <c r="AF10" s="2"/>
    </row>
    <row r="11" spans="1:32" s="14" customFormat="1" ht="18.75">
      <c r="A11" s="3" t="s">
        <v>13</v>
      </c>
      <c r="B11" s="2">
        <f aca="true" t="shared" si="2" ref="B11:C14">B17+B23</f>
        <v>0</v>
      </c>
      <c r="C11" s="2">
        <f t="shared" si="2"/>
        <v>0</v>
      </c>
      <c r="D11" s="2"/>
      <c r="E11" s="2">
        <f>E17+E23</f>
        <v>0</v>
      </c>
      <c r="F11" s="3"/>
      <c r="G11" s="3"/>
      <c r="H11" s="2">
        <f>H17+H23</f>
        <v>0</v>
      </c>
      <c r="I11" s="2">
        <f>I17+I23</f>
        <v>0</v>
      </c>
      <c r="J11" s="2">
        <f aca="true" t="shared" si="3" ref="J11:AE11">J17+J23</f>
        <v>0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2">
        <f t="shared" si="3"/>
        <v>0</v>
      </c>
      <c r="O11" s="2">
        <f t="shared" si="3"/>
        <v>0</v>
      </c>
      <c r="P11" s="2">
        <f t="shared" si="3"/>
        <v>0</v>
      </c>
      <c r="Q11" s="2">
        <f t="shared" si="3"/>
        <v>0</v>
      </c>
      <c r="R11" s="2">
        <f t="shared" si="3"/>
        <v>0</v>
      </c>
      <c r="S11" s="2">
        <f t="shared" si="3"/>
        <v>0</v>
      </c>
      <c r="T11" s="2">
        <f t="shared" si="3"/>
        <v>0</v>
      </c>
      <c r="U11" s="2">
        <f t="shared" si="3"/>
        <v>0</v>
      </c>
      <c r="V11" s="2">
        <f t="shared" si="3"/>
        <v>0</v>
      </c>
      <c r="W11" s="2">
        <f t="shared" si="3"/>
        <v>0</v>
      </c>
      <c r="X11" s="2">
        <f t="shared" si="3"/>
        <v>0</v>
      </c>
      <c r="Y11" s="2">
        <f t="shared" si="3"/>
        <v>0</v>
      </c>
      <c r="Z11" s="2">
        <f t="shared" si="3"/>
        <v>0</v>
      </c>
      <c r="AA11" s="2">
        <f t="shared" si="3"/>
        <v>0</v>
      </c>
      <c r="AB11" s="2">
        <f t="shared" si="3"/>
        <v>0</v>
      </c>
      <c r="AC11" s="2">
        <f t="shared" si="3"/>
        <v>0</v>
      </c>
      <c r="AD11" s="2">
        <f t="shared" si="3"/>
        <v>0</v>
      </c>
      <c r="AE11" s="2">
        <f t="shared" si="3"/>
        <v>0</v>
      </c>
      <c r="AF11" s="2"/>
    </row>
    <row r="12" spans="1:32" s="14" customFormat="1" ht="18.75">
      <c r="A12" s="3" t="s">
        <v>14</v>
      </c>
      <c r="B12" s="2">
        <f t="shared" si="2"/>
        <v>1475</v>
      </c>
      <c r="C12" s="2">
        <f t="shared" si="2"/>
        <v>413</v>
      </c>
      <c r="D12" s="2">
        <f>D18+D24</f>
        <v>272.3</v>
      </c>
      <c r="E12" s="2">
        <f>E18+E24</f>
        <v>237.10000000000002</v>
      </c>
      <c r="F12" s="36">
        <f>E12/B12*100</f>
        <v>16.07457627118644</v>
      </c>
      <c r="G12" s="36">
        <f>E12/C12*100</f>
        <v>57.40920096852301</v>
      </c>
      <c r="H12" s="2">
        <f aca="true" t="shared" si="4" ref="H12:I14">H18+H24</f>
        <v>200</v>
      </c>
      <c r="I12" s="2">
        <f t="shared" si="4"/>
        <v>81.7</v>
      </c>
      <c r="J12" s="2">
        <f aca="true" t="shared" si="5" ref="J12:AE12">J18+J24</f>
        <v>213</v>
      </c>
      <c r="K12" s="2">
        <f t="shared" si="5"/>
        <v>155.4</v>
      </c>
      <c r="L12" s="2">
        <f t="shared" si="5"/>
        <v>0</v>
      </c>
      <c r="M12" s="2">
        <f t="shared" si="5"/>
        <v>0</v>
      </c>
      <c r="N12" s="2">
        <f t="shared" si="5"/>
        <v>54.5</v>
      </c>
      <c r="O12" s="2">
        <f t="shared" si="5"/>
        <v>0</v>
      </c>
      <c r="P12" s="2">
        <f t="shared" si="5"/>
        <v>212.5</v>
      </c>
      <c r="Q12" s="2">
        <f t="shared" si="5"/>
        <v>0</v>
      </c>
      <c r="R12" s="2">
        <f t="shared" si="5"/>
        <v>30</v>
      </c>
      <c r="S12" s="2">
        <f t="shared" si="5"/>
        <v>0</v>
      </c>
      <c r="T12" s="2">
        <f t="shared" si="5"/>
        <v>550</v>
      </c>
      <c r="U12" s="2">
        <f t="shared" si="5"/>
        <v>0</v>
      </c>
      <c r="V12" s="2">
        <f t="shared" si="5"/>
        <v>0</v>
      </c>
      <c r="W12" s="2">
        <f t="shared" si="5"/>
        <v>0</v>
      </c>
      <c r="X12" s="2">
        <f t="shared" si="5"/>
        <v>0</v>
      </c>
      <c r="Y12" s="2">
        <f t="shared" si="5"/>
        <v>0</v>
      </c>
      <c r="Z12" s="2">
        <f t="shared" si="5"/>
        <v>0</v>
      </c>
      <c r="AA12" s="2">
        <f t="shared" si="5"/>
        <v>0</v>
      </c>
      <c r="AB12" s="2">
        <f t="shared" si="5"/>
        <v>38</v>
      </c>
      <c r="AC12" s="2">
        <f t="shared" si="5"/>
        <v>0</v>
      </c>
      <c r="AD12" s="2">
        <f t="shared" si="5"/>
        <v>177</v>
      </c>
      <c r="AE12" s="2">
        <f t="shared" si="5"/>
        <v>0</v>
      </c>
      <c r="AF12" s="2"/>
    </row>
    <row r="13" spans="1:32" s="14" customFormat="1" ht="18.75">
      <c r="A13" s="3" t="s">
        <v>15</v>
      </c>
      <c r="B13" s="2">
        <f t="shared" si="2"/>
        <v>0</v>
      </c>
      <c r="C13" s="2">
        <f t="shared" si="2"/>
        <v>0</v>
      </c>
      <c r="D13" s="2"/>
      <c r="E13" s="2">
        <f>E19+E25</f>
        <v>0</v>
      </c>
      <c r="F13" s="3"/>
      <c r="G13" s="3"/>
      <c r="H13" s="2">
        <f t="shared" si="4"/>
        <v>0</v>
      </c>
      <c r="I13" s="2">
        <f t="shared" si="4"/>
        <v>0</v>
      </c>
      <c r="J13" s="2">
        <f aca="true" t="shared" si="6" ref="J13:AE13">J19+J25</f>
        <v>0</v>
      </c>
      <c r="K13" s="2">
        <f t="shared" si="6"/>
        <v>0</v>
      </c>
      <c r="L13" s="2">
        <f t="shared" si="6"/>
        <v>0</v>
      </c>
      <c r="M13" s="2">
        <f t="shared" si="6"/>
        <v>0</v>
      </c>
      <c r="N13" s="2">
        <f t="shared" si="6"/>
        <v>0</v>
      </c>
      <c r="O13" s="2">
        <f t="shared" si="6"/>
        <v>0</v>
      </c>
      <c r="P13" s="2">
        <f t="shared" si="6"/>
        <v>0</v>
      </c>
      <c r="Q13" s="2">
        <f t="shared" si="6"/>
        <v>0</v>
      </c>
      <c r="R13" s="2">
        <f t="shared" si="6"/>
        <v>0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/>
    </row>
    <row r="14" spans="1:32" s="14" customFormat="1" ht="18.75">
      <c r="A14" s="3" t="s">
        <v>16</v>
      </c>
      <c r="B14" s="2">
        <f t="shared" si="2"/>
        <v>0</v>
      </c>
      <c r="C14" s="2">
        <f t="shared" si="2"/>
        <v>0</v>
      </c>
      <c r="D14" s="2"/>
      <c r="E14" s="2">
        <f>E20+E26</f>
        <v>0</v>
      </c>
      <c r="F14" s="3"/>
      <c r="G14" s="3"/>
      <c r="H14" s="2">
        <f t="shared" si="4"/>
        <v>0</v>
      </c>
      <c r="I14" s="2">
        <f t="shared" si="4"/>
        <v>0</v>
      </c>
      <c r="J14" s="2">
        <f aca="true" t="shared" si="7" ref="J14:AE14">J20+J26</f>
        <v>0</v>
      </c>
      <c r="K14" s="2">
        <f t="shared" si="7"/>
        <v>0</v>
      </c>
      <c r="L14" s="2">
        <f t="shared" si="7"/>
        <v>0</v>
      </c>
      <c r="M14" s="2">
        <f t="shared" si="7"/>
        <v>0</v>
      </c>
      <c r="N14" s="2">
        <f t="shared" si="7"/>
        <v>0</v>
      </c>
      <c r="O14" s="2">
        <f t="shared" si="7"/>
        <v>0</v>
      </c>
      <c r="P14" s="2">
        <f t="shared" si="7"/>
        <v>0</v>
      </c>
      <c r="Q14" s="2">
        <f t="shared" si="7"/>
        <v>0</v>
      </c>
      <c r="R14" s="2">
        <f t="shared" si="7"/>
        <v>0</v>
      </c>
      <c r="S14" s="2">
        <f t="shared" si="7"/>
        <v>0</v>
      </c>
      <c r="T14" s="2">
        <f t="shared" si="7"/>
        <v>0</v>
      </c>
      <c r="U14" s="2">
        <f t="shared" si="7"/>
        <v>0</v>
      </c>
      <c r="V14" s="2">
        <f t="shared" si="7"/>
        <v>0</v>
      </c>
      <c r="W14" s="2">
        <f t="shared" si="7"/>
        <v>0</v>
      </c>
      <c r="X14" s="2">
        <f t="shared" si="7"/>
        <v>0</v>
      </c>
      <c r="Y14" s="2">
        <f t="shared" si="7"/>
        <v>0</v>
      </c>
      <c r="Z14" s="2">
        <f t="shared" si="7"/>
        <v>0</v>
      </c>
      <c r="AA14" s="2">
        <f t="shared" si="7"/>
        <v>0</v>
      </c>
      <c r="AB14" s="2">
        <f t="shared" si="7"/>
        <v>0</v>
      </c>
      <c r="AC14" s="2">
        <f t="shared" si="7"/>
        <v>0</v>
      </c>
      <c r="AD14" s="2">
        <f t="shared" si="7"/>
        <v>0</v>
      </c>
      <c r="AE14" s="2">
        <f t="shared" si="7"/>
        <v>0</v>
      </c>
      <c r="AF14" s="2"/>
    </row>
    <row r="15" spans="1:32" s="14" customFormat="1" ht="75">
      <c r="A15" s="3" t="s">
        <v>21</v>
      </c>
      <c r="B15" s="3"/>
      <c r="C15" s="3"/>
      <c r="D15" s="3"/>
      <c r="E15" s="3"/>
      <c r="F15" s="3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14" customFormat="1" ht="18.75">
      <c r="A16" s="4" t="s">
        <v>17</v>
      </c>
      <c r="B16" s="25">
        <f>H16+J16+L16+N16+P16+R16+T16+V16+X16+Z16+AB16+AD16</f>
        <v>744.5</v>
      </c>
      <c r="C16" s="25">
        <f>C17+C18+C19+C20</f>
        <v>283</v>
      </c>
      <c r="D16" s="25">
        <f>D17+D18+D19+D20</f>
        <v>272.3</v>
      </c>
      <c r="E16" s="25">
        <f>E17+E18+E19+E20</f>
        <v>237.10000000000002</v>
      </c>
      <c r="F16" s="36">
        <f>E16/B16*100</f>
        <v>31.84687709872398</v>
      </c>
      <c r="G16" s="36">
        <f>E16/C16*100</f>
        <v>83.78091872791519</v>
      </c>
      <c r="H16" s="2">
        <f aca="true" t="shared" si="8" ref="H16:AD16">H17+H18+H20+H21</f>
        <v>200</v>
      </c>
      <c r="I16" s="2">
        <f t="shared" si="8"/>
        <v>81.7</v>
      </c>
      <c r="J16" s="2">
        <f t="shared" si="8"/>
        <v>83</v>
      </c>
      <c r="K16" s="2"/>
      <c r="L16" s="2">
        <f t="shared" si="8"/>
        <v>0</v>
      </c>
      <c r="M16" s="2"/>
      <c r="N16" s="2">
        <f t="shared" si="8"/>
        <v>54.5</v>
      </c>
      <c r="O16" s="2"/>
      <c r="P16" s="2">
        <f t="shared" si="8"/>
        <v>200</v>
      </c>
      <c r="Q16" s="2"/>
      <c r="R16" s="2">
        <f t="shared" si="8"/>
        <v>30</v>
      </c>
      <c r="S16" s="2"/>
      <c r="T16" s="2">
        <f t="shared" si="8"/>
        <v>0</v>
      </c>
      <c r="U16" s="2"/>
      <c r="V16" s="2">
        <f t="shared" si="8"/>
        <v>0</v>
      </c>
      <c r="W16" s="2"/>
      <c r="X16" s="2">
        <f t="shared" si="8"/>
        <v>0</v>
      </c>
      <c r="Y16" s="2"/>
      <c r="Z16" s="2">
        <f t="shared" si="8"/>
        <v>0</v>
      </c>
      <c r="AA16" s="2"/>
      <c r="AB16" s="2">
        <f t="shared" si="8"/>
        <v>0</v>
      </c>
      <c r="AC16" s="2"/>
      <c r="AD16" s="2">
        <f t="shared" si="8"/>
        <v>177</v>
      </c>
      <c r="AE16" s="2"/>
      <c r="AF16" s="2"/>
    </row>
    <row r="17" spans="1:32" s="14" customFormat="1" ht="18.75">
      <c r="A17" s="3" t="s">
        <v>13</v>
      </c>
      <c r="B17" s="3"/>
      <c r="C17" s="3"/>
      <c r="D17" s="3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14" customFormat="1" ht="138" customHeight="1">
      <c r="A18" s="3" t="s">
        <v>14</v>
      </c>
      <c r="B18" s="25">
        <f>H18+J18+L18+N18+P18+R18+T18+V18+X18+Z18+AB18+AD18</f>
        <v>744.5</v>
      </c>
      <c r="C18" s="25">
        <f>H18+J18</f>
        <v>283</v>
      </c>
      <c r="D18" s="25">
        <v>272.3</v>
      </c>
      <c r="E18" s="25">
        <f>I18+K18+M18+O18+Q18+S18+U18+W18+Y18+AA18+AC18+AE18</f>
        <v>237.10000000000002</v>
      </c>
      <c r="F18" s="36">
        <f>E18/B18*100</f>
        <v>31.84687709872398</v>
      </c>
      <c r="G18" s="36">
        <f>E18/C18*100</f>
        <v>83.78091872791519</v>
      </c>
      <c r="H18" s="2">
        <v>200</v>
      </c>
      <c r="I18" s="2">
        <v>81.7</v>
      </c>
      <c r="J18" s="2">
        <v>83</v>
      </c>
      <c r="K18" s="2">
        <v>155.4</v>
      </c>
      <c r="L18" s="2"/>
      <c r="M18" s="2"/>
      <c r="N18" s="2">
        <v>54.5</v>
      </c>
      <c r="O18" s="2"/>
      <c r="P18" s="2">
        <v>200</v>
      </c>
      <c r="Q18" s="2"/>
      <c r="R18" s="2">
        <v>30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177</v>
      </c>
      <c r="AE18" s="2"/>
      <c r="AF18" s="30" t="s">
        <v>79</v>
      </c>
    </row>
    <row r="19" spans="1:32" s="14" customFormat="1" ht="18.75">
      <c r="A19" s="3" t="s">
        <v>15</v>
      </c>
      <c r="B19" s="3"/>
      <c r="C19" s="3"/>
      <c r="D19" s="3"/>
      <c r="E19" s="3"/>
      <c r="F19" s="3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14" customFormat="1" ht="18.75">
      <c r="A20" s="3" t="s">
        <v>16</v>
      </c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14" customFormat="1" ht="150">
      <c r="A21" s="3" t="s">
        <v>39</v>
      </c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54" t="s">
        <v>82</v>
      </c>
    </row>
    <row r="22" spans="1:32" s="14" customFormat="1" ht="29.25" customHeight="1">
      <c r="A22" s="4" t="s">
        <v>17</v>
      </c>
      <c r="B22" s="25">
        <f>H22+J22+L22+N22+P22+R22+T22+V22+X22+Z22+AB22+AD22</f>
        <v>730.5</v>
      </c>
      <c r="C22" s="25">
        <f>C23+C24+C25+C26</f>
        <v>130</v>
      </c>
      <c r="D22" s="25"/>
      <c r="E22" s="25"/>
      <c r="F22" s="25"/>
      <c r="G22" s="25"/>
      <c r="H22" s="2">
        <f aca="true" t="shared" si="9" ref="H22:AD22">H23+H24+H26+H27</f>
        <v>0</v>
      </c>
      <c r="I22" s="2"/>
      <c r="J22" s="2">
        <f t="shared" si="9"/>
        <v>130</v>
      </c>
      <c r="K22" s="2"/>
      <c r="L22" s="2">
        <f t="shared" si="9"/>
        <v>0</v>
      </c>
      <c r="M22" s="2"/>
      <c r="N22" s="2">
        <f t="shared" si="9"/>
        <v>0</v>
      </c>
      <c r="O22" s="2"/>
      <c r="P22" s="2">
        <f t="shared" si="9"/>
        <v>12.5</v>
      </c>
      <c r="Q22" s="2"/>
      <c r="R22" s="2">
        <f t="shared" si="9"/>
        <v>0</v>
      </c>
      <c r="S22" s="2"/>
      <c r="T22" s="2">
        <f t="shared" si="9"/>
        <v>550</v>
      </c>
      <c r="U22" s="2"/>
      <c r="V22" s="2">
        <f t="shared" si="9"/>
        <v>0</v>
      </c>
      <c r="W22" s="2"/>
      <c r="X22" s="2">
        <f t="shared" si="9"/>
        <v>0</v>
      </c>
      <c r="Y22" s="2"/>
      <c r="Z22" s="2">
        <f t="shared" si="9"/>
        <v>0</v>
      </c>
      <c r="AA22" s="2"/>
      <c r="AB22" s="2">
        <f t="shared" si="9"/>
        <v>38</v>
      </c>
      <c r="AC22" s="2"/>
      <c r="AD22" s="2">
        <f t="shared" si="9"/>
        <v>0</v>
      </c>
      <c r="AE22" s="2"/>
      <c r="AF22" s="55"/>
    </row>
    <row r="23" spans="1:32" s="14" customFormat="1" ht="29.25" customHeight="1">
      <c r="A23" s="3" t="s">
        <v>13</v>
      </c>
      <c r="B23" s="3"/>
      <c r="C23" s="3"/>
      <c r="D23" s="3"/>
      <c r="E23" s="3"/>
      <c r="F23" s="3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55"/>
    </row>
    <row r="24" spans="1:32" s="14" customFormat="1" ht="29.25" customHeight="1">
      <c r="A24" s="3" t="s">
        <v>14</v>
      </c>
      <c r="B24" s="25">
        <f>H24+J24+L24+N24+P24+R24+T24+V24+X24+Z24+AB24+AD24</f>
        <v>730.5</v>
      </c>
      <c r="C24" s="25">
        <f>H24+J24</f>
        <v>130</v>
      </c>
      <c r="D24" s="25"/>
      <c r="E24" s="25"/>
      <c r="F24" s="36">
        <f>E24/B24*100</f>
        <v>0</v>
      </c>
      <c r="G24" s="36">
        <f>E24/C24*100</f>
        <v>0</v>
      </c>
      <c r="H24" s="2"/>
      <c r="I24" s="2"/>
      <c r="J24" s="2">
        <v>130</v>
      </c>
      <c r="K24" s="2"/>
      <c r="L24" s="2"/>
      <c r="M24" s="2"/>
      <c r="N24" s="2"/>
      <c r="O24" s="2"/>
      <c r="P24" s="2">
        <v>12.5</v>
      </c>
      <c r="Q24" s="2"/>
      <c r="R24" s="2"/>
      <c r="S24" s="2"/>
      <c r="T24" s="2">
        <v>550</v>
      </c>
      <c r="U24" s="2"/>
      <c r="V24" s="2"/>
      <c r="W24" s="2"/>
      <c r="X24" s="2"/>
      <c r="Y24" s="2"/>
      <c r="Z24" s="2"/>
      <c r="AA24" s="2"/>
      <c r="AB24" s="2">
        <v>38</v>
      </c>
      <c r="AC24" s="2"/>
      <c r="AD24" s="2"/>
      <c r="AE24" s="2"/>
      <c r="AF24" s="56"/>
    </row>
    <row r="25" spans="1:32" s="14" customFormat="1" ht="29.25" customHeight="1">
      <c r="A25" s="3" t="s">
        <v>15</v>
      </c>
      <c r="B25" s="3"/>
      <c r="C25" s="3"/>
      <c r="D25" s="3"/>
      <c r="E25" s="3"/>
      <c r="F25" s="3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0"/>
    </row>
    <row r="26" spans="1:32" s="14" customFormat="1" ht="29.25" customHeight="1">
      <c r="A26" s="3" t="s">
        <v>16</v>
      </c>
      <c r="B26" s="3"/>
      <c r="C26" s="3"/>
      <c r="D26" s="3"/>
      <c r="E26" s="3"/>
      <c r="F26" s="3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0"/>
    </row>
    <row r="27" spans="1:32" s="14" customFormat="1" ht="18.75">
      <c r="A27" s="3"/>
      <c r="B27" s="4"/>
      <c r="C27" s="4"/>
      <c r="D27" s="4"/>
      <c r="E27" s="4"/>
      <c r="F27" s="4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s="14" customFormat="1" ht="75">
      <c r="A28" s="4" t="s">
        <v>40</v>
      </c>
      <c r="B28" s="3"/>
      <c r="C28" s="3"/>
      <c r="D28" s="3"/>
      <c r="E28" s="3"/>
      <c r="F28" s="3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s="14" customFormat="1" ht="18.75">
      <c r="A29" s="4" t="s">
        <v>17</v>
      </c>
      <c r="B29" s="25">
        <f>H29+J29+L29+N29+P29+R29+T29+V29+X29+Z29+AB29+AD29</f>
        <v>88569.7</v>
      </c>
      <c r="C29" s="2">
        <f>C30+C31+C33+C34</f>
        <v>10465.400000000001</v>
      </c>
      <c r="D29" s="2">
        <f>D30+D31+D33+D34</f>
        <v>10465.4</v>
      </c>
      <c r="E29" s="2">
        <f>E30+E31+E33+E34</f>
        <v>9483.1</v>
      </c>
      <c r="F29" s="36">
        <f>E29/B29*100</f>
        <v>10.706934764372015</v>
      </c>
      <c r="G29" s="36">
        <f>E29/C29*100</f>
        <v>90.61383224721462</v>
      </c>
      <c r="H29" s="2">
        <f>H30+H31+H33+H34</f>
        <v>3417.8</v>
      </c>
      <c r="I29" s="2">
        <f>I30+I31+I33+I34</f>
        <v>2065.9</v>
      </c>
      <c r="J29" s="2">
        <f aca="true" t="shared" si="10" ref="J29:AD29">J30+J31+J33+J34</f>
        <v>7047.6</v>
      </c>
      <c r="K29" s="2">
        <f>K30+K31+K33+K34</f>
        <v>7417.2</v>
      </c>
      <c r="L29" s="2">
        <f t="shared" si="10"/>
        <v>6378.2</v>
      </c>
      <c r="M29" s="2">
        <f>M30+M31+M33+M34</f>
        <v>0</v>
      </c>
      <c r="N29" s="2">
        <f t="shared" si="10"/>
        <v>7697.7</v>
      </c>
      <c r="O29" s="2">
        <f>O30+O31+O33+O34</f>
        <v>0</v>
      </c>
      <c r="P29" s="2">
        <f t="shared" si="10"/>
        <v>18285.1</v>
      </c>
      <c r="Q29" s="2">
        <f>Q30+Q31+Q33+Q34</f>
        <v>0</v>
      </c>
      <c r="R29" s="2">
        <f t="shared" si="10"/>
        <v>9838.5</v>
      </c>
      <c r="S29" s="2">
        <f>S30+S31+S33+S34</f>
        <v>0</v>
      </c>
      <c r="T29" s="2">
        <f t="shared" si="10"/>
        <v>5329.8</v>
      </c>
      <c r="U29" s="2">
        <f>U30+U31+U33+U34</f>
        <v>0</v>
      </c>
      <c r="V29" s="2">
        <f t="shared" si="10"/>
        <v>3852.5</v>
      </c>
      <c r="W29" s="2">
        <f>W30+W31+W33+W34</f>
        <v>0</v>
      </c>
      <c r="X29" s="2">
        <f t="shared" si="10"/>
        <v>5600.8</v>
      </c>
      <c r="Y29" s="2">
        <f>Y30+Y31+Y33+Y34</f>
        <v>0</v>
      </c>
      <c r="Z29" s="2">
        <f t="shared" si="10"/>
        <v>7190.2</v>
      </c>
      <c r="AA29" s="2">
        <f>AA30+AA31+AA33+AA34</f>
        <v>0</v>
      </c>
      <c r="AB29" s="2">
        <f t="shared" si="10"/>
        <v>6591.1</v>
      </c>
      <c r="AC29" s="2">
        <f>AC30+AC31+AC33+AC34</f>
        <v>0</v>
      </c>
      <c r="AD29" s="2">
        <f t="shared" si="10"/>
        <v>7340.4</v>
      </c>
      <c r="AE29" s="2">
        <f>AE30+AE31+AE33+AE34</f>
        <v>0</v>
      </c>
      <c r="AF29" s="2"/>
    </row>
    <row r="30" spans="1:32" s="14" customFormat="1" ht="18.75">
      <c r="A30" s="3" t="s">
        <v>13</v>
      </c>
      <c r="B30" s="25">
        <f>H30+J30+L30+N30+P30+R30+T30+V30+X30+Z30+AB30+AD30</f>
        <v>2658.9</v>
      </c>
      <c r="C30" s="2">
        <f aca="true" t="shared" si="11" ref="C30:E31">C37+C44</f>
        <v>281</v>
      </c>
      <c r="D30" s="2">
        <f t="shared" si="11"/>
        <v>281</v>
      </c>
      <c r="E30" s="2">
        <f t="shared" si="11"/>
        <v>281</v>
      </c>
      <c r="F30" s="36">
        <f>E30/B30*100</f>
        <v>10.568280115837377</v>
      </c>
      <c r="G30" s="36">
        <f>E30/C30*100</f>
        <v>100</v>
      </c>
      <c r="H30" s="2">
        <f>H37+H44</f>
        <v>0</v>
      </c>
      <c r="I30" s="2">
        <f>I37+I44</f>
        <v>0</v>
      </c>
      <c r="J30" s="2">
        <f aca="true" t="shared" si="12" ref="J30:AD30">J37+J44</f>
        <v>281</v>
      </c>
      <c r="K30" s="2">
        <f>K37+K44</f>
        <v>281</v>
      </c>
      <c r="L30" s="2">
        <f t="shared" si="12"/>
        <v>281</v>
      </c>
      <c r="M30" s="2">
        <f>M37+M44</f>
        <v>0</v>
      </c>
      <c r="N30" s="2">
        <f t="shared" si="12"/>
        <v>281</v>
      </c>
      <c r="O30" s="2">
        <f>O37+O44</f>
        <v>0</v>
      </c>
      <c r="P30" s="2">
        <f t="shared" si="12"/>
        <v>581</v>
      </c>
      <c r="Q30" s="2">
        <f>Q37+Q44</f>
        <v>0</v>
      </c>
      <c r="R30" s="2">
        <f t="shared" si="12"/>
        <v>0</v>
      </c>
      <c r="S30" s="2">
        <f>S37+S44</f>
        <v>0</v>
      </c>
      <c r="T30" s="2">
        <f t="shared" si="12"/>
        <v>0</v>
      </c>
      <c r="U30" s="2">
        <f>U37+U44</f>
        <v>0</v>
      </c>
      <c r="V30" s="2">
        <f t="shared" si="12"/>
        <v>0</v>
      </c>
      <c r="W30" s="2">
        <f>W37+W44</f>
        <v>0</v>
      </c>
      <c r="X30" s="2">
        <f t="shared" si="12"/>
        <v>281</v>
      </c>
      <c r="Y30" s="2">
        <f>Y37+Y44</f>
        <v>0</v>
      </c>
      <c r="Z30" s="2">
        <f t="shared" si="12"/>
        <v>281</v>
      </c>
      <c r="AA30" s="2">
        <f>AA37+AA44</f>
        <v>0</v>
      </c>
      <c r="AB30" s="2">
        <f t="shared" si="12"/>
        <v>281</v>
      </c>
      <c r="AC30" s="2">
        <f>AC37+AC44</f>
        <v>0</v>
      </c>
      <c r="AD30" s="2">
        <f t="shared" si="12"/>
        <v>391.9</v>
      </c>
      <c r="AE30" s="2">
        <f>AE37+AE44</f>
        <v>0</v>
      </c>
      <c r="AF30" s="2"/>
    </row>
    <row r="31" spans="1:32" s="14" customFormat="1" ht="18.75">
      <c r="A31" s="3" t="s">
        <v>14</v>
      </c>
      <c r="B31" s="25">
        <f>H31+J31+L31+N31+P31+R31+T31+V31+X31+Z31+AB31+AD31</f>
        <v>85910.8</v>
      </c>
      <c r="C31" s="2">
        <f t="shared" si="11"/>
        <v>10184.400000000001</v>
      </c>
      <c r="D31" s="2">
        <f t="shared" si="11"/>
        <v>10184.4</v>
      </c>
      <c r="E31" s="2">
        <f t="shared" si="11"/>
        <v>9202.1</v>
      </c>
      <c r="F31" s="36">
        <f>E31/B31*100</f>
        <v>10.71122606238098</v>
      </c>
      <c r="G31" s="36">
        <f>E31/C31*100</f>
        <v>90.35485644711518</v>
      </c>
      <c r="H31" s="2">
        <f>H38+H45</f>
        <v>3417.8</v>
      </c>
      <c r="I31" s="2">
        <f>I38+I45</f>
        <v>2065.9</v>
      </c>
      <c r="J31" s="2">
        <f aca="true" t="shared" si="13" ref="J31:AD31">J38+J45</f>
        <v>6766.6</v>
      </c>
      <c r="K31" s="2">
        <f>K38+K45</f>
        <v>7136.2</v>
      </c>
      <c r="L31" s="2">
        <f t="shared" si="13"/>
        <v>6097.2</v>
      </c>
      <c r="M31" s="2">
        <f>M38+M45</f>
        <v>0</v>
      </c>
      <c r="N31" s="2">
        <f t="shared" si="13"/>
        <v>7416.7</v>
      </c>
      <c r="O31" s="2">
        <f>O38+O45</f>
        <v>0</v>
      </c>
      <c r="P31" s="2">
        <f t="shared" si="13"/>
        <v>17704.1</v>
      </c>
      <c r="Q31" s="2">
        <f>Q38+Q45</f>
        <v>0</v>
      </c>
      <c r="R31" s="2">
        <f t="shared" si="13"/>
        <v>9838.5</v>
      </c>
      <c r="S31" s="2">
        <f>S38+S45</f>
        <v>0</v>
      </c>
      <c r="T31" s="2">
        <f t="shared" si="13"/>
        <v>5329.8</v>
      </c>
      <c r="U31" s="2">
        <f>U38+U45</f>
        <v>0</v>
      </c>
      <c r="V31" s="2">
        <f t="shared" si="13"/>
        <v>3852.5</v>
      </c>
      <c r="W31" s="2">
        <f>W38+W45</f>
        <v>0</v>
      </c>
      <c r="X31" s="2">
        <f t="shared" si="13"/>
        <v>5319.8</v>
      </c>
      <c r="Y31" s="2">
        <f>Y38+Y45</f>
        <v>0</v>
      </c>
      <c r="Z31" s="2">
        <f t="shared" si="13"/>
        <v>6909.2</v>
      </c>
      <c r="AA31" s="2">
        <f>AA38+AA45</f>
        <v>0</v>
      </c>
      <c r="AB31" s="2">
        <f t="shared" si="13"/>
        <v>6310.1</v>
      </c>
      <c r="AC31" s="2">
        <f>AC38+AC45</f>
        <v>0</v>
      </c>
      <c r="AD31" s="2">
        <f t="shared" si="13"/>
        <v>6948.5</v>
      </c>
      <c r="AE31" s="2">
        <f>AE38+AE45</f>
        <v>0</v>
      </c>
      <c r="AF31" s="2"/>
    </row>
    <row r="32" spans="1:32" s="14" customFormat="1" ht="37.5">
      <c r="A32" s="21" t="s">
        <v>80</v>
      </c>
      <c r="B32" s="25">
        <f>H32+J32+L32+N32+P32+R32+T32+V32+X32+Z32+AB32+AD32</f>
        <v>140</v>
      </c>
      <c r="C32" s="2">
        <f>C39</f>
        <v>15</v>
      </c>
      <c r="D32" s="2">
        <f>D39</f>
        <v>15</v>
      </c>
      <c r="E32" s="2">
        <f>E39</f>
        <v>15</v>
      </c>
      <c r="F32" s="36">
        <f>E32/B32*100</f>
        <v>10.714285714285714</v>
      </c>
      <c r="G32" s="36">
        <f>E32/C32*100</f>
        <v>100</v>
      </c>
      <c r="H32" s="2">
        <f>H39</f>
        <v>0</v>
      </c>
      <c r="I32" s="2">
        <f>I39</f>
        <v>0</v>
      </c>
      <c r="J32" s="2">
        <f aca="true" t="shared" si="14" ref="J32:AD32">J39</f>
        <v>15</v>
      </c>
      <c r="K32" s="2">
        <f>K39</f>
        <v>15</v>
      </c>
      <c r="L32" s="2">
        <f t="shared" si="14"/>
        <v>15</v>
      </c>
      <c r="M32" s="2">
        <f>M39</f>
        <v>0</v>
      </c>
      <c r="N32" s="2">
        <f t="shared" si="14"/>
        <v>15</v>
      </c>
      <c r="O32" s="2">
        <f>O39</f>
        <v>0</v>
      </c>
      <c r="P32" s="2">
        <f t="shared" si="14"/>
        <v>15</v>
      </c>
      <c r="Q32" s="2">
        <f>Q39</f>
        <v>0</v>
      </c>
      <c r="R32" s="2">
        <f t="shared" si="14"/>
        <v>0</v>
      </c>
      <c r="S32" s="2">
        <f>S39</f>
        <v>0</v>
      </c>
      <c r="T32" s="2">
        <f t="shared" si="14"/>
        <v>0</v>
      </c>
      <c r="U32" s="2">
        <f>U39</f>
        <v>0</v>
      </c>
      <c r="V32" s="2">
        <f t="shared" si="14"/>
        <v>15</v>
      </c>
      <c r="W32" s="2">
        <f>W39</f>
        <v>0</v>
      </c>
      <c r="X32" s="2">
        <f t="shared" si="14"/>
        <v>15</v>
      </c>
      <c r="Y32" s="2">
        <f>Y39</f>
        <v>0</v>
      </c>
      <c r="Z32" s="2">
        <f t="shared" si="14"/>
        <v>16</v>
      </c>
      <c r="AA32" s="2">
        <f>AA39</f>
        <v>0</v>
      </c>
      <c r="AB32" s="2">
        <f t="shared" si="14"/>
        <v>16.8</v>
      </c>
      <c r="AC32" s="2">
        <f>AC39</f>
        <v>0</v>
      </c>
      <c r="AD32" s="2">
        <f t="shared" si="14"/>
        <v>17.2</v>
      </c>
      <c r="AE32" s="2">
        <f>AE39</f>
        <v>0</v>
      </c>
      <c r="AF32" s="2"/>
    </row>
    <row r="33" spans="1:32" s="14" customFormat="1" ht="18.75">
      <c r="A33" s="3" t="s">
        <v>15</v>
      </c>
      <c r="B33" s="3"/>
      <c r="C33" s="3"/>
      <c r="D33" s="3"/>
      <c r="E33" s="3"/>
      <c r="F33" s="3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s="14" customFormat="1" ht="18.75">
      <c r="A34" s="3" t="s">
        <v>16</v>
      </c>
      <c r="B34" s="3"/>
      <c r="C34" s="3"/>
      <c r="D34" s="3"/>
      <c r="E34" s="3"/>
      <c r="F34" s="3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s="14" customFormat="1" ht="112.5">
      <c r="A35" s="3" t="s">
        <v>41</v>
      </c>
      <c r="B35" s="15"/>
      <c r="C35" s="15"/>
      <c r="D35" s="15"/>
      <c r="E35" s="15"/>
      <c r="F35" s="15"/>
      <c r="G35" s="1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4" t="s">
        <v>70</v>
      </c>
    </row>
    <row r="36" spans="1:32" s="14" customFormat="1" ht="18.75">
      <c r="A36" s="4" t="s">
        <v>17</v>
      </c>
      <c r="B36" s="25">
        <f>H36+J36+L36+N36+P36+R36+T36+V36+X36+Z36+AB36+AD36</f>
        <v>88229.7</v>
      </c>
      <c r="C36" s="25">
        <f>C37+C38+C40+C41</f>
        <v>10424.900000000001</v>
      </c>
      <c r="D36" s="25">
        <f>D37+D38+D40+D41</f>
        <v>10424.9</v>
      </c>
      <c r="E36" s="25">
        <f>E37+E38+E40+E41</f>
        <v>9455.4</v>
      </c>
      <c r="F36" s="36">
        <f>E36/B36*100</f>
        <v>10.716799445084819</v>
      </c>
      <c r="G36" s="36">
        <f>E36/C36*100</f>
        <v>90.70015060096497</v>
      </c>
      <c r="H36" s="2">
        <f>H37+H38+H40+H41</f>
        <v>3417.8</v>
      </c>
      <c r="I36" s="2">
        <f>I37+I38+I40+I41</f>
        <v>2065.9</v>
      </c>
      <c r="J36" s="2">
        <f aca="true" t="shared" si="15" ref="J36:AD36">J37+J38+J40+J41</f>
        <v>7007.1</v>
      </c>
      <c r="K36" s="2">
        <f>K37+K38+K40+K41</f>
        <v>7389.5</v>
      </c>
      <c r="L36" s="2">
        <f t="shared" si="15"/>
        <v>6378.2</v>
      </c>
      <c r="M36" s="2">
        <f>M37+M38+M40+M41</f>
        <v>0</v>
      </c>
      <c r="N36" s="2">
        <f t="shared" si="15"/>
        <v>7697.7</v>
      </c>
      <c r="O36" s="2">
        <f>O37+O38+O40+O41</f>
        <v>0</v>
      </c>
      <c r="P36" s="2">
        <f t="shared" si="15"/>
        <v>18285.1</v>
      </c>
      <c r="Q36" s="2">
        <f>Q37+Q38+Q40+Q41</f>
        <v>0</v>
      </c>
      <c r="R36" s="2">
        <f t="shared" si="15"/>
        <v>9838.5</v>
      </c>
      <c r="S36" s="2">
        <f>S37+S38+S40+S41</f>
        <v>0</v>
      </c>
      <c r="T36" s="2">
        <f t="shared" si="15"/>
        <v>5329.8</v>
      </c>
      <c r="U36" s="2">
        <f>U37+U38+U40+U41</f>
        <v>0</v>
      </c>
      <c r="V36" s="2">
        <f t="shared" si="15"/>
        <v>3852.5</v>
      </c>
      <c r="W36" s="2">
        <f>W37+W38+W40+W41</f>
        <v>0</v>
      </c>
      <c r="X36" s="2">
        <f t="shared" si="15"/>
        <v>5500.8</v>
      </c>
      <c r="Y36" s="2">
        <f>Y37+Y38+Y40+Y41</f>
        <v>0</v>
      </c>
      <c r="Z36" s="2">
        <f t="shared" si="15"/>
        <v>6990.7</v>
      </c>
      <c r="AA36" s="2">
        <f>AA37+AA38+AA40+AA41</f>
        <v>0</v>
      </c>
      <c r="AB36" s="2">
        <f t="shared" si="15"/>
        <v>6591.1</v>
      </c>
      <c r="AC36" s="2">
        <f>AC37+AC38+AC40+AC41</f>
        <v>0</v>
      </c>
      <c r="AD36" s="2">
        <f t="shared" si="15"/>
        <v>7340.4</v>
      </c>
      <c r="AE36" s="2">
        <f>AE37+AE38+AE40+AE41</f>
        <v>0</v>
      </c>
      <c r="AF36" s="55"/>
    </row>
    <row r="37" spans="1:32" s="14" customFormat="1" ht="18.75">
      <c r="A37" s="3" t="s">
        <v>13</v>
      </c>
      <c r="B37" s="25">
        <f>H37+J37+L37+N37+P37+R37+T37+V37+X37+Z37+AB37+AD37</f>
        <v>2658.9</v>
      </c>
      <c r="C37" s="25">
        <f>H37+J37</f>
        <v>281</v>
      </c>
      <c r="D37" s="25">
        <v>281</v>
      </c>
      <c r="E37" s="25">
        <f>I37+K37+M37+O37+Q37+S37+U37+W37+Y37+AA37+AC37+AE37</f>
        <v>281</v>
      </c>
      <c r="F37" s="36">
        <f>E37/B37*100</f>
        <v>10.568280115837377</v>
      </c>
      <c r="G37" s="36">
        <f>E37/C37*100</f>
        <v>100</v>
      </c>
      <c r="H37" s="2"/>
      <c r="I37" s="2"/>
      <c r="J37" s="2">
        <v>281</v>
      </c>
      <c r="K37" s="2">
        <v>281</v>
      </c>
      <c r="L37" s="2">
        <v>281</v>
      </c>
      <c r="M37" s="2"/>
      <c r="N37" s="2">
        <v>281</v>
      </c>
      <c r="O37" s="2"/>
      <c r="P37" s="2">
        <v>581</v>
      </c>
      <c r="Q37" s="2"/>
      <c r="R37" s="2"/>
      <c r="S37" s="2"/>
      <c r="T37" s="2"/>
      <c r="U37" s="2"/>
      <c r="V37" s="2"/>
      <c r="W37" s="2"/>
      <c r="X37" s="2">
        <v>281</v>
      </c>
      <c r="Y37" s="2"/>
      <c r="Z37" s="2">
        <v>281</v>
      </c>
      <c r="AA37" s="2"/>
      <c r="AB37" s="2">
        <v>281</v>
      </c>
      <c r="AC37" s="2"/>
      <c r="AD37" s="2">
        <v>391.9</v>
      </c>
      <c r="AE37" s="2"/>
      <c r="AF37" s="55"/>
    </row>
    <row r="38" spans="1:32" s="14" customFormat="1" ht="18.75">
      <c r="A38" s="3" t="s">
        <v>14</v>
      </c>
      <c r="B38" s="25">
        <f>H38+J38+L38+N38+P38+R38+T38+V38+X38+Z38+AB38+AD38</f>
        <v>85570.8</v>
      </c>
      <c r="C38" s="25">
        <f>H38+J38</f>
        <v>10143.900000000001</v>
      </c>
      <c r="D38" s="25">
        <v>10143.9</v>
      </c>
      <c r="E38" s="25">
        <f>I38+K38+M38+O38+Q38+S38+U38+W38+Y38+AA38+AC38+AE38</f>
        <v>9174.4</v>
      </c>
      <c r="F38" s="36">
        <f>E38/B38*100</f>
        <v>10.721414314228685</v>
      </c>
      <c r="G38" s="36">
        <f>E38/C38*100</f>
        <v>90.44253196502329</v>
      </c>
      <c r="H38" s="2">
        <v>3417.8</v>
      </c>
      <c r="I38" s="2">
        <v>2065.9</v>
      </c>
      <c r="J38" s="2">
        <v>6726.1</v>
      </c>
      <c r="K38" s="2">
        <v>7108.5</v>
      </c>
      <c r="L38" s="2">
        <v>6097.2</v>
      </c>
      <c r="M38" s="2"/>
      <c r="N38" s="2">
        <v>7416.7</v>
      </c>
      <c r="O38" s="2"/>
      <c r="P38" s="2">
        <v>17704.1</v>
      </c>
      <c r="Q38" s="2"/>
      <c r="R38" s="2">
        <v>9838.5</v>
      </c>
      <c r="S38" s="2"/>
      <c r="T38" s="2">
        <v>5329.8</v>
      </c>
      <c r="U38" s="2"/>
      <c r="V38" s="2">
        <v>3852.5</v>
      </c>
      <c r="W38" s="2"/>
      <c r="X38" s="2">
        <v>5219.8</v>
      </c>
      <c r="Y38" s="2"/>
      <c r="Z38" s="2">
        <v>6709.7</v>
      </c>
      <c r="AA38" s="2"/>
      <c r="AB38" s="2">
        <v>6310.1</v>
      </c>
      <c r="AC38" s="2"/>
      <c r="AD38" s="2">
        <v>6948.5</v>
      </c>
      <c r="AE38" s="2"/>
      <c r="AF38" s="55"/>
    </row>
    <row r="39" spans="1:32" s="14" customFormat="1" ht="37.5">
      <c r="A39" s="21" t="s">
        <v>80</v>
      </c>
      <c r="B39" s="25">
        <f>H39+J39+L39+N39+P39+R39+T39+V39+X39+Z39+AB39+AD39</f>
        <v>140</v>
      </c>
      <c r="C39" s="25">
        <f>H39+J39</f>
        <v>15</v>
      </c>
      <c r="D39" s="25">
        <v>15</v>
      </c>
      <c r="E39" s="25">
        <f>I39+K39+M39+O39+Q39+S39+U39+W39+Y39+AA39+AC39+AE39</f>
        <v>15</v>
      </c>
      <c r="F39" s="36">
        <f>E39/B39*100</f>
        <v>10.714285714285714</v>
      </c>
      <c r="G39" s="36">
        <f>E39/C39*100</f>
        <v>100</v>
      </c>
      <c r="H39" s="2"/>
      <c r="I39" s="2"/>
      <c r="J39" s="2">
        <v>15</v>
      </c>
      <c r="K39" s="2">
        <v>15</v>
      </c>
      <c r="L39" s="2">
        <v>15</v>
      </c>
      <c r="M39" s="2"/>
      <c r="N39" s="2">
        <v>15</v>
      </c>
      <c r="O39" s="2"/>
      <c r="P39" s="2">
        <v>15</v>
      </c>
      <c r="Q39" s="2"/>
      <c r="R39" s="2"/>
      <c r="S39" s="2"/>
      <c r="T39" s="2"/>
      <c r="U39" s="2"/>
      <c r="V39" s="2">
        <v>15</v>
      </c>
      <c r="W39" s="2"/>
      <c r="X39" s="2">
        <v>15</v>
      </c>
      <c r="Y39" s="2"/>
      <c r="Z39" s="2">
        <v>16</v>
      </c>
      <c r="AA39" s="2"/>
      <c r="AB39" s="2">
        <v>16.8</v>
      </c>
      <c r="AC39" s="2"/>
      <c r="AD39" s="2">
        <v>17.2</v>
      </c>
      <c r="AE39" s="2"/>
      <c r="AF39" s="56"/>
    </row>
    <row r="40" spans="1:32" s="14" customFormat="1" ht="18.75">
      <c r="A40" s="3" t="s">
        <v>15</v>
      </c>
      <c r="B40" s="3"/>
      <c r="C40" s="25">
        <f>H40</f>
        <v>0</v>
      </c>
      <c r="D40" s="3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s="14" customFormat="1" ht="18.75">
      <c r="A41" s="3" t="s">
        <v>16</v>
      </c>
      <c r="B41" s="3"/>
      <c r="C41" s="25">
        <f>H41</f>
        <v>0</v>
      </c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s="14" customFormat="1" ht="75">
      <c r="A42" s="3" t="s">
        <v>23</v>
      </c>
      <c r="B42" s="15"/>
      <c r="C42" s="15"/>
      <c r="D42" s="15"/>
      <c r="E42" s="15"/>
      <c r="F42" s="36"/>
      <c r="G42" s="3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4" customFormat="1" ht="48.75" customHeight="1">
      <c r="A43" s="4" t="s">
        <v>17</v>
      </c>
      <c r="B43" s="43">
        <f>H43+J43+L43+N43+P43+R43+T43+V43+X43+Z43+AB43+AD43</f>
        <v>340</v>
      </c>
      <c r="C43" s="25">
        <f>C44+C45+C46+C47</f>
        <v>40.5</v>
      </c>
      <c r="D43" s="25">
        <f>D44+D45+D46+D47</f>
        <v>40.5</v>
      </c>
      <c r="E43" s="25">
        <f>E44+E45+E46+E47</f>
        <v>27.7</v>
      </c>
      <c r="F43" s="36">
        <f>E43/B43*100</f>
        <v>8.147058823529411</v>
      </c>
      <c r="G43" s="36">
        <f>E43/C43*100</f>
        <v>68.39506172839506</v>
      </c>
      <c r="H43" s="2">
        <f aca="true" t="shared" si="16" ref="H43:AE43">H44+H45+H46+H47</f>
        <v>0</v>
      </c>
      <c r="I43" s="2">
        <f t="shared" si="16"/>
        <v>0</v>
      </c>
      <c r="J43" s="2">
        <f t="shared" si="16"/>
        <v>40.5</v>
      </c>
      <c r="K43" s="2">
        <f t="shared" si="16"/>
        <v>27.7</v>
      </c>
      <c r="L43" s="2">
        <f t="shared" si="16"/>
        <v>0</v>
      </c>
      <c r="M43" s="2">
        <f t="shared" si="16"/>
        <v>0</v>
      </c>
      <c r="N43" s="2">
        <f t="shared" si="16"/>
        <v>0</v>
      </c>
      <c r="O43" s="2">
        <f t="shared" si="16"/>
        <v>0</v>
      </c>
      <c r="P43" s="2">
        <f t="shared" si="16"/>
        <v>0</v>
      </c>
      <c r="Q43" s="2">
        <f t="shared" si="16"/>
        <v>0</v>
      </c>
      <c r="R43" s="2">
        <f t="shared" si="16"/>
        <v>0</v>
      </c>
      <c r="S43" s="2">
        <f t="shared" si="16"/>
        <v>0</v>
      </c>
      <c r="T43" s="2">
        <f t="shared" si="16"/>
        <v>0</v>
      </c>
      <c r="U43" s="2">
        <f t="shared" si="16"/>
        <v>0</v>
      </c>
      <c r="V43" s="2">
        <f t="shared" si="16"/>
        <v>0</v>
      </c>
      <c r="W43" s="2">
        <f t="shared" si="16"/>
        <v>0</v>
      </c>
      <c r="X43" s="2">
        <f t="shared" si="16"/>
        <v>100</v>
      </c>
      <c r="Y43" s="2">
        <f t="shared" si="16"/>
        <v>0</v>
      </c>
      <c r="Z43" s="2">
        <f t="shared" si="16"/>
        <v>199.5</v>
      </c>
      <c r="AA43" s="2">
        <f t="shared" si="16"/>
        <v>0</v>
      </c>
      <c r="AB43" s="2">
        <f t="shared" si="16"/>
        <v>0</v>
      </c>
      <c r="AC43" s="2">
        <f t="shared" si="16"/>
        <v>0</v>
      </c>
      <c r="AD43" s="2">
        <f t="shared" si="16"/>
        <v>0</v>
      </c>
      <c r="AE43" s="2">
        <f t="shared" si="16"/>
        <v>0</v>
      </c>
      <c r="AF43" s="54" t="s">
        <v>81</v>
      </c>
    </row>
    <row r="44" spans="1:32" s="14" customFormat="1" ht="18.75">
      <c r="A44" s="3" t="s">
        <v>13</v>
      </c>
      <c r="B44" s="3"/>
      <c r="C44" s="3"/>
      <c r="D44" s="3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55"/>
    </row>
    <row r="45" spans="1:32" s="14" customFormat="1" ht="45.75" customHeight="1">
      <c r="A45" s="3" t="s">
        <v>14</v>
      </c>
      <c r="B45" s="44">
        <f>H45+J45+L45+N45+P45+R45+T45+V45+X45+Z45+AB45+AD45</f>
        <v>340</v>
      </c>
      <c r="C45" s="25">
        <f>H45+J45</f>
        <v>40.5</v>
      </c>
      <c r="D45" s="25">
        <v>40.5</v>
      </c>
      <c r="E45" s="25">
        <f>I45+K45+M45+O45+Q45+S45+U45+W45+Y45+AA45+AC45+AE45</f>
        <v>27.7</v>
      </c>
      <c r="F45" s="36">
        <f>E45/B45*100</f>
        <v>8.147058823529411</v>
      </c>
      <c r="G45" s="36">
        <f>E45/C45*100</f>
        <v>68.39506172839506</v>
      </c>
      <c r="H45" s="2"/>
      <c r="I45" s="2"/>
      <c r="J45" s="2">
        <v>40.5</v>
      </c>
      <c r="K45" s="2">
        <v>27.7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>
        <v>100</v>
      </c>
      <c r="Y45" s="2"/>
      <c r="Z45" s="2">
        <v>199.5</v>
      </c>
      <c r="AA45" s="2"/>
      <c r="AB45" s="2"/>
      <c r="AC45" s="2"/>
      <c r="AD45" s="2"/>
      <c r="AE45" s="2"/>
      <c r="AF45" s="55"/>
    </row>
    <row r="46" spans="1:32" s="14" customFormat="1" ht="51.75" customHeight="1">
      <c r="A46" s="3" t="s">
        <v>15</v>
      </c>
      <c r="B46" s="3"/>
      <c r="C46" s="3"/>
      <c r="D46" s="3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55"/>
    </row>
    <row r="47" spans="1:32" s="14" customFormat="1" ht="48.75" customHeight="1">
      <c r="A47" s="3" t="s">
        <v>16</v>
      </c>
      <c r="B47" s="3"/>
      <c r="C47" s="3"/>
      <c r="D47" s="3"/>
      <c r="E47" s="3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56"/>
    </row>
    <row r="48" spans="1:32" s="14" customFormat="1" ht="18.75">
      <c r="A48" s="3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s="14" customFormat="1" ht="131.25">
      <c r="A49" s="4" t="s">
        <v>42</v>
      </c>
      <c r="B49" s="3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14" customFormat="1" ht="18.75">
      <c r="A50" s="4" t="s">
        <v>17</v>
      </c>
      <c r="B50" s="22">
        <f>H50+J50+L50+N50+P50+R50+T50+V50+X50+Z50+AB50+AD50</f>
        <v>1596786.9000000001</v>
      </c>
      <c r="C50" s="2">
        <f>C51+C52+C53+C54</f>
        <v>219389</v>
      </c>
      <c r="D50" s="2">
        <f>D51+D52+D53+D54</f>
        <v>217180.80000000002</v>
      </c>
      <c r="E50" s="2">
        <f>E51+E52+E53+E54</f>
        <v>151303.7</v>
      </c>
      <c r="F50" s="36">
        <f>E50/B50*100</f>
        <v>9.475509850437776</v>
      </c>
      <c r="G50" s="36">
        <f>E50/C50*100</f>
        <v>68.96594633276966</v>
      </c>
      <c r="H50" s="2">
        <f>H51+H52+H53+H54</f>
        <v>91118</v>
      </c>
      <c r="I50" s="2">
        <f>I51+I52+I53+I54</f>
        <v>32135.7</v>
      </c>
      <c r="J50" s="2">
        <f aca="true" t="shared" si="17" ref="J50:AD50">J51+J52+J53+J54</f>
        <v>128271</v>
      </c>
      <c r="K50" s="2">
        <f>K51+K52+K53+K54</f>
        <v>119168</v>
      </c>
      <c r="L50" s="2">
        <f t="shared" si="17"/>
        <v>125973.3</v>
      </c>
      <c r="M50" s="2">
        <f>M51+M52+M53+M54</f>
        <v>0</v>
      </c>
      <c r="N50" s="2">
        <f t="shared" si="17"/>
        <v>135394.8</v>
      </c>
      <c r="O50" s="2">
        <f>O51+O52+O53+O54</f>
        <v>0</v>
      </c>
      <c r="P50" s="2">
        <f t="shared" si="17"/>
        <v>294847.2</v>
      </c>
      <c r="Q50" s="2">
        <f>Q51+Q52+Q53+Q54</f>
        <v>0</v>
      </c>
      <c r="R50" s="2">
        <f t="shared" si="17"/>
        <v>165672.8</v>
      </c>
      <c r="S50" s="2">
        <f>S51+S52+S53+S54</f>
        <v>0</v>
      </c>
      <c r="T50" s="2">
        <f t="shared" si="17"/>
        <v>93684.2</v>
      </c>
      <c r="U50" s="2">
        <f>U51+U52+U53+U54</f>
        <v>0</v>
      </c>
      <c r="V50" s="2">
        <f t="shared" si="17"/>
        <v>68384</v>
      </c>
      <c r="W50" s="2">
        <f>W51+W52+W53+W54</f>
        <v>0</v>
      </c>
      <c r="X50" s="2">
        <f t="shared" si="17"/>
        <v>100699.1</v>
      </c>
      <c r="Y50" s="2">
        <f>Y51+Y52+Y53+Y54</f>
        <v>0</v>
      </c>
      <c r="Z50" s="2">
        <f t="shared" si="17"/>
        <v>120691</v>
      </c>
      <c r="AA50" s="2">
        <f>AA51+AA52+AA53+AA54</f>
        <v>0</v>
      </c>
      <c r="AB50" s="2">
        <f t="shared" si="17"/>
        <v>115735.3</v>
      </c>
      <c r="AC50" s="2">
        <f>AC51+AC52+AC53+AC54</f>
        <v>0</v>
      </c>
      <c r="AD50" s="2">
        <f t="shared" si="17"/>
        <v>156316.2</v>
      </c>
      <c r="AE50" s="2">
        <f>AE51+AE52+AE53+AE54</f>
        <v>0</v>
      </c>
      <c r="AF50" s="2"/>
    </row>
    <row r="51" spans="1:32" s="14" customFormat="1" ht="18.75">
      <c r="A51" s="3" t="s">
        <v>13</v>
      </c>
      <c r="B51" s="25">
        <f>H51+J51+L51+N51+P51+R51+T51+V51+X51+Z51+AB51+AD51</f>
        <v>1348964.7</v>
      </c>
      <c r="C51" s="2">
        <f aca="true" t="shared" si="18" ref="C51:E52">C57</f>
        <v>172317</v>
      </c>
      <c r="D51" s="2">
        <f t="shared" si="18"/>
        <v>170158.2</v>
      </c>
      <c r="E51" s="2">
        <f t="shared" si="18"/>
        <v>116929.8</v>
      </c>
      <c r="F51" s="36">
        <f>E51/B51*100</f>
        <v>8.668114147093695</v>
      </c>
      <c r="G51" s="36">
        <f>E51/C51*100</f>
        <v>67.85737913264506</v>
      </c>
      <c r="H51" s="2">
        <f>H57</f>
        <v>67320</v>
      </c>
      <c r="I51" s="2">
        <f>I57</f>
        <v>19199</v>
      </c>
      <c r="J51" s="2">
        <f aca="true" t="shared" si="19" ref="J51:AD51">J57</f>
        <v>104997</v>
      </c>
      <c r="K51" s="2">
        <f>K57</f>
        <v>97730.8</v>
      </c>
      <c r="L51" s="2">
        <f t="shared" si="19"/>
        <v>106359</v>
      </c>
      <c r="M51" s="2">
        <f>M57</f>
        <v>0</v>
      </c>
      <c r="N51" s="2">
        <f t="shared" si="19"/>
        <v>110275</v>
      </c>
      <c r="O51" s="2">
        <f>O57</f>
        <v>0</v>
      </c>
      <c r="P51" s="2">
        <f t="shared" si="19"/>
        <v>270230</v>
      </c>
      <c r="Q51" s="2">
        <f>Q57</f>
        <v>0</v>
      </c>
      <c r="R51" s="2">
        <f t="shared" si="19"/>
        <v>144242</v>
      </c>
      <c r="S51" s="2">
        <f>S57</f>
        <v>0</v>
      </c>
      <c r="T51" s="2">
        <f t="shared" si="19"/>
        <v>72123</v>
      </c>
      <c r="U51" s="2">
        <f>U57</f>
        <v>0</v>
      </c>
      <c r="V51" s="2">
        <f t="shared" si="19"/>
        <v>51398</v>
      </c>
      <c r="W51" s="2">
        <f>W57</f>
        <v>0</v>
      </c>
      <c r="X51" s="2">
        <f t="shared" si="19"/>
        <v>82570</v>
      </c>
      <c r="Y51" s="2">
        <f>Y57</f>
        <v>0</v>
      </c>
      <c r="Z51" s="2">
        <f t="shared" si="19"/>
        <v>99637</v>
      </c>
      <c r="AA51" s="2">
        <f>AA57</f>
        <v>0</v>
      </c>
      <c r="AB51" s="2">
        <f t="shared" si="19"/>
        <v>98700</v>
      </c>
      <c r="AC51" s="2">
        <f>AC57</f>
        <v>0</v>
      </c>
      <c r="AD51" s="2">
        <f t="shared" si="19"/>
        <v>141113.7</v>
      </c>
      <c r="AE51" s="2">
        <f>AE57</f>
        <v>0</v>
      </c>
      <c r="AF51" s="2"/>
    </row>
    <row r="52" spans="1:32" s="14" customFormat="1" ht="18.75">
      <c r="A52" s="3" t="s">
        <v>14</v>
      </c>
      <c r="B52" s="25">
        <f>H52+J52+L52+N52+P52+R52+T52+V52+X52+Z52+AB52+AD52</f>
        <v>247822.2</v>
      </c>
      <c r="C52" s="2">
        <f t="shared" si="18"/>
        <v>47072</v>
      </c>
      <c r="D52" s="2">
        <f t="shared" si="18"/>
        <v>47022.6</v>
      </c>
      <c r="E52" s="2">
        <f t="shared" si="18"/>
        <v>34373.9</v>
      </c>
      <c r="F52" s="36">
        <f>E52/B52*100</f>
        <v>13.870387721519704</v>
      </c>
      <c r="G52" s="36">
        <f>E52/C52*100</f>
        <v>73.02409075458873</v>
      </c>
      <c r="H52" s="2">
        <f>H58</f>
        <v>23798</v>
      </c>
      <c r="I52" s="2">
        <f>I58</f>
        <v>12936.7</v>
      </c>
      <c r="J52" s="2">
        <f aca="true" t="shared" si="20" ref="J52:AD52">J58</f>
        <v>23274</v>
      </c>
      <c r="K52" s="2">
        <f>K58</f>
        <v>21437.2</v>
      </c>
      <c r="L52" s="2">
        <f t="shared" si="20"/>
        <v>19614.3</v>
      </c>
      <c r="M52" s="2">
        <f>M58</f>
        <v>0</v>
      </c>
      <c r="N52" s="2">
        <f t="shared" si="20"/>
        <v>25119.8</v>
      </c>
      <c r="O52" s="2">
        <f>O58</f>
        <v>0</v>
      </c>
      <c r="P52" s="2">
        <f t="shared" si="20"/>
        <v>24617.2</v>
      </c>
      <c r="Q52" s="2">
        <f>Q58</f>
        <v>0</v>
      </c>
      <c r="R52" s="2">
        <f t="shared" si="20"/>
        <v>21430.8</v>
      </c>
      <c r="S52" s="2">
        <f>S58</f>
        <v>0</v>
      </c>
      <c r="T52" s="2">
        <f t="shared" si="20"/>
        <v>21561.2</v>
      </c>
      <c r="U52" s="2">
        <f>U58</f>
        <v>0</v>
      </c>
      <c r="V52" s="2">
        <f t="shared" si="20"/>
        <v>16986</v>
      </c>
      <c r="W52" s="2">
        <f>W58</f>
        <v>0</v>
      </c>
      <c r="X52" s="2">
        <f t="shared" si="20"/>
        <v>18129.1</v>
      </c>
      <c r="Y52" s="2">
        <f>Y58</f>
        <v>0</v>
      </c>
      <c r="Z52" s="2">
        <f t="shared" si="20"/>
        <v>21054</v>
      </c>
      <c r="AA52" s="2">
        <f>AA58</f>
        <v>0</v>
      </c>
      <c r="AB52" s="2">
        <f t="shared" si="20"/>
        <v>17035.3</v>
      </c>
      <c r="AC52" s="2">
        <f>AC58</f>
        <v>0</v>
      </c>
      <c r="AD52" s="2">
        <f t="shared" si="20"/>
        <v>15202.5</v>
      </c>
      <c r="AE52" s="2">
        <f>AE58</f>
        <v>0</v>
      </c>
      <c r="AF52" s="2"/>
    </row>
    <row r="53" spans="1:32" s="14" customFormat="1" ht="18.75">
      <c r="A53" s="3" t="s">
        <v>15</v>
      </c>
      <c r="B53" s="3"/>
      <c r="C53" s="2"/>
      <c r="D53" s="3"/>
      <c r="E53" s="3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s="14" customFormat="1" ht="18.75">
      <c r="A54" s="3" t="s">
        <v>16</v>
      </c>
      <c r="B54" s="3"/>
      <c r="C54" s="2"/>
      <c r="D54" s="3"/>
      <c r="E54" s="3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s="14" customFormat="1" ht="112.5">
      <c r="A55" s="3" t="s">
        <v>43</v>
      </c>
      <c r="B55" s="15"/>
      <c r="C55" s="15"/>
      <c r="D55" s="15"/>
      <c r="E55" s="15"/>
      <c r="F55" s="15"/>
      <c r="G55" s="1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54" t="s">
        <v>69</v>
      </c>
    </row>
    <row r="56" spans="1:32" s="14" customFormat="1" ht="18.75">
      <c r="A56" s="4" t="s">
        <v>17</v>
      </c>
      <c r="B56" s="22">
        <f>H56+J56+L56+N56+P56+R56+T56+V56+X56+Z56+AB56+AD56</f>
        <v>1596786.9000000001</v>
      </c>
      <c r="C56" s="25">
        <f>C57+C58+C59+C60</f>
        <v>219389</v>
      </c>
      <c r="D56" s="25">
        <f>D57+D58+D59+D60</f>
        <v>217180.80000000002</v>
      </c>
      <c r="E56" s="25">
        <f>E57+E58+E59+E60</f>
        <v>151303.7</v>
      </c>
      <c r="F56" s="36">
        <f>E56/B56*100</f>
        <v>9.475509850437776</v>
      </c>
      <c r="G56" s="36">
        <f>E56/C56*100</f>
        <v>68.96594633276966</v>
      </c>
      <c r="H56" s="2">
        <f aca="true" t="shared" si="21" ref="H56:AE56">H57+H58+H59+H60</f>
        <v>91118</v>
      </c>
      <c r="I56" s="2">
        <f t="shared" si="21"/>
        <v>32135.7</v>
      </c>
      <c r="J56" s="2">
        <f t="shared" si="21"/>
        <v>128271</v>
      </c>
      <c r="K56" s="2">
        <f t="shared" si="21"/>
        <v>119168</v>
      </c>
      <c r="L56" s="2">
        <f t="shared" si="21"/>
        <v>125973.3</v>
      </c>
      <c r="M56" s="2">
        <f t="shared" si="21"/>
        <v>0</v>
      </c>
      <c r="N56" s="2">
        <f t="shared" si="21"/>
        <v>135394.8</v>
      </c>
      <c r="O56" s="2">
        <f t="shared" si="21"/>
        <v>0</v>
      </c>
      <c r="P56" s="2">
        <f t="shared" si="21"/>
        <v>294847.2</v>
      </c>
      <c r="Q56" s="2">
        <f t="shared" si="21"/>
        <v>0</v>
      </c>
      <c r="R56" s="2">
        <f t="shared" si="21"/>
        <v>165672.8</v>
      </c>
      <c r="S56" s="2">
        <f t="shared" si="21"/>
        <v>0</v>
      </c>
      <c r="T56" s="2">
        <f t="shared" si="21"/>
        <v>93684.2</v>
      </c>
      <c r="U56" s="2">
        <f t="shared" si="21"/>
        <v>0</v>
      </c>
      <c r="V56" s="2">
        <f t="shared" si="21"/>
        <v>68384</v>
      </c>
      <c r="W56" s="2">
        <f t="shared" si="21"/>
        <v>0</v>
      </c>
      <c r="X56" s="2">
        <f t="shared" si="21"/>
        <v>100699.1</v>
      </c>
      <c r="Y56" s="2">
        <f t="shared" si="21"/>
        <v>0</v>
      </c>
      <c r="Z56" s="2">
        <f t="shared" si="21"/>
        <v>120691</v>
      </c>
      <c r="AA56" s="2">
        <f t="shared" si="21"/>
        <v>0</v>
      </c>
      <c r="AB56" s="2">
        <f t="shared" si="21"/>
        <v>115735.3</v>
      </c>
      <c r="AC56" s="2">
        <f t="shared" si="21"/>
        <v>0</v>
      </c>
      <c r="AD56" s="2">
        <f t="shared" si="21"/>
        <v>156316.2</v>
      </c>
      <c r="AE56" s="2">
        <f t="shared" si="21"/>
        <v>0</v>
      </c>
      <c r="AF56" s="55"/>
    </row>
    <row r="57" spans="1:32" s="14" customFormat="1" ht="18.75">
      <c r="A57" s="3" t="s">
        <v>13</v>
      </c>
      <c r="B57" s="25">
        <f>H57+J57+L57+N57+P57+R57+T57+V57+X57+Z57+AB57+AD57</f>
        <v>1348964.7</v>
      </c>
      <c r="C57" s="25">
        <f>H57+J57</f>
        <v>172317</v>
      </c>
      <c r="D57" s="25">
        <v>170158.2</v>
      </c>
      <c r="E57" s="25">
        <f>I57+K57+M57+O57+Q57+S57+U57+W57+Y57+AA57+AC57+AE57</f>
        <v>116929.8</v>
      </c>
      <c r="F57" s="36">
        <f>E57/B57*100</f>
        <v>8.668114147093695</v>
      </c>
      <c r="G57" s="36">
        <f>E57/C57*100</f>
        <v>67.85737913264506</v>
      </c>
      <c r="H57" s="2">
        <v>67320</v>
      </c>
      <c r="I57" s="2">
        <v>19199</v>
      </c>
      <c r="J57" s="2">
        <v>104997</v>
      </c>
      <c r="K57" s="2">
        <v>97730.8</v>
      </c>
      <c r="L57" s="2">
        <v>106359</v>
      </c>
      <c r="M57" s="2"/>
      <c r="N57" s="2">
        <v>110275</v>
      </c>
      <c r="O57" s="2"/>
      <c r="P57" s="2">
        <v>270230</v>
      </c>
      <c r="Q57" s="2"/>
      <c r="R57" s="2">
        <v>144242</v>
      </c>
      <c r="S57" s="2"/>
      <c r="T57" s="2">
        <v>72123</v>
      </c>
      <c r="U57" s="2"/>
      <c r="V57" s="2">
        <v>51398</v>
      </c>
      <c r="W57" s="2"/>
      <c r="X57" s="2">
        <v>82570</v>
      </c>
      <c r="Y57" s="2"/>
      <c r="Z57" s="2">
        <v>99637</v>
      </c>
      <c r="AA57" s="2"/>
      <c r="AB57" s="2">
        <v>98700</v>
      </c>
      <c r="AC57" s="2"/>
      <c r="AD57" s="2">
        <v>141113.7</v>
      </c>
      <c r="AE57" s="2"/>
      <c r="AF57" s="55"/>
    </row>
    <row r="58" spans="1:32" s="42" customFormat="1" ht="18.75">
      <c r="A58" s="3" t="s">
        <v>14</v>
      </c>
      <c r="B58" s="25">
        <f>H58+J58+L58+N58+P58+R58+T58+V58+X58+Z58+AB58+AD58</f>
        <v>247822.2</v>
      </c>
      <c r="C58" s="25">
        <f>H58+J58</f>
        <v>47072</v>
      </c>
      <c r="D58" s="25">
        <v>47022.6</v>
      </c>
      <c r="E58" s="25">
        <f>I58+K58+M58+O58+Q58+S58+U58+W58+Y58+AA58+AC58+AE58</f>
        <v>34373.9</v>
      </c>
      <c r="F58" s="36">
        <f>E58/B58*100</f>
        <v>13.870387721519704</v>
      </c>
      <c r="G58" s="45">
        <f>E58/C58*100</f>
        <v>73.02409075458873</v>
      </c>
      <c r="H58" s="41">
        <v>23798</v>
      </c>
      <c r="I58" s="41">
        <v>12936.7</v>
      </c>
      <c r="J58" s="41">
        <v>23274</v>
      </c>
      <c r="K58" s="41">
        <v>21437.2</v>
      </c>
      <c r="L58" s="41">
        <v>19614.3</v>
      </c>
      <c r="M58" s="41"/>
      <c r="N58" s="41">
        <v>25119.8</v>
      </c>
      <c r="O58" s="41"/>
      <c r="P58" s="41">
        <v>24617.2</v>
      </c>
      <c r="Q58" s="41"/>
      <c r="R58" s="41">
        <v>21430.8</v>
      </c>
      <c r="S58" s="41"/>
      <c r="T58" s="41">
        <v>21561.2</v>
      </c>
      <c r="U58" s="41"/>
      <c r="V58" s="41">
        <v>16986</v>
      </c>
      <c r="W58" s="41"/>
      <c r="X58" s="41">
        <v>18129.1</v>
      </c>
      <c r="Y58" s="41"/>
      <c r="Z58" s="41">
        <v>21054</v>
      </c>
      <c r="AA58" s="41"/>
      <c r="AB58" s="41">
        <v>17035.3</v>
      </c>
      <c r="AC58" s="41"/>
      <c r="AD58" s="41">
        <v>15202.5</v>
      </c>
      <c r="AE58" s="41"/>
      <c r="AF58" s="55"/>
    </row>
    <row r="59" spans="1:32" s="14" customFormat="1" ht="18.75">
      <c r="A59" s="3" t="s">
        <v>15</v>
      </c>
      <c r="B59" s="3"/>
      <c r="C59" s="3"/>
      <c r="D59" s="3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56"/>
    </row>
    <row r="60" spans="1:32" s="14" customFormat="1" ht="18.75">
      <c r="A60" s="3" t="s">
        <v>16</v>
      </c>
      <c r="B60" s="3"/>
      <c r="C60" s="3"/>
      <c r="D60" s="3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s="14" customFormat="1" ht="18.75">
      <c r="A61" s="3"/>
      <c r="B61" s="4"/>
      <c r="C61" s="4"/>
      <c r="D61" s="4"/>
      <c r="E61" s="4"/>
      <c r="F61" s="4"/>
      <c r="G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s="14" customFormat="1" ht="93.75">
      <c r="A62" s="18" t="s">
        <v>22</v>
      </c>
      <c r="B62" s="23">
        <f>H62+J62+L62+N62+P62+R62+T62+V62+X62+Z62+AB62+AD62</f>
        <v>12241.8</v>
      </c>
      <c r="C62" s="19">
        <f>C64</f>
        <v>1773.2</v>
      </c>
      <c r="D62" s="19">
        <f>D64</f>
        <v>1773.2</v>
      </c>
      <c r="E62" s="19">
        <f>E64</f>
        <v>1404.2</v>
      </c>
      <c r="F62" s="37">
        <f>E62/B62*100</f>
        <v>11.470535378784167</v>
      </c>
      <c r="G62" s="37">
        <f>E62/C62*100</f>
        <v>79.19016467403564</v>
      </c>
      <c r="H62" s="19">
        <f>H64</f>
        <v>732.5</v>
      </c>
      <c r="I62" s="19">
        <f>I64</f>
        <v>489.3</v>
      </c>
      <c r="J62" s="19">
        <f aca="true" t="shared" si="22" ref="J62:AD62">J64</f>
        <v>1040.7</v>
      </c>
      <c r="K62" s="19">
        <f>K64</f>
        <v>914.9</v>
      </c>
      <c r="L62" s="19">
        <f t="shared" si="22"/>
        <v>948.1</v>
      </c>
      <c r="M62" s="19">
        <f>M64</f>
        <v>0</v>
      </c>
      <c r="N62" s="19">
        <f t="shared" si="22"/>
        <v>1004</v>
      </c>
      <c r="O62" s="19">
        <f>O64</f>
        <v>0</v>
      </c>
      <c r="P62" s="19">
        <f t="shared" si="22"/>
        <v>1470.2</v>
      </c>
      <c r="Q62" s="19">
        <f>Q64</f>
        <v>0</v>
      </c>
      <c r="R62" s="19">
        <f t="shared" si="22"/>
        <v>1606.7</v>
      </c>
      <c r="S62" s="19">
        <f>S64</f>
        <v>0</v>
      </c>
      <c r="T62" s="19">
        <f t="shared" si="22"/>
        <v>916.3</v>
      </c>
      <c r="U62" s="19">
        <f>U64</f>
        <v>0</v>
      </c>
      <c r="V62" s="19">
        <f t="shared" si="22"/>
        <v>622</v>
      </c>
      <c r="W62" s="19">
        <f>W64</f>
        <v>0</v>
      </c>
      <c r="X62" s="19">
        <f t="shared" si="22"/>
        <v>941.4</v>
      </c>
      <c r="Y62" s="19">
        <f>Y64</f>
        <v>0</v>
      </c>
      <c r="Z62" s="19">
        <f t="shared" si="22"/>
        <v>960.2</v>
      </c>
      <c r="AA62" s="19">
        <f>AA64</f>
        <v>0</v>
      </c>
      <c r="AB62" s="19">
        <f t="shared" si="22"/>
        <v>918.8</v>
      </c>
      <c r="AC62" s="19">
        <f>AC64</f>
        <v>0</v>
      </c>
      <c r="AD62" s="19">
        <f t="shared" si="22"/>
        <v>1080.9</v>
      </c>
      <c r="AE62" s="19">
        <f>AE64</f>
        <v>0</v>
      </c>
      <c r="AF62" s="19"/>
    </row>
    <row r="63" spans="1:32" s="14" customFormat="1" ht="187.5">
      <c r="A63" s="4" t="s">
        <v>44</v>
      </c>
      <c r="B63" s="3"/>
      <c r="C63" s="3"/>
      <c r="D63" s="3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s="14" customFormat="1" ht="18.75">
      <c r="A64" s="4" t="s">
        <v>17</v>
      </c>
      <c r="B64" s="22">
        <f>H64+J64+L64+N64+P64+R64+T64+V64+X64+Z64+AB64+AD64</f>
        <v>12241.8</v>
      </c>
      <c r="C64" s="2">
        <f>C65+C66+C67+C68</f>
        <v>1773.2</v>
      </c>
      <c r="D64" s="2">
        <f>D65+D66+D67+D68</f>
        <v>1773.2</v>
      </c>
      <c r="E64" s="2">
        <f>E65+E66+E67+E68</f>
        <v>1404.2</v>
      </c>
      <c r="F64" s="36">
        <f>E64/B64*100</f>
        <v>11.470535378784167</v>
      </c>
      <c r="G64" s="36">
        <f>E64/C64*100</f>
        <v>79.19016467403564</v>
      </c>
      <c r="H64" s="2">
        <f aca="true" t="shared" si="23" ref="H64:AD64">H65+H66+H67+H68</f>
        <v>732.5</v>
      </c>
      <c r="I64" s="2">
        <f>I65+I66+I67+I68</f>
        <v>489.3</v>
      </c>
      <c r="J64" s="2">
        <f t="shared" si="23"/>
        <v>1040.7</v>
      </c>
      <c r="K64" s="2">
        <f>K65+K66+K67+K68</f>
        <v>914.9</v>
      </c>
      <c r="L64" s="2">
        <f t="shared" si="23"/>
        <v>948.1</v>
      </c>
      <c r="M64" s="2">
        <f>M65+M66+M67+M68</f>
        <v>0</v>
      </c>
      <c r="N64" s="2">
        <f t="shared" si="23"/>
        <v>1004</v>
      </c>
      <c r="O64" s="2">
        <f>O65+O66+O67+O68</f>
        <v>0</v>
      </c>
      <c r="P64" s="2">
        <f t="shared" si="23"/>
        <v>1470.2</v>
      </c>
      <c r="Q64" s="2">
        <f>Q65+Q66+Q67+Q68</f>
        <v>0</v>
      </c>
      <c r="R64" s="2">
        <f t="shared" si="23"/>
        <v>1606.7</v>
      </c>
      <c r="S64" s="2">
        <f>S65+S66+S67+S68</f>
        <v>0</v>
      </c>
      <c r="T64" s="2">
        <f t="shared" si="23"/>
        <v>916.3</v>
      </c>
      <c r="U64" s="2">
        <f>U65+U66+U67+U68</f>
        <v>0</v>
      </c>
      <c r="V64" s="2">
        <f t="shared" si="23"/>
        <v>622</v>
      </c>
      <c r="W64" s="2">
        <f>W65+W66+W67+W68</f>
        <v>0</v>
      </c>
      <c r="X64" s="2">
        <f t="shared" si="23"/>
        <v>941.4</v>
      </c>
      <c r="Y64" s="2">
        <f>Y65+Y66+Y67+Y68</f>
        <v>0</v>
      </c>
      <c r="Z64" s="2">
        <f t="shared" si="23"/>
        <v>960.2</v>
      </c>
      <c r="AA64" s="2">
        <f>AA65+AA66+AA67+AA68</f>
        <v>0</v>
      </c>
      <c r="AB64" s="2">
        <f t="shared" si="23"/>
        <v>918.8</v>
      </c>
      <c r="AC64" s="2">
        <f>AC65+AC66+AC67+AC68</f>
        <v>0</v>
      </c>
      <c r="AD64" s="2">
        <f t="shared" si="23"/>
        <v>1080.9</v>
      </c>
      <c r="AE64" s="2">
        <f>AE65+AE66+AE67+AE68</f>
        <v>0</v>
      </c>
      <c r="AF64" s="2"/>
    </row>
    <row r="65" spans="1:32" s="14" customFormat="1" ht="18.75">
      <c r="A65" s="3" t="s">
        <v>13</v>
      </c>
      <c r="B65" s="3"/>
      <c r="C65" s="2"/>
      <c r="D65" s="2"/>
      <c r="E65" s="2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s="14" customFormat="1" ht="18.75">
      <c r="A66" s="3" t="s">
        <v>14</v>
      </c>
      <c r="B66" s="25">
        <f>H66+J66+L66+N66+P66+R66+T66+V66+X66+Z66+AB66+AD66</f>
        <v>12241.8</v>
      </c>
      <c r="C66" s="2">
        <f>C72</f>
        <v>1773.2</v>
      </c>
      <c r="D66" s="2">
        <f>D72</f>
        <v>1773.2</v>
      </c>
      <c r="E66" s="2">
        <f>E72</f>
        <v>1404.2</v>
      </c>
      <c r="F66" s="36">
        <f>E66/B66*100</f>
        <v>11.470535378784167</v>
      </c>
      <c r="G66" s="36">
        <f>E66/C66*100</f>
        <v>79.19016467403564</v>
      </c>
      <c r="H66" s="2">
        <f>H72</f>
        <v>732.5</v>
      </c>
      <c r="I66" s="2">
        <f>I72</f>
        <v>489.3</v>
      </c>
      <c r="J66" s="2">
        <f aca="true" t="shared" si="24" ref="J66:AD66">J72</f>
        <v>1040.7</v>
      </c>
      <c r="K66" s="2">
        <f>K72</f>
        <v>914.9</v>
      </c>
      <c r="L66" s="2">
        <f t="shared" si="24"/>
        <v>948.1</v>
      </c>
      <c r="M66" s="2">
        <f>M72</f>
        <v>0</v>
      </c>
      <c r="N66" s="2">
        <f t="shared" si="24"/>
        <v>1004</v>
      </c>
      <c r="O66" s="2">
        <f>O72</f>
        <v>0</v>
      </c>
      <c r="P66" s="2">
        <f t="shared" si="24"/>
        <v>1470.2</v>
      </c>
      <c r="Q66" s="2">
        <f>Q72</f>
        <v>0</v>
      </c>
      <c r="R66" s="2">
        <f t="shared" si="24"/>
        <v>1606.7</v>
      </c>
      <c r="S66" s="2">
        <f>S72</f>
        <v>0</v>
      </c>
      <c r="T66" s="2">
        <f t="shared" si="24"/>
        <v>916.3</v>
      </c>
      <c r="U66" s="2">
        <f>U72</f>
        <v>0</v>
      </c>
      <c r="V66" s="2">
        <f t="shared" si="24"/>
        <v>622</v>
      </c>
      <c r="W66" s="2">
        <f>W72</f>
        <v>0</v>
      </c>
      <c r="X66" s="2">
        <f t="shared" si="24"/>
        <v>941.4</v>
      </c>
      <c r="Y66" s="2">
        <f>Y72</f>
        <v>0</v>
      </c>
      <c r="Z66" s="2">
        <f t="shared" si="24"/>
        <v>960.2</v>
      </c>
      <c r="AA66" s="2">
        <f>AA72</f>
        <v>0</v>
      </c>
      <c r="AB66" s="2">
        <f t="shared" si="24"/>
        <v>918.8</v>
      </c>
      <c r="AC66" s="2">
        <f>AC72</f>
        <v>0</v>
      </c>
      <c r="AD66" s="2">
        <f t="shared" si="24"/>
        <v>1080.9</v>
      </c>
      <c r="AE66" s="2">
        <f>AE72</f>
        <v>0</v>
      </c>
      <c r="AF66" s="2"/>
    </row>
    <row r="67" spans="1:32" s="14" customFormat="1" ht="18.75">
      <c r="A67" s="3" t="s">
        <v>15</v>
      </c>
      <c r="B67" s="3"/>
      <c r="C67" s="2"/>
      <c r="D67" s="3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s="14" customFormat="1" ht="18.75">
      <c r="A68" s="3" t="s">
        <v>16</v>
      </c>
      <c r="B68" s="3"/>
      <c r="C68" s="2"/>
      <c r="D68" s="3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s="14" customFormat="1" ht="168.75">
      <c r="A69" s="3" t="s">
        <v>45</v>
      </c>
      <c r="B69" s="15"/>
      <c r="C69" s="15"/>
      <c r="D69" s="15"/>
      <c r="E69" s="15"/>
      <c r="F69" s="15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54" t="s">
        <v>71</v>
      </c>
    </row>
    <row r="70" spans="1:32" s="14" customFormat="1" ht="18.75">
      <c r="A70" s="4" t="s">
        <v>17</v>
      </c>
      <c r="B70" s="22">
        <f>H70+J70+L70+N70+P70+R70+T70+V70+X70+Z70+AB70+AD70</f>
        <v>12241.8</v>
      </c>
      <c r="C70" s="25">
        <f>C71+C72+C73+C74</f>
        <v>1773.2</v>
      </c>
      <c r="D70" s="25">
        <f>D71+D72+D73+D74</f>
        <v>1773.2</v>
      </c>
      <c r="E70" s="25">
        <f>E71+E72+E73+E74</f>
        <v>1404.2</v>
      </c>
      <c r="F70" s="36">
        <f>E70/B70*100</f>
        <v>11.470535378784167</v>
      </c>
      <c r="G70" s="36">
        <f>E70/C70*100</f>
        <v>79.19016467403564</v>
      </c>
      <c r="H70" s="2">
        <f aca="true" t="shared" si="25" ref="H70:AE70">H71+H72+H73+H74</f>
        <v>732.5</v>
      </c>
      <c r="I70" s="2">
        <f t="shared" si="25"/>
        <v>489.3</v>
      </c>
      <c r="J70" s="2">
        <f t="shared" si="25"/>
        <v>1040.7</v>
      </c>
      <c r="K70" s="2">
        <f t="shared" si="25"/>
        <v>914.9</v>
      </c>
      <c r="L70" s="2">
        <f t="shared" si="25"/>
        <v>948.1</v>
      </c>
      <c r="M70" s="2">
        <f t="shared" si="25"/>
        <v>0</v>
      </c>
      <c r="N70" s="2">
        <f t="shared" si="25"/>
        <v>1004</v>
      </c>
      <c r="O70" s="2">
        <f t="shared" si="25"/>
        <v>0</v>
      </c>
      <c r="P70" s="2">
        <f t="shared" si="25"/>
        <v>1470.2</v>
      </c>
      <c r="Q70" s="2">
        <f t="shared" si="25"/>
        <v>0</v>
      </c>
      <c r="R70" s="2">
        <f t="shared" si="25"/>
        <v>1606.7</v>
      </c>
      <c r="S70" s="2">
        <f t="shared" si="25"/>
        <v>0</v>
      </c>
      <c r="T70" s="2">
        <f t="shared" si="25"/>
        <v>916.3</v>
      </c>
      <c r="U70" s="2">
        <f t="shared" si="25"/>
        <v>0</v>
      </c>
      <c r="V70" s="2">
        <f t="shared" si="25"/>
        <v>622</v>
      </c>
      <c r="W70" s="2">
        <f t="shared" si="25"/>
        <v>0</v>
      </c>
      <c r="X70" s="2">
        <f t="shared" si="25"/>
        <v>941.4</v>
      </c>
      <c r="Y70" s="2">
        <f t="shared" si="25"/>
        <v>0</v>
      </c>
      <c r="Z70" s="2">
        <f t="shared" si="25"/>
        <v>960.2</v>
      </c>
      <c r="AA70" s="2">
        <f t="shared" si="25"/>
        <v>0</v>
      </c>
      <c r="AB70" s="2">
        <f t="shared" si="25"/>
        <v>918.8</v>
      </c>
      <c r="AC70" s="2">
        <f t="shared" si="25"/>
        <v>0</v>
      </c>
      <c r="AD70" s="2">
        <f t="shared" si="25"/>
        <v>1080.9</v>
      </c>
      <c r="AE70" s="2">
        <f t="shared" si="25"/>
        <v>0</v>
      </c>
      <c r="AF70" s="55"/>
    </row>
    <row r="71" spans="1:32" s="14" customFormat="1" ht="18.75">
      <c r="A71" s="3" t="s">
        <v>13</v>
      </c>
      <c r="B71" s="3"/>
      <c r="C71" s="25">
        <f>H71</f>
        <v>0</v>
      </c>
      <c r="D71" s="3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55"/>
    </row>
    <row r="72" spans="1:32" s="42" customFormat="1" ht="18.75">
      <c r="A72" s="3" t="s">
        <v>14</v>
      </c>
      <c r="B72" s="25">
        <f>H72+J72+L72+N72+P72+R72+T72+V72+X72+Z72+AB72+AD72</f>
        <v>12241.8</v>
      </c>
      <c r="C72" s="25">
        <f>H72+J72</f>
        <v>1773.2</v>
      </c>
      <c r="D72" s="25">
        <v>1773.2</v>
      </c>
      <c r="E72" s="25">
        <f>I72+K72+M72+O72+Q72+S72+U72+W72+Y72+AA72+AC72+AE72</f>
        <v>1404.2</v>
      </c>
      <c r="F72" s="36">
        <f>E72/B72*100</f>
        <v>11.470535378784167</v>
      </c>
      <c r="G72" s="36">
        <f>E72/C72*100</f>
        <v>79.19016467403564</v>
      </c>
      <c r="H72" s="41">
        <v>732.5</v>
      </c>
      <c r="I72" s="41">
        <v>489.3</v>
      </c>
      <c r="J72" s="41">
        <v>1040.7</v>
      </c>
      <c r="K72" s="41">
        <v>914.9</v>
      </c>
      <c r="L72" s="41">
        <v>948.1</v>
      </c>
      <c r="M72" s="41"/>
      <c r="N72" s="41">
        <v>1004</v>
      </c>
      <c r="O72" s="41"/>
      <c r="P72" s="41">
        <v>1470.2</v>
      </c>
      <c r="Q72" s="41"/>
      <c r="R72" s="41">
        <v>1606.7</v>
      </c>
      <c r="S72" s="41"/>
      <c r="T72" s="41">
        <v>916.3</v>
      </c>
      <c r="U72" s="41"/>
      <c r="V72" s="41">
        <v>622</v>
      </c>
      <c r="W72" s="41"/>
      <c r="X72" s="41">
        <v>941.4</v>
      </c>
      <c r="Y72" s="41"/>
      <c r="Z72" s="41">
        <v>960.2</v>
      </c>
      <c r="AA72" s="41"/>
      <c r="AB72" s="41">
        <v>918.8</v>
      </c>
      <c r="AC72" s="41"/>
      <c r="AD72" s="41">
        <v>1080.9</v>
      </c>
      <c r="AE72" s="41"/>
      <c r="AF72" s="55"/>
    </row>
    <row r="73" spans="1:32" s="14" customFormat="1" ht="18.75">
      <c r="A73" s="3" t="s">
        <v>15</v>
      </c>
      <c r="B73" s="3"/>
      <c r="C73" s="3"/>
      <c r="D73" s="3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56"/>
    </row>
    <row r="74" spans="1:32" s="14" customFormat="1" ht="18.75">
      <c r="A74" s="3" t="s">
        <v>16</v>
      </c>
      <c r="B74" s="3"/>
      <c r="C74" s="3"/>
      <c r="D74" s="3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s="14" customFormat="1" ht="56.25">
      <c r="A75" s="3" t="s">
        <v>24</v>
      </c>
      <c r="B75" s="15"/>
      <c r="C75" s="15"/>
      <c r="D75" s="15"/>
      <c r="E75" s="15"/>
      <c r="F75" s="15"/>
      <c r="G75" s="1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s="14" customFormat="1" ht="18.75">
      <c r="A76" s="4" t="s">
        <v>17</v>
      </c>
      <c r="B76" s="3"/>
      <c r="C76" s="3"/>
      <c r="D76" s="3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s="14" customFormat="1" ht="18.75">
      <c r="A77" s="3" t="s">
        <v>13</v>
      </c>
      <c r="B77" s="3"/>
      <c r="C77" s="3"/>
      <c r="D77" s="3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s="14" customFormat="1" ht="18.75">
      <c r="A78" s="3" t="s">
        <v>14</v>
      </c>
      <c r="B78" s="3"/>
      <c r="C78" s="3"/>
      <c r="D78" s="3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s="14" customFormat="1" ht="18.75">
      <c r="A79" s="3" t="s">
        <v>15</v>
      </c>
      <c r="B79" s="3"/>
      <c r="C79" s="3"/>
      <c r="D79" s="3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s="14" customFormat="1" ht="18.75">
      <c r="A80" s="3" t="s">
        <v>16</v>
      </c>
      <c r="B80" s="3"/>
      <c r="C80" s="3"/>
      <c r="D80" s="3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s="14" customFormat="1" ht="56.25">
      <c r="A81" s="18" t="s">
        <v>46</v>
      </c>
      <c r="B81" s="23">
        <f>H81+J81+L81+N81+P81+R81+T81+V81+X81+Z81+AB81+AD81</f>
        <v>26040.300000000003</v>
      </c>
      <c r="C81" s="19">
        <f>C83+C101+C119</f>
        <v>4238.6</v>
      </c>
      <c r="D81" s="19">
        <f>D83+D101+D119</f>
        <v>4189.89</v>
      </c>
      <c r="E81" s="19">
        <f>E83+E101+E119</f>
        <v>2790.22</v>
      </c>
      <c r="F81" s="37">
        <f>E81/B81*100</f>
        <v>10.715007123573843</v>
      </c>
      <c r="G81" s="37">
        <f>E81/C81*100</f>
        <v>65.82881139999056</v>
      </c>
      <c r="H81" s="19">
        <f>H83+H101+H119</f>
        <v>1949.4</v>
      </c>
      <c r="I81" s="19">
        <f>I83+I101+I119</f>
        <v>838.52</v>
      </c>
      <c r="J81" s="19">
        <f aca="true" t="shared" si="26" ref="J81:AD81">J83+J101+J119</f>
        <v>2289.2</v>
      </c>
      <c r="K81" s="19">
        <f>K83+K101+K119</f>
        <v>1951.6999999999998</v>
      </c>
      <c r="L81" s="19">
        <f t="shared" si="26"/>
        <v>2299.6</v>
      </c>
      <c r="M81" s="19">
        <f>M83+M101+M119</f>
        <v>0</v>
      </c>
      <c r="N81" s="19">
        <f t="shared" si="26"/>
        <v>2822.2999999999997</v>
      </c>
      <c r="O81" s="19">
        <f>O83+O101+O119</f>
        <v>0</v>
      </c>
      <c r="P81" s="19">
        <f t="shared" si="26"/>
        <v>1807.9</v>
      </c>
      <c r="Q81" s="19">
        <f>Q83+Q101+Q119</f>
        <v>0</v>
      </c>
      <c r="R81" s="19">
        <f t="shared" si="26"/>
        <v>2346.1</v>
      </c>
      <c r="S81" s="19">
        <f>S83+S101+S119</f>
        <v>0</v>
      </c>
      <c r="T81" s="19">
        <f t="shared" si="26"/>
        <v>3254.1</v>
      </c>
      <c r="U81" s="19">
        <f>U83+U101+U119</f>
        <v>0</v>
      </c>
      <c r="V81" s="19">
        <f t="shared" si="26"/>
        <v>1611.2</v>
      </c>
      <c r="W81" s="19">
        <f>W83+W101+W119</f>
        <v>0</v>
      </c>
      <c r="X81" s="19">
        <f t="shared" si="26"/>
        <v>1488.8999999999999</v>
      </c>
      <c r="Y81" s="19">
        <f>Y83+Y101+Y119</f>
        <v>0</v>
      </c>
      <c r="Z81" s="19">
        <f t="shared" si="26"/>
        <v>2448.4</v>
      </c>
      <c r="AA81" s="19">
        <f>AA83+AA101+AA119</f>
        <v>0</v>
      </c>
      <c r="AB81" s="19">
        <f t="shared" si="26"/>
        <v>1655.9</v>
      </c>
      <c r="AC81" s="19">
        <f>AC83+AC101+AC119</f>
        <v>0</v>
      </c>
      <c r="AD81" s="19">
        <f t="shared" si="26"/>
        <v>2067.3</v>
      </c>
      <c r="AE81" s="19">
        <f>AE83+AE101+AE119</f>
        <v>0</v>
      </c>
      <c r="AF81" s="19"/>
    </row>
    <row r="82" spans="1:32" s="14" customFormat="1" ht="112.5">
      <c r="A82" s="4" t="s">
        <v>47</v>
      </c>
      <c r="B82" s="3"/>
      <c r="C82" s="3"/>
      <c r="D82" s="3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s="14" customFormat="1" ht="18.75">
      <c r="A83" s="4" t="s">
        <v>17</v>
      </c>
      <c r="B83" s="22">
        <f>H83+J83+L83+N83+P83+R83+T83+V83+X83+Z83+AB83+AD83</f>
        <v>719.7</v>
      </c>
      <c r="C83" s="2">
        <f>C84+C85+C86+C87</f>
        <v>311.5</v>
      </c>
      <c r="D83" s="2">
        <f>D84+D85+D86+D87</f>
        <v>263.5</v>
      </c>
      <c r="E83" s="2">
        <f>E84+E85+E86+E87</f>
        <v>163.5</v>
      </c>
      <c r="F83" s="45">
        <f>E83/B83*100</f>
        <v>22.717799082951228</v>
      </c>
      <c r="G83" s="45">
        <f>E83/C83*100</f>
        <v>52.487961476725516</v>
      </c>
      <c r="H83" s="2">
        <f>H84+H85+H86+H87</f>
        <v>0</v>
      </c>
      <c r="I83" s="2">
        <f aca="true" t="shared" si="27" ref="I83:AE83">I84+I85+I86+I87</f>
        <v>0</v>
      </c>
      <c r="J83" s="2">
        <f t="shared" si="27"/>
        <v>311.5</v>
      </c>
      <c r="K83" s="2">
        <f t="shared" si="27"/>
        <v>163.5</v>
      </c>
      <c r="L83" s="2">
        <f t="shared" si="27"/>
        <v>201.2</v>
      </c>
      <c r="M83" s="2">
        <f t="shared" si="27"/>
        <v>0</v>
      </c>
      <c r="N83" s="2">
        <f t="shared" si="27"/>
        <v>138.5</v>
      </c>
      <c r="O83" s="2">
        <f t="shared" si="27"/>
        <v>0</v>
      </c>
      <c r="P83" s="2">
        <f t="shared" si="27"/>
        <v>8.9</v>
      </c>
      <c r="Q83" s="2">
        <f t="shared" si="27"/>
        <v>0</v>
      </c>
      <c r="R83" s="2">
        <f t="shared" si="27"/>
        <v>0</v>
      </c>
      <c r="S83" s="2">
        <f t="shared" si="27"/>
        <v>0</v>
      </c>
      <c r="T83" s="2">
        <f t="shared" si="27"/>
        <v>0</v>
      </c>
      <c r="U83" s="2">
        <f t="shared" si="27"/>
        <v>0</v>
      </c>
      <c r="V83" s="2">
        <f t="shared" si="27"/>
        <v>0</v>
      </c>
      <c r="W83" s="2">
        <f t="shared" si="27"/>
        <v>0</v>
      </c>
      <c r="X83" s="2">
        <f t="shared" si="27"/>
        <v>59.6</v>
      </c>
      <c r="Y83" s="2">
        <f t="shared" si="27"/>
        <v>0</v>
      </c>
      <c r="Z83" s="2">
        <f t="shared" si="27"/>
        <v>0</v>
      </c>
      <c r="AA83" s="2">
        <f t="shared" si="27"/>
        <v>0</v>
      </c>
      <c r="AB83" s="2">
        <f t="shared" si="27"/>
        <v>0</v>
      </c>
      <c r="AC83" s="2">
        <f t="shared" si="27"/>
        <v>0</v>
      </c>
      <c r="AD83" s="2">
        <f t="shared" si="27"/>
        <v>0</v>
      </c>
      <c r="AE83" s="2">
        <f t="shared" si="27"/>
        <v>0</v>
      </c>
      <c r="AF83" s="2"/>
    </row>
    <row r="84" spans="1:32" s="14" customFormat="1" ht="18.75">
      <c r="A84" s="3" t="s">
        <v>13</v>
      </c>
      <c r="B84" s="3"/>
      <c r="C84" s="2"/>
      <c r="D84" s="2"/>
      <c r="E84" s="2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s="14" customFormat="1" ht="18.75">
      <c r="A85" s="3" t="s">
        <v>14</v>
      </c>
      <c r="B85" s="25">
        <f>H85+J85+L85+N85+P85+R85+T85+V85+X85+Z85+AB85+AD85</f>
        <v>719.7</v>
      </c>
      <c r="C85" s="2">
        <f>C91+C97</f>
        <v>311.5</v>
      </c>
      <c r="D85" s="2">
        <f>D91+D97</f>
        <v>263.5</v>
      </c>
      <c r="E85" s="2">
        <f>E91+E97</f>
        <v>163.5</v>
      </c>
      <c r="F85" s="45">
        <f>E85/B85*100</f>
        <v>22.717799082951228</v>
      </c>
      <c r="G85" s="45">
        <f>E85/C85*100</f>
        <v>52.487961476725516</v>
      </c>
      <c r="H85" s="2">
        <f>H91+H97</f>
        <v>0</v>
      </c>
      <c r="I85" s="2">
        <f aca="true" t="shared" si="28" ref="I85:AE85">I91+I97</f>
        <v>0</v>
      </c>
      <c r="J85" s="2">
        <f t="shared" si="28"/>
        <v>311.5</v>
      </c>
      <c r="K85" s="2">
        <f t="shared" si="28"/>
        <v>163.5</v>
      </c>
      <c r="L85" s="2">
        <f t="shared" si="28"/>
        <v>201.2</v>
      </c>
      <c r="M85" s="2">
        <f t="shared" si="28"/>
        <v>0</v>
      </c>
      <c r="N85" s="2">
        <f t="shared" si="28"/>
        <v>138.5</v>
      </c>
      <c r="O85" s="2">
        <f t="shared" si="28"/>
        <v>0</v>
      </c>
      <c r="P85" s="2">
        <f t="shared" si="28"/>
        <v>8.9</v>
      </c>
      <c r="Q85" s="2">
        <f t="shared" si="28"/>
        <v>0</v>
      </c>
      <c r="R85" s="2">
        <f t="shared" si="28"/>
        <v>0</v>
      </c>
      <c r="S85" s="2">
        <f t="shared" si="28"/>
        <v>0</v>
      </c>
      <c r="T85" s="2">
        <f t="shared" si="28"/>
        <v>0</v>
      </c>
      <c r="U85" s="2">
        <f t="shared" si="28"/>
        <v>0</v>
      </c>
      <c r="V85" s="2">
        <f t="shared" si="28"/>
        <v>0</v>
      </c>
      <c r="W85" s="2">
        <f t="shared" si="28"/>
        <v>0</v>
      </c>
      <c r="X85" s="2">
        <f t="shared" si="28"/>
        <v>59.6</v>
      </c>
      <c r="Y85" s="2">
        <f t="shared" si="28"/>
        <v>0</v>
      </c>
      <c r="Z85" s="2">
        <f t="shared" si="28"/>
        <v>0</v>
      </c>
      <c r="AA85" s="2">
        <f t="shared" si="28"/>
        <v>0</v>
      </c>
      <c r="AB85" s="2">
        <f t="shared" si="28"/>
        <v>0</v>
      </c>
      <c r="AC85" s="2">
        <f t="shared" si="28"/>
        <v>0</v>
      </c>
      <c r="AD85" s="2">
        <f t="shared" si="28"/>
        <v>0</v>
      </c>
      <c r="AE85" s="2">
        <f t="shared" si="28"/>
        <v>0</v>
      </c>
      <c r="AF85" s="2"/>
    </row>
    <row r="86" spans="1:32" s="14" customFormat="1" ht="18.75">
      <c r="A86" s="3" t="s">
        <v>15</v>
      </c>
      <c r="B86" s="3"/>
      <c r="C86" s="2"/>
      <c r="D86" s="3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s="14" customFormat="1" ht="18.75">
      <c r="A87" s="3" t="s">
        <v>16</v>
      </c>
      <c r="B87" s="3"/>
      <c r="C87" s="2"/>
      <c r="D87" s="3"/>
      <c r="E87" s="3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s="14" customFormat="1" ht="75">
      <c r="A88" s="3" t="s">
        <v>25</v>
      </c>
      <c r="B88" s="15"/>
      <c r="C88" s="15"/>
      <c r="D88" s="15"/>
      <c r="E88" s="15"/>
      <c r="F88" s="15"/>
      <c r="G88" s="1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s="14" customFormat="1" ht="18.75">
      <c r="A89" s="4" t="s">
        <v>17</v>
      </c>
      <c r="B89" s="22">
        <f>H89+J89+L89+N89+P89+R89+T89+V89+X89+Z89+AB89+AD89</f>
        <v>619.7</v>
      </c>
      <c r="C89" s="2">
        <f>C90+C91+C92+C93</f>
        <v>211.5</v>
      </c>
      <c r="D89" s="2">
        <f>D90+D91+D92+D93</f>
        <v>163.5</v>
      </c>
      <c r="E89" s="2">
        <f>E90+E91+E92+E93</f>
        <v>163.5</v>
      </c>
      <c r="F89" s="36">
        <f>E89/B89*100</f>
        <v>26.383734064870097</v>
      </c>
      <c r="G89" s="36">
        <f>E89/C89*100</f>
        <v>77.30496453900709</v>
      </c>
      <c r="H89" s="2">
        <f aca="true" t="shared" si="29" ref="H89:AE89">H90+H91+H92+H93</f>
        <v>0</v>
      </c>
      <c r="I89" s="2">
        <f t="shared" si="29"/>
        <v>0</v>
      </c>
      <c r="J89" s="2">
        <f t="shared" si="29"/>
        <v>211.5</v>
      </c>
      <c r="K89" s="2">
        <f t="shared" si="29"/>
        <v>163.5</v>
      </c>
      <c r="L89" s="2">
        <f t="shared" si="29"/>
        <v>201.2</v>
      </c>
      <c r="M89" s="2">
        <f t="shared" si="29"/>
        <v>0</v>
      </c>
      <c r="N89" s="2">
        <f t="shared" si="29"/>
        <v>138.5</v>
      </c>
      <c r="O89" s="2">
        <f t="shared" si="29"/>
        <v>0</v>
      </c>
      <c r="P89" s="2">
        <f t="shared" si="29"/>
        <v>8.9</v>
      </c>
      <c r="Q89" s="2">
        <f t="shared" si="29"/>
        <v>0</v>
      </c>
      <c r="R89" s="2">
        <f t="shared" si="29"/>
        <v>0</v>
      </c>
      <c r="S89" s="2">
        <f t="shared" si="29"/>
        <v>0</v>
      </c>
      <c r="T89" s="2">
        <f t="shared" si="29"/>
        <v>0</v>
      </c>
      <c r="U89" s="2">
        <f t="shared" si="29"/>
        <v>0</v>
      </c>
      <c r="V89" s="2">
        <f t="shared" si="29"/>
        <v>0</v>
      </c>
      <c r="W89" s="2">
        <f t="shared" si="29"/>
        <v>0</v>
      </c>
      <c r="X89" s="2">
        <f t="shared" si="29"/>
        <v>59.6</v>
      </c>
      <c r="Y89" s="2">
        <f t="shared" si="29"/>
        <v>0</v>
      </c>
      <c r="Z89" s="2">
        <f t="shared" si="29"/>
        <v>0</v>
      </c>
      <c r="AA89" s="2">
        <f t="shared" si="29"/>
        <v>0</v>
      </c>
      <c r="AB89" s="2">
        <f t="shared" si="29"/>
        <v>0</v>
      </c>
      <c r="AC89" s="2">
        <f t="shared" si="29"/>
        <v>0</v>
      </c>
      <c r="AD89" s="2">
        <f t="shared" si="29"/>
        <v>0</v>
      </c>
      <c r="AE89" s="2">
        <f t="shared" si="29"/>
        <v>0</v>
      </c>
      <c r="AF89" s="2"/>
    </row>
    <row r="90" spans="1:32" s="14" customFormat="1" ht="18.75">
      <c r="A90" s="3" t="s">
        <v>13</v>
      </c>
      <c r="B90" s="3"/>
      <c r="C90" s="2"/>
      <c r="D90" s="3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s="14" customFormat="1" ht="131.25">
      <c r="A91" s="3" t="s">
        <v>14</v>
      </c>
      <c r="B91" s="25">
        <f>H91+J91+L91+N91+P91+R91+T91+V91+X91+Z91+AB91+AD91</f>
        <v>619.7</v>
      </c>
      <c r="C91" s="25">
        <f>H91+J91</f>
        <v>211.5</v>
      </c>
      <c r="D91" s="25">
        <v>163.5</v>
      </c>
      <c r="E91" s="25">
        <f>I91+K91+M91+O91+Q91+S91+U91+W91+Y91+AA91+AC91+AE91</f>
        <v>163.5</v>
      </c>
      <c r="F91" s="36">
        <f>E91/B91*100</f>
        <v>26.383734064870097</v>
      </c>
      <c r="G91" s="36">
        <f>E91/C91*100</f>
        <v>77.30496453900709</v>
      </c>
      <c r="H91" s="2"/>
      <c r="I91" s="2"/>
      <c r="J91" s="2">
        <v>211.5</v>
      </c>
      <c r="K91" s="2">
        <v>163.5</v>
      </c>
      <c r="L91" s="2">
        <v>201.2</v>
      </c>
      <c r="M91" s="2"/>
      <c r="N91" s="2">
        <v>138.5</v>
      </c>
      <c r="O91" s="2"/>
      <c r="P91" s="2">
        <v>8.9</v>
      </c>
      <c r="Q91" s="2"/>
      <c r="R91" s="2"/>
      <c r="S91" s="2"/>
      <c r="T91" s="2"/>
      <c r="U91" s="2"/>
      <c r="V91" s="2"/>
      <c r="W91" s="2"/>
      <c r="X91" s="2">
        <v>59.6</v>
      </c>
      <c r="Y91" s="2"/>
      <c r="Z91" s="2"/>
      <c r="AA91" s="2"/>
      <c r="AB91" s="2"/>
      <c r="AC91" s="2"/>
      <c r="AD91" s="2"/>
      <c r="AE91" s="2"/>
      <c r="AF91" s="30" t="s">
        <v>83</v>
      </c>
    </row>
    <row r="92" spans="1:32" s="14" customFormat="1" ht="18.75">
      <c r="A92" s="3" t="s">
        <v>15</v>
      </c>
      <c r="B92" s="3"/>
      <c r="C92" s="2"/>
      <c r="D92" s="3"/>
      <c r="E92" s="3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30"/>
    </row>
    <row r="93" spans="1:32" s="14" customFormat="1" ht="18.75">
      <c r="A93" s="3" t="s">
        <v>16</v>
      </c>
      <c r="B93" s="3"/>
      <c r="C93" s="2"/>
      <c r="D93" s="3"/>
      <c r="E93" s="3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30"/>
    </row>
    <row r="94" spans="1:32" s="14" customFormat="1" ht="93.75">
      <c r="A94" s="3" t="s">
        <v>26</v>
      </c>
      <c r="B94" s="15"/>
      <c r="C94" s="15"/>
      <c r="D94" s="15"/>
      <c r="E94" s="15"/>
      <c r="F94" s="15"/>
      <c r="G94" s="1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30"/>
    </row>
    <row r="95" spans="1:32" s="14" customFormat="1" ht="18.75">
      <c r="A95" s="4" t="s">
        <v>17</v>
      </c>
      <c r="B95" s="22">
        <f>H95+J95+L95+N95+P95+R95+T95+V95+X95+Z95+AB95+AD95</f>
        <v>100</v>
      </c>
      <c r="C95" s="2">
        <f>C96+C97+C98+C99</f>
        <v>100</v>
      </c>
      <c r="D95" s="2">
        <f>D96+D97+D98+D99</f>
        <v>100</v>
      </c>
      <c r="E95" s="2">
        <f>E96+E97+E98+E99</f>
        <v>0</v>
      </c>
      <c r="F95" s="22"/>
      <c r="G95" s="22"/>
      <c r="H95" s="2">
        <f aca="true" t="shared" si="30" ref="H95:AD95">H96+H97+H98+H99</f>
        <v>0</v>
      </c>
      <c r="I95" s="2"/>
      <c r="J95" s="2">
        <f t="shared" si="30"/>
        <v>100</v>
      </c>
      <c r="K95" s="2"/>
      <c r="L95" s="2">
        <f t="shared" si="30"/>
        <v>0</v>
      </c>
      <c r="M95" s="2"/>
      <c r="N95" s="2">
        <f t="shared" si="30"/>
        <v>0</v>
      </c>
      <c r="O95" s="2"/>
      <c r="P95" s="2">
        <f t="shared" si="30"/>
        <v>0</v>
      </c>
      <c r="Q95" s="2"/>
      <c r="R95" s="2">
        <f t="shared" si="30"/>
        <v>0</v>
      </c>
      <c r="S95" s="2"/>
      <c r="T95" s="2">
        <f t="shared" si="30"/>
        <v>0</v>
      </c>
      <c r="U95" s="2"/>
      <c r="V95" s="2">
        <f t="shared" si="30"/>
        <v>0</v>
      </c>
      <c r="W95" s="2"/>
      <c r="X95" s="2">
        <f t="shared" si="30"/>
        <v>0</v>
      </c>
      <c r="Y95" s="2"/>
      <c r="Z95" s="2">
        <f t="shared" si="30"/>
        <v>0</v>
      </c>
      <c r="AA95" s="2"/>
      <c r="AB95" s="2">
        <f t="shared" si="30"/>
        <v>0</v>
      </c>
      <c r="AC95" s="2"/>
      <c r="AD95" s="2">
        <f t="shared" si="30"/>
        <v>0</v>
      </c>
      <c r="AE95" s="2"/>
      <c r="AF95" s="30"/>
    </row>
    <row r="96" spans="1:32" s="14" customFormat="1" ht="18.75">
      <c r="A96" s="3" t="s">
        <v>13</v>
      </c>
      <c r="B96" s="3"/>
      <c r="C96" s="2"/>
      <c r="D96" s="3"/>
      <c r="E96" s="3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30"/>
    </row>
    <row r="97" spans="1:32" s="14" customFormat="1" ht="75">
      <c r="A97" s="3" t="s">
        <v>14</v>
      </c>
      <c r="B97" s="25">
        <f>H97+J97+L97+N97+P97+R97+T97+V97+X97+Z97+AB97+AD97</f>
        <v>100</v>
      </c>
      <c r="C97" s="25">
        <f>H97+J97</f>
        <v>100</v>
      </c>
      <c r="D97" s="25">
        <v>100</v>
      </c>
      <c r="E97" s="25"/>
      <c r="F97" s="36">
        <f>E97/B97*100</f>
        <v>0</v>
      </c>
      <c r="G97" s="36">
        <f>E97/C97*100</f>
        <v>0</v>
      </c>
      <c r="H97" s="2"/>
      <c r="I97" s="2"/>
      <c r="J97" s="2">
        <v>100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30" t="s">
        <v>84</v>
      </c>
    </row>
    <row r="98" spans="1:32" s="14" customFormat="1" ht="18.75">
      <c r="A98" s="3" t="s">
        <v>15</v>
      </c>
      <c r="B98" s="3"/>
      <c r="C98" s="2"/>
      <c r="D98" s="3"/>
      <c r="E98" s="3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s="14" customFormat="1" ht="18.75">
      <c r="A99" s="3" t="s">
        <v>16</v>
      </c>
      <c r="B99" s="3"/>
      <c r="C99" s="3"/>
      <c r="D99" s="3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s="14" customFormat="1" ht="93.75">
      <c r="A100" s="4" t="s">
        <v>48</v>
      </c>
      <c r="B100" s="3"/>
      <c r="C100" s="3"/>
      <c r="D100" s="3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s="14" customFormat="1" ht="18.75">
      <c r="A101" s="4" t="s">
        <v>17</v>
      </c>
      <c r="B101" s="22">
        <f>H101+J101+L101+N101+P101+R101+T101+V101+X101+Z101+AB101+AD101</f>
        <v>751.3999999999999</v>
      </c>
      <c r="C101" s="2">
        <f>C102+C103+C104+C105</f>
        <v>219.8</v>
      </c>
      <c r="D101" s="2">
        <f>D102+D103+D104+D105</f>
        <v>219.09</v>
      </c>
      <c r="E101" s="2">
        <f>E102+E103+E104+E105</f>
        <v>219.1</v>
      </c>
      <c r="F101" s="45">
        <f>E101/B101*100</f>
        <v>29.15890338035667</v>
      </c>
      <c r="G101" s="45">
        <f>E101/C101*100</f>
        <v>99.68152866242038</v>
      </c>
      <c r="H101" s="2">
        <f>H102+H103+H104+H105</f>
        <v>0</v>
      </c>
      <c r="I101" s="2">
        <f aca="true" t="shared" si="31" ref="I101:AE101">I102+I103+I104+I105</f>
        <v>0</v>
      </c>
      <c r="J101" s="2">
        <f t="shared" si="31"/>
        <v>219.8</v>
      </c>
      <c r="K101" s="2">
        <f t="shared" si="31"/>
        <v>219.1</v>
      </c>
      <c r="L101" s="2">
        <f t="shared" si="31"/>
        <v>205.6</v>
      </c>
      <c r="M101" s="2">
        <f t="shared" si="31"/>
        <v>0</v>
      </c>
      <c r="N101" s="2">
        <f t="shared" si="31"/>
        <v>232.2</v>
      </c>
      <c r="O101" s="2">
        <f t="shared" si="31"/>
        <v>0</v>
      </c>
      <c r="P101" s="2">
        <f t="shared" si="31"/>
        <v>0</v>
      </c>
      <c r="Q101" s="2">
        <f t="shared" si="31"/>
        <v>0</v>
      </c>
      <c r="R101" s="2">
        <f t="shared" si="31"/>
        <v>0</v>
      </c>
      <c r="S101" s="2">
        <f t="shared" si="31"/>
        <v>0</v>
      </c>
      <c r="T101" s="2">
        <f t="shared" si="31"/>
        <v>0</v>
      </c>
      <c r="U101" s="2">
        <f t="shared" si="31"/>
        <v>0</v>
      </c>
      <c r="V101" s="2">
        <f t="shared" si="31"/>
        <v>0</v>
      </c>
      <c r="W101" s="2">
        <f t="shared" si="31"/>
        <v>0</v>
      </c>
      <c r="X101" s="2">
        <f t="shared" si="31"/>
        <v>0</v>
      </c>
      <c r="Y101" s="2">
        <f t="shared" si="31"/>
        <v>0</v>
      </c>
      <c r="Z101" s="2">
        <f t="shared" si="31"/>
        <v>33.8</v>
      </c>
      <c r="AA101" s="2">
        <f t="shared" si="31"/>
        <v>0</v>
      </c>
      <c r="AB101" s="2">
        <f t="shared" si="31"/>
        <v>60</v>
      </c>
      <c r="AC101" s="2">
        <f t="shared" si="31"/>
        <v>0</v>
      </c>
      <c r="AD101" s="2">
        <f t="shared" si="31"/>
        <v>0</v>
      </c>
      <c r="AE101" s="2">
        <f t="shared" si="31"/>
        <v>0</v>
      </c>
      <c r="AF101" s="2"/>
    </row>
    <row r="102" spans="1:32" s="14" customFormat="1" ht="18.75">
      <c r="A102" s="3" t="s">
        <v>13</v>
      </c>
      <c r="B102" s="3"/>
      <c r="C102" s="2"/>
      <c r="D102" s="2"/>
      <c r="E102" s="2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s="14" customFormat="1" ht="18.75">
      <c r="A103" s="3" t="s">
        <v>14</v>
      </c>
      <c r="B103" s="25">
        <f>H103+J103+L103+N103+P103+R103+T103+V103+X103+Z103+AB103+AD103</f>
        <v>751.3999999999999</v>
      </c>
      <c r="C103" s="2">
        <f>C109+C115</f>
        <v>219.8</v>
      </c>
      <c r="D103" s="2">
        <f>D109+D115</f>
        <v>219.09</v>
      </c>
      <c r="E103" s="2">
        <f>E109+E115</f>
        <v>219.1</v>
      </c>
      <c r="F103" s="45">
        <f>E103/B103*100</f>
        <v>29.15890338035667</v>
      </c>
      <c r="G103" s="45">
        <f>E103/C103*100</f>
        <v>99.68152866242038</v>
      </c>
      <c r="H103" s="2">
        <f>H109+H115</f>
        <v>0</v>
      </c>
      <c r="I103" s="2">
        <f aca="true" t="shared" si="32" ref="I103:AE103">I109+I115</f>
        <v>0</v>
      </c>
      <c r="J103" s="2">
        <f t="shared" si="32"/>
        <v>219.8</v>
      </c>
      <c r="K103" s="2">
        <f t="shared" si="32"/>
        <v>219.1</v>
      </c>
      <c r="L103" s="2">
        <f t="shared" si="32"/>
        <v>205.6</v>
      </c>
      <c r="M103" s="2">
        <f t="shared" si="32"/>
        <v>0</v>
      </c>
      <c r="N103" s="2">
        <f t="shared" si="32"/>
        <v>232.2</v>
      </c>
      <c r="O103" s="2">
        <f t="shared" si="32"/>
        <v>0</v>
      </c>
      <c r="P103" s="2">
        <f t="shared" si="32"/>
        <v>0</v>
      </c>
      <c r="Q103" s="2">
        <f t="shared" si="32"/>
        <v>0</v>
      </c>
      <c r="R103" s="2">
        <f t="shared" si="32"/>
        <v>0</v>
      </c>
      <c r="S103" s="2">
        <f t="shared" si="32"/>
        <v>0</v>
      </c>
      <c r="T103" s="2">
        <f t="shared" si="32"/>
        <v>0</v>
      </c>
      <c r="U103" s="2">
        <f t="shared" si="32"/>
        <v>0</v>
      </c>
      <c r="V103" s="2">
        <f t="shared" si="32"/>
        <v>0</v>
      </c>
      <c r="W103" s="2">
        <f t="shared" si="32"/>
        <v>0</v>
      </c>
      <c r="X103" s="2">
        <f t="shared" si="32"/>
        <v>0</v>
      </c>
      <c r="Y103" s="2">
        <f t="shared" si="32"/>
        <v>0</v>
      </c>
      <c r="Z103" s="2">
        <f t="shared" si="32"/>
        <v>33.8</v>
      </c>
      <c r="AA103" s="2">
        <f t="shared" si="32"/>
        <v>0</v>
      </c>
      <c r="AB103" s="2">
        <f t="shared" si="32"/>
        <v>60</v>
      </c>
      <c r="AC103" s="2">
        <f t="shared" si="32"/>
        <v>0</v>
      </c>
      <c r="AD103" s="2">
        <f t="shared" si="32"/>
        <v>0</v>
      </c>
      <c r="AE103" s="2">
        <f t="shared" si="32"/>
        <v>0</v>
      </c>
      <c r="AF103" s="2"/>
    </row>
    <row r="104" spans="1:32" s="14" customFormat="1" ht="18.75">
      <c r="A104" s="3" t="s">
        <v>15</v>
      </c>
      <c r="B104" s="3"/>
      <c r="C104" s="3"/>
      <c r="D104" s="3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s="14" customFormat="1" ht="18.75">
      <c r="A105" s="3" t="s">
        <v>16</v>
      </c>
      <c r="B105" s="3"/>
      <c r="C105" s="3"/>
      <c r="D105" s="3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s="14" customFormat="1" ht="75">
      <c r="A106" s="3" t="s">
        <v>27</v>
      </c>
      <c r="B106" s="15"/>
      <c r="C106" s="15"/>
      <c r="D106" s="15"/>
      <c r="E106" s="15"/>
      <c r="F106" s="15"/>
      <c r="G106" s="1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s="14" customFormat="1" ht="18.75">
      <c r="A107" s="4" t="s">
        <v>17</v>
      </c>
      <c r="B107" s="22">
        <f>H107+J107+L107+N107+P107+R107+T107+V107+X107+Z107+AB107+AD107</f>
        <v>751.3999999999999</v>
      </c>
      <c r="C107" s="2">
        <f>C108+C109+C110+C111</f>
        <v>219.8</v>
      </c>
      <c r="D107" s="2">
        <f>D108+D109+D110+D111</f>
        <v>219.09</v>
      </c>
      <c r="E107" s="2">
        <f>E108+E109+E110+E111</f>
        <v>219.1</v>
      </c>
      <c r="F107" s="36">
        <f>E107/B107*100</f>
        <v>29.15890338035667</v>
      </c>
      <c r="G107" s="45">
        <f>E107/C107*100</f>
        <v>99.68152866242038</v>
      </c>
      <c r="H107" s="2">
        <f aca="true" t="shared" si="33" ref="H107:AE107">H108+H109+H110+H111</f>
        <v>0</v>
      </c>
      <c r="I107" s="2">
        <f t="shared" si="33"/>
        <v>0</v>
      </c>
      <c r="J107" s="2">
        <f t="shared" si="33"/>
        <v>219.8</v>
      </c>
      <c r="K107" s="2">
        <f t="shared" si="33"/>
        <v>219.1</v>
      </c>
      <c r="L107" s="2">
        <f t="shared" si="33"/>
        <v>205.6</v>
      </c>
      <c r="M107" s="2">
        <f t="shared" si="33"/>
        <v>0</v>
      </c>
      <c r="N107" s="2">
        <f t="shared" si="33"/>
        <v>232.2</v>
      </c>
      <c r="O107" s="2">
        <f t="shared" si="33"/>
        <v>0</v>
      </c>
      <c r="P107" s="2">
        <f t="shared" si="33"/>
        <v>0</v>
      </c>
      <c r="Q107" s="2">
        <f t="shared" si="33"/>
        <v>0</v>
      </c>
      <c r="R107" s="2">
        <f t="shared" si="33"/>
        <v>0</v>
      </c>
      <c r="S107" s="2">
        <f t="shared" si="33"/>
        <v>0</v>
      </c>
      <c r="T107" s="2">
        <f t="shared" si="33"/>
        <v>0</v>
      </c>
      <c r="U107" s="2">
        <f t="shared" si="33"/>
        <v>0</v>
      </c>
      <c r="V107" s="2">
        <f t="shared" si="33"/>
        <v>0</v>
      </c>
      <c r="W107" s="2">
        <f t="shared" si="33"/>
        <v>0</v>
      </c>
      <c r="X107" s="2">
        <f t="shared" si="33"/>
        <v>0</v>
      </c>
      <c r="Y107" s="2">
        <f t="shared" si="33"/>
        <v>0</v>
      </c>
      <c r="Z107" s="2">
        <f t="shared" si="33"/>
        <v>33.8</v>
      </c>
      <c r="AA107" s="2">
        <f t="shared" si="33"/>
        <v>0</v>
      </c>
      <c r="AB107" s="2">
        <f t="shared" si="33"/>
        <v>60</v>
      </c>
      <c r="AC107" s="2">
        <f t="shared" si="33"/>
        <v>0</v>
      </c>
      <c r="AD107" s="2">
        <f t="shared" si="33"/>
        <v>0</v>
      </c>
      <c r="AE107" s="2">
        <f t="shared" si="33"/>
        <v>0</v>
      </c>
      <c r="AF107" s="2"/>
    </row>
    <row r="108" spans="1:32" s="14" customFormat="1" ht="18.75">
      <c r="A108" s="3" t="s">
        <v>13</v>
      </c>
      <c r="B108" s="3"/>
      <c r="C108" s="3"/>
      <c r="D108" s="3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s="14" customFormat="1" ht="112.5">
      <c r="A109" s="3" t="s">
        <v>14</v>
      </c>
      <c r="B109" s="25">
        <f>H109+J109+L109+N109+P109+R109+T109+V109+X109+Z109+AB109+AD109</f>
        <v>751.3999999999999</v>
      </c>
      <c r="C109" s="25">
        <f>H109+J109</f>
        <v>219.8</v>
      </c>
      <c r="D109" s="25">
        <v>219.09</v>
      </c>
      <c r="E109" s="25">
        <f>I109+K109+M109+O109+Q109+S109+U109+W109+Y109+AA109+AC109+AE109</f>
        <v>219.1</v>
      </c>
      <c r="F109" s="36">
        <f>E109/B109*100</f>
        <v>29.15890338035667</v>
      </c>
      <c r="G109" s="45">
        <f>E109/C109*100</f>
        <v>99.68152866242038</v>
      </c>
      <c r="H109" s="2"/>
      <c r="I109" s="2"/>
      <c r="J109" s="2">
        <v>219.8</v>
      </c>
      <c r="K109" s="2">
        <v>219.1</v>
      </c>
      <c r="L109" s="2">
        <v>205.6</v>
      </c>
      <c r="M109" s="2"/>
      <c r="N109" s="2">
        <v>232.2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>
        <v>33.8</v>
      </c>
      <c r="AA109" s="2"/>
      <c r="AB109" s="2">
        <v>60</v>
      </c>
      <c r="AC109" s="2"/>
      <c r="AD109" s="2"/>
      <c r="AE109" s="2"/>
      <c r="AF109" s="30" t="s">
        <v>85</v>
      </c>
    </row>
    <row r="110" spans="1:32" s="14" customFormat="1" ht="18.75">
      <c r="A110" s="3" t="s">
        <v>15</v>
      </c>
      <c r="B110" s="3"/>
      <c r="C110" s="3"/>
      <c r="D110" s="3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s="14" customFormat="1" ht="18.75">
      <c r="A111" s="3" t="s">
        <v>16</v>
      </c>
      <c r="B111" s="3"/>
      <c r="C111" s="3"/>
      <c r="D111" s="3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s="14" customFormat="1" ht="37.5">
      <c r="A112" s="3" t="s">
        <v>28</v>
      </c>
      <c r="B112" s="15"/>
      <c r="C112" s="15"/>
      <c r="D112" s="15"/>
      <c r="E112" s="15"/>
      <c r="F112" s="15"/>
      <c r="G112" s="1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s="14" customFormat="1" ht="18.75">
      <c r="A113" s="4" t="s">
        <v>17</v>
      </c>
      <c r="B113" s="3"/>
      <c r="C113" s="3"/>
      <c r="D113" s="3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s="14" customFormat="1" ht="18.75">
      <c r="A114" s="3" t="s">
        <v>13</v>
      </c>
      <c r="B114" s="3"/>
      <c r="C114" s="3"/>
      <c r="D114" s="3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s="14" customFormat="1" ht="18.75">
      <c r="A115" s="3" t="s">
        <v>14</v>
      </c>
      <c r="B115" s="3"/>
      <c r="C115" s="3"/>
      <c r="D115" s="3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s="14" customFormat="1" ht="18.75">
      <c r="A116" s="3" t="s">
        <v>15</v>
      </c>
      <c r="B116" s="3"/>
      <c r="C116" s="3"/>
      <c r="D116" s="3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s="14" customFormat="1" ht="18.75">
      <c r="A117" s="3" t="s">
        <v>16</v>
      </c>
      <c r="B117" s="3"/>
      <c r="C117" s="3"/>
      <c r="D117" s="3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s="14" customFormat="1" ht="112.5">
      <c r="A118" s="4" t="s">
        <v>49</v>
      </c>
      <c r="B118" s="3"/>
      <c r="C118" s="3"/>
      <c r="D118" s="3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s="14" customFormat="1" ht="18.75">
      <c r="A119" s="4" t="s">
        <v>17</v>
      </c>
      <c r="B119" s="22">
        <f>H119+J119+L119+N119+P119+R119+T119+V119+X119+Z119+AB119+AD119</f>
        <v>24569.2</v>
      </c>
      <c r="C119" s="2">
        <f>C120+C121+C122+C123</f>
        <v>3707.3</v>
      </c>
      <c r="D119" s="2">
        <f>D120+D121+D122+D123</f>
        <v>3707.3</v>
      </c>
      <c r="E119" s="2">
        <f>E120+E121+E122+E123</f>
        <v>2407.62</v>
      </c>
      <c r="F119" s="36">
        <f>E119/B119*100</f>
        <v>9.799342265926443</v>
      </c>
      <c r="G119" s="36">
        <f>E119/C119*100</f>
        <v>64.94268065708197</v>
      </c>
      <c r="H119" s="2">
        <f aca="true" t="shared" si="34" ref="H119:AD119">H120+H121+H122+H123</f>
        <v>1949.4</v>
      </c>
      <c r="I119" s="2">
        <f>I120+I121+I122+I123</f>
        <v>838.52</v>
      </c>
      <c r="J119" s="2">
        <f t="shared" si="34"/>
        <v>1757.9</v>
      </c>
      <c r="K119" s="2">
        <f>K120+K121+K122+K123</f>
        <v>1569.1</v>
      </c>
      <c r="L119" s="2">
        <f t="shared" si="34"/>
        <v>1892.8</v>
      </c>
      <c r="M119" s="2">
        <f>M120+M121+M122+M123</f>
        <v>0</v>
      </c>
      <c r="N119" s="2">
        <f t="shared" si="34"/>
        <v>2451.6</v>
      </c>
      <c r="O119" s="2">
        <f>O120+O121+O122+O123</f>
        <v>0</v>
      </c>
      <c r="P119" s="2">
        <f t="shared" si="34"/>
        <v>1799</v>
      </c>
      <c r="Q119" s="2">
        <f>Q120+Q121+Q122+Q123</f>
        <v>0</v>
      </c>
      <c r="R119" s="2">
        <f t="shared" si="34"/>
        <v>2346.1</v>
      </c>
      <c r="S119" s="2">
        <f>S120+S121+S122+S123</f>
        <v>0</v>
      </c>
      <c r="T119" s="2">
        <f t="shared" si="34"/>
        <v>3254.1</v>
      </c>
      <c r="U119" s="2">
        <f>U120+U121+U122+U123</f>
        <v>0</v>
      </c>
      <c r="V119" s="2">
        <f t="shared" si="34"/>
        <v>1611.2</v>
      </c>
      <c r="W119" s="2">
        <f>W120+W121+W122+W123</f>
        <v>0</v>
      </c>
      <c r="X119" s="2">
        <f t="shared" si="34"/>
        <v>1429.3</v>
      </c>
      <c r="Y119" s="2">
        <f>Y120+Y121+Y122+Y123</f>
        <v>0</v>
      </c>
      <c r="Z119" s="2">
        <f t="shared" si="34"/>
        <v>2414.6</v>
      </c>
      <c r="AA119" s="2">
        <f>AA120+AA121+AA122+AA123</f>
        <v>0</v>
      </c>
      <c r="AB119" s="2">
        <f t="shared" si="34"/>
        <v>1595.9</v>
      </c>
      <c r="AC119" s="2">
        <f>AC120+AC121+AC122+AC123</f>
        <v>0</v>
      </c>
      <c r="AD119" s="2">
        <f t="shared" si="34"/>
        <v>2067.3</v>
      </c>
      <c r="AE119" s="2">
        <f>AE120+AE121+AE122+AE123</f>
        <v>0</v>
      </c>
      <c r="AF119" s="2"/>
    </row>
    <row r="120" spans="1:32" s="14" customFormat="1" ht="18.75">
      <c r="A120" s="3" t="s">
        <v>13</v>
      </c>
      <c r="B120" s="3"/>
      <c r="C120" s="2"/>
      <c r="D120" s="3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s="14" customFormat="1" ht="18.75">
      <c r="A121" s="3" t="s">
        <v>14</v>
      </c>
      <c r="B121" s="25">
        <f>H121+J121+L121+N121+P121+R121+T121+V121+X121+Z121+AB121+AD121</f>
        <v>24569.2</v>
      </c>
      <c r="C121" s="2">
        <f>C127</f>
        <v>3707.3</v>
      </c>
      <c r="D121" s="2">
        <f>D127</f>
        <v>3707.3</v>
      </c>
      <c r="E121" s="2">
        <f>E127</f>
        <v>2407.62</v>
      </c>
      <c r="F121" s="36">
        <f>E121/B121*100</f>
        <v>9.799342265926443</v>
      </c>
      <c r="G121" s="36">
        <f>E121/C121*100</f>
        <v>64.94268065708197</v>
      </c>
      <c r="H121" s="2">
        <f>H127</f>
        <v>1949.4</v>
      </c>
      <c r="I121" s="2">
        <f>I127</f>
        <v>838.52</v>
      </c>
      <c r="J121" s="2">
        <f aca="true" t="shared" si="35" ref="J121:AD121">J127</f>
        <v>1757.9</v>
      </c>
      <c r="K121" s="2">
        <f>K127</f>
        <v>1569.1</v>
      </c>
      <c r="L121" s="2">
        <f t="shared" si="35"/>
        <v>1892.8</v>
      </c>
      <c r="M121" s="2">
        <f>M127</f>
        <v>0</v>
      </c>
      <c r="N121" s="2">
        <f t="shared" si="35"/>
        <v>2451.6</v>
      </c>
      <c r="O121" s="2">
        <f>O127</f>
        <v>0</v>
      </c>
      <c r="P121" s="2">
        <f t="shared" si="35"/>
        <v>1799</v>
      </c>
      <c r="Q121" s="2">
        <f>Q127</f>
        <v>0</v>
      </c>
      <c r="R121" s="2">
        <f t="shared" si="35"/>
        <v>2346.1</v>
      </c>
      <c r="S121" s="2">
        <f>S127</f>
        <v>0</v>
      </c>
      <c r="T121" s="2">
        <f t="shared" si="35"/>
        <v>3254.1</v>
      </c>
      <c r="U121" s="2">
        <f>U127</f>
        <v>0</v>
      </c>
      <c r="V121" s="2">
        <f t="shared" si="35"/>
        <v>1611.2</v>
      </c>
      <c r="W121" s="2">
        <f>W127</f>
        <v>0</v>
      </c>
      <c r="X121" s="2">
        <f t="shared" si="35"/>
        <v>1429.3</v>
      </c>
      <c r="Y121" s="2">
        <f>Y127</f>
        <v>0</v>
      </c>
      <c r="Z121" s="2">
        <f t="shared" si="35"/>
        <v>2414.6</v>
      </c>
      <c r="AA121" s="2">
        <f>AA127</f>
        <v>0</v>
      </c>
      <c r="AB121" s="2">
        <f t="shared" si="35"/>
        <v>1595.9</v>
      </c>
      <c r="AC121" s="2">
        <f>AC127</f>
        <v>0</v>
      </c>
      <c r="AD121" s="2">
        <f t="shared" si="35"/>
        <v>2067.3</v>
      </c>
      <c r="AE121" s="2">
        <f>AE127</f>
        <v>0</v>
      </c>
      <c r="AF121" s="2"/>
    </row>
    <row r="122" spans="1:32" s="14" customFormat="1" ht="18.75">
      <c r="A122" s="3" t="s">
        <v>15</v>
      </c>
      <c r="B122" s="3"/>
      <c r="C122" s="3"/>
      <c r="D122" s="3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s="14" customFormat="1" ht="18.75">
      <c r="A123" s="3" t="s">
        <v>16</v>
      </c>
      <c r="B123" s="3"/>
      <c r="C123" s="3"/>
      <c r="D123" s="3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s="14" customFormat="1" ht="131.25">
      <c r="A124" s="3" t="s">
        <v>29</v>
      </c>
      <c r="B124" s="15"/>
      <c r="C124" s="15"/>
      <c r="D124" s="15"/>
      <c r="E124" s="15"/>
      <c r="F124" s="15"/>
      <c r="G124" s="1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54" t="s">
        <v>72</v>
      </c>
    </row>
    <row r="125" spans="1:32" s="14" customFormat="1" ht="18.75">
      <c r="A125" s="4" t="s">
        <v>17</v>
      </c>
      <c r="B125" s="22">
        <f>H125+J125+L125+N125+P125+R125+T125+V125+X125+Z125+AB125+AD125</f>
        <v>24569.2</v>
      </c>
      <c r="C125" s="2">
        <f>C126+C127+C128+C129</f>
        <v>3707.3</v>
      </c>
      <c r="D125" s="2">
        <f>D126+D127+D128+D129</f>
        <v>3707.3</v>
      </c>
      <c r="E125" s="2">
        <f>E126+E127+E128+E129</f>
        <v>2407.62</v>
      </c>
      <c r="F125" s="36">
        <f>E125/B125*100</f>
        <v>9.799342265926443</v>
      </c>
      <c r="G125" s="36">
        <f>E125/C125*100</f>
        <v>64.94268065708197</v>
      </c>
      <c r="H125" s="2">
        <f aca="true" t="shared" si="36" ref="H125:AE125">H126+H127+H128+H129</f>
        <v>1949.4</v>
      </c>
      <c r="I125" s="2">
        <f t="shared" si="36"/>
        <v>838.52</v>
      </c>
      <c r="J125" s="2">
        <f t="shared" si="36"/>
        <v>1757.9</v>
      </c>
      <c r="K125" s="2">
        <f t="shared" si="36"/>
        <v>1569.1</v>
      </c>
      <c r="L125" s="2">
        <f t="shared" si="36"/>
        <v>1892.8</v>
      </c>
      <c r="M125" s="2">
        <f t="shared" si="36"/>
        <v>0</v>
      </c>
      <c r="N125" s="2">
        <f t="shared" si="36"/>
        <v>2451.6</v>
      </c>
      <c r="O125" s="2">
        <f t="shared" si="36"/>
        <v>0</v>
      </c>
      <c r="P125" s="2">
        <f t="shared" si="36"/>
        <v>1799</v>
      </c>
      <c r="Q125" s="2">
        <f t="shared" si="36"/>
        <v>0</v>
      </c>
      <c r="R125" s="2">
        <f t="shared" si="36"/>
        <v>2346.1</v>
      </c>
      <c r="S125" s="2">
        <f t="shared" si="36"/>
        <v>0</v>
      </c>
      <c r="T125" s="2">
        <f t="shared" si="36"/>
        <v>3254.1</v>
      </c>
      <c r="U125" s="2">
        <f t="shared" si="36"/>
        <v>0</v>
      </c>
      <c r="V125" s="2">
        <f t="shared" si="36"/>
        <v>1611.2</v>
      </c>
      <c r="W125" s="2">
        <f t="shared" si="36"/>
        <v>0</v>
      </c>
      <c r="X125" s="2">
        <f t="shared" si="36"/>
        <v>1429.3</v>
      </c>
      <c r="Y125" s="2">
        <f t="shared" si="36"/>
        <v>0</v>
      </c>
      <c r="Z125" s="2">
        <f t="shared" si="36"/>
        <v>2414.6</v>
      </c>
      <c r="AA125" s="2">
        <f t="shared" si="36"/>
        <v>0</v>
      </c>
      <c r="AB125" s="2">
        <f t="shared" si="36"/>
        <v>1595.9</v>
      </c>
      <c r="AC125" s="2">
        <f t="shared" si="36"/>
        <v>0</v>
      </c>
      <c r="AD125" s="2">
        <f t="shared" si="36"/>
        <v>2067.3</v>
      </c>
      <c r="AE125" s="2">
        <f t="shared" si="36"/>
        <v>0</v>
      </c>
      <c r="AF125" s="55"/>
    </row>
    <row r="126" spans="1:32" s="14" customFormat="1" ht="18.75">
      <c r="A126" s="3" t="s">
        <v>13</v>
      </c>
      <c r="B126" s="3"/>
      <c r="C126" s="3"/>
      <c r="D126" s="3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55"/>
    </row>
    <row r="127" spans="1:32" s="27" customFormat="1" ht="18.75">
      <c r="A127" s="25" t="s">
        <v>14</v>
      </c>
      <c r="B127" s="25">
        <f>H127+J127+L127+N127+P127+R127+T127+V127+X127+Z127+AB127+AD127</f>
        <v>24569.2</v>
      </c>
      <c r="C127" s="25">
        <f>H127+J127</f>
        <v>3707.3</v>
      </c>
      <c r="D127" s="25">
        <v>3707.3</v>
      </c>
      <c r="E127" s="25">
        <f>I127+K127+M127+O127+Q127+S127+U127+W127+Y127+AA127+AC127+AE127</f>
        <v>2407.62</v>
      </c>
      <c r="F127" s="36">
        <f>E127/B127*100</f>
        <v>9.799342265926443</v>
      </c>
      <c r="G127" s="36">
        <f>E127/C127*100</f>
        <v>64.94268065708197</v>
      </c>
      <c r="H127" s="26">
        <v>1949.4</v>
      </c>
      <c r="I127" s="26">
        <v>838.52</v>
      </c>
      <c r="J127" s="26">
        <v>1757.9</v>
      </c>
      <c r="K127" s="26">
        <v>1569.1</v>
      </c>
      <c r="L127" s="26">
        <v>1892.8</v>
      </c>
      <c r="M127" s="26"/>
      <c r="N127" s="26">
        <v>2451.6</v>
      </c>
      <c r="O127" s="26"/>
      <c r="P127" s="26">
        <v>1799</v>
      </c>
      <c r="Q127" s="26"/>
      <c r="R127" s="26">
        <v>2346.1</v>
      </c>
      <c r="S127" s="26"/>
      <c r="T127" s="26">
        <v>3254.1</v>
      </c>
      <c r="U127" s="26"/>
      <c r="V127" s="26">
        <v>1611.2</v>
      </c>
      <c r="W127" s="26"/>
      <c r="X127" s="26">
        <v>1429.3</v>
      </c>
      <c r="Y127" s="26"/>
      <c r="Z127" s="26">
        <v>2414.6</v>
      </c>
      <c r="AA127" s="26"/>
      <c r="AB127" s="26">
        <v>1595.9</v>
      </c>
      <c r="AC127" s="26"/>
      <c r="AD127" s="26">
        <v>2067.3</v>
      </c>
      <c r="AE127" s="26"/>
      <c r="AF127" s="56"/>
    </row>
    <row r="128" spans="1:32" s="14" customFormat="1" ht="18.75">
      <c r="A128" s="3" t="s">
        <v>15</v>
      </c>
      <c r="B128" s="3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s="14" customFormat="1" ht="18.75">
      <c r="A129" s="3" t="s">
        <v>16</v>
      </c>
      <c r="B129" s="3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s="14" customFormat="1" ht="56.25">
      <c r="A130" s="18" t="s">
        <v>30</v>
      </c>
      <c r="B130" s="23">
        <f>H130+J130+L130+N130+P130+R130+T130+V130+X130+Z130+AB130+AD130</f>
        <v>161988.5</v>
      </c>
      <c r="C130" s="19">
        <f>C132+C150+C170</f>
        <v>24115.999999999996</v>
      </c>
      <c r="D130" s="19">
        <f>D132+D150+D170</f>
        <v>23990.6</v>
      </c>
      <c r="E130" s="19">
        <f>E132+E150+E170</f>
        <v>17247.6</v>
      </c>
      <c r="F130" s="37">
        <f>E130/B130*100</f>
        <v>10.647422502214662</v>
      </c>
      <c r="G130" s="37">
        <f>E130/C130*100</f>
        <v>71.51932327085753</v>
      </c>
      <c r="H130" s="19">
        <f>H132+H150+H170</f>
        <v>10497.3</v>
      </c>
      <c r="I130" s="19">
        <f>I132+I150+I170</f>
        <v>7538.700000000001</v>
      </c>
      <c r="J130" s="19">
        <f aca="true" t="shared" si="37" ref="J130:AD130">J132+J150+J170</f>
        <v>13618.699999999999</v>
      </c>
      <c r="K130" s="19">
        <f>K132+K150+K170</f>
        <v>9708.9</v>
      </c>
      <c r="L130" s="19">
        <f t="shared" si="37"/>
        <v>11856</v>
      </c>
      <c r="M130" s="19">
        <f>M132+M150+M170</f>
        <v>0</v>
      </c>
      <c r="N130" s="19">
        <f t="shared" si="37"/>
        <v>12891.300000000001</v>
      </c>
      <c r="O130" s="19">
        <f>O132+O150+O170</f>
        <v>0</v>
      </c>
      <c r="P130" s="19">
        <f t="shared" si="37"/>
        <v>13301.3</v>
      </c>
      <c r="Q130" s="19">
        <f>Q132+Q150+Q170</f>
        <v>0</v>
      </c>
      <c r="R130" s="19">
        <f t="shared" si="37"/>
        <v>9604.2</v>
      </c>
      <c r="S130" s="19">
        <f>S132+S150+S170</f>
        <v>0</v>
      </c>
      <c r="T130" s="19">
        <f>T132+T150+T170</f>
        <v>7139.999999999999</v>
      </c>
      <c r="U130" s="19">
        <f>U132+U150+U170</f>
        <v>0</v>
      </c>
      <c r="V130" s="19">
        <f t="shared" si="37"/>
        <v>29608.1</v>
      </c>
      <c r="W130" s="19">
        <f>W132+W150+W170</f>
        <v>0</v>
      </c>
      <c r="X130" s="19">
        <f t="shared" si="37"/>
        <v>7432</v>
      </c>
      <c r="Y130" s="19">
        <f>Y132+Y150+Y170</f>
        <v>0</v>
      </c>
      <c r="Z130" s="19">
        <f t="shared" si="37"/>
        <v>14079.4</v>
      </c>
      <c r="AA130" s="19">
        <f>AA132+AA150+AA170</f>
        <v>0</v>
      </c>
      <c r="AB130" s="19">
        <f t="shared" si="37"/>
        <v>11511</v>
      </c>
      <c r="AC130" s="19">
        <f>AC132+AC150+AC170</f>
        <v>0</v>
      </c>
      <c r="AD130" s="19">
        <f t="shared" si="37"/>
        <v>20449.2</v>
      </c>
      <c r="AE130" s="19">
        <f>AE132+AE150+AE170</f>
        <v>0</v>
      </c>
      <c r="AF130" s="19"/>
    </row>
    <row r="131" spans="1:32" s="14" customFormat="1" ht="75">
      <c r="A131" s="4" t="s">
        <v>50</v>
      </c>
      <c r="B131" s="3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s="14" customFormat="1" ht="18.75">
      <c r="A132" s="4" t="s">
        <v>17</v>
      </c>
      <c r="B132" s="22">
        <f>H132+J132+L132+N132+P132+R132+T132+V132+X132+Z132+AB132+AD132</f>
        <v>33812.5</v>
      </c>
      <c r="C132" s="2">
        <f>C133+C134+C135+C136</f>
        <v>9824.9</v>
      </c>
      <c r="D132" s="2">
        <f>D133+D134+D135+D136</f>
        <v>9699.5</v>
      </c>
      <c r="E132" s="2">
        <f>E133+E134+E135+E136</f>
        <v>9699.5</v>
      </c>
      <c r="F132" s="36">
        <f>E132/B132*100</f>
        <v>28.68613678373383</v>
      </c>
      <c r="G132" s="36">
        <f>E132/C132*100</f>
        <v>98.72365113130923</v>
      </c>
      <c r="H132" s="2">
        <f aca="true" t="shared" si="38" ref="H132:AD132">H133+H134+H135+H136</f>
        <v>6632.3</v>
      </c>
      <c r="I132" s="2">
        <f>I133+I134+I135+I136</f>
        <v>6350.6</v>
      </c>
      <c r="J132" s="2">
        <f t="shared" si="38"/>
        <v>3192.6</v>
      </c>
      <c r="K132" s="2">
        <f>K133+K134+K135+K136</f>
        <v>3348.9</v>
      </c>
      <c r="L132" s="2">
        <f t="shared" si="38"/>
        <v>1307</v>
      </c>
      <c r="M132" s="2">
        <f>M133+M134+M135+M136</f>
        <v>0</v>
      </c>
      <c r="N132" s="2">
        <f t="shared" si="38"/>
        <v>2071.1</v>
      </c>
      <c r="O132" s="2">
        <f>O133+O134+O135+O136</f>
        <v>0</v>
      </c>
      <c r="P132" s="2">
        <f t="shared" si="38"/>
        <v>1621.3</v>
      </c>
      <c r="Q132" s="2">
        <f>Q133+Q134+Q135+Q136</f>
        <v>0</v>
      </c>
      <c r="R132" s="2">
        <f t="shared" si="38"/>
        <v>3643</v>
      </c>
      <c r="S132" s="2">
        <f>S133+S134+S135+S136</f>
        <v>0</v>
      </c>
      <c r="T132" s="2">
        <f t="shared" si="38"/>
        <v>4185.7</v>
      </c>
      <c r="U132" s="2">
        <f>U133+U134+U135+U136</f>
        <v>0</v>
      </c>
      <c r="V132" s="2">
        <f t="shared" si="38"/>
        <v>1354.5</v>
      </c>
      <c r="W132" s="2">
        <f>W133+W134+W135+W136</f>
        <v>0</v>
      </c>
      <c r="X132" s="2">
        <f t="shared" si="38"/>
        <v>1197</v>
      </c>
      <c r="Y132" s="2">
        <f>Y133+Y134+Y135+Y136</f>
        <v>0</v>
      </c>
      <c r="Z132" s="2">
        <f t="shared" si="38"/>
        <v>2328.4</v>
      </c>
      <c r="AA132" s="2">
        <f>AA133+AA134+AA135+AA136</f>
        <v>0</v>
      </c>
      <c r="AB132" s="2">
        <f t="shared" si="38"/>
        <v>1437</v>
      </c>
      <c r="AC132" s="2">
        <f>AC133+AC134+AC135+AC136</f>
        <v>0</v>
      </c>
      <c r="AD132" s="2">
        <f t="shared" si="38"/>
        <v>4842.6</v>
      </c>
      <c r="AE132" s="2">
        <f>AE133+AE134+AE135+AE136</f>
        <v>0</v>
      </c>
      <c r="AF132" s="2"/>
    </row>
    <row r="133" spans="1:32" s="14" customFormat="1" ht="18.75">
      <c r="A133" s="3" t="s">
        <v>13</v>
      </c>
      <c r="B133" s="3"/>
      <c r="C133" s="2"/>
      <c r="D133" s="2"/>
      <c r="E133" s="2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s="14" customFormat="1" ht="18.75">
      <c r="A134" s="3" t="s">
        <v>14</v>
      </c>
      <c r="B134" s="20">
        <f>H134+J134+L134+N134+P134+R134+T134+V134+X134+Z134+AB134+AD134</f>
        <v>33812.5</v>
      </c>
      <c r="C134" s="2">
        <f>C140+C146</f>
        <v>9824.9</v>
      </c>
      <c r="D134" s="2">
        <f>D140+D146</f>
        <v>9699.5</v>
      </c>
      <c r="E134" s="2">
        <f>E140+E146</f>
        <v>9699.5</v>
      </c>
      <c r="F134" s="36">
        <f>E134/B134*100</f>
        <v>28.68613678373383</v>
      </c>
      <c r="G134" s="36">
        <f>E134/C134*100</f>
        <v>98.72365113130923</v>
      </c>
      <c r="H134" s="2">
        <f>H140+H146</f>
        <v>6632.3</v>
      </c>
      <c r="I134" s="2">
        <f>I140+I146</f>
        <v>6350.6</v>
      </c>
      <c r="J134" s="2">
        <f aca="true" t="shared" si="39" ref="J134:AD134">J140+J146</f>
        <v>3192.6</v>
      </c>
      <c r="K134" s="2">
        <f>K140+K146</f>
        <v>3348.9</v>
      </c>
      <c r="L134" s="2">
        <f t="shared" si="39"/>
        <v>1307</v>
      </c>
      <c r="M134" s="2">
        <f>M140+M146</f>
        <v>0</v>
      </c>
      <c r="N134" s="2">
        <f t="shared" si="39"/>
        <v>2071.1</v>
      </c>
      <c r="O134" s="2">
        <f>O140+O146</f>
        <v>0</v>
      </c>
      <c r="P134" s="2">
        <f t="shared" si="39"/>
        <v>1621.3</v>
      </c>
      <c r="Q134" s="2">
        <f>Q140+Q146</f>
        <v>0</v>
      </c>
      <c r="R134" s="2">
        <f t="shared" si="39"/>
        <v>3643</v>
      </c>
      <c r="S134" s="2">
        <f>S140+S146</f>
        <v>0</v>
      </c>
      <c r="T134" s="2">
        <f t="shared" si="39"/>
        <v>4185.7</v>
      </c>
      <c r="U134" s="2">
        <f>U140+U146</f>
        <v>0</v>
      </c>
      <c r="V134" s="2">
        <f t="shared" si="39"/>
        <v>1354.5</v>
      </c>
      <c r="W134" s="2">
        <f>W140+W146</f>
        <v>0</v>
      </c>
      <c r="X134" s="2">
        <f t="shared" si="39"/>
        <v>1197</v>
      </c>
      <c r="Y134" s="2">
        <f>Y140+Y146</f>
        <v>0</v>
      </c>
      <c r="Z134" s="2">
        <f t="shared" si="39"/>
        <v>2328.4</v>
      </c>
      <c r="AA134" s="2">
        <f>AA140+AA146</f>
        <v>0</v>
      </c>
      <c r="AB134" s="2">
        <f t="shared" si="39"/>
        <v>1437</v>
      </c>
      <c r="AC134" s="2">
        <f>AC140+AC146</f>
        <v>0</v>
      </c>
      <c r="AD134" s="2">
        <f t="shared" si="39"/>
        <v>4842.6</v>
      </c>
      <c r="AE134" s="2">
        <f>AE140+AE146</f>
        <v>0</v>
      </c>
      <c r="AF134" s="2"/>
    </row>
    <row r="135" spans="1:32" s="14" customFormat="1" ht="18.75">
      <c r="A135" s="3" t="s">
        <v>15</v>
      </c>
      <c r="B135" s="3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s="14" customFormat="1" ht="18.75">
      <c r="A136" s="3" t="s">
        <v>16</v>
      </c>
      <c r="B136" s="3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s="14" customFormat="1" ht="168.75">
      <c r="A137" s="3" t="s">
        <v>31</v>
      </c>
      <c r="B137" s="15"/>
      <c r="C137" s="15"/>
      <c r="D137" s="15"/>
      <c r="E137" s="15"/>
      <c r="F137" s="15"/>
      <c r="G137" s="1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30" t="s">
        <v>73</v>
      </c>
    </row>
    <row r="138" spans="1:32" s="14" customFormat="1" ht="18.75">
      <c r="A138" s="4" t="s">
        <v>17</v>
      </c>
      <c r="B138" s="22">
        <f>H138+J138+L138+N138+P138+R138+T138+V138+X138+Z138+AB138+AD138</f>
        <v>33712.5</v>
      </c>
      <c r="C138" s="2">
        <f>C139+C140+C141+C142</f>
        <v>9808.9</v>
      </c>
      <c r="D138" s="2">
        <f>D139+D140+D141+D142</f>
        <v>9699.5</v>
      </c>
      <c r="E138" s="2">
        <f>E139+E140+E141+E142</f>
        <v>9699.5</v>
      </c>
      <c r="F138" s="36">
        <f>E138/B138*100</f>
        <v>28.771227289581013</v>
      </c>
      <c r="G138" s="36">
        <f>E138/C138*100</f>
        <v>98.88468635626829</v>
      </c>
      <c r="H138" s="2">
        <f aca="true" t="shared" si="40" ref="H138:AE138">H139+H140+H141+H142</f>
        <v>6632.3</v>
      </c>
      <c r="I138" s="2">
        <f t="shared" si="40"/>
        <v>6350.6</v>
      </c>
      <c r="J138" s="2">
        <f t="shared" si="40"/>
        <v>3176.6</v>
      </c>
      <c r="K138" s="2">
        <f t="shared" si="40"/>
        <v>3348.9</v>
      </c>
      <c r="L138" s="2">
        <f t="shared" si="40"/>
        <v>1291</v>
      </c>
      <c r="M138" s="2">
        <f t="shared" si="40"/>
        <v>0</v>
      </c>
      <c r="N138" s="2">
        <f t="shared" si="40"/>
        <v>2071.1</v>
      </c>
      <c r="O138" s="2">
        <f t="shared" si="40"/>
        <v>0</v>
      </c>
      <c r="P138" s="2">
        <f t="shared" si="40"/>
        <v>1608.8</v>
      </c>
      <c r="Q138" s="2">
        <f t="shared" si="40"/>
        <v>0</v>
      </c>
      <c r="R138" s="2">
        <f t="shared" si="40"/>
        <v>3643</v>
      </c>
      <c r="S138" s="2">
        <f t="shared" si="40"/>
        <v>0</v>
      </c>
      <c r="T138" s="2">
        <f t="shared" si="40"/>
        <v>4185.7</v>
      </c>
      <c r="U138" s="2">
        <f t="shared" si="40"/>
        <v>0</v>
      </c>
      <c r="V138" s="2">
        <f t="shared" si="40"/>
        <v>1336</v>
      </c>
      <c r="W138" s="2">
        <f t="shared" si="40"/>
        <v>0</v>
      </c>
      <c r="X138" s="2">
        <f t="shared" si="40"/>
        <v>1197</v>
      </c>
      <c r="Y138" s="2">
        <f t="shared" si="40"/>
        <v>0</v>
      </c>
      <c r="Z138" s="2">
        <f t="shared" si="40"/>
        <v>2303.4</v>
      </c>
      <c r="AA138" s="2">
        <f t="shared" si="40"/>
        <v>0</v>
      </c>
      <c r="AB138" s="2">
        <f t="shared" si="40"/>
        <v>1425</v>
      </c>
      <c r="AC138" s="2">
        <f t="shared" si="40"/>
        <v>0</v>
      </c>
      <c r="AD138" s="2">
        <f t="shared" si="40"/>
        <v>4842.6</v>
      </c>
      <c r="AE138" s="2">
        <f t="shared" si="40"/>
        <v>0</v>
      </c>
      <c r="AF138" s="2"/>
    </row>
    <row r="139" spans="1:32" s="14" customFormat="1" ht="18.75">
      <c r="A139" s="3" t="s">
        <v>13</v>
      </c>
      <c r="B139" s="3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s="14" customFormat="1" ht="18.75">
      <c r="A140" s="3" t="s">
        <v>14</v>
      </c>
      <c r="B140" s="20">
        <f>H140+J140+L140+N140+P140+R140+T140+V140+X140+Z140+AB140+AD140</f>
        <v>33712.5</v>
      </c>
      <c r="C140" s="25">
        <f>H140+J140</f>
        <v>9808.9</v>
      </c>
      <c r="D140" s="20">
        <v>9699.5</v>
      </c>
      <c r="E140" s="25">
        <f>I140+K140+M140+O140+Q140+S140+U140+W140+Y140+AA140+AC140+AE140</f>
        <v>9699.5</v>
      </c>
      <c r="F140" s="36">
        <f>E140/B140*100</f>
        <v>28.771227289581013</v>
      </c>
      <c r="G140" s="36">
        <f>E140/C140*100</f>
        <v>98.88468635626829</v>
      </c>
      <c r="H140" s="2">
        <v>6632.3</v>
      </c>
      <c r="I140" s="2">
        <v>6350.6</v>
      </c>
      <c r="J140" s="2">
        <v>3176.6</v>
      </c>
      <c r="K140" s="2">
        <v>3348.9</v>
      </c>
      <c r="L140" s="2">
        <v>1291</v>
      </c>
      <c r="M140" s="2"/>
      <c r="N140" s="2">
        <v>2071.1</v>
      </c>
      <c r="O140" s="2"/>
      <c r="P140" s="2">
        <v>1608.8</v>
      </c>
      <c r="Q140" s="2"/>
      <c r="R140" s="2">
        <v>3643</v>
      </c>
      <c r="S140" s="2"/>
      <c r="T140" s="2">
        <v>4185.7</v>
      </c>
      <c r="U140" s="2"/>
      <c r="V140" s="2">
        <v>1336</v>
      </c>
      <c r="W140" s="2"/>
      <c r="X140" s="2">
        <v>1197</v>
      </c>
      <c r="Y140" s="2"/>
      <c r="Z140" s="2">
        <v>2303.4</v>
      </c>
      <c r="AA140" s="2"/>
      <c r="AB140" s="2">
        <v>1425</v>
      </c>
      <c r="AC140" s="2"/>
      <c r="AD140" s="19">
        <v>4842.6</v>
      </c>
      <c r="AE140" s="2"/>
      <c r="AF140" s="2"/>
    </row>
    <row r="141" spans="1:32" s="14" customFormat="1" ht="18.75">
      <c r="A141" s="3" t="s">
        <v>15</v>
      </c>
      <c r="B141" s="3"/>
      <c r="C141" s="3"/>
      <c r="D141" s="3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s="14" customFormat="1" ht="18.75">
      <c r="A142" s="3" t="s">
        <v>16</v>
      </c>
      <c r="B142" s="3"/>
      <c r="C142" s="3"/>
      <c r="D142" s="3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s="14" customFormat="1" ht="37.5">
      <c r="A143" s="3" t="s">
        <v>32</v>
      </c>
      <c r="B143" s="15"/>
      <c r="C143" s="15"/>
      <c r="D143" s="15"/>
      <c r="E143" s="15"/>
      <c r="F143" s="15"/>
      <c r="G143" s="1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s="14" customFormat="1" ht="18.75">
      <c r="A144" s="4" t="s">
        <v>17</v>
      </c>
      <c r="B144" s="22">
        <f>H144+J144+L144+N144+P144+R144+T144+V144+X144+Z144+AB144+AD144</f>
        <v>100</v>
      </c>
      <c r="C144" s="2">
        <f>C145+C146+C147+C148</f>
        <v>16</v>
      </c>
      <c r="D144" s="2">
        <f>D145+D146+D147+D148</f>
        <v>0</v>
      </c>
      <c r="E144" s="2">
        <f>E145+E146+E147+E148</f>
        <v>0</v>
      </c>
      <c r="F144" s="22"/>
      <c r="G144" s="22"/>
      <c r="H144" s="2">
        <f>H145+H146+H147+H148</f>
        <v>0</v>
      </c>
      <c r="I144" s="2">
        <f aca="true" t="shared" si="41" ref="I144:AE144">I145+I146+I147+I148</f>
        <v>0</v>
      </c>
      <c r="J144" s="2">
        <f t="shared" si="41"/>
        <v>16</v>
      </c>
      <c r="K144" s="2">
        <f t="shared" si="41"/>
        <v>0</v>
      </c>
      <c r="L144" s="2">
        <f t="shared" si="41"/>
        <v>16</v>
      </c>
      <c r="M144" s="2">
        <f t="shared" si="41"/>
        <v>0</v>
      </c>
      <c r="N144" s="2">
        <f t="shared" si="41"/>
        <v>0</v>
      </c>
      <c r="O144" s="2">
        <f t="shared" si="41"/>
        <v>0</v>
      </c>
      <c r="P144" s="2">
        <f t="shared" si="41"/>
        <v>12.5</v>
      </c>
      <c r="Q144" s="2">
        <f t="shared" si="41"/>
        <v>0</v>
      </c>
      <c r="R144" s="2">
        <f t="shared" si="41"/>
        <v>0</v>
      </c>
      <c r="S144" s="2">
        <f t="shared" si="41"/>
        <v>0</v>
      </c>
      <c r="T144" s="2">
        <f t="shared" si="41"/>
        <v>0</v>
      </c>
      <c r="U144" s="2">
        <f t="shared" si="41"/>
        <v>0</v>
      </c>
      <c r="V144" s="2">
        <f t="shared" si="41"/>
        <v>18.5</v>
      </c>
      <c r="W144" s="2">
        <f t="shared" si="41"/>
        <v>0</v>
      </c>
      <c r="X144" s="2">
        <f t="shared" si="41"/>
        <v>0</v>
      </c>
      <c r="Y144" s="2">
        <f t="shared" si="41"/>
        <v>0</v>
      </c>
      <c r="Z144" s="2">
        <f t="shared" si="41"/>
        <v>25</v>
      </c>
      <c r="AA144" s="2">
        <f t="shared" si="41"/>
        <v>0</v>
      </c>
      <c r="AB144" s="2">
        <f t="shared" si="41"/>
        <v>12</v>
      </c>
      <c r="AC144" s="2">
        <f t="shared" si="41"/>
        <v>0</v>
      </c>
      <c r="AD144" s="2">
        <f t="shared" si="41"/>
        <v>0</v>
      </c>
      <c r="AE144" s="2">
        <f t="shared" si="41"/>
        <v>0</v>
      </c>
      <c r="AF144" s="2"/>
    </row>
    <row r="145" spans="1:32" s="14" customFormat="1" ht="18.75">
      <c r="A145" s="3" t="s">
        <v>13</v>
      </c>
      <c r="B145" s="3"/>
      <c r="C145" s="3"/>
      <c r="D145" s="3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s="14" customFormat="1" ht="18.75">
      <c r="A146" s="3" t="s">
        <v>14</v>
      </c>
      <c r="B146" s="20">
        <f>H146+J146+L146+N146+P146+R146+T146+V146+X146+Z146+AB146+AD146</f>
        <v>100</v>
      </c>
      <c r="C146" s="25">
        <f>H146+J146</f>
        <v>16</v>
      </c>
      <c r="D146" s="20"/>
      <c r="E146" s="25">
        <f>I146+K146+M146+O146+Q146+S146+U146+W146+Y146+AA146+AC146+AE146</f>
        <v>0</v>
      </c>
      <c r="F146" s="20"/>
      <c r="G146" s="20"/>
      <c r="H146" s="2"/>
      <c r="I146" s="2"/>
      <c r="J146" s="2">
        <v>16</v>
      </c>
      <c r="K146" s="2"/>
      <c r="L146" s="2">
        <v>16</v>
      </c>
      <c r="M146" s="2"/>
      <c r="N146" s="2"/>
      <c r="O146" s="2"/>
      <c r="P146" s="2">
        <v>12.5</v>
      </c>
      <c r="Q146" s="2"/>
      <c r="R146" s="2"/>
      <c r="S146" s="2"/>
      <c r="T146" s="2"/>
      <c r="U146" s="2"/>
      <c r="V146" s="2">
        <v>18.5</v>
      </c>
      <c r="W146" s="2"/>
      <c r="X146" s="2"/>
      <c r="Y146" s="2"/>
      <c r="Z146" s="2">
        <v>25</v>
      </c>
      <c r="AA146" s="2"/>
      <c r="AB146" s="2">
        <v>12</v>
      </c>
      <c r="AC146" s="2"/>
      <c r="AD146" s="2"/>
      <c r="AE146" s="2"/>
      <c r="AF146" s="2"/>
    </row>
    <row r="147" spans="1:32" s="14" customFormat="1" ht="18.75">
      <c r="A147" s="3" t="s">
        <v>15</v>
      </c>
      <c r="B147" s="3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s="14" customFormat="1" ht="18.75">
      <c r="A148" s="3" t="s">
        <v>16</v>
      </c>
      <c r="B148" s="3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s="14" customFormat="1" ht="166.5" customHeight="1">
      <c r="A149" s="4" t="s">
        <v>51</v>
      </c>
      <c r="B149" s="3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30"/>
    </row>
    <row r="150" spans="1:32" s="14" customFormat="1" ht="26.25" customHeight="1">
      <c r="A150" s="4" t="s">
        <v>17</v>
      </c>
      <c r="B150" s="22">
        <f>H150+J150+L150+N150+P150+R150+T150+V150+X150+Z150+AB150+AD150</f>
        <v>126353</v>
      </c>
      <c r="C150" s="2">
        <f>C151+C152+C154+C155</f>
        <v>14067.3</v>
      </c>
      <c r="D150" s="2">
        <f>D151+D152+D154+D155</f>
        <v>14067.3</v>
      </c>
      <c r="E150" s="2">
        <f>E151+E152+E154+E155</f>
        <v>7523.1</v>
      </c>
      <c r="F150" s="36">
        <f>E150/B150*100</f>
        <v>5.954033540952728</v>
      </c>
      <c r="G150" s="36">
        <f>E150/C150*100</f>
        <v>53.47934571666205</v>
      </c>
      <c r="H150" s="2">
        <f>H151+H152+H154+H155</f>
        <v>3865</v>
      </c>
      <c r="I150" s="2">
        <f>I151+I152+I154+I155</f>
        <v>1188.1</v>
      </c>
      <c r="J150" s="2">
        <f aca="true" t="shared" si="42" ref="J150:AD150">J151+J152+J154+J155</f>
        <v>10202.3</v>
      </c>
      <c r="K150" s="2">
        <f>K151+K152+K154+K155</f>
        <v>6335</v>
      </c>
      <c r="L150" s="2">
        <f t="shared" si="42"/>
        <v>10549</v>
      </c>
      <c r="M150" s="2">
        <f>M151+M152+M154+M155</f>
        <v>0</v>
      </c>
      <c r="N150" s="2">
        <f t="shared" si="42"/>
        <v>10820.2</v>
      </c>
      <c r="O150" s="2">
        <f>O151+O152+O154+O155</f>
        <v>0</v>
      </c>
      <c r="P150" s="2">
        <f t="shared" si="42"/>
        <v>11680</v>
      </c>
      <c r="Q150" s="2">
        <f>Q151+Q152+Q154+Q155</f>
        <v>0</v>
      </c>
      <c r="R150" s="2">
        <f t="shared" si="42"/>
        <v>5961.2</v>
      </c>
      <c r="S150" s="2">
        <f>S151+S152+S154+S155</f>
        <v>0</v>
      </c>
      <c r="T150" s="2">
        <f t="shared" si="42"/>
        <v>1355.1</v>
      </c>
      <c r="U150" s="2">
        <f>U151+U152+U154+U155</f>
        <v>0</v>
      </c>
      <c r="V150" s="2">
        <f t="shared" si="42"/>
        <v>28253.6</v>
      </c>
      <c r="W150" s="2">
        <f>W151+W152+W154+W155</f>
        <v>0</v>
      </c>
      <c r="X150" s="2">
        <f t="shared" si="42"/>
        <v>6235</v>
      </c>
      <c r="Y150" s="2">
        <f>Y151+Y152+Y154+Y155</f>
        <v>0</v>
      </c>
      <c r="Z150" s="2">
        <f t="shared" si="42"/>
        <v>11751</v>
      </c>
      <c r="AA150" s="2">
        <f>AA151+AA152+AA154+AA155</f>
        <v>0</v>
      </c>
      <c r="AB150" s="2">
        <f t="shared" si="42"/>
        <v>10074</v>
      </c>
      <c r="AC150" s="2">
        <f>AC151+AC152+AC154+AC155</f>
        <v>0</v>
      </c>
      <c r="AD150" s="2">
        <f t="shared" si="42"/>
        <v>15606.6</v>
      </c>
      <c r="AE150" s="2">
        <f>AE151+AE152+AE154+AE155</f>
        <v>0</v>
      </c>
      <c r="AF150" s="2"/>
    </row>
    <row r="151" spans="1:32" s="14" customFormat="1" ht="18.75">
      <c r="A151" s="3" t="s">
        <v>13</v>
      </c>
      <c r="B151" s="20">
        <f>H151+J151+L151+N151+P151+R151+T151+V151+X151+Z151+AB151+AD151</f>
        <v>84281.5</v>
      </c>
      <c r="C151" s="2">
        <f aca="true" t="shared" si="43" ref="C151:E152">C158+C164</f>
        <v>11658</v>
      </c>
      <c r="D151" s="2">
        <f t="shared" si="43"/>
        <v>11658</v>
      </c>
      <c r="E151" s="2">
        <f t="shared" si="43"/>
        <v>6810.3</v>
      </c>
      <c r="F151" s="36">
        <f>E151/B151*100</f>
        <v>8.080420970201052</v>
      </c>
      <c r="G151" s="36">
        <f>E151/C151*100</f>
        <v>58.41739577972208</v>
      </c>
      <c r="H151" s="2">
        <f>H158+H164</f>
        <v>2937</v>
      </c>
      <c r="I151" s="2">
        <f>I158+I164</f>
        <v>1080</v>
      </c>
      <c r="J151" s="2">
        <f aca="true" t="shared" si="44" ref="J151:AD151">J158+J164</f>
        <v>8721</v>
      </c>
      <c r="K151" s="2">
        <f>K158+K164</f>
        <v>5730.3</v>
      </c>
      <c r="L151" s="2">
        <f t="shared" si="44"/>
        <v>9485</v>
      </c>
      <c r="M151" s="2">
        <f>M158+M164</f>
        <v>0</v>
      </c>
      <c r="N151" s="2">
        <f t="shared" si="44"/>
        <v>9675</v>
      </c>
      <c r="O151" s="2">
        <f>O158+O164</f>
        <v>0</v>
      </c>
      <c r="P151" s="2">
        <f t="shared" si="44"/>
        <v>10601</v>
      </c>
      <c r="Q151" s="2">
        <f>Q158+Q164</f>
        <v>0</v>
      </c>
      <c r="R151" s="2">
        <f t="shared" si="44"/>
        <v>5366</v>
      </c>
      <c r="S151" s="2">
        <f>S158+S164</f>
        <v>0</v>
      </c>
      <c r="T151" s="2">
        <f t="shared" si="44"/>
        <v>0</v>
      </c>
      <c r="U151" s="2">
        <f>U158+U164</f>
        <v>0</v>
      </c>
      <c r="V151" s="2">
        <f t="shared" si="44"/>
        <v>0</v>
      </c>
      <c r="W151" s="2">
        <f>W158+W164</f>
        <v>0</v>
      </c>
      <c r="X151" s="2">
        <f t="shared" si="44"/>
        <v>5347</v>
      </c>
      <c r="Y151" s="2">
        <f>Y158+Y164</f>
        <v>0</v>
      </c>
      <c r="Z151" s="2">
        <f t="shared" si="44"/>
        <v>10652</v>
      </c>
      <c r="AA151" s="2">
        <f>AA158+AA164</f>
        <v>0</v>
      </c>
      <c r="AB151" s="2">
        <f t="shared" si="44"/>
        <v>8975</v>
      </c>
      <c r="AC151" s="2">
        <f>AC158+AC164</f>
        <v>0</v>
      </c>
      <c r="AD151" s="2">
        <f t="shared" si="44"/>
        <v>12522.5</v>
      </c>
      <c r="AE151" s="2">
        <f>AE158+AE164</f>
        <v>0</v>
      </c>
      <c r="AF151" s="2"/>
    </row>
    <row r="152" spans="1:32" s="14" customFormat="1" ht="18.75">
      <c r="A152" s="3" t="s">
        <v>14</v>
      </c>
      <c r="B152" s="20">
        <f>H152+J152+L152+N152+P152+R152+T152+V152+X152+Z152+AB152+AD152</f>
        <v>42071.49999999999</v>
      </c>
      <c r="C152" s="2">
        <f>C159+C165</f>
        <v>2409.3</v>
      </c>
      <c r="D152" s="2">
        <f t="shared" si="43"/>
        <v>2409.3</v>
      </c>
      <c r="E152" s="2">
        <f t="shared" si="43"/>
        <v>712.8000000000001</v>
      </c>
      <c r="F152" s="36">
        <f>E152/B152*100</f>
        <v>1.694258583601726</v>
      </c>
      <c r="G152" s="36">
        <f>E152/C152*100</f>
        <v>29.585356742622338</v>
      </c>
      <c r="H152" s="2">
        <f>H159+H165</f>
        <v>928</v>
      </c>
      <c r="I152" s="2">
        <f>I159+I165</f>
        <v>108.1</v>
      </c>
      <c r="J152" s="2">
        <f aca="true" t="shared" si="45" ref="J152:AD152">J159+J165</f>
        <v>1481.3</v>
      </c>
      <c r="K152" s="2">
        <f>K159+K165</f>
        <v>604.7</v>
      </c>
      <c r="L152" s="2">
        <f t="shared" si="45"/>
        <v>1064</v>
      </c>
      <c r="M152" s="2">
        <f>M159+M165</f>
        <v>0</v>
      </c>
      <c r="N152" s="2">
        <f t="shared" si="45"/>
        <v>1145.2</v>
      </c>
      <c r="O152" s="2">
        <f>O159+O165</f>
        <v>0</v>
      </c>
      <c r="P152" s="2">
        <f t="shared" si="45"/>
        <v>1079</v>
      </c>
      <c r="Q152" s="2">
        <f>Q159+Q165</f>
        <v>0</v>
      </c>
      <c r="R152" s="2">
        <f t="shared" si="45"/>
        <v>595.2</v>
      </c>
      <c r="S152" s="2">
        <f>S159+S165</f>
        <v>0</v>
      </c>
      <c r="T152" s="2">
        <f t="shared" si="45"/>
        <v>1355.1</v>
      </c>
      <c r="U152" s="2">
        <f>U159+U165</f>
        <v>0</v>
      </c>
      <c r="V152" s="2">
        <f t="shared" si="45"/>
        <v>28253.6</v>
      </c>
      <c r="W152" s="2">
        <f>W159+W165</f>
        <v>0</v>
      </c>
      <c r="X152" s="2">
        <f t="shared" si="45"/>
        <v>888</v>
      </c>
      <c r="Y152" s="2">
        <f>Y159+Y165</f>
        <v>0</v>
      </c>
      <c r="Z152" s="2">
        <f t="shared" si="45"/>
        <v>1099</v>
      </c>
      <c r="AA152" s="2">
        <f>AA159+AA165</f>
        <v>0</v>
      </c>
      <c r="AB152" s="2">
        <f t="shared" si="45"/>
        <v>1099</v>
      </c>
      <c r="AC152" s="2">
        <f>AC159+AC165</f>
        <v>0</v>
      </c>
      <c r="AD152" s="2">
        <f t="shared" si="45"/>
        <v>3084.1</v>
      </c>
      <c r="AE152" s="2">
        <f>AE159+AE165</f>
        <v>0</v>
      </c>
      <c r="AF152" s="2"/>
    </row>
    <row r="153" spans="1:32" s="14" customFormat="1" ht="37.5">
      <c r="A153" s="21" t="s">
        <v>80</v>
      </c>
      <c r="B153" s="20">
        <f>H153+J153+L153+N153+P153+R153+T153+V153+X153+Z153+AB153+AD153</f>
        <v>7425.099999999999</v>
      </c>
      <c r="C153" s="2">
        <f>C159+C166</f>
        <v>1944.3</v>
      </c>
      <c r="D153" s="2">
        <f>D159+D166</f>
        <v>1944.3</v>
      </c>
      <c r="E153" s="2">
        <f>E159+E166</f>
        <v>555.4</v>
      </c>
      <c r="F153" s="36">
        <f>E153/B153*100</f>
        <v>7.480033938936849</v>
      </c>
      <c r="G153" s="36">
        <f>E153/C153*100</f>
        <v>28.56555058375765</v>
      </c>
      <c r="H153" s="2">
        <f>H166</f>
        <v>739</v>
      </c>
      <c r="I153" s="2">
        <f aca="true" t="shared" si="46" ref="I153:AE153">I166</f>
        <v>90</v>
      </c>
      <c r="J153" s="2">
        <f t="shared" si="46"/>
        <v>754</v>
      </c>
      <c r="K153" s="2">
        <f t="shared" si="46"/>
        <v>465.4</v>
      </c>
      <c r="L153" s="2">
        <f t="shared" si="46"/>
        <v>774</v>
      </c>
      <c r="M153" s="2">
        <f t="shared" si="46"/>
        <v>0</v>
      </c>
      <c r="N153" s="2">
        <f t="shared" si="46"/>
        <v>825.2</v>
      </c>
      <c r="O153" s="2">
        <f t="shared" si="46"/>
        <v>0</v>
      </c>
      <c r="P153" s="2">
        <f t="shared" si="46"/>
        <v>794</v>
      </c>
      <c r="Q153" s="2">
        <f t="shared" si="46"/>
        <v>0</v>
      </c>
      <c r="R153" s="2">
        <f t="shared" si="46"/>
        <v>483.2</v>
      </c>
      <c r="S153" s="2">
        <f t="shared" si="46"/>
        <v>0</v>
      </c>
      <c r="T153" s="2">
        <f t="shared" si="46"/>
        <v>60</v>
      </c>
      <c r="U153" s="2">
        <f t="shared" si="46"/>
        <v>0</v>
      </c>
      <c r="V153" s="2">
        <f t="shared" si="46"/>
        <v>0</v>
      </c>
      <c r="W153" s="2">
        <f t="shared" si="46"/>
        <v>0</v>
      </c>
      <c r="X153" s="2">
        <f t="shared" si="46"/>
        <v>719</v>
      </c>
      <c r="Y153" s="2">
        <f t="shared" si="46"/>
        <v>0</v>
      </c>
      <c r="Z153" s="2">
        <f t="shared" si="46"/>
        <v>804</v>
      </c>
      <c r="AA153" s="2">
        <f t="shared" si="46"/>
        <v>0</v>
      </c>
      <c r="AB153" s="2">
        <f t="shared" si="46"/>
        <v>809</v>
      </c>
      <c r="AC153" s="2">
        <f t="shared" si="46"/>
        <v>0</v>
      </c>
      <c r="AD153" s="2">
        <f t="shared" si="46"/>
        <v>663.7</v>
      </c>
      <c r="AE153" s="2">
        <f t="shared" si="46"/>
        <v>0</v>
      </c>
      <c r="AF153" s="2"/>
    </row>
    <row r="154" spans="1:32" s="14" customFormat="1" ht="18.75">
      <c r="A154" s="3" t="s">
        <v>15</v>
      </c>
      <c r="B154" s="3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s="14" customFormat="1" ht="18.75">
      <c r="A155" s="3" t="s">
        <v>16</v>
      </c>
      <c r="B155" s="3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s="14" customFormat="1" ht="112.5">
      <c r="A156" s="3" t="s">
        <v>33</v>
      </c>
      <c r="B156" s="15"/>
      <c r="C156" s="15"/>
      <c r="D156" s="15"/>
      <c r="E156" s="15"/>
      <c r="F156" s="15"/>
      <c r="G156" s="1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s="14" customFormat="1" ht="18.75">
      <c r="A157" s="4" t="s">
        <v>17</v>
      </c>
      <c r="B157" s="9">
        <f>H157+J157+L157+N157+P157+R157+T157+V157+X157+Z157+AB157+AD157</f>
        <v>30000</v>
      </c>
      <c r="C157" s="2">
        <f>C158+C159+C161+C162</f>
        <v>451.3</v>
      </c>
      <c r="D157" s="2">
        <f>D158+D159+D161+D162</f>
        <v>451.3</v>
      </c>
      <c r="E157" s="2">
        <f>E158+E159+E161+E162</f>
        <v>0</v>
      </c>
      <c r="F157" s="9"/>
      <c r="G157" s="9"/>
      <c r="H157" s="2"/>
      <c r="I157" s="2"/>
      <c r="J157" s="2">
        <f>J158+J159+J160+J161</f>
        <v>451.3</v>
      </c>
      <c r="K157" s="2">
        <f aca="true" t="shared" si="47" ref="K157:AE157">K158+K159+K160+K161</f>
        <v>0</v>
      </c>
      <c r="L157" s="2">
        <f t="shared" si="47"/>
        <v>0</v>
      </c>
      <c r="M157" s="2">
        <f t="shared" si="47"/>
        <v>0</v>
      </c>
      <c r="N157" s="2">
        <f t="shared" si="47"/>
        <v>0</v>
      </c>
      <c r="O157" s="2">
        <f t="shared" si="47"/>
        <v>0</v>
      </c>
      <c r="P157" s="2">
        <f t="shared" si="47"/>
        <v>0</v>
      </c>
      <c r="Q157" s="2">
        <f t="shared" si="47"/>
        <v>0</v>
      </c>
      <c r="R157" s="2">
        <f t="shared" si="47"/>
        <v>0</v>
      </c>
      <c r="S157" s="2">
        <f t="shared" si="47"/>
        <v>0</v>
      </c>
      <c r="T157" s="2">
        <f t="shared" si="47"/>
        <v>1295.1</v>
      </c>
      <c r="U157" s="2">
        <f t="shared" si="47"/>
        <v>0</v>
      </c>
      <c r="V157" s="2">
        <f t="shared" si="47"/>
        <v>28253.6</v>
      </c>
      <c r="W157" s="2">
        <f t="shared" si="47"/>
        <v>0</v>
      </c>
      <c r="X157" s="2">
        <f t="shared" si="47"/>
        <v>0</v>
      </c>
      <c r="Y157" s="2">
        <f t="shared" si="47"/>
        <v>0</v>
      </c>
      <c r="Z157" s="2">
        <f t="shared" si="47"/>
        <v>0</v>
      </c>
      <c r="AA157" s="2">
        <f t="shared" si="47"/>
        <v>0</v>
      </c>
      <c r="AB157" s="2">
        <f t="shared" si="47"/>
        <v>0</v>
      </c>
      <c r="AC157" s="2">
        <f t="shared" si="47"/>
        <v>0</v>
      </c>
      <c r="AD157" s="2">
        <f t="shared" si="47"/>
        <v>0</v>
      </c>
      <c r="AE157" s="2">
        <f t="shared" si="47"/>
        <v>0</v>
      </c>
      <c r="AF157" s="2"/>
    </row>
    <row r="158" spans="1:32" s="14" customFormat="1" ht="18.75">
      <c r="A158" s="3" t="s">
        <v>13</v>
      </c>
      <c r="B158" s="20">
        <f>H158+J158+L158+N158+P158+R158+T158+V158+X158+Z158+AB158+AD158</f>
        <v>0</v>
      </c>
      <c r="C158" s="20"/>
      <c r="D158" s="20"/>
      <c r="E158" s="20"/>
      <c r="F158" s="20"/>
      <c r="G158" s="20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s="42" customFormat="1" ht="150">
      <c r="A159" s="39" t="s">
        <v>53</v>
      </c>
      <c r="B159" s="20">
        <f>H159+J159+L159+N159+P159+R159+T159+V159+X159+Z159+AB159+AD159</f>
        <v>30000</v>
      </c>
      <c r="C159" s="25">
        <f>H159+J159</f>
        <v>451.3</v>
      </c>
      <c r="D159" s="20">
        <v>451.3</v>
      </c>
      <c r="E159" s="20"/>
      <c r="F159" s="20"/>
      <c r="G159" s="40"/>
      <c r="H159" s="41"/>
      <c r="I159" s="41"/>
      <c r="J159" s="41">
        <v>451.3</v>
      </c>
      <c r="K159" s="41"/>
      <c r="L159" s="41"/>
      <c r="M159" s="41"/>
      <c r="N159" s="41"/>
      <c r="O159" s="41"/>
      <c r="P159" s="41"/>
      <c r="Q159" s="41"/>
      <c r="R159" s="41"/>
      <c r="S159" s="41"/>
      <c r="T159" s="41">
        <v>1295.1</v>
      </c>
      <c r="U159" s="41"/>
      <c r="V159" s="41">
        <v>28253.6</v>
      </c>
      <c r="W159" s="41"/>
      <c r="X159" s="41"/>
      <c r="Y159" s="41"/>
      <c r="Z159" s="41"/>
      <c r="AA159" s="41"/>
      <c r="AB159" s="41"/>
      <c r="AC159" s="41"/>
      <c r="AD159" s="41"/>
      <c r="AE159" s="41"/>
      <c r="AF159" s="46" t="s">
        <v>87</v>
      </c>
    </row>
    <row r="160" spans="1:32" s="14" customFormat="1" ht="18.75">
      <c r="A160" s="3" t="s">
        <v>15</v>
      </c>
      <c r="B160" s="3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s="14" customFormat="1" ht="18.75">
      <c r="A161" s="3" t="s">
        <v>16</v>
      </c>
      <c r="B161" s="3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s="14" customFormat="1" ht="75">
      <c r="A162" s="3" t="s">
        <v>34</v>
      </c>
      <c r="B162" s="9"/>
      <c r="C162" s="9"/>
      <c r="D162" s="9"/>
      <c r="E162" s="9"/>
      <c r="F162" s="9"/>
      <c r="G162" s="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54" t="s">
        <v>86</v>
      </c>
    </row>
    <row r="163" spans="1:32" s="14" customFormat="1" ht="18.75">
      <c r="A163" s="4" t="s">
        <v>17</v>
      </c>
      <c r="B163" s="9">
        <f>H163+J163+L163+N163+P163+R163+T163+V163+X163+Z163+AB163+AD163</f>
        <v>96353</v>
      </c>
      <c r="C163" s="2">
        <f>C164+C165+C167+C168</f>
        <v>13616</v>
      </c>
      <c r="D163" s="2">
        <f>D164+D165+D167+D168</f>
        <v>13616</v>
      </c>
      <c r="E163" s="2">
        <f>E164+E165+E167+E168</f>
        <v>7523.1</v>
      </c>
      <c r="F163" s="36">
        <f>E163/B163*100</f>
        <v>7.807852376158501</v>
      </c>
      <c r="G163" s="36">
        <f>E163/C163*100</f>
        <v>55.25190951821387</v>
      </c>
      <c r="H163" s="2">
        <f>H164+H165+H167+H168</f>
        <v>3865</v>
      </c>
      <c r="I163" s="2">
        <f>I164+I165+I167+I168</f>
        <v>1188.1</v>
      </c>
      <c r="J163" s="2">
        <f aca="true" t="shared" si="48" ref="J163:AD163">J164+J165+J167+J168</f>
        <v>9751</v>
      </c>
      <c r="K163" s="2">
        <f>K164+K165+K167+K168</f>
        <v>6335</v>
      </c>
      <c r="L163" s="2">
        <f t="shared" si="48"/>
        <v>10549</v>
      </c>
      <c r="M163" s="2">
        <f>M164+M165+M167+M168</f>
        <v>0</v>
      </c>
      <c r="N163" s="2">
        <f t="shared" si="48"/>
        <v>10820.2</v>
      </c>
      <c r="O163" s="2">
        <f>O164+O165+O167+O168</f>
        <v>0</v>
      </c>
      <c r="P163" s="2">
        <f t="shared" si="48"/>
        <v>11680</v>
      </c>
      <c r="Q163" s="2">
        <f>Q164+Q165+Q167+Q168</f>
        <v>0</v>
      </c>
      <c r="R163" s="2">
        <f t="shared" si="48"/>
        <v>5961.2</v>
      </c>
      <c r="S163" s="2">
        <f>S164+S165+S167+S168</f>
        <v>0</v>
      </c>
      <c r="T163" s="2">
        <f t="shared" si="48"/>
        <v>60</v>
      </c>
      <c r="U163" s="2">
        <f>U164+U165+U167+U168</f>
        <v>0</v>
      </c>
      <c r="V163" s="2">
        <f t="shared" si="48"/>
        <v>0</v>
      </c>
      <c r="W163" s="2">
        <f>W164+W165+W167+W168</f>
        <v>0</v>
      </c>
      <c r="X163" s="2">
        <f t="shared" si="48"/>
        <v>6235</v>
      </c>
      <c r="Y163" s="2">
        <f>Y164+Y165+Y167+Y168</f>
        <v>0</v>
      </c>
      <c r="Z163" s="2">
        <f t="shared" si="48"/>
        <v>11751</v>
      </c>
      <c r="AA163" s="2">
        <f>AA164+AA165+AA167+AA168</f>
        <v>0</v>
      </c>
      <c r="AB163" s="2">
        <f t="shared" si="48"/>
        <v>10074</v>
      </c>
      <c r="AC163" s="2">
        <f>AC164+AC165+AC167+AC168</f>
        <v>0</v>
      </c>
      <c r="AD163" s="2">
        <f t="shared" si="48"/>
        <v>15606.6</v>
      </c>
      <c r="AE163" s="2">
        <f>AE164+AE165+AE167+AE168</f>
        <v>0</v>
      </c>
      <c r="AF163" s="55"/>
    </row>
    <row r="164" spans="1:32" s="14" customFormat="1" ht="18.75">
      <c r="A164" s="3" t="s">
        <v>13</v>
      </c>
      <c r="B164" s="20">
        <f>H164+J164+L164+N164+P164+R164+T164+V164+X164+Z164+AB164+AD164</f>
        <v>84281.5</v>
      </c>
      <c r="C164" s="25">
        <f>H164+J164</f>
        <v>11658</v>
      </c>
      <c r="D164" s="20">
        <v>11658</v>
      </c>
      <c r="E164" s="25">
        <f>I164+K164+M164+O164+Q164+S164+U164+W164+Y164+AA164+AC164+AE164</f>
        <v>6810.3</v>
      </c>
      <c r="F164" s="36">
        <f>E164/B164*100</f>
        <v>8.080420970201052</v>
      </c>
      <c r="G164" s="36">
        <f>E164/C164*100</f>
        <v>58.41739577972208</v>
      </c>
      <c r="H164" s="30">
        <v>2937</v>
      </c>
      <c r="I164" s="30">
        <v>1080</v>
      </c>
      <c r="J164" s="30">
        <v>8721</v>
      </c>
      <c r="K164" s="30">
        <v>5730.3</v>
      </c>
      <c r="L164" s="30">
        <v>9485</v>
      </c>
      <c r="M164" s="30"/>
      <c r="N164" s="30">
        <v>9675</v>
      </c>
      <c r="O164" s="30"/>
      <c r="P164" s="30">
        <v>10601</v>
      </c>
      <c r="Q164" s="30"/>
      <c r="R164" s="30">
        <v>5366</v>
      </c>
      <c r="S164" s="30"/>
      <c r="T164" s="30"/>
      <c r="U164" s="30"/>
      <c r="V164" s="30"/>
      <c r="W164" s="30"/>
      <c r="X164" s="30">
        <v>5347</v>
      </c>
      <c r="Y164" s="30"/>
      <c r="Z164" s="30">
        <v>10652</v>
      </c>
      <c r="AA164" s="30"/>
      <c r="AB164" s="30">
        <v>8975</v>
      </c>
      <c r="AC164" s="30"/>
      <c r="AD164" s="30">
        <v>12522.5</v>
      </c>
      <c r="AE164" s="30"/>
      <c r="AF164" s="55"/>
    </row>
    <row r="165" spans="1:32" s="14" customFormat="1" ht="18.75">
      <c r="A165" s="3" t="s">
        <v>14</v>
      </c>
      <c r="B165" s="20">
        <f>H165+J165+L165+N165+P165+R165+T165+V165+X165+Z165+AB165+AD165</f>
        <v>12071.5</v>
      </c>
      <c r="C165" s="25">
        <f>H165+J165</f>
        <v>1958</v>
      </c>
      <c r="D165" s="20">
        <v>1958</v>
      </c>
      <c r="E165" s="25">
        <f>I165+K165+M165+O165+Q165+S165+U165+W165+Y165+AA165+AC165+AE165</f>
        <v>712.8000000000001</v>
      </c>
      <c r="F165" s="36">
        <f>E165/B165*100</f>
        <v>5.904817131259579</v>
      </c>
      <c r="G165" s="36">
        <f>E165/C165*100</f>
        <v>36.40449438202247</v>
      </c>
      <c r="H165" s="30">
        <v>928</v>
      </c>
      <c r="I165" s="30">
        <v>108.1</v>
      </c>
      <c r="J165" s="30">
        <v>1030</v>
      </c>
      <c r="K165" s="30">
        <v>604.7</v>
      </c>
      <c r="L165" s="30">
        <v>1064</v>
      </c>
      <c r="M165" s="30"/>
      <c r="N165" s="30">
        <v>1145.2</v>
      </c>
      <c r="O165" s="30"/>
      <c r="P165" s="30">
        <v>1079</v>
      </c>
      <c r="Q165" s="30"/>
      <c r="R165" s="30">
        <v>595.2</v>
      </c>
      <c r="S165" s="30"/>
      <c r="T165" s="30">
        <v>60</v>
      </c>
      <c r="U165" s="30"/>
      <c r="V165" s="30"/>
      <c r="W165" s="30"/>
      <c r="X165" s="30">
        <v>888</v>
      </c>
      <c r="Y165" s="30"/>
      <c r="Z165" s="30">
        <v>1099</v>
      </c>
      <c r="AA165" s="30"/>
      <c r="AB165" s="30">
        <v>1099</v>
      </c>
      <c r="AC165" s="30"/>
      <c r="AD165" s="30">
        <v>3084.1</v>
      </c>
      <c r="AE165" s="30"/>
      <c r="AF165" s="55"/>
    </row>
    <row r="166" spans="1:32" s="14" customFormat="1" ht="37.5">
      <c r="A166" s="21" t="s">
        <v>80</v>
      </c>
      <c r="B166" s="20">
        <f>H166+J166+L166+N166+P166+R166+T166+V166+X166+Z166+AB166+AD166</f>
        <v>7425.099999999999</v>
      </c>
      <c r="C166" s="25">
        <f>H166+J166</f>
        <v>1493</v>
      </c>
      <c r="D166" s="20">
        <v>1493</v>
      </c>
      <c r="E166" s="25">
        <f>I166+K166+M166+O166+Q166+S166+U166+W166+Y166+AA166+AC166+AE166</f>
        <v>555.4</v>
      </c>
      <c r="F166" s="36">
        <f>E166/B166*100</f>
        <v>7.480033938936849</v>
      </c>
      <c r="G166" s="36">
        <f>E166/C166*100</f>
        <v>37.20026791694575</v>
      </c>
      <c r="H166" s="30">
        <v>739</v>
      </c>
      <c r="I166" s="30">
        <v>90</v>
      </c>
      <c r="J166" s="30">
        <v>754</v>
      </c>
      <c r="K166" s="30">
        <v>465.4</v>
      </c>
      <c r="L166" s="30">
        <v>774</v>
      </c>
      <c r="M166" s="30"/>
      <c r="N166" s="30">
        <v>825.2</v>
      </c>
      <c r="O166" s="30"/>
      <c r="P166" s="30">
        <v>794</v>
      </c>
      <c r="Q166" s="30"/>
      <c r="R166" s="30">
        <v>483.2</v>
      </c>
      <c r="S166" s="30"/>
      <c r="T166" s="30">
        <v>60</v>
      </c>
      <c r="U166" s="30"/>
      <c r="V166" s="30"/>
      <c r="W166" s="30"/>
      <c r="X166" s="30">
        <v>719</v>
      </c>
      <c r="Y166" s="30"/>
      <c r="Z166" s="30">
        <v>804</v>
      </c>
      <c r="AA166" s="30"/>
      <c r="AB166" s="30">
        <v>809</v>
      </c>
      <c r="AC166" s="30"/>
      <c r="AD166" s="30">
        <v>663.7</v>
      </c>
      <c r="AE166" s="30"/>
      <c r="AF166" s="56"/>
    </row>
    <row r="167" spans="1:32" s="14" customFormat="1" ht="18.75">
      <c r="A167" s="3" t="s">
        <v>15</v>
      </c>
      <c r="B167" s="3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s="14" customFormat="1" ht="18.75">
      <c r="A168" s="3" t="s">
        <v>16</v>
      </c>
      <c r="B168" s="3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s="14" customFormat="1" ht="93.75">
      <c r="A169" s="4" t="s">
        <v>52</v>
      </c>
      <c r="B169" s="3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s="14" customFormat="1" ht="18.75">
      <c r="A170" s="4" t="s">
        <v>17</v>
      </c>
      <c r="B170" s="20">
        <f>H170+J170+L170+N170+P170+R170+T170+V170+X170+Z170+AB170+AD170</f>
        <v>1823</v>
      </c>
      <c r="C170" s="2">
        <f>C171+C172+C174</f>
        <v>223.8</v>
      </c>
      <c r="D170" s="2">
        <f>D171+D172+D174</f>
        <v>223.8</v>
      </c>
      <c r="E170" s="2">
        <f>E171+E172+E174</f>
        <v>25</v>
      </c>
      <c r="F170" s="36">
        <f>E170/B170*100</f>
        <v>1.3713658804168951</v>
      </c>
      <c r="G170" s="36">
        <f>E170/C170*100</f>
        <v>11.170688114387845</v>
      </c>
      <c r="H170" s="20">
        <f>H176+H182</f>
        <v>0</v>
      </c>
      <c r="I170" s="20">
        <f aca="true" t="shared" si="49" ref="I170:AE174">I176+I182</f>
        <v>0</v>
      </c>
      <c r="J170" s="20">
        <f t="shared" si="49"/>
        <v>223.8</v>
      </c>
      <c r="K170" s="20">
        <f t="shared" si="49"/>
        <v>25</v>
      </c>
      <c r="L170" s="20">
        <f t="shared" si="49"/>
        <v>0</v>
      </c>
      <c r="M170" s="20">
        <f t="shared" si="49"/>
        <v>0</v>
      </c>
      <c r="N170" s="20">
        <f t="shared" si="49"/>
        <v>0</v>
      </c>
      <c r="O170" s="20">
        <f t="shared" si="49"/>
        <v>0</v>
      </c>
      <c r="P170" s="20">
        <f t="shared" si="49"/>
        <v>0</v>
      </c>
      <c r="Q170" s="20">
        <f t="shared" si="49"/>
        <v>0</v>
      </c>
      <c r="R170" s="20">
        <f t="shared" si="49"/>
        <v>0</v>
      </c>
      <c r="S170" s="20">
        <f t="shared" si="49"/>
        <v>0</v>
      </c>
      <c r="T170" s="20">
        <f t="shared" si="49"/>
        <v>1599.2</v>
      </c>
      <c r="U170" s="20">
        <f t="shared" si="49"/>
        <v>0</v>
      </c>
      <c r="V170" s="20">
        <f t="shared" si="49"/>
        <v>0</v>
      </c>
      <c r="W170" s="20">
        <f t="shared" si="49"/>
        <v>0</v>
      </c>
      <c r="X170" s="20">
        <f t="shared" si="49"/>
        <v>0</v>
      </c>
      <c r="Y170" s="20">
        <f t="shared" si="49"/>
        <v>0</v>
      </c>
      <c r="Z170" s="20">
        <f t="shared" si="49"/>
        <v>0</v>
      </c>
      <c r="AA170" s="20">
        <f t="shared" si="49"/>
        <v>0</v>
      </c>
      <c r="AB170" s="20">
        <f t="shared" si="49"/>
        <v>0</v>
      </c>
      <c r="AC170" s="20">
        <f t="shared" si="49"/>
        <v>0</v>
      </c>
      <c r="AD170" s="20">
        <f t="shared" si="49"/>
        <v>0</v>
      </c>
      <c r="AE170" s="20">
        <f t="shared" si="49"/>
        <v>0</v>
      </c>
      <c r="AF170" s="20"/>
    </row>
    <row r="171" spans="1:32" s="14" customFormat="1" ht="18.75">
      <c r="A171" s="3" t="s">
        <v>13</v>
      </c>
      <c r="B171" s="3"/>
      <c r="C171" s="25">
        <f aca="true" t="shared" si="50" ref="C171:E172">C177+C183</f>
        <v>0</v>
      </c>
      <c r="D171" s="25">
        <f t="shared" si="50"/>
        <v>0</v>
      </c>
      <c r="E171" s="25">
        <f t="shared" si="50"/>
        <v>0</v>
      </c>
      <c r="F171" s="3"/>
      <c r="G171" s="3"/>
      <c r="H171" s="20">
        <f>H177+H183</f>
        <v>0</v>
      </c>
      <c r="I171" s="20">
        <f aca="true" t="shared" si="51" ref="I171:W171">I177+I183</f>
        <v>0</v>
      </c>
      <c r="J171" s="20">
        <f t="shared" si="51"/>
        <v>0</v>
      </c>
      <c r="K171" s="20">
        <f t="shared" si="51"/>
        <v>0</v>
      </c>
      <c r="L171" s="20">
        <f t="shared" si="51"/>
        <v>0</v>
      </c>
      <c r="M171" s="20">
        <f t="shared" si="51"/>
        <v>0</v>
      </c>
      <c r="N171" s="20">
        <f t="shared" si="51"/>
        <v>0</v>
      </c>
      <c r="O171" s="20">
        <f t="shared" si="51"/>
        <v>0</v>
      </c>
      <c r="P171" s="20">
        <f t="shared" si="51"/>
        <v>0</v>
      </c>
      <c r="Q171" s="20">
        <f t="shared" si="51"/>
        <v>0</v>
      </c>
      <c r="R171" s="20">
        <f t="shared" si="51"/>
        <v>0</v>
      </c>
      <c r="S171" s="20">
        <f t="shared" si="51"/>
        <v>0</v>
      </c>
      <c r="T171" s="20">
        <f t="shared" si="51"/>
        <v>0</v>
      </c>
      <c r="U171" s="20">
        <f t="shared" si="51"/>
        <v>0</v>
      </c>
      <c r="V171" s="20">
        <f t="shared" si="51"/>
        <v>0</v>
      </c>
      <c r="W171" s="20">
        <f t="shared" si="51"/>
        <v>0</v>
      </c>
      <c r="X171" s="20">
        <f t="shared" si="49"/>
        <v>0</v>
      </c>
      <c r="Y171" s="20">
        <f t="shared" si="49"/>
        <v>0</v>
      </c>
      <c r="Z171" s="20">
        <f t="shared" si="49"/>
        <v>0</v>
      </c>
      <c r="AA171" s="20">
        <f t="shared" si="49"/>
        <v>0</v>
      </c>
      <c r="AB171" s="20">
        <f t="shared" si="49"/>
        <v>0</v>
      </c>
      <c r="AC171" s="20">
        <f t="shared" si="49"/>
        <v>0</v>
      </c>
      <c r="AD171" s="20">
        <f t="shared" si="49"/>
        <v>0</v>
      </c>
      <c r="AE171" s="20">
        <f t="shared" si="49"/>
        <v>0</v>
      </c>
      <c r="AF171" s="2"/>
    </row>
    <row r="172" spans="1:32" s="14" customFormat="1" ht="18.75">
      <c r="A172" s="3" t="s">
        <v>14</v>
      </c>
      <c r="B172" s="20">
        <f>H172+J172+L172+N172+P172+R172+T172+V172+X172+Z172+AB172+AD172</f>
        <v>1823</v>
      </c>
      <c r="C172" s="25">
        <f t="shared" si="50"/>
        <v>223.8</v>
      </c>
      <c r="D172" s="25">
        <f t="shared" si="50"/>
        <v>223.8</v>
      </c>
      <c r="E172" s="25">
        <f t="shared" si="50"/>
        <v>25</v>
      </c>
      <c r="F172" s="36">
        <f>E172/B172*100</f>
        <v>1.3713658804168951</v>
      </c>
      <c r="G172" s="36">
        <f>E172/C172*100</f>
        <v>11.170688114387845</v>
      </c>
      <c r="H172" s="20">
        <f>H178+H184</f>
        <v>0</v>
      </c>
      <c r="I172" s="20">
        <f t="shared" si="49"/>
        <v>0</v>
      </c>
      <c r="J172" s="20">
        <f t="shared" si="49"/>
        <v>223.8</v>
      </c>
      <c r="K172" s="20">
        <f t="shared" si="49"/>
        <v>25</v>
      </c>
      <c r="L172" s="20">
        <f t="shared" si="49"/>
        <v>0</v>
      </c>
      <c r="M172" s="20">
        <f t="shared" si="49"/>
        <v>0</v>
      </c>
      <c r="N172" s="20">
        <f t="shared" si="49"/>
        <v>0</v>
      </c>
      <c r="O172" s="20">
        <f t="shared" si="49"/>
        <v>0</v>
      </c>
      <c r="P172" s="20">
        <f t="shared" si="49"/>
        <v>0</v>
      </c>
      <c r="Q172" s="20">
        <f t="shared" si="49"/>
        <v>0</v>
      </c>
      <c r="R172" s="20">
        <f t="shared" si="49"/>
        <v>0</v>
      </c>
      <c r="S172" s="20">
        <f t="shared" si="49"/>
        <v>0</v>
      </c>
      <c r="T172" s="20">
        <f t="shared" si="49"/>
        <v>1599.2</v>
      </c>
      <c r="U172" s="20">
        <f t="shared" si="49"/>
        <v>0</v>
      </c>
      <c r="V172" s="20">
        <f t="shared" si="49"/>
        <v>0</v>
      </c>
      <c r="W172" s="20">
        <f t="shared" si="49"/>
        <v>0</v>
      </c>
      <c r="X172" s="20">
        <f t="shared" si="49"/>
        <v>0</v>
      </c>
      <c r="Y172" s="20">
        <f t="shared" si="49"/>
        <v>0</v>
      </c>
      <c r="Z172" s="20">
        <f t="shared" si="49"/>
        <v>0</v>
      </c>
      <c r="AA172" s="20">
        <f t="shared" si="49"/>
        <v>0</v>
      </c>
      <c r="AB172" s="20">
        <f t="shared" si="49"/>
        <v>0</v>
      </c>
      <c r="AC172" s="20">
        <f t="shared" si="49"/>
        <v>0</v>
      </c>
      <c r="AD172" s="20">
        <f t="shared" si="49"/>
        <v>0</v>
      </c>
      <c r="AE172" s="20">
        <f t="shared" si="49"/>
        <v>0</v>
      </c>
      <c r="AF172" s="2"/>
    </row>
    <row r="173" spans="1:32" s="14" customFormat="1" ht="18.75">
      <c r="A173" s="3" t="s">
        <v>15</v>
      </c>
      <c r="B173" s="3"/>
      <c r="C173" s="3"/>
      <c r="D173" s="3"/>
      <c r="E173" s="3"/>
      <c r="F173" s="3"/>
      <c r="G173" s="3"/>
      <c r="H173" s="20">
        <f>H179+H185</f>
        <v>0</v>
      </c>
      <c r="I173" s="20">
        <f t="shared" si="49"/>
        <v>0</v>
      </c>
      <c r="J173" s="20">
        <f t="shared" si="49"/>
        <v>0</v>
      </c>
      <c r="K173" s="20">
        <f t="shared" si="49"/>
        <v>0</v>
      </c>
      <c r="L173" s="20">
        <f t="shared" si="49"/>
        <v>0</v>
      </c>
      <c r="M173" s="20">
        <f t="shared" si="49"/>
        <v>0</v>
      </c>
      <c r="N173" s="20">
        <f t="shared" si="49"/>
        <v>0</v>
      </c>
      <c r="O173" s="20">
        <f t="shared" si="49"/>
        <v>0</v>
      </c>
      <c r="P173" s="20">
        <f t="shared" si="49"/>
        <v>0</v>
      </c>
      <c r="Q173" s="20">
        <f t="shared" si="49"/>
        <v>0</v>
      </c>
      <c r="R173" s="20">
        <f t="shared" si="49"/>
        <v>0</v>
      </c>
      <c r="S173" s="20">
        <f t="shared" si="49"/>
        <v>0</v>
      </c>
      <c r="T173" s="20">
        <f t="shared" si="49"/>
        <v>0</v>
      </c>
      <c r="U173" s="20">
        <f t="shared" si="49"/>
        <v>0</v>
      </c>
      <c r="V173" s="20">
        <f t="shared" si="49"/>
        <v>0</v>
      </c>
      <c r="W173" s="20">
        <f t="shared" si="49"/>
        <v>0</v>
      </c>
      <c r="X173" s="20">
        <f t="shared" si="49"/>
        <v>0</v>
      </c>
      <c r="Y173" s="20">
        <f t="shared" si="49"/>
        <v>0</v>
      </c>
      <c r="Z173" s="20">
        <f t="shared" si="49"/>
        <v>0</v>
      </c>
      <c r="AA173" s="20">
        <f t="shared" si="49"/>
        <v>0</v>
      </c>
      <c r="AB173" s="20">
        <f t="shared" si="49"/>
        <v>0</v>
      </c>
      <c r="AC173" s="20">
        <f t="shared" si="49"/>
        <v>0</v>
      </c>
      <c r="AD173" s="20">
        <f t="shared" si="49"/>
        <v>0</v>
      </c>
      <c r="AE173" s="20">
        <f t="shared" si="49"/>
        <v>0</v>
      </c>
      <c r="AF173" s="2"/>
    </row>
    <row r="174" spans="1:32" s="14" customFormat="1" ht="18.75">
      <c r="A174" s="3" t="s">
        <v>16</v>
      </c>
      <c r="B174" s="3"/>
      <c r="C174" s="3"/>
      <c r="D174" s="3"/>
      <c r="E174" s="3"/>
      <c r="F174" s="3"/>
      <c r="G174" s="3"/>
      <c r="H174" s="20">
        <f>H180+H186</f>
        <v>0</v>
      </c>
      <c r="I174" s="20">
        <f t="shared" si="49"/>
        <v>0</v>
      </c>
      <c r="J174" s="20">
        <f t="shared" si="49"/>
        <v>0</v>
      </c>
      <c r="K174" s="20">
        <f t="shared" si="49"/>
        <v>0</v>
      </c>
      <c r="L174" s="20">
        <f t="shared" si="49"/>
        <v>0</v>
      </c>
      <c r="M174" s="20">
        <f t="shared" si="49"/>
        <v>0</v>
      </c>
      <c r="N174" s="20">
        <f t="shared" si="49"/>
        <v>0</v>
      </c>
      <c r="O174" s="20">
        <f t="shared" si="49"/>
        <v>0</v>
      </c>
      <c r="P174" s="20">
        <f t="shared" si="49"/>
        <v>0</v>
      </c>
      <c r="Q174" s="20">
        <f t="shared" si="49"/>
        <v>0</v>
      </c>
      <c r="R174" s="20">
        <f t="shared" si="49"/>
        <v>0</v>
      </c>
      <c r="S174" s="20">
        <f t="shared" si="49"/>
        <v>0</v>
      </c>
      <c r="T174" s="20">
        <f t="shared" si="49"/>
        <v>0</v>
      </c>
      <c r="U174" s="20">
        <f t="shared" si="49"/>
        <v>0</v>
      </c>
      <c r="V174" s="20">
        <f t="shared" si="49"/>
        <v>0</v>
      </c>
      <c r="W174" s="20">
        <f t="shared" si="49"/>
        <v>0</v>
      </c>
      <c r="X174" s="20">
        <f t="shared" si="49"/>
        <v>0</v>
      </c>
      <c r="Y174" s="20">
        <f t="shared" si="49"/>
        <v>0</v>
      </c>
      <c r="Z174" s="20">
        <f t="shared" si="49"/>
        <v>0</v>
      </c>
      <c r="AA174" s="20">
        <f t="shared" si="49"/>
        <v>0</v>
      </c>
      <c r="AB174" s="20">
        <f t="shared" si="49"/>
        <v>0</v>
      </c>
      <c r="AC174" s="20">
        <f t="shared" si="49"/>
        <v>0</v>
      </c>
      <c r="AD174" s="20">
        <f t="shared" si="49"/>
        <v>0</v>
      </c>
      <c r="AE174" s="20">
        <f t="shared" si="49"/>
        <v>0</v>
      </c>
      <c r="AF174" s="2"/>
    </row>
    <row r="175" spans="1:32" s="14" customFormat="1" ht="56.25">
      <c r="A175" s="3" t="s">
        <v>35</v>
      </c>
      <c r="B175" s="20"/>
      <c r="C175" s="20"/>
      <c r="D175" s="20"/>
      <c r="E175" s="20"/>
      <c r="F175" s="20"/>
      <c r="G175" s="20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s="14" customFormat="1" ht="18.75">
      <c r="A176" s="4" t="s">
        <v>17</v>
      </c>
      <c r="B176" s="20">
        <f>H176+J176+L176+N176+P176+R176+T176+V176+X176+Z176+AB176+AD176</f>
        <v>1599.2</v>
      </c>
      <c r="C176" s="20"/>
      <c r="D176" s="20"/>
      <c r="E176" s="20"/>
      <c r="F176" s="20"/>
      <c r="G176" s="20"/>
      <c r="H176" s="2">
        <f aca="true" t="shared" si="52" ref="H176:AD176">H177+H178+H180+H181</f>
        <v>0</v>
      </c>
      <c r="I176" s="2"/>
      <c r="J176" s="2">
        <f t="shared" si="52"/>
        <v>0</v>
      </c>
      <c r="K176" s="2"/>
      <c r="L176" s="2">
        <f t="shared" si="52"/>
        <v>0</v>
      </c>
      <c r="M176" s="2"/>
      <c r="N176" s="2">
        <f t="shared" si="52"/>
        <v>0</v>
      </c>
      <c r="O176" s="2"/>
      <c r="P176" s="2">
        <f t="shared" si="52"/>
        <v>0</v>
      </c>
      <c r="Q176" s="2"/>
      <c r="R176" s="2">
        <f t="shared" si="52"/>
        <v>0</v>
      </c>
      <c r="S176" s="2"/>
      <c r="T176" s="30">
        <f t="shared" si="52"/>
        <v>1599.2</v>
      </c>
      <c r="U176" s="30"/>
      <c r="V176" s="2">
        <f t="shared" si="52"/>
        <v>0</v>
      </c>
      <c r="W176" s="2"/>
      <c r="X176" s="2">
        <f t="shared" si="52"/>
        <v>0</v>
      </c>
      <c r="Y176" s="2"/>
      <c r="Z176" s="2">
        <f t="shared" si="52"/>
        <v>0</v>
      </c>
      <c r="AA176" s="2"/>
      <c r="AB176" s="2">
        <f t="shared" si="52"/>
        <v>0</v>
      </c>
      <c r="AC176" s="2"/>
      <c r="AD176" s="2">
        <f t="shared" si="52"/>
        <v>0</v>
      </c>
      <c r="AE176" s="2"/>
      <c r="AF176" s="2"/>
    </row>
    <row r="177" spans="1:32" s="14" customFormat="1" ht="18.75">
      <c r="A177" s="3" t="s">
        <v>13</v>
      </c>
      <c r="B177" s="3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30"/>
      <c r="U177" s="30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s="14" customFormat="1" ht="18.75">
      <c r="A178" s="3" t="s">
        <v>14</v>
      </c>
      <c r="B178" s="20">
        <f>H178+J178+L178+N178+P178+R178+T178+V178+X178+Z178+AB178+AD178</f>
        <v>1599.2</v>
      </c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30">
        <v>1599.2</v>
      </c>
      <c r="U178" s="30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s="14" customFormat="1" ht="18.75">
      <c r="A179" s="3" t="s">
        <v>15</v>
      </c>
      <c r="B179" s="3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s="14" customFormat="1" ht="18.75">
      <c r="A180" s="3" t="s">
        <v>16</v>
      </c>
      <c r="B180" s="3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s="14" customFormat="1" ht="93.75">
      <c r="A181" s="3" t="s">
        <v>36</v>
      </c>
      <c r="B181" s="15"/>
      <c r="C181" s="15"/>
      <c r="D181" s="15"/>
      <c r="E181" s="15"/>
      <c r="F181" s="15"/>
      <c r="G181" s="1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s="14" customFormat="1" ht="18.75">
      <c r="A182" s="4" t="s">
        <v>17</v>
      </c>
      <c r="B182" s="9">
        <f>H182+J182+L182+N182+P182+R182+T182+V182+X182+Z182+AB182+AD182</f>
        <v>223.8</v>
      </c>
      <c r="C182" s="2">
        <f>C183+C184+C186+C187</f>
        <v>223.8</v>
      </c>
      <c r="D182" s="2">
        <f>D183+D184+D186+D187</f>
        <v>223.8</v>
      </c>
      <c r="E182" s="2">
        <f>E183+E184+E186+E187</f>
        <v>25</v>
      </c>
      <c r="F182" s="36">
        <f>E182/B182*100</f>
        <v>11.170688114387845</v>
      </c>
      <c r="G182" s="36">
        <f>E182/C182*100</f>
        <v>11.170688114387845</v>
      </c>
      <c r="H182" s="2"/>
      <c r="I182" s="2"/>
      <c r="J182" s="2">
        <f>J183+J184+J185+J186</f>
        <v>223.8</v>
      </c>
      <c r="K182" s="2">
        <f aca="true" t="shared" si="53" ref="K182:AE182">K183+K184+K185+K186</f>
        <v>25</v>
      </c>
      <c r="L182" s="2">
        <f t="shared" si="53"/>
        <v>0</v>
      </c>
      <c r="M182" s="2">
        <f t="shared" si="53"/>
        <v>0</v>
      </c>
      <c r="N182" s="2">
        <f t="shared" si="53"/>
        <v>0</v>
      </c>
      <c r="O182" s="2">
        <f t="shared" si="53"/>
        <v>0</v>
      </c>
      <c r="P182" s="2">
        <f t="shared" si="53"/>
        <v>0</v>
      </c>
      <c r="Q182" s="2">
        <f t="shared" si="53"/>
        <v>0</v>
      </c>
      <c r="R182" s="2">
        <f t="shared" si="53"/>
        <v>0</v>
      </c>
      <c r="S182" s="2">
        <f t="shared" si="53"/>
        <v>0</v>
      </c>
      <c r="T182" s="2">
        <f t="shared" si="53"/>
        <v>0</v>
      </c>
      <c r="U182" s="2">
        <f t="shared" si="53"/>
        <v>0</v>
      </c>
      <c r="V182" s="2">
        <f t="shared" si="53"/>
        <v>0</v>
      </c>
      <c r="W182" s="2">
        <f t="shared" si="53"/>
        <v>0</v>
      </c>
      <c r="X182" s="2">
        <f t="shared" si="53"/>
        <v>0</v>
      </c>
      <c r="Y182" s="2">
        <f t="shared" si="53"/>
        <v>0</v>
      </c>
      <c r="Z182" s="2">
        <f t="shared" si="53"/>
        <v>0</v>
      </c>
      <c r="AA182" s="2">
        <f t="shared" si="53"/>
        <v>0</v>
      </c>
      <c r="AB182" s="2">
        <f t="shared" si="53"/>
        <v>0</v>
      </c>
      <c r="AC182" s="2">
        <f t="shared" si="53"/>
        <v>0</v>
      </c>
      <c r="AD182" s="2">
        <f t="shared" si="53"/>
        <v>0</v>
      </c>
      <c r="AE182" s="2">
        <f t="shared" si="53"/>
        <v>0</v>
      </c>
      <c r="AF182" s="54" t="s">
        <v>88</v>
      </c>
    </row>
    <row r="183" spans="1:32" s="14" customFormat="1" ht="18.75">
      <c r="A183" s="3" t="s">
        <v>13</v>
      </c>
      <c r="B183" s="20">
        <f>H183+J183+L183+N183+P183+R183+T183+V183+X183+Z183+AB183+AD183</f>
        <v>0</v>
      </c>
      <c r="C183" s="25">
        <f>H183+J183</f>
        <v>0</v>
      </c>
      <c r="D183" s="20"/>
      <c r="E183" s="25">
        <f>I183+K183+M183+O183+Q183+S183+U183+W183+Y183+AA183+AC183+AE183</f>
        <v>0</v>
      </c>
      <c r="F183" s="36"/>
      <c r="G183" s="36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55"/>
    </row>
    <row r="184" spans="1:32" s="14" customFormat="1" ht="18.75">
      <c r="A184" s="3" t="s">
        <v>14</v>
      </c>
      <c r="B184" s="20">
        <f>H184+J184+L184+N184+P184+R184+T184+V184+X184+Z184+AB184+AD184</f>
        <v>223.8</v>
      </c>
      <c r="C184" s="25">
        <f>H184+J184</f>
        <v>223.8</v>
      </c>
      <c r="D184" s="20">
        <v>223.8</v>
      </c>
      <c r="E184" s="25">
        <f>I184+K184+M184+O184+Q184+S184+U184+W184+Y184+AA184+AC184+AE184</f>
        <v>25</v>
      </c>
      <c r="F184" s="36">
        <f>E184/B184*100</f>
        <v>11.170688114387845</v>
      </c>
      <c r="G184" s="36">
        <f>E184/C184*100</f>
        <v>11.170688114387845</v>
      </c>
      <c r="H184" s="2"/>
      <c r="I184" s="2"/>
      <c r="J184" s="2">
        <v>223.8</v>
      </c>
      <c r="K184" s="2">
        <v>25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55"/>
    </row>
    <row r="185" spans="1:32" s="14" customFormat="1" ht="18.75">
      <c r="A185" s="3" t="s">
        <v>15</v>
      </c>
      <c r="B185" s="20">
        <f>H185+J185+L185+N185+P185+R185+T185+V185+X185+Z185+AB185+AD185</f>
        <v>0</v>
      </c>
      <c r="C185" s="25">
        <f>H185+J185</f>
        <v>0</v>
      </c>
      <c r="D185" s="20"/>
      <c r="E185" s="25">
        <f>I185+K185+M185+O185+Q185+S185+U185+W185+Y185+AA185+AC185+AE185</f>
        <v>0</v>
      </c>
      <c r="F185" s="36"/>
      <c r="G185" s="36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56"/>
    </row>
    <row r="186" spans="1:32" s="14" customFormat="1" ht="18.75">
      <c r="A186" s="3" t="s">
        <v>16</v>
      </c>
      <c r="B186" s="3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s="14" customFormat="1" ht="18.75">
      <c r="A187" s="3"/>
      <c r="B187" s="3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32.25" customHeight="1">
      <c r="A188" s="18" t="s">
        <v>18</v>
      </c>
      <c r="B188" s="23">
        <f>H188+J188+L188+N188+P188+R188+T188+V188+X188+Z188+AB188+AD188</f>
        <v>1887102.2</v>
      </c>
      <c r="C188" s="19">
        <f>C130+C81+C62+C8</f>
        <v>260395.19999999998</v>
      </c>
      <c r="D188" s="19">
        <f>D130+D81+D62+D8</f>
        <v>257872.19</v>
      </c>
      <c r="E188" s="19">
        <f>E130+E81+E62+E8</f>
        <v>182465.92</v>
      </c>
      <c r="F188" s="37">
        <f>E188/B188*100</f>
        <v>9.669106421475213</v>
      </c>
      <c r="G188" s="37">
        <f>E188/C188*100</f>
        <v>70.07268951194186</v>
      </c>
      <c r="H188" s="19">
        <f aca="true" t="shared" si="54" ref="H188:AE188">H130+H81+H62+H8</f>
        <v>107915</v>
      </c>
      <c r="I188" s="19">
        <f t="shared" si="54"/>
        <v>43149.82000000001</v>
      </c>
      <c r="J188" s="19">
        <f t="shared" si="54"/>
        <v>152480.2</v>
      </c>
      <c r="K188" s="19">
        <f t="shared" si="54"/>
        <v>139316.09999999998</v>
      </c>
      <c r="L188" s="19">
        <f t="shared" si="54"/>
        <v>147455.2</v>
      </c>
      <c r="M188" s="19">
        <f t="shared" si="54"/>
        <v>0</v>
      </c>
      <c r="N188" s="19">
        <f>N130+N81+N62+N8</f>
        <v>159864.6</v>
      </c>
      <c r="O188" s="19">
        <f t="shared" si="54"/>
        <v>0</v>
      </c>
      <c r="P188" s="19">
        <f t="shared" si="54"/>
        <v>329924.2</v>
      </c>
      <c r="Q188" s="19">
        <f t="shared" si="54"/>
        <v>0</v>
      </c>
      <c r="R188" s="19">
        <f t="shared" si="54"/>
        <v>189098.3</v>
      </c>
      <c r="S188" s="19">
        <f t="shared" si="54"/>
        <v>0</v>
      </c>
      <c r="T188" s="19">
        <f t="shared" si="54"/>
        <v>110874.4</v>
      </c>
      <c r="U188" s="19">
        <f t="shared" si="54"/>
        <v>0</v>
      </c>
      <c r="V188" s="19">
        <f t="shared" si="54"/>
        <v>104077.8</v>
      </c>
      <c r="W188" s="19">
        <f t="shared" si="54"/>
        <v>0</v>
      </c>
      <c r="X188" s="19">
        <f t="shared" si="54"/>
        <v>116162.20000000001</v>
      </c>
      <c r="Y188" s="19">
        <f t="shared" si="54"/>
        <v>0</v>
      </c>
      <c r="Z188" s="19">
        <f>Z130+Z81+Z62+Z8</f>
        <v>145369.2</v>
      </c>
      <c r="AA188" s="19">
        <f t="shared" si="54"/>
        <v>0</v>
      </c>
      <c r="AB188" s="19">
        <f t="shared" si="54"/>
        <v>136450.1</v>
      </c>
      <c r="AC188" s="19">
        <f t="shared" si="54"/>
        <v>0</v>
      </c>
      <c r="AD188" s="19">
        <f t="shared" si="54"/>
        <v>187431</v>
      </c>
      <c r="AE188" s="19">
        <f t="shared" si="54"/>
        <v>0</v>
      </c>
      <c r="AF188" s="19"/>
    </row>
    <row r="189" spans="1:32" s="14" customFormat="1" ht="18.75">
      <c r="A189" s="3" t="s">
        <v>13</v>
      </c>
      <c r="B189" s="20">
        <f>H189+J189+L189+N189+P189+R189+T189+V189+X189+Z189+AB189+AD189</f>
        <v>1435905.1</v>
      </c>
      <c r="C189" s="2">
        <f>C164+C158+C57+C37</f>
        <v>184256</v>
      </c>
      <c r="D189" s="2">
        <f>D164+D158+D57+D37</f>
        <v>182097.2</v>
      </c>
      <c r="E189" s="2">
        <f>E164+E158+E57+E37</f>
        <v>124021.1</v>
      </c>
      <c r="F189" s="36">
        <f>E189/B189*100</f>
        <v>8.637137649277797</v>
      </c>
      <c r="G189" s="36">
        <f>E189/C189*100</f>
        <v>67.30912426189649</v>
      </c>
      <c r="H189" s="2">
        <f>H164+H158+H57+H37+H171</f>
        <v>70257</v>
      </c>
      <c r="I189" s="2">
        <f>I164+I158+I57+I37</f>
        <v>20279</v>
      </c>
      <c r="J189" s="2">
        <f aca="true" t="shared" si="55" ref="J189:AD189">J164+J158+J57+J37</f>
        <v>113999</v>
      </c>
      <c r="K189" s="2">
        <f>K164+K158+K57+K37</f>
        <v>103742.1</v>
      </c>
      <c r="L189" s="2">
        <f t="shared" si="55"/>
        <v>116125</v>
      </c>
      <c r="M189" s="2">
        <f>M164+M158+M57+M37</f>
        <v>0</v>
      </c>
      <c r="N189" s="2">
        <f t="shared" si="55"/>
        <v>120231</v>
      </c>
      <c r="O189" s="2">
        <f>O164+O158+O57+O37</f>
        <v>0</v>
      </c>
      <c r="P189" s="2">
        <f t="shared" si="55"/>
        <v>281412</v>
      </c>
      <c r="Q189" s="2">
        <f>Q164+Q158+Q57+Q37</f>
        <v>0</v>
      </c>
      <c r="R189" s="2">
        <f t="shared" si="55"/>
        <v>149608</v>
      </c>
      <c r="S189" s="2">
        <f>S164+S158+S57+S37</f>
        <v>0</v>
      </c>
      <c r="T189" s="2">
        <f t="shared" si="55"/>
        <v>72123</v>
      </c>
      <c r="U189" s="2">
        <f>U164+U158+U57+U37</f>
        <v>0</v>
      </c>
      <c r="V189" s="2">
        <f t="shared" si="55"/>
        <v>51398</v>
      </c>
      <c r="W189" s="2">
        <f>W164+W158+W57+W37</f>
        <v>0</v>
      </c>
      <c r="X189" s="2">
        <f t="shared" si="55"/>
        <v>88198</v>
      </c>
      <c r="Y189" s="2">
        <f>Y164+Y158+Y57+Y37</f>
        <v>0</v>
      </c>
      <c r="Z189" s="2">
        <f t="shared" si="55"/>
        <v>110570</v>
      </c>
      <c r="AA189" s="2">
        <f>AA164+AA158+AA57+AA37</f>
        <v>0</v>
      </c>
      <c r="AB189" s="2">
        <f t="shared" si="55"/>
        <v>107956</v>
      </c>
      <c r="AC189" s="2">
        <f>AC164+AC158+AC57+AC37</f>
        <v>0</v>
      </c>
      <c r="AD189" s="2">
        <f t="shared" si="55"/>
        <v>154028.1</v>
      </c>
      <c r="AE189" s="2">
        <f>AE164+AE158+AE57+AE37</f>
        <v>0</v>
      </c>
      <c r="AF189" s="2"/>
    </row>
    <row r="190" spans="1:32" s="14" customFormat="1" ht="18.75">
      <c r="A190" s="3" t="s">
        <v>14</v>
      </c>
      <c r="B190" s="20">
        <f>H190+J190+L190+N190+P190+R190+T190+V190+X190+Z190+AB190+AD190</f>
        <v>451197.10000000003</v>
      </c>
      <c r="C190" s="2">
        <f>C165+C159+C146+C140+C127+C109+C97+C91+C72+C58+C45+C38+C24+C18+C178+C184</f>
        <v>76139.2</v>
      </c>
      <c r="D190" s="2">
        <f>D165+D159+D146+D140+D127+D109+D97+D91+D72+D58+D45+D38+D24+D18+D178+D184</f>
        <v>75774.99</v>
      </c>
      <c r="E190" s="2">
        <f>E165+E159+E146+E140+E127+E109+E97+E91+E72+E58+E45+E38+E24+E18+E178+E184</f>
        <v>58444.82</v>
      </c>
      <c r="F190" s="36">
        <f>E190/B190*100</f>
        <v>12.953279176661372</v>
      </c>
      <c r="G190" s="36">
        <f>E190/C190*100</f>
        <v>76.76048605711644</v>
      </c>
      <c r="H190" s="2">
        <f>H165+H159+H146+H140+H127+H109+H97+H91+H72+H58+H45+H38+H24+H18+H178+H184</f>
        <v>37658</v>
      </c>
      <c r="I190" s="2">
        <f aca="true" t="shared" si="56" ref="I190:AE190">I165+I159+I146+I140+I127+I109+I97+I91+I72+I58+I45+I38+I24+I18+I178+I184</f>
        <v>22870.820000000003</v>
      </c>
      <c r="J190" s="2">
        <f>J165+J159+J146+J140+J127+J109+J97+J91+J72+J58+J45+J38+J24+J18+J178+J184</f>
        <v>38481.200000000004</v>
      </c>
      <c r="K190" s="2">
        <f t="shared" si="56"/>
        <v>35574.00000000001</v>
      </c>
      <c r="L190" s="2">
        <f t="shared" si="56"/>
        <v>31330.2</v>
      </c>
      <c r="M190" s="2">
        <f t="shared" si="56"/>
        <v>0</v>
      </c>
      <c r="N190" s="2">
        <f t="shared" si="56"/>
        <v>39633.6</v>
      </c>
      <c r="O190" s="2">
        <f t="shared" si="56"/>
        <v>0</v>
      </c>
      <c r="P190" s="2">
        <f t="shared" si="56"/>
        <v>48512.2</v>
      </c>
      <c r="Q190" s="2">
        <f t="shared" si="56"/>
        <v>0</v>
      </c>
      <c r="R190" s="2">
        <f t="shared" si="56"/>
        <v>39490.3</v>
      </c>
      <c r="S190" s="2">
        <f t="shared" si="56"/>
        <v>0</v>
      </c>
      <c r="T190" s="2">
        <f t="shared" si="56"/>
        <v>38751.4</v>
      </c>
      <c r="U190" s="2">
        <f t="shared" si="56"/>
        <v>0</v>
      </c>
      <c r="V190" s="2">
        <f t="shared" si="56"/>
        <v>52679.8</v>
      </c>
      <c r="W190" s="2">
        <f t="shared" si="56"/>
        <v>0</v>
      </c>
      <c r="X190" s="2">
        <f t="shared" si="56"/>
        <v>27964.199999999997</v>
      </c>
      <c r="Y190" s="2">
        <f t="shared" si="56"/>
        <v>0</v>
      </c>
      <c r="Z190" s="2">
        <f t="shared" si="56"/>
        <v>34799.2</v>
      </c>
      <c r="AA190" s="2">
        <f t="shared" si="56"/>
        <v>0</v>
      </c>
      <c r="AB190" s="2">
        <f t="shared" si="56"/>
        <v>28494.1</v>
      </c>
      <c r="AC190" s="2">
        <f t="shared" si="56"/>
        <v>0</v>
      </c>
      <c r="AD190" s="2">
        <f t="shared" si="56"/>
        <v>33402.9</v>
      </c>
      <c r="AE190" s="2">
        <f t="shared" si="56"/>
        <v>0</v>
      </c>
      <c r="AF190" s="2"/>
    </row>
    <row r="191" spans="1:32" s="14" customFormat="1" ht="37.5">
      <c r="A191" s="21" t="s">
        <v>80</v>
      </c>
      <c r="B191" s="20">
        <f>H191+J191+L191+N191+P191+R191+T191+V191+X191+Z191+AB191+AD191</f>
        <v>7565.1</v>
      </c>
      <c r="C191" s="2">
        <f>C166+C39</f>
        <v>1508</v>
      </c>
      <c r="D191" s="2">
        <f>D166+D39</f>
        <v>1508</v>
      </c>
      <c r="E191" s="2">
        <f>E166+E39</f>
        <v>570.4</v>
      </c>
      <c r="F191" s="36">
        <f>E191/B191*100</f>
        <v>7.5398871131908365</v>
      </c>
      <c r="G191" s="36">
        <f>E191/C191*100</f>
        <v>37.82493368700265</v>
      </c>
      <c r="H191" s="2">
        <f>H166+H39</f>
        <v>739</v>
      </c>
      <c r="I191" s="2">
        <f>I166+I39</f>
        <v>90</v>
      </c>
      <c r="J191" s="2">
        <f aca="true" t="shared" si="57" ref="J191:AD191">J166+J39</f>
        <v>769</v>
      </c>
      <c r="K191" s="2">
        <f>K166+K39</f>
        <v>480.4</v>
      </c>
      <c r="L191" s="2">
        <f t="shared" si="57"/>
        <v>789</v>
      </c>
      <c r="M191" s="2">
        <f>M166+M39</f>
        <v>0</v>
      </c>
      <c r="N191" s="2">
        <f t="shared" si="57"/>
        <v>840.2</v>
      </c>
      <c r="O191" s="2">
        <f>O166+O39</f>
        <v>0</v>
      </c>
      <c r="P191" s="2">
        <f t="shared" si="57"/>
        <v>809</v>
      </c>
      <c r="Q191" s="2">
        <f>Q166+Q39</f>
        <v>0</v>
      </c>
      <c r="R191" s="2">
        <f t="shared" si="57"/>
        <v>483.2</v>
      </c>
      <c r="S191" s="2">
        <f>S166+S39</f>
        <v>0</v>
      </c>
      <c r="T191" s="2">
        <f t="shared" si="57"/>
        <v>60</v>
      </c>
      <c r="U191" s="2">
        <f>U166+U39</f>
        <v>0</v>
      </c>
      <c r="V191" s="2">
        <f t="shared" si="57"/>
        <v>15</v>
      </c>
      <c r="W191" s="2">
        <f>W166+W39</f>
        <v>0</v>
      </c>
      <c r="X191" s="2">
        <f t="shared" si="57"/>
        <v>734</v>
      </c>
      <c r="Y191" s="2">
        <f>Y166+Y39</f>
        <v>0</v>
      </c>
      <c r="Z191" s="2">
        <f t="shared" si="57"/>
        <v>820</v>
      </c>
      <c r="AA191" s="2">
        <f>AA166+AA39</f>
        <v>0</v>
      </c>
      <c r="AB191" s="2">
        <f t="shared" si="57"/>
        <v>825.8</v>
      </c>
      <c r="AC191" s="2">
        <f>AC166+AC39</f>
        <v>0</v>
      </c>
      <c r="AD191" s="2">
        <f t="shared" si="57"/>
        <v>680.9000000000001</v>
      </c>
      <c r="AE191" s="2">
        <f>AE166+AE39</f>
        <v>0</v>
      </c>
      <c r="AF191" s="2"/>
    </row>
    <row r="192" spans="1:32" s="14" customFormat="1" ht="18.75">
      <c r="A192" s="3" t="s">
        <v>15</v>
      </c>
      <c r="B192" s="3"/>
      <c r="C192" s="3"/>
      <c r="D192" s="3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s="14" customFormat="1" ht="18.75">
      <c r="A193" s="3" t="s">
        <v>16</v>
      </c>
      <c r="B193" s="3"/>
      <c r="C193" s="3"/>
      <c r="D193" s="3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2:31" ht="35.25" customHeight="1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</row>
    <row r="195" spans="1:42" ht="35.25" customHeight="1">
      <c r="A195" s="63" t="s">
        <v>67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G195" s="6"/>
      <c r="AH195" s="6"/>
      <c r="AI195" s="6"/>
      <c r="AJ195" s="6"/>
      <c r="AK195" s="6"/>
      <c r="AL195" s="6"/>
      <c r="AM195" s="6"/>
      <c r="AN195" s="6"/>
      <c r="AO195" s="6"/>
      <c r="AP195" s="5"/>
    </row>
    <row r="196" spans="8:42" ht="19.5" customHeight="1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6"/>
      <c r="AH196" s="6"/>
      <c r="AI196" s="6"/>
      <c r="AJ196" s="6"/>
      <c r="AK196" s="6"/>
      <c r="AL196" s="6"/>
      <c r="AM196" s="6"/>
      <c r="AN196" s="6"/>
      <c r="AO196" s="6"/>
      <c r="AP196" s="5"/>
    </row>
    <row r="197" spans="1:42" ht="24.75" customHeight="1">
      <c r="A197" s="63" t="s">
        <v>37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G197" s="6"/>
      <c r="AH197" s="6"/>
      <c r="AI197" s="6"/>
      <c r="AJ197" s="6"/>
      <c r="AK197" s="6"/>
      <c r="AL197" s="6"/>
      <c r="AM197" s="6"/>
      <c r="AN197" s="6"/>
      <c r="AO197" s="6"/>
      <c r="AP197" s="5"/>
    </row>
    <row r="198" spans="2:31" ht="19.5" customHeight="1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</row>
    <row r="199" ht="48.75" customHeight="1"/>
    <row r="200" spans="2:7" ht="18.75">
      <c r="B200" s="16"/>
      <c r="C200" s="16"/>
      <c r="D200" s="16"/>
      <c r="E200" s="16"/>
      <c r="F200" s="16"/>
      <c r="G200" s="16"/>
    </row>
  </sheetData>
  <sheetProtection/>
  <mergeCells count="31">
    <mergeCell ref="AF182:AF185"/>
    <mergeCell ref="AF69:AF73"/>
    <mergeCell ref="AF124:AF127"/>
    <mergeCell ref="AF162:AF166"/>
    <mergeCell ref="A3:M3"/>
    <mergeCell ref="P4:Q4"/>
    <mergeCell ref="N4:O4"/>
    <mergeCell ref="L4:M4"/>
    <mergeCell ref="J4:K4"/>
    <mergeCell ref="H4:I4"/>
    <mergeCell ref="A195:AD195"/>
    <mergeCell ref="A197:AD197"/>
    <mergeCell ref="A4:A5"/>
    <mergeCell ref="B4:B5"/>
    <mergeCell ref="T4:U4"/>
    <mergeCell ref="R4:S4"/>
    <mergeCell ref="X4:Y4"/>
    <mergeCell ref="A2:AD2"/>
    <mergeCell ref="C4:C5"/>
    <mergeCell ref="D4:D5"/>
    <mergeCell ref="E4:E5"/>
    <mergeCell ref="F4:G4"/>
    <mergeCell ref="AF4:AF5"/>
    <mergeCell ref="AB4:AC4"/>
    <mergeCell ref="Z4:AA4"/>
    <mergeCell ref="AD4:AE4"/>
    <mergeCell ref="V4:W4"/>
    <mergeCell ref="AF43:AF47"/>
    <mergeCell ref="AF21:AF24"/>
    <mergeCell ref="AF55:AF59"/>
    <mergeCell ref="AF35:AF3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2017-03-03T11:09:16Z</cp:lastPrinted>
  <dcterms:created xsi:type="dcterms:W3CDTF">1996-10-08T23:32:33Z</dcterms:created>
  <dcterms:modified xsi:type="dcterms:W3CDTF">2017-03-16T10:11:20Z</dcterms:modified>
  <cp:category/>
  <cp:version/>
  <cp:contentType/>
  <cp:contentStatus/>
</cp:coreProperties>
</file>