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Титульный лист" sheetId="1" r:id="rId1"/>
    <sheet name="2016 год " sheetId="2" r:id="rId2"/>
  </sheets>
  <definedNames>
    <definedName name="_xlnm.Print_Titles" localSheetId="1">'2016 год '!$A:$A</definedName>
    <definedName name="_xlnm.Print_Area" localSheetId="1">'2016 год '!$A$1:$AF$198</definedName>
  </definedNames>
  <calcPr fullCalcOnLoad="1"/>
</workbook>
</file>

<file path=xl/sharedStrings.xml><?xml version="1.0" encoding="utf-8"?>
<sst xmlns="http://schemas.openxmlformats.org/spreadsheetml/2006/main" count="246" uniqueCount="81">
  <si>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</si>
  <si>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</si>
  <si>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</si>
  <si>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</si>
  <si>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</si>
  <si>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</si>
  <si>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</si>
  <si>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</si>
  <si>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</si>
  <si>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</si>
  <si>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</si>
  <si>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</si>
  <si>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</si>
  <si>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</si>
  <si>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</si>
  <si>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</si>
  <si>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</si>
  <si>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</si>
  <si>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</si>
  <si>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</si>
  <si>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</si>
  <si>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</si>
  <si>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</si>
  <si>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</si>
  <si>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</si>
  <si>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</si>
  <si>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</si>
  <si>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</si>
  <si>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Основные мероприятия программы</t>
  </si>
  <si>
    <t>План на 2016 год</t>
  </si>
  <si>
    <t>Отчет о ходе реализации муниципальной программы «Развитие образования в городе Когалыме» на 01.02.2016.</t>
  </si>
  <si>
    <t>План на 01.02.2016</t>
  </si>
  <si>
    <t>Профинансировано на 01.02.2016</t>
  </si>
  <si>
    <t>2016 год</t>
  </si>
  <si>
    <t>УПРАВЛЕНИЕ ОБРАЗОВАНИЯ</t>
  </si>
  <si>
    <t>«Развитие образования в городе Когалыме»</t>
  </si>
  <si>
    <t>Кассовый расход на  01.02.2016</t>
  </si>
  <si>
    <t>Подпрограмма 1. Общее образование. Дополнительное образование детей.</t>
  </si>
  <si>
    <t>1.1 Основное мероприятие "Развитие системы дошкольного и общего образования" (показатели 1, 2, 3, 4, 5, 6 )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</si>
  <si>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</si>
  <si>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</si>
  <si>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</t>
  </si>
  <si>
    <t>1.2 Основное мероприятие "Развитие системы дополнительного образования детей." (показатели 7 )</t>
  </si>
  <si>
    <t>1.2.1.Развитие системы доступного дополнительного образования в соответствии с индивидуальными запросами населения</t>
  </si>
  <si>
    <t>1.2.2.Развитие системы выявления, поддержки, сопровождения и стимулирования одаренных детей в различных сферах деятельности</t>
  </si>
  <si>
    <t>1.3.1.Обеспечение доступности качественного общего образования в соответствии с современными требованиями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</si>
  <si>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11, 12, 13 )</t>
  </si>
  <si>
    <t>2.1.1.Финансовое и организационно-методическое сопровождение по исполнению  МАУ "Межшкольный методический центр города Когалыма" муниципального задания на оказание муниципальных услуг (выполнение работ)</t>
  </si>
  <si>
    <t>2.1.2.Организация и проведение государственной итоговой аттестации</t>
  </si>
  <si>
    <t>Подпрограмма 3.  Молодёжь города Когалыма и допризывная подготовка.</t>
  </si>
  <si>
    <t>3.1 Основное мероприятие "Создание условий для формирования духовно-нравственных и гражданско,- военно -патриотических качеств молодежи" (показатели 14, 15)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</si>
  <si>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</si>
  <si>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</si>
  <si>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 Основное мероприятие "Содействие социализации, росту созидательной активности и потенциала молодежи" (показатель 16 )</t>
  </si>
  <si>
    <t>3.2.1.Организация мероприятий по социализации и поддержке талантливой и инициативной молодёжи</t>
  </si>
  <si>
    <t>3.2.2.Организация деятельности молодёжных трудовых отрядов</t>
  </si>
  <si>
    <t>3.3 Основное мероприятие "Обеспечение  деятельности учреждения сферы работы с молодёжью по исполнению муниципального задания (оказанию услуг) и укрепление его материально-технической базы" (показатели 17, 18, 19)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</si>
  <si>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</si>
  <si>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</si>
  <si>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 Основное мероприятие "Финансовое обеспечение полномочий управления образования" (показатели 20, 21 )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</si>
  <si>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</si>
  <si>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</si>
  <si>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22, 23 )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</si>
  <si>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</si>
  <si>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4.2.2Создание системных механизмов сохранения и укрепления здоровья детей в образовательных организациях</t>
  </si>
  <si>
    <t>4.3 Основное мероприятие "Развитие материально-технической базы образовательных организаций" (показатели 24, 25 )</t>
  </si>
  <si>
    <t>4.3.1.Развитие инфраструктуры общего и дополнительного образования</t>
  </si>
  <si>
    <t>4.3.2Оснащение материально-технической базы образовательных организаций и учреждений в соответствии с современными требованиями</t>
  </si>
  <si>
    <t>Начальник управления образования  ____________        С.Г. Гришина</t>
  </si>
  <si>
    <t>Ответственный за составление сетевого графика Малофеева О.А. №телефона 9-36-48</t>
  </si>
  <si>
    <t>бюджет города Когалыма - 101 направление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</si>
  <si>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8, 9, 10 )</t>
  </si>
  <si>
    <t>на</t>
  </si>
  <si>
    <t>01.02.2016 г.</t>
  </si>
  <si>
    <t xml:space="preserve">Ежемесячное содержание МБУ "МКЦ" "Феникс". </t>
  </si>
  <si>
    <t>Выезд учащихся и сопровождающих на окружные олимпиады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</si>
  <si>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</si>
  <si>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САДЫ, ШКОЛЫ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</si>
  <si>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МАУ "ММЦ"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</si>
  <si>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по оплате услуг питания согласно  условий  оплаты по заключенным контрактам. Оплата производится по детодням питания.</t>
  </si>
  <si>
    <t>В январе нет расхода средств ОБ на обеспечение питанием школьников в связи с тем, что финансирование из округа было приостановлено по причине позднего срока принятия закона по обеспечению питанием школьников. Закон №4-оз   принят 30.01.2016 г . Финансирование поступило в феврале за январь в сумме 7056,0 тыс. рублей.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</si>
</sst>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_-* #,##0.0_р_._-;\-* #,##0.0_р_._-;_-* &quot;-&quot;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 applyProtection="1">
      <alignment vertical="center" wrapText="1"/>
      <protection/>
    </xf>
    <xf numFmtId="165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 applyProtection="1">
      <alignment horizontal="justify" wrapText="1"/>
      <protection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165" fontId="4" fillId="33" borderId="10" xfId="0" applyNumberFormat="1" applyFont="1" applyFill="1" applyBorder="1" applyAlignment="1" applyProtection="1">
      <alignment vertical="center" wrapText="1"/>
      <protection/>
    </xf>
    <xf numFmtId="165" fontId="5" fillId="0" borderId="10" xfId="0" applyNumberFormat="1" applyFont="1" applyFill="1" applyBorder="1" applyAlignment="1">
      <alignment horizontal="justify" wrapText="1"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justify" wrapText="1"/>
    </xf>
    <xf numFmtId="165" fontId="4" fillId="0" borderId="10" xfId="0" applyNumberFormat="1" applyFont="1" applyFill="1" applyBorder="1" applyAlignment="1">
      <alignment horizontal="justify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 applyProtection="1">
      <alignment horizontal="center" vertical="center" wrapText="1"/>
      <protection/>
    </xf>
    <xf numFmtId="175" fontId="5" fillId="0" borderId="10" xfId="60" applyNumberFormat="1" applyFont="1" applyFill="1" applyBorder="1" applyAlignment="1">
      <alignment horizontal="justify" wrapText="1"/>
    </xf>
    <xf numFmtId="175" fontId="5" fillId="0" borderId="10" xfId="60" applyNumberFormat="1" applyFont="1" applyFill="1" applyBorder="1" applyAlignment="1" applyProtection="1">
      <alignment vertical="center" wrapText="1"/>
      <protection/>
    </xf>
    <xf numFmtId="175" fontId="4" fillId="0" borderId="10" xfId="60" applyNumberFormat="1" applyFont="1" applyFill="1" applyBorder="1" applyAlignment="1" applyProtection="1">
      <alignment vertical="center" wrapText="1"/>
      <protection/>
    </xf>
    <xf numFmtId="175" fontId="4" fillId="0" borderId="10" xfId="60" applyNumberFormat="1" applyFont="1" applyFill="1" applyBorder="1" applyAlignment="1">
      <alignment horizontal="justify" vertical="center" wrapText="1"/>
    </xf>
    <xf numFmtId="175" fontId="2" fillId="0" borderId="0" xfId="60" applyNumberFormat="1" applyFont="1" applyFill="1" applyBorder="1" applyAlignment="1">
      <alignment vertical="center" wrapText="1"/>
    </xf>
    <xf numFmtId="165" fontId="4" fillId="33" borderId="1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 applyProtection="1">
      <alignment horizontal="left" vertical="center" wrapText="1"/>
      <protection/>
    </xf>
    <xf numFmtId="175" fontId="4" fillId="33" borderId="10" xfId="6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6384" width="9.140625" style="21" customWidth="1"/>
  </cols>
  <sheetData>
    <row r="1" spans="1:2" ht="18.75">
      <c r="A1" s="47"/>
      <c r="B1" s="47"/>
    </row>
    <row r="10" spans="1:9" s="40" customFormat="1" ht="23.25">
      <c r="A10" s="48" t="s">
        <v>34</v>
      </c>
      <c r="B10" s="48"/>
      <c r="C10" s="48"/>
      <c r="D10" s="48"/>
      <c r="E10" s="48"/>
      <c r="F10" s="48"/>
      <c r="G10" s="48"/>
      <c r="H10" s="48"/>
      <c r="I10" s="48"/>
    </row>
    <row r="11" spans="1:9" s="40" customFormat="1" ht="23.25">
      <c r="A11" s="48" t="s">
        <v>22</v>
      </c>
      <c r="B11" s="48"/>
      <c r="C11" s="48"/>
      <c r="D11" s="48"/>
      <c r="E11" s="48"/>
      <c r="F11" s="48"/>
      <c r="G11" s="48"/>
      <c r="H11" s="48"/>
      <c r="I11" s="48"/>
    </row>
    <row r="13" spans="1:9" ht="27" customHeight="1">
      <c r="A13" s="49" t="s">
        <v>23</v>
      </c>
      <c r="B13" s="49"/>
      <c r="C13" s="49"/>
      <c r="D13" s="49"/>
      <c r="E13" s="49"/>
      <c r="F13" s="49"/>
      <c r="G13" s="49"/>
      <c r="H13" s="49"/>
      <c r="I13" s="49"/>
    </row>
    <row r="14" spans="1:9" ht="27" customHeight="1">
      <c r="A14" s="49" t="s">
        <v>24</v>
      </c>
      <c r="B14" s="49"/>
      <c r="C14" s="49"/>
      <c r="D14" s="49"/>
      <c r="E14" s="49"/>
      <c r="F14" s="49"/>
      <c r="G14" s="49"/>
      <c r="H14" s="49"/>
      <c r="I14" s="49"/>
    </row>
    <row r="15" spans="1:9" ht="36" customHeight="1">
      <c r="A15" s="50" t="s">
        <v>35</v>
      </c>
      <c r="B15" s="50"/>
      <c r="C15" s="50"/>
      <c r="D15" s="50"/>
      <c r="E15" s="50"/>
      <c r="F15" s="50"/>
      <c r="G15" s="50"/>
      <c r="H15" s="50"/>
      <c r="I15" s="50"/>
    </row>
    <row r="18" spans="4:6" ht="18.75">
      <c r="D18" s="41" t="s">
        <v>72</v>
      </c>
      <c r="E18" s="41" t="s">
        <v>73</v>
      </c>
      <c r="F18" s="41"/>
    </row>
    <row r="46" spans="1:9" ht="16.5">
      <c r="A46" s="46" t="s">
        <v>25</v>
      </c>
      <c r="B46" s="46"/>
      <c r="C46" s="46"/>
      <c r="D46" s="46"/>
      <c r="E46" s="46"/>
      <c r="F46" s="46"/>
      <c r="G46" s="46"/>
      <c r="H46" s="46"/>
      <c r="I46" s="46"/>
    </row>
    <row r="47" spans="1:9" ht="16.5">
      <c r="A47" s="46" t="s">
        <v>33</v>
      </c>
      <c r="B47" s="46"/>
      <c r="C47" s="46"/>
      <c r="D47" s="46"/>
      <c r="E47" s="46"/>
      <c r="F47" s="46"/>
      <c r="G47" s="46"/>
      <c r="H47" s="46"/>
      <c r="I47" s="46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98"/>
  <sheetViews>
    <sheetView showGridLines="0" tabSelected="1" view="pageBreakPreview" zoomScale="60" zoomScaleNormal="70" zoomScalePageLayoutView="0" workbookViewId="0" topLeftCell="H1">
      <pane ySplit="3" topLeftCell="A140" activePane="bottomLeft" state="frozen"/>
      <selection pane="topLeft" activeCell="A1" sqref="A1"/>
      <selection pane="bottomLeft" activeCell="A147" sqref="A147"/>
    </sheetView>
  </sheetViews>
  <sheetFormatPr defaultColWidth="9.140625" defaultRowHeight="12.75"/>
  <cols>
    <col min="1" max="1" width="45.421875" style="6" customWidth="1"/>
    <col min="2" max="2" width="19.140625" style="6" customWidth="1"/>
    <col min="3" max="3" width="13.8515625" style="7" customWidth="1"/>
    <col min="4" max="4" width="17.140625" style="7" customWidth="1"/>
    <col min="5" max="5" width="15.140625" style="7" customWidth="1"/>
    <col min="6" max="7" width="13.421875" style="7" customWidth="1"/>
    <col min="8" max="19" width="16.140625" style="1" customWidth="1"/>
    <col min="20" max="31" width="16.140625" style="7" customWidth="1"/>
    <col min="32" max="32" width="44.57421875" style="6" customWidth="1"/>
    <col min="33" max="16384" width="9.140625" style="1" customWidth="1"/>
  </cols>
  <sheetData>
    <row r="1" spans="1:32" ht="36.75" customHeight="1">
      <c r="A1" s="56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AF1" s="39"/>
    </row>
    <row r="2" spans="1:32" s="10" customFormat="1" ht="18.75" customHeight="1">
      <c r="A2" s="59" t="s">
        <v>28</v>
      </c>
      <c r="B2" s="52" t="s">
        <v>29</v>
      </c>
      <c r="C2" s="52" t="s">
        <v>31</v>
      </c>
      <c r="D2" s="52" t="s">
        <v>32</v>
      </c>
      <c r="E2" s="52" t="s">
        <v>36</v>
      </c>
      <c r="F2" s="51" t="s">
        <v>13</v>
      </c>
      <c r="G2" s="51"/>
      <c r="H2" s="51" t="s">
        <v>0</v>
      </c>
      <c r="I2" s="51"/>
      <c r="J2" s="51" t="s">
        <v>1</v>
      </c>
      <c r="K2" s="51"/>
      <c r="L2" s="51" t="s">
        <v>2</v>
      </c>
      <c r="M2" s="51"/>
      <c r="N2" s="51" t="s">
        <v>3</v>
      </c>
      <c r="O2" s="51"/>
      <c r="P2" s="51" t="s">
        <v>4</v>
      </c>
      <c r="Q2" s="51"/>
      <c r="R2" s="51" t="s">
        <v>5</v>
      </c>
      <c r="S2" s="51"/>
      <c r="T2" s="51" t="s">
        <v>6</v>
      </c>
      <c r="U2" s="51"/>
      <c r="V2" s="51" t="s">
        <v>7</v>
      </c>
      <c r="W2" s="51"/>
      <c r="X2" s="51" t="s">
        <v>8</v>
      </c>
      <c r="Y2" s="51"/>
      <c r="Z2" s="51" t="s">
        <v>9</v>
      </c>
      <c r="AA2" s="51"/>
      <c r="AB2" s="51" t="s">
        <v>10</v>
      </c>
      <c r="AC2" s="51"/>
      <c r="AD2" s="51" t="s">
        <v>11</v>
      </c>
      <c r="AE2" s="51"/>
      <c r="AF2" s="59" t="s">
        <v>17</v>
      </c>
    </row>
    <row r="3" spans="1:32" s="12" customFormat="1" ht="93" customHeight="1">
      <c r="A3" s="59"/>
      <c r="B3" s="53"/>
      <c r="C3" s="53"/>
      <c r="D3" s="58"/>
      <c r="E3" s="53"/>
      <c r="F3" s="9" t="s">
        <v>15</v>
      </c>
      <c r="G3" s="9" t="s">
        <v>14</v>
      </c>
      <c r="H3" s="11" t="s">
        <v>12</v>
      </c>
      <c r="I3" s="11" t="s">
        <v>16</v>
      </c>
      <c r="J3" s="11" t="s">
        <v>12</v>
      </c>
      <c r="K3" s="11" t="s">
        <v>16</v>
      </c>
      <c r="L3" s="11" t="s">
        <v>12</v>
      </c>
      <c r="M3" s="11" t="s">
        <v>16</v>
      </c>
      <c r="N3" s="11" t="s">
        <v>12</v>
      </c>
      <c r="O3" s="11" t="s">
        <v>16</v>
      </c>
      <c r="P3" s="11" t="s">
        <v>12</v>
      </c>
      <c r="Q3" s="11" t="s">
        <v>16</v>
      </c>
      <c r="R3" s="11" t="s">
        <v>12</v>
      </c>
      <c r="S3" s="11" t="s">
        <v>16</v>
      </c>
      <c r="T3" s="11" t="s">
        <v>12</v>
      </c>
      <c r="U3" s="11" t="s">
        <v>16</v>
      </c>
      <c r="V3" s="11" t="s">
        <v>12</v>
      </c>
      <c r="W3" s="11" t="s">
        <v>16</v>
      </c>
      <c r="X3" s="11" t="s">
        <v>12</v>
      </c>
      <c r="Y3" s="11" t="s">
        <v>16</v>
      </c>
      <c r="Z3" s="11" t="s">
        <v>12</v>
      </c>
      <c r="AA3" s="11" t="s">
        <v>16</v>
      </c>
      <c r="AB3" s="11" t="s">
        <v>12</v>
      </c>
      <c r="AC3" s="11" t="s">
        <v>16</v>
      </c>
      <c r="AD3" s="11" t="s">
        <v>12</v>
      </c>
      <c r="AE3" s="11" t="s">
        <v>16</v>
      </c>
      <c r="AF3" s="59"/>
    </row>
    <row r="4" spans="1:32" s="14" customFormat="1" ht="24.75" customHeigh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>
        <v>16</v>
      </c>
      <c r="Q4" s="13">
        <v>17</v>
      </c>
      <c r="R4" s="13">
        <v>18</v>
      </c>
      <c r="S4" s="13">
        <v>19</v>
      </c>
      <c r="T4" s="13">
        <v>20</v>
      </c>
      <c r="U4" s="13">
        <v>21</v>
      </c>
      <c r="V4" s="13">
        <v>22</v>
      </c>
      <c r="W4" s="13">
        <v>23</v>
      </c>
      <c r="X4" s="13">
        <v>24</v>
      </c>
      <c r="Y4" s="13">
        <v>25</v>
      </c>
      <c r="Z4" s="13">
        <v>26</v>
      </c>
      <c r="AA4" s="13">
        <v>27</v>
      </c>
      <c r="AB4" s="13">
        <v>28</v>
      </c>
      <c r="AC4" s="13">
        <v>29</v>
      </c>
      <c r="AD4" s="13">
        <v>30</v>
      </c>
      <c r="AE4" s="13">
        <v>31</v>
      </c>
      <c r="AF4" s="13">
        <v>31</v>
      </c>
    </row>
    <row r="5" spans="1:32" s="16" customFormat="1" ht="18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15"/>
      <c r="Y5" s="15"/>
      <c r="Z5" s="15"/>
      <c r="AA5" s="15"/>
      <c r="AB5" s="15"/>
      <c r="AC5" s="15"/>
      <c r="AD5" s="15"/>
      <c r="AE5" s="15"/>
      <c r="AF5" s="15"/>
    </row>
    <row r="6" spans="1:32" s="24" customFormat="1" ht="66.75" customHeight="1">
      <c r="A6" s="23" t="s">
        <v>37</v>
      </c>
      <c r="B6" s="31">
        <f>H6+J6+L6+N6+P6+R6+T6+V6+X6+Z6+AB6+AD6</f>
        <v>1658006.8</v>
      </c>
      <c r="C6" s="32">
        <f>H6</f>
        <v>97682.8</v>
      </c>
      <c r="D6" s="38">
        <f>D8+D48+D27</f>
        <v>96778.6</v>
      </c>
      <c r="E6" s="45">
        <f>I6</f>
        <v>32100</v>
      </c>
      <c r="F6" s="45">
        <f>E6/B6*100</f>
        <v>1.9360596108532242</v>
      </c>
      <c r="G6" s="45">
        <f>E6/C6*100</f>
        <v>32.861465887546224</v>
      </c>
      <c r="H6" s="38">
        <f>H8+H48+H27</f>
        <v>97682.8</v>
      </c>
      <c r="I6" s="38">
        <f aca="true" t="shared" si="0" ref="I6:AE6">I8+I48+I27</f>
        <v>32100</v>
      </c>
      <c r="J6" s="38">
        <f t="shared" si="0"/>
        <v>130735.2</v>
      </c>
      <c r="K6" s="38">
        <f t="shared" si="0"/>
        <v>0</v>
      </c>
      <c r="L6" s="38">
        <f t="shared" si="0"/>
        <v>124749.4</v>
      </c>
      <c r="M6" s="38">
        <f t="shared" si="0"/>
        <v>0</v>
      </c>
      <c r="N6" s="38">
        <f t="shared" si="0"/>
        <v>131439</v>
      </c>
      <c r="O6" s="38">
        <f t="shared" si="0"/>
        <v>0</v>
      </c>
      <c r="P6" s="38">
        <f t="shared" si="0"/>
        <v>344734.39999999997</v>
      </c>
      <c r="Q6" s="38">
        <f t="shared" si="0"/>
        <v>0</v>
      </c>
      <c r="R6" s="38">
        <f t="shared" si="0"/>
        <v>168544.4</v>
      </c>
      <c r="S6" s="38">
        <f t="shared" si="0"/>
        <v>0</v>
      </c>
      <c r="T6" s="38">
        <f t="shared" si="0"/>
        <v>70652.2</v>
      </c>
      <c r="U6" s="38">
        <f t="shared" si="0"/>
        <v>0</v>
      </c>
      <c r="V6" s="38">
        <f t="shared" si="0"/>
        <v>59830.2</v>
      </c>
      <c r="W6" s="38">
        <f t="shared" si="0"/>
        <v>0</v>
      </c>
      <c r="X6" s="38">
        <f t="shared" si="0"/>
        <v>114560.3</v>
      </c>
      <c r="Y6" s="38">
        <f t="shared" si="0"/>
        <v>0</v>
      </c>
      <c r="Z6" s="38">
        <f t="shared" si="0"/>
        <v>122524.40000000001</v>
      </c>
      <c r="AA6" s="38">
        <f t="shared" si="0"/>
        <v>0</v>
      </c>
      <c r="AB6" s="38">
        <f t="shared" si="0"/>
        <v>117936</v>
      </c>
      <c r="AC6" s="38">
        <f t="shared" si="0"/>
        <v>0</v>
      </c>
      <c r="AD6" s="38">
        <f t="shared" si="0"/>
        <v>174618.5</v>
      </c>
      <c r="AE6" s="38">
        <f t="shared" si="0"/>
        <v>0</v>
      </c>
      <c r="AF6" s="23"/>
    </row>
    <row r="7" spans="1:32" s="17" customFormat="1" ht="84" customHeight="1">
      <c r="A7" s="5" t="s">
        <v>38</v>
      </c>
      <c r="B7" s="4"/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8"/>
    </row>
    <row r="8" spans="1:32" s="17" customFormat="1" ht="18.75">
      <c r="A8" s="5" t="s">
        <v>26</v>
      </c>
      <c r="B8" s="33">
        <f>H8+J8+L8+N8+P8+R8+T8+V8+X8+Z8+AB8+AD8</f>
        <v>1665</v>
      </c>
      <c r="C8" s="34">
        <f>H8</f>
        <v>388</v>
      </c>
      <c r="D8" s="3">
        <f>D10</f>
        <v>225.3</v>
      </c>
      <c r="E8" s="35">
        <f>I8</f>
        <v>124.4</v>
      </c>
      <c r="F8" s="35">
        <f>E8/B8*100</f>
        <v>7.471471471471472</v>
      </c>
      <c r="G8" s="35">
        <f>E8/C8*100</f>
        <v>32.06185567010309</v>
      </c>
      <c r="H8" s="2">
        <f aca="true" t="shared" si="1" ref="H8:AE8">H9+H10+H12+H13</f>
        <v>388</v>
      </c>
      <c r="I8" s="2">
        <f t="shared" si="1"/>
        <v>124.4</v>
      </c>
      <c r="J8" s="2">
        <f t="shared" si="1"/>
        <v>146</v>
      </c>
      <c r="K8" s="2">
        <f t="shared" si="1"/>
        <v>0</v>
      </c>
      <c r="L8" s="2">
        <f t="shared" si="1"/>
        <v>41</v>
      </c>
      <c r="M8" s="2">
        <f t="shared" si="1"/>
        <v>0</v>
      </c>
      <c r="N8" s="2">
        <f t="shared" si="1"/>
        <v>155.5</v>
      </c>
      <c r="O8" s="2">
        <f t="shared" si="1"/>
        <v>0</v>
      </c>
      <c r="P8" s="2">
        <f t="shared" si="1"/>
        <v>200</v>
      </c>
      <c r="Q8" s="2">
        <f t="shared" si="1"/>
        <v>0</v>
      </c>
      <c r="R8" s="2">
        <f t="shared" si="1"/>
        <v>580</v>
      </c>
      <c r="S8" s="2">
        <f t="shared" si="1"/>
        <v>0</v>
      </c>
      <c r="T8" s="2">
        <f t="shared" si="1"/>
        <v>0</v>
      </c>
      <c r="U8" s="2">
        <f t="shared" si="1"/>
        <v>0</v>
      </c>
      <c r="V8" s="2">
        <f t="shared" si="1"/>
        <v>7</v>
      </c>
      <c r="W8" s="2">
        <f t="shared" si="1"/>
        <v>0</v>
      </c>
      <c r="X8" s="2">
        <f t="shared" si="1"/>
        <v>0</v>
      </c>
      <c r="Y8" s="2">
        <f t="shared" si="1"/>
        <v>0</v>
      </c>
      <c r="Z8" s="2">
        <f t="shared" si="1"/>
        <v>0</v>
      </c>
      <c r="AA8" s="2">
        <f t="shared" si="1"/>
        <v>0</v>
      </c>
      <c r="AB8" s="2">
        <f t="shared" si="1"/>
        <v>0</v>
      </c>
      <c r="AC8" s="2">
        <f t="shared" si="1"/>
        <v>0</v>
      </c>
      <c r="AD8" s="2">
        <f t="shared" si="1"/>
        <v>147.5</v>
      </c>
      <c r="AE8" s="2">
        <f t="shared" si="1"/>
        <v>0</v>
      </c>
      <c r="AF8" s="18"/>
    </row>
    <row r="9" spans="1:32" s="17" customFormat="1" ht="18.75">
      <c r="A9" s="4" t="s">
        <v>18</v>
      </c>
      <c r="B9" s="4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8"/>
    </row>
    <row r="10" spans="1:32" s="17" customFormat="1" ht="18.75">
      <c r="A10" s="4" t="s">
        <v>19</v>
      </c>
      <c r="B10" s="33">
        <f>H10+J10+L10+N10+P10+R10+T10+V10+X10+Z10+AB10+AD10</f>
        <v>1665</v>
      </c>
      <c r="C10" s="34">
        <f>H10</f>
        <v>388</v>
      </c>
      <c r="D10" s="3">
        <f>D16</f>
        <v>225.3</v>
      </c>
      <c r="E10" s="35">
        <f>I10</f>
        <v>124.4</v>
      </c>
      <c r="F10" s="35">
        <f>E10/B10*100</f>
        <v>7.471471471471472</v>
      </c>
      <c r="G10" s="35">
        <f>E10/C10*100</f>
        <v>32.06185567010309</v>
      </c>
      <c r="H10" s="2">
        <f>H16+H22</f>
        <v>388</v>
      </c>
      <c r="I10" s="2">
        <f aca="true" t="shared" si="2" ref="I10:AE10">I16+I22</f>
        <v>124.4</v>
      </c>
      <c r="J10" s="2">
        <f t="shared" si="2"/>
        <v>146</v>
      </c>
      <c r="K10" s="2">
        <f t="shared" si="2"/>
        <v>0</v>
      </c>
      <c r="L10" s="2">
        <f t="shared" si="2"/>
        <v>41</v>
      </c>
      <c r="M10" s="2">
        <f t="shared" si="2"/>
        <v>0</v>
      </c>
      <c r="N10" s="2">
        <f t="shared" si="2"/>
        <v>155.5</v>
      </c>
      <c r="O10" s="2">
        <f t="shared" si="2"/>
        <v>0</v>
      </c>
      <c r="P10" s="2">
        <f t="shared" si="2"/>
        <v>200</v>
      </c>
      <c r="Q10" s="2">
        <f t="shared" si="2"/>
        <v>0</v>
      </c>
      <c r="R10" s="2">
        <f t="shared" si="2"/>
        <v>580</v>
      </c>
      <c r="S10" s="2">
        <f t="shared" si="2"/>
        <v>0</v>
      </c>
      <c r="T10" s="2">
        <f t="shared" si="2"/>
        <v>0</v>
      </c>
      <c r="U10" s="2">
        <f t="shared" si="2"/>
        <v>0</v>
      </c>
      <c r="V10" s="2">
        <f t="shared" si="2"/>
        <v>7</v>
      </c>
      <c r="W10" s="2">
        <f t="shared" si="2"/>
        <v>0</v>
      </c>
      <c r="X10" s="2">
        <f t="shared" si="2"/>
        <v>0</v>
      </c>
      <c r="Y10" s="2">
        <f t="shared" si="2"/>
        <v>0</v>
      </c>
      <c r="Z10" s="2">
        <f t="shared" si="2"/>
        <v>0</v>
      </c>
      <c r="AA10" s="2">
        <f t="shared" si="2"/>
        <v>0</v>
      </c>
      <c r="AB10" s="2">
        <f t="shared" si="2"/>
        <v>0</v>
      </c>
      <c r="AC10" s="2">
        <f t="shared" si="2"/>
        <v>0</v>
      </c>
      <c r="AD10" s="2">
        <f t="shared" si="2"/>
        <v>147.5</v>
      </c>
      <c r="AE10" s="2">
        <f t="shared" si="2"/>
        <v>0</v>
      </c>
      <c r="AF10" s="18"/>
    </row>
    <row r="11" spans="1:32" s="17" customFormat="1" ht="18.75">
      <c r="A11" s="4" t="s">
        <v>20</v>
      </c>
      <c r="B11" s="4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8"/>
    </row>
    <row r="12" spans="1:32" s="17" customFormat="1" ht="18.75">
      <c r="A12" s="4" t="s">
        <v>21</v>
      </c>
      <c r="B12" s="4"/>
      <c r="C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8"/>
    </row>
    <row r="13" spans="1:32" s="17" customFormat="1" ht="75">
      <c r="A13" s="4" t="s">
        <v>39</v>
      </c>
      <c r="B13" s="4"/>
      <c r="C13" s="3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43" t="s">
        <v>75</v>
      </c>
    </row>
    <row r="14" spans="1:32" s="17" customFormat="1" ht="18.75">
      <c r="A14" s="5" t="s">
        <v>26</v>
      </c>
      <c r="B14" s="33">
        <f>H14+J14+L14+N14+P14+R14+T14+V14+X14+Z14+AB14+AD14</f>
        <v>546.5</v>
      </c>
      <c r="C14" s="2">
        <f>C15+C16+C18+C19</f>
        <v>388</v>
      </c>
      <c r="D14" s="3">
        <f>D16</f>
        <v>225.3</v>
      </c>
      <c r="E14" s="35">
        <f>I14</f>
        <v>124.4</v>
      </c>
      <c r="F14" s="35">
        <f>E14/B14*100</f>
        <v>22.763037511436416</v>
      </c>
      <c r="G14" s="35">
        <f>E14/C14*100</f>
        <v>32.06185567010309</v>
      </c>
      <c r="H14" s="35"/>
      <c r="I14" s="2">
        <f aca="true" t="shared" si="3" ref="I14:AE14">I15+I16+I18+I19</f>
        <v>124.4</v>
      </c>
      <c r="J14" s="2">
        <f t="shared" si="3"/>
        <v>8</v>
      </c>
      <c r="K14" s="2">
        <f t="shared" si="3"/>
        <v>0</v>
      </c>
      <c r="L14" s="2">
        <f t="shared" si="3"/>
        <v>41</v>
      </c>
      <c r="M14" s="2">
        <f t="shared" si="3"/>
        <v>0</v>
      </c>
      <c r="N14" s="2">
        <f t="shared" si="3"/>
        <v>155.5</v>
      </c>
      <c r="O14" s="2">
        <f t="shared" si="3"/>
        <v>0</v>
      </c>
      <c r="P14" s="2">
        <f t="shared" si="3"/>
        <v>200</v>
      </c>
      <c r="Q14" s="2">
        <f t="shared" si="3"/>
        <v>0</v>
      </c>
      <c r="R14" s="2">
        <f t="shared" si="3"/>
        <v>30</v>
      </c>
      <c r="S14" s="2">
        <f t="shared" si="3"/>
        <v>0</v>
      </c>
      <c r="T14" s="2">
        <f t="shared" si="3"/>
        <v>0</v>
      </c>
      <c r="U14" s="2">
        <f t="shared" si="3"/>
        <v>0</v>
      </c>
      <c r="V14" s="2">
        <f t="shared" si="3"/>
        <v>7</v>
      </c>
      <c r="W14" s="2">
        <f t="shared" si="3"/>
        <v>0</v>
      </c>
      <c r="X14" s="2">
        <f t="shared" si="3"/>
        <v>0</v>
      </c>
      <c r="Y14" s="2">
        <f t="shared" si="3"/>
        <v>0</v>
      </c>
      <c r="Z14" s="2">
        <f t="shared" si="3"/>
        <v>0</v>
      </c>
      <c r="AA14" s="2">
        <f t="shared" si="3"/>
        <v>0</v>
      </c>
      <c r="AB14" s="2">
        <f t="shared" si="3"/>
        <v>0</v>
      </c>
      <c r="AC14" s="2">
        <f t="shared" si="3"/>
        <v>0</v>
      </c>
      <c r="AD14" s="2">
        <f t="shared" si="3"/>
        <v>105</v>
      </c>
      <c r="AE14" s="2">
        <f t="shared" si="3"/>
        <v>0</v>
      </c>
      <c r="AF14" s="18"/>
    </row>
    <row r="15" spans="1:32" s="17" customFormat="1" ht="18.75">
      <c r="A15" s="4" t="s">
        <v>18</v>
      </c>
      <c r="B15" s="4"/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8"/>
    </row>
    <row r="16" spans="1:32" s="17" customFormat="1" ht="18.75">
      <c r="A16" s="4" t="s">
        <v>19</v>
      </c>
      <c r="B16" s="33">
        <f>H16+J16+L16+N16+P16+R16+T16+V16+X16+Z16+AB16+AD16</f>
        <v>934.5</v>
      </c>
      <c r="C16" s="34">
        <f>H16</f>
        <v>388</v>
      </c>
      <c r="D16" s="3">
        <v>225.3</v>
      </c>
      <c r="E16" s="35">
        <f>I16</f>
        <v>124.4</v>
      </c>
      <c r="F16" s="35">
        <f>E16/B16*100</f>
        <v>13.311931514178706</v>
      </c>
      <c r="G16" s="35">
        <f>E16/C16*100</f>
        <v>32.06185567010309</v>
      </c>
      <c r="H16" s="2">
        <v>388</v>
      </c>
      <c r="I16" s="2">
        <v>124.4</v>
      </c>
      <c r="J16" s="2">
        <v>8</v>
      </c>
      <c r="K16" s="2"/>
      <c r="L16" s="2">
        <v>41</v>
      </c>
      <c r="M16" s="2"/>
      <c r="N16" s="2">
        <v>155.5</v>
      </c>
      <c r="O16" s="2"/>
      <c r="P16" s="2">
        <v>200</v>
      </c>
      <c r="Q16" s="2"/>
      <c r="R16" s="2">
        <v>30</v>
      </c>
      <c r="S16" s="2"/>
      <c r="T16" s="2"/>
      <c r="U16" s="2"/>
      <c r="V16" s="2">
        <v>7</v>
      </c>
      <c r="W16" s="2"/>
      <c r="X16" s="2"/>
      <c r="Y16" s="2"/>
      <c r="Z16" s="2"/>
      <c r="AA16" s="2"/>
      <c r="AB16" s="2"/>
      <c r="AC16" s="2"/>
      <c r="AD16" s="2">
        <v>105</v>
      </c>
      <c r="AE16" s="2"/>
      <c r="AF16" s="18"/>
    </row>
    <row r="17" spans="1:32" s="17" customFormat="1" ht="18.75">
      <c r="A17" s="4" t="s">
        <v>20</v>
      </c>
      <c r="B17" s="4"/>
      <c r="C17" s="3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8"/>
    </row>
    <row r="18" spans="1:32" s="17" customFormat="1" ht="18.75">
      <c r="A18" s="4" t="s">
        <v>21</v>
      </c>
      <c r="B18" s="4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8"/>
    </row>
    <row r="19" spans="1:32" s="17" customFormat="1" ht="112.5">
      <c r="A19" s="4" t="s">
        <v>41</v>
      </c>
      <c r="B19" s="4"/>
      <c r="C19" s="3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8"/>
    </row>
    <row r="20" spans="1:32" s="17" customFormat="1" ht="18.75">
      <c r="A20" s="5" t="s">
        <v>26</v>
      </c>
      <c r="B20" s="33">
        <f>H20+J20+L20+N20+P20+R20+T20+V20+X20+Z20+AB20+AD20</f>
        <v>730.5</v>
      </c>
      <c r="C20" s="34">
        <f>H20</f>
        <v>0</v>
      </c>
      <c r="D20" s="3"/>
      <c r="E20" s="2"/>
      <c r="F20" s="2"/>
      <c r="G20" s="2"/>
      <c r="H20" s="2">
        <f aca="true" t="shared" si="4" ref="H20:AE20">H21+H22+H24+H25</f>
        <v>0</v>
      </c>
      <c r="I20" s="2">
        <f t="shared" si="4"/>
        <v>0</v>
      </c>
      <c r="J20" s="2">
        <f t="shared" si="4"/>
        <v>138</v>
      </c>
      <c r="K20" s="2">
        <f t="shared" si="4"/>
        <v>0</v>
      </c>
      <c r="L20" s="2">
        <f t="shared" si="4"/>
        <v>0</v>
      </c>
      <c r="M20" s="2">
        <f t="shared" si="4"/>
        <v>0</v>
      </c>
      <c r="N20" s="2">
        <f t="shared" si="4"/>
        <v>0</v>
      </c>
      <c r="O20" s="2">
        <f t="shared" si="4"/>
        <v>0</v>
      </c>
      <c r="P20" s="2">
        <f t="shared" si="4"/>
        <v>0</v>
      </c>
      <c r="Q20" s="2">
        <f t="shared" si="4"/>
        <v>0</v>
      </c>
      <c r="R20" s="2">
        <f t="shared" si="4"/>
        <v>550</v>
      </c>
      <c r="S20" s="2">
        <f t="shared" si="4"/>
        <v>0</v>
      </c>
      <c r="T20" s="2">
        <f t="shared" si="4"/>
        <v>0</v>
      </c>
      <c r="U20" s="2">
        <f t="shared" si="4"/>
        <v>0</v>
      </c>
      <c r="V20" s="2">
        <f t="shared" si="4"/>
        <v>0</v>
      </c>
      <c r="W20" s="2">
        <f t="shared" si="4"/>
        <v>0</v>
      </c>
      <c r="X20" s="2">
        <f t="shared" si="4"/>
        <v>0</v>
      </c>
      <c r="Y20" s="2">
        <f t="shared" si="4"/>
        <v>0</v>
      </c>
      <c r="Z20" s="2">
        <f t="shared" si="4"/>
        <v>0</v>
      </c>
      <c r="AA20" s="2">
        <f t="shared" si="4"/>
        <v>0</v>
      </c>
      <c r="AB20" s="2">
        <f t="shared" si="4"/>
        <v>0</v>
      </c>
      <c r="AC20" s="2">
        <f t="shared" si="4"/>
        <v>0</v>
      </c>
      <c r="AD20" s="2">
        <f t="shared" si="4"/>
        <v>42.5</v>
      </c>
      <c r="AE20" s="2">
        <f t="shared" si="4"/>
        <v>0</v>
      </c>
      <c r="AF20" s="18"/>
    </row>
    <row r="21" spans="1:32" s="17" customFormat="1" ht="18.75">
      <c r="A21" s="4" t="s">
        <v>18</v>
      </c>
      <c r="B21" s="4"/>
      <c r="C21" s="3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8"/>
    </row>
    <row r="22" spans="1:32" s="17" customFormat="1" ht="18.75">
      <c r="A22" s="4" t="s">
        <v>19</v>
      </c>
      <c r="B22" s="33">
        <f>H22+J22+L22+N22+P22+R22+T22+V22+X22+Z22+AB22+AD22</f>
        <v>730.5</v>
      </c>
      <c r="C22" s="34">
        <f>H22</f>
        <v>0</v>
      </c>
      <c r="D22" s="3"/>
      <c r="E22" s="2"/>
      <c r="F22" s="2"/>
      <c r="G22" s="2"/>
      <c r="H22" s="2"/>
      <c r="I22" s="2"/>
      <c r="J22" s="2">
        <v>138</v>
      </c>
      <c r="K22" s="2"/>
      <c r="L22" s="2"/>
      <c r="M22" s="2"/>
      <c r="N22" s="2"/>
      <c r="O22" s="2"/>
      <c r="P22" s="2"/>
      <c r="Q22" s="2"/>
      <c r="R22" s="2">
        <v>550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>
        <v>42.5</v>
      </c>
      <c r="AE22" s="2"/>
      <c r="AF22" s="18"/>
    </row>
    <row r="23" spans="1:32" s="17" customFormat="1" ht="18.75">
      <c r="A23" s="4" t="s">
        <v>20</v>
      </c>
      <c r="B23" s="4"/>
      <c r="C23" s="3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8"/>
    </row>
    <row r="24" spans="1:32" s="17" customFormat="1" ht="18.75">
      <c r="A24" s="4" t="s">
        <v>21</v>
      </c>
      <c r="B24" s="4"/>
      <c r="C24" s="3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8"/>
    </row>
    <row r="25" spans="1:32" s="17" customFormat="1" ht="18.75">
      <c r="A25" s="4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8"/>
    </row>
    <row r="26" spans="1:32" s="17" customFormat="1" ht="75">
      <c r="A26" s="5" t="s">
        <v>42</v>
      </c>
      <c r="B26" s="4"/>
      <c r="C26" s="3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8"/>
    </row>
    <row r="27" spans="1:32" s="17" customFormat="1" ht="18.75">
      <c r="A27" s="5" t="s">
        <v>26</v>
      </c>
      <c r="B27" s="33">
        <f>H27+J27+L27+N27+P27+R27+T27+V27+X27+Z27+AB27+AD27</f>
        <v>85620.40000000001</v>
      </c>
      <c r="C27" s="34">
        <f>H27</f>
        <v>3684.3</v>
      </c>
      <c r="D27" s="3">
        <f>D28+D29+D30</f>
        <v>3684.3</v>
      </c>
      <c r="E27" s="3">
        <f>E28+E29+E30</f>
        <v>1593.6</v>
      </c>
      <c r="F27" s="35">
        <f>E27/B27*100</f>
        <v>1.8612386767639484</v>
      </c>
      <c r="G27" s="35">
        <f>E27/C27*100</f>
        <v>43.253806693266014</v>
      </c>
      <c r="H27" s="2">
        <f aca="true" t="shared" si="5" ref="H27:AE27">H28+H29+H31+H32</f>
        <v>3684.3</v>
      </c>
      <c r="I27" s="2">
        <f t="shared" si="5"/>
        <v>1593.6</v>
      </c>
      <c r="J27" s="2">
        <f t="shared" si="5"/>
        <v>6616.9</v>
      </c>
      <c r="K27" s="2">
        <f t="shared" si="5"/>
        <v>0</v>
      </c>
      <c r="L27" s="2">
        <f t="shared" si="5"/>
        <v>5886.7</v>
      </c>
      <c r="M27" s="2">
        <f t="shared" si="5"/>
        <v>0</v>
      </c>
      <c r="N27" s="2">
        <f t="shared" si="5"/>
        <v>8985.5</v>
      </c>
      <c r="O27" s="2">
        <f t="shared" si="5"/>
        <v>0</v>
      </c>
      <c r="P27" s="2">
        <f t="shared" si="5"/>
        <v>22644.1</v>
      </c>
      <c r="Q27" s="2">
        <f t="shared" si="5"/>
        <v>0</v>
      </c>
      <c r="R27" s="2">
        <f t="shared" si="5"/>
        <v>8300</v>
      </c>
      <c r="S27" s="2">
        <f t="shared" si="5"/>
        <v>0</v>
      </c>
      <c r="T27" s="2">
        <f t="shared" si="5"/>
        <v>4734.7</v>
      </c>
      <c r="U27" s="2">
        <f t="shared" si="5"/>
        <v>0</v>
      </c>
      <c r="V27" s="2">
        <f t="shared" si="5"/>
        <v>1668.5</v>
      </c>
      <c r="W27" s="2">
        <f t="shared" si="5"/>
        <v>0</v>
      </c>
      <c r="X27" s="2">
        <f t="shared" si="5"/>
        <v>4375.1</v>
      </c>
      <c r="Y27" s="2">
        <f t="shared" si="5"/>
        <v>0</v>
      </c>
      <c r="Z27" s="2">
        <f t="shared" si="5"/>
        <v>6953.1</v>
      </c>
      <c r="AA27" s="2">
        <f t="shared" si="5"/>
        <v>0</v>
      </c>
      <c r="AB27" s="2">
        <f t="shared" si="5"/>
        <v>5705.4</v>
      </c>
      <c r="AC27" s="2">
        <f t="shared" si="5"/>
        <v>0</v>
      </c>
      <c r="AD27" s="2">
        <f t="shared" si="5"/>
        <v>6066.1</v>
      </c>
      <c r="AE27" s="2">
        <f t="shared" si="5"/>
        <v>0</v>
      </c>
      <c r="AF27" s="18"/>
    </row>
    <row r="28" spans="1:32" s="17" customFormat="1" ht="18.75">
      <c r="A28" s="4" t="s">
        <v>18</v>
      </c>
      <c r="B28" s="33">
        <f>H28+J28+L28+N28+P28+R28+T28+V28+X28+Z28+AB28+AD28</f>
        <v>1216.6</v>
      </c>
      <c r="C28" s="34">
        <f>H28</f>
        <v>0</v>
      </c>
      <c r="D28" s="3">
        <f aca="true" t="shared" si="6" ref="D28:E30">D35</f>
        <v>0</v>
      </c>
      <c r="E28" s="3">
        <f t="shared" si="6"/>
        <v>0</v>
      </c>
      <c r="F28" s="2"/>
      <c r="G28" s="2"/>
      <c r="H28" s="2">
        <f>H35+H42</f>
        <v>0</v>
      </c>
      <c r="I28" s="2">
        <f aca="true" t="shared" si="7" ref="I28:AE28">I35+I42</f>
        <v>0</v>
      </c>
      <c r="J28" s="2">
        <f t="shared" si="7"/>
        <v>101</v>
      </c>
      <c r="K28" s="2">
        <f t="shared" si="7"/>
        <v>0</v>
      </c>
      <c r="L28" s="2">
        <f t="shared" si="7"/>
        <v>101</v>
      </c>
      <c r="M28" s="2">
        <f t="shared" si="7"/>
        <v>0</v>
      </c>
      <c r="N28" s="2">
        <f t="shared" si="7"/>
        <v>101</v>
      </c>
      <c r="O28" s="2">
        <f t="shared" si="7"/>
        <v>0</v>
      </c>
      <c r="P28" s="2">
        <f t="shared" si="7"/>
        <v>303</v>
      </c>
      <c r="Q28" s="2">
        <f t="shared" si="7"/>
        <v>0</v>
      </c>
      <c r="R28" s="2">
        <f t="shared" si="7"/>
        <v>0</v>
      </c>
      <c r="S28" s="2">
        <f t="shared" si="7"/>
        <v>0</v>
      </c>
      <c r="T28" s="2">
        <f t="shared" si="7"/>
        <v>0</v>
      </c>
      <c r="U28" s="2">
        <f t="shared" si="7"/>
        <v>0</v>
      </c>
      <c r="V28" s="2">
        <f t="shared" si="7"/>
        <v>101</v>
      </c>
      <c r="W28" s="2">
        <f t="shared" si="7"/>
        <v>0</v>
      </c>
      <c r="X28" s="2">
        <f t="shared" si="7"/>
        <v>101</v>
      </c>
      <c r="Y28" s="2">
        <f t="shared" si="7"/>
        <v>0</v>
      </c>
      <c r="Z28" s="2">
        <f t="shared" si="7"/>
        <v>101</v>
      </c>
      <c r="AA28" s="2">
        <f t="shared" si="7"/>
        <v>0</v>
      </c>
      <c r="AB28" s="2">
        <f t="shared" si="7"/>
        <v>101</v>
      </c>
      <c r="AC28" s="2">
        <f t="shared" si="7"/>
        <v>0</v>
      </c>
      <c r="AD28" s="2">
        <f t="shared" si="7"/>
        <v>206.6</v>
      </c>
      <c r="AE28" s="2">
        <f t="shared" si="7"/>
        <v>0</v>
      </c>
      <c r="AF28" s="18"/>
    </row>
    <row r="29" spans="1:32" s="17" customFormat="1" ht="18.75">
      <c r="A29" s="4" t="s">
        <v>19</v>
      </c>
      <c r="B29" s="33">
        <f>H29+J29+L29+N29+P29+R29+T29+V29+X29+Z29+AB29+AD29</f>
        <v>84403.8</v>
      </c>
      <c r="C29" s="34">
        <f>H29</f>
        <v>3684.3</v>
      </c>
      <c r="D29" s="3">
        <f t="shared" si="6"/>
        <v>3684.3</v>
      </c>
      <c r="E29" s="3">
        <f t="shared" si="6"/>
        <v>1593.6</v>
      </c>
      <c r="F29" s="35">
        <f>E29/B29*100</f>
        <v>1.88806665102756</v>
      </c>
      <c r="G29" s="35">
        <f>E29/C29*100</f>
        <v>43.253806693266014</v>
      </c>
      <c r="H29" s="2">
        <f>H36+H43</f>
        <v>3684.3</v>
      </c>
      <c r="I29" s="2">
        <f aca="true" t="shared" si="8" ref="I29:AE29">I36+I43</f>
        <v>1593.6</v>
      </c>
      <c r="J29" s="2">
        <f t="shared" si="8"/>
        <v>6515.9</v>
      </c>
      <c r="K29" s="2">
        <f t="shared" si="8"/>
        <v>0</v>
      </c>
      <c r="L29" s="2">
        <f t="shared" si="8"/>
        <v>5785.7</v>
      </c>
      <c r="M29" s="2">
        <f t="shared" si="8"/>
        <v>0</v>
      </c>
      <c r="N29" s="2">
        <f t="shared" si="8"/>
        <v>8884.5</v>
      </c>
      <c r="O29" s="2">
        <f t="shared" si="8"/>
        <v>0</v>
      </c>
      <c r="P29" s="2">
        <f t="shared" si="8"/>
        <v>22341.1</v>
      </c>
      <c r="Q29" s="2">
        <f t="shared" si="8"/>
        <v>0</v>
      </c>
      <c r="R29" s="2">
        <f t="shared" si="8"/>
        <v>8300</v>
      </c>
      <c r="S29" s="2">
        <f t="shared" si="8"/>
        <v>0</v>
      </c>
      <c r="T29" s="2">
        <f t="shared" si="8"/>
        <v>4734.7</v>
      </c>
      <c r="U29" s="2">
        <f t="shared" si="8"/>
        <v>0</v>
      </c>
      <c r="V29" s="2">
        <f t="shared" si="8"/>
        <v>1567.5</v>
      </c>
      <c r="W29" s="2">
        <f t="shared" si="8"/>
        <v>0</v>
      </c>
      <c r="X29" s="2">
        <f t="shared" si="8"/>
        <v>4274.1</v>
      </c>
      <c r="Y29" s="2">
        <f t="shared" si="8"/>
        <v>0</v>
      </c>
      <c r="Z29" s="2">
        <f t="shared" si="8"/>
        <v>6852.1</v>
      </c>
      <c r="AA29" s="2">
        <f t="shared" si="8"/>
        <v>0</v>
      </c>
      <c r="AB29" s="2">
        <f t="shared" si="8"/>
        <v>5604.4</v>
      </c>
      <c r="AC29" s="2">
        <f t="shared" si="8"/>
        <v>0</v>
      </c>
      <c r="AD29" s="2">
        <f t="shared" si="8"/>
        <v>5859.5</v>
      </c>
      <c r="AE29" s="2">
        <f t="shared" si="8"/>
        <v>0</v>
      </c>
      <c r="AF29" s="18"/>
    </row>
    <row r="30" spans="1:32" s="17" customFormat="1" ht="37.5">
      <c r="A30" s="29" t="s">
        <v>70</v>
      </c>
      <c r="B30" s="33">
        <f>H30+J30+L30+N30+P30+R30+T30+V30+X30+Z30+AB30+AD30</f>
        <v>64.1</v>
      </c>
      <c r="C30" s="34">
        <f>H30</f>
        <v>0</v>
      </c>
      <c r="D30" s="3">
        <f t="shared" si="6"/>
        <v>0</v>
      </c>
      <c r="E30" s="3">
        <f t="shared" si="6"/>
        <v>0</v>
      </c>
      <c r="F30" s="2"/>
      <c r="G30" s="2"/>
      <c r="H30" s="2">
        <f>H37</f>
        <v>0</v>
      </c>
      <c r="I30" s="2">
        <f aca="true" t="shared" si="9" ref="I30:AE30">I37</f>
        <v>0</v>
      </c>
      <c r="J30" s="2">
        <f t="shared" si="9"/>
        <v>5</v>
      </c>
      <c r="K30" s="2">
        <f t="shared" si="9"/>
        <v>0</v>
      </c>
      <c r="L30" s="2">
        <f t="shared" si="9"/>
        <v>5</v>
      </c>
      <c r="M30" s="2">
        <f t="shared" si="9"/>
        <v>0</v>
      </c>
      <c r="N30" s="2">
        <f t="shared" si="9"/>
        <v>5</v>
      </c>
      <c r="O30" s="2">
        <f t="shared" si="9"/>
        <v>0</v>
      </c>
      <c r="P30" s="2">
        <f t="shared" si="9"/>
        <v>15</v>
      </c>
      <c r="Q30" s="2">
        <f t="shared" si="9"/>
        <v>0</v>
      </c>
      <c r="R30" s="2">
        <f t="shared" si="9"/>
        <v>0</v>
      </c>
      <c r="S30" s="2">
        <f t="shared" si="9"/>
        <v>0</v>
      </c>
      <c r="T30" s="2">
        <f t="shared" si="9"/>
        <v>0</v>
      </c>
      <c r="U30" s="2">
        <f t="shared" si="9"/>
        <v>0</v>
      </c>
      <c r="V30" s="2">
        <f t="shared" si="9"/>
        <v>5</v>
      </c>
      <c r="W30" s="2">
        <f t="shared" si="9"/>
        <v>0</v>
      </c>
      <c r="X30" s="2">
        <f t="shared" si="9"/>
        <v>5</v>
      </c>
      <c r="Y30" s="2">
        <f t="shared" si="9"/>
        <v>0</v>
      </c>
      <c r="Z30" s="2">
        <f t="shared" si="9"/>
        <v>5</v>
      </c>
      <c r="AA30" s="2">
        <f t="shared" si="9"/>
        <v>0</v>
      </c>
      <c r="AB30" s="2">
        <f t="shared" si="9"/>
        <v>5</v>
      </c>
      <c r="AC30" s="2">
        <f t="shared" si="9"/>
        <v>0</v>
      </c>
      <c r="AD30" s="2">
        <f t="shared" si="9"/>
        <v>14.1</v>
      </c>
      <c r="AE30" s="2">
        <f t="shared" si="9"/>
        <v>0</v>
      </c>
      <c r="AF30" s="18"/>
    </row>
    <row r="31" spans="1:32" s="17" customFormat="1" ht="18.75">
      <c r="A31" s="4" t="s">
        <v>20</v>
      </c>
      <c r="B31" s="4"/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8"/>
    </row>
    <row r="32" spans="1:32" s="17" customFormat="1" ht="18.75">
      <c r="A32" s="4" t="s">
        <v>21</v>
      </c>
      <c r="B32" s="4"/>
      <c r="C32" s="3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8"/>
    </row>
    <row r="33" spans="1:32" s="17" customFormat="1" ht="185.25" customHeight="1">
      <c r="A33" s="4" t="s">
        <v>43</v>
      </c>
      <c r="B33" s="1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4" t="s">
        <v>76</v>
      </c>
    </row>
    <row r="34" spans="1:32" s="17" customFormat="1" ht="18.75">
      <c r="A34" s="5" t="s">
        <v>26</v>
      </c>
      <c r="B34" s="33">
        <f>H34+J34+L34+N34+P34+R34+T34+V34+X34+Z34+AB34+AD34</f>
        <v>85280.40000000001</v>
      </c>
      <c r="C34" s="34">
        <f>H34</f>
        <v>3684.3</v>
      </c>
      <c r="D34" s="3">
        <f>D35+D36+D37</f>
        <v>3684.3</v>
      </c>
      <c r="E34" s="3">
        <f>E35+E36+E37</f>
        <v>1593.6</v>
      </c>
      <c r="F34" s="35">
        <f>E34/B34*100</f>
        <v>1.8686591526306158</v>
      </c>
      <c r="G34" s="35">
        <f>E34/C34*100</f>
        <v>43.253806693266014</v>
      </c>
      <c r="H34" s="2">
        <f>H35+H36+H38+H39</f>
        <v>3684.3</v>
      </c>
      <c r="I34" s="2">
        <f aca="true" t="shared" si="10" ref="I34:AE34">I35+I36+I38+I39</f>
        <v>1593.6</v>
      </c>
      <c r="J34" s="2">
        <f t="shared" si="10"/>
        <v>6616.9</v>
      </c>
      <c r="K34" s="2">
        <f t="shared" si="10"/>
        <v>0</v>
      </c>
      <c r="L34" s="2">
        <f t="shared" si="10"/>
        <v>5886.7</v>
      </c>
      <c r="M34" s="2">
        <f t="shared" si="10"/>
        <v>0</v>
      </c>
      <c r="N34" s="2">
        <f t="shared" si="10"/>
        <v>8985.5</v>
      </c>
      <c r="O34" s="2">
        <f t="shared" si="10"/>
        <v>0</v>
      </c>
      <c r="P34" s="2">
        <f t="shared" si="10"/>
        <v>22644.1</v>
      </c>
      <c r="Q34" s="2">
        <f t="shared" si="10"/>
        <v>0</v>
      </c>
      <c r="R34" s="2">
        <f t="shared" si="10"/>
        <v>8300</v>
      </c>
      <c r="S34" s="2">
        <f t="shared" si="10"/>
        <v>0</v>
      </c>
      <c r="T34" s="2">
        <f t="shared" si="10"/>
        <v>4734.7</v>
      </c>
      <c r="U34" s="2">
        <f t="shared" si="10"/>
        <v>0</v>
      </c>
      <c r="V34" s="2">
        <f t="shared" si="10"/>
        <v>1668.5</v>
      </c>
      <c r="W34" s="2">
        <f t="shared" si="10"/>
        <v>0</v>
      </c>
      <c r="X34" s="2">
        <f t="shared" si="10"/>
        <v>4275.1</v>
      </c>
      <c r="Y34" s="2">
        <f t="shared" si="10"/>
        <v>0</v>
      </c>
      <c r="Z34" s="2">
        <f t="shared" si="10"/>
        <v>6953.1</v>
      </c>
      <c r="AA34" s="2">
        <f t="shared" si="10"/>
        <v>0</v>
      </c>
      <c r="AB34" s="2">
        <f t="shared" si="10"/>
        <v>5465.4</v>
      </c>
      <c r="AC34" s="2">
        <f t="shared" si="10"/>
        <v>0</v>
      </c>
      <c r="AD34" s="2">
        <f t="shared" si="10"/>
        <v>6066.1</v>
      </c>
      <c r="AE34" s="2">
        <f t="shared" si="10"/>
        <v>0</v>
      </c>
      <c r="AF34" s="18"/>
    </row>
    <row r="35" spans="1:32" s="17" customFormat="1" ht="18.75">
      <c r="A35" s="4" t="s">
        <v>18</v>
      </c>
      <c r="B35" s="33">
        <f>H35+J35+L35+N35+P35+R35+T35+V35+X35+Z35+AB35+AD35</f>
        <v>1216.6</v>
      </c>
      <c r="C35" s="34">
        <f>H35</f>
        <v>0</v>
      </c>
      <c r="D35" s="3"/>
      <c r="E35" s="2"/>
      <c r="F35" s="2"/>
      <c r="G35" s="2"/>
      <c r="H35" s="2"/>
      <c r="I35" s="2"/>
      <c r="J35" s="2">
        <v>101</v>
      </c>
      <c r="K35" s="2"/>
      <c r="L35" s="2">
        <v>101</v>
      </c>
      <c r="M35" s="2"/>
      <c r="N35" s="2">
        <v>101</v>
      </c>
      <c r="O35" s="2"/>
      <c r="P35" s="2">
        <v>303</v>
      </c>
      <c r="Q35" s="2"/>
      <c r="R35" s="2"/>
      <c r="S35" s="2"/>
      <c r="T35" s="2"/>
      <c r="U35" s="2"/>
      <c r="V35" s="2">
        <v>101</v>
      </c>
      <c r="W35" s="2"/>
      <c r="X35" s="2">
        <v>101</v>
      </c>
      <c r="Y35" s="2"/>
      <c r="Z35" s="2">
        <v>101</v>
      </c>
      <c r="AA35" s="2"/>
      <c r="AB35" s="2">
        <v>101</v>
      </c>
      <c r="AC35" s="2"/>
      <c r="AD35" s="2">
        <v>206.6</v>
      </c>
      <c r="AE35" s="2"/>
      <c r="AF35" s="18"/>
    </row>
    <row r="36" spans="1:32" s="17" customFormat="1" ht="18.75">
      <c r="A36" s="4" t="s">
        <v>19</v>
      </c>
      <c r="B36" s="33">
        <f>H36+J36+L36+N36+P36+R36+T36+V36+X36+Z36+AB36+AD36</f>
        <v>84063.8</v>
      </c>
      <c r="C36" s="34">
        <f>H36</f>
        <v>3684.3</v>
      </c>
      <c r="D36" s="3">
        <v>3684.3</v>
      </c>
      <c r="E36" s="2">
        <f>I36</f>
        <v>1593.6</v>
      </c>
      <c r="F36" s="35">
        <f>E36/B36*100</f>
        <v>1.8957030255591585</v>
      </c>
      <c r="G36" s="35">
        <f>E36/C36*100</f>
        <v>43.253806693266014</v>
      </c>
      <c r="H36" s="2">
        <v>3684.3</v>
      </c>
      <c r="I36" s="2">
        <v>1593.6</v>
      </c>
      <c r="J36" s="2">
        <v>6515.9</v>
      </c>
      <c r="K36" s="2"/>
      <c r="L36" s="2">
        <v>5785.7</v>
      </c>
      <c r="M36" s="2"/>
      <c r="N36" s="2">
        <v>8884.5</v>
      </c>
      <c r="O36" s="2"/>
      <c r="P36" s="2">
        <v>22341.1</v>
      </c>
      <c r="Q36" s="2"/>
      <c r="R36" s="2">
        <v>8300</v>
      </c>
      <c r="S36" s="2"/>
      <c r="T36" s="2">
        <v>4734.7</v>
      </c>
      <c r="U36" s="2"/>
      <c r="V36" s="2">
        <v>1567.5</v>
      </c>
      <c r="W36" s="2"/>
      <c r="X36" s="2">
        <v>4174.1</v>
      </c>
      <c r="Y36" s="2"/>
      <c r="Z36" s="2">
        <v>6852.1</v>
      </c>
      <c r="AA36" s="2"/>
      <c r="AB36" s="2">
        <v>5364.4</v>
      </c>
      <c r="AC36" s="2"/>
      <c r="AD36" s="2">
        <v>5859.5</v>
      </c>
      <c r="AE36" s="2"/>
      <c r="AF36" s="18"/>
    </row>
    <row r="37" spans="1:32" s="17" customFormat="1" ht="37.5">
      <c r="A37" s="29" t="s">
        <v>70</v>
      </c>
      <c r="B37" s="33">
        <f>H37+J37+L37+N37+P37+R37+T37+V37+X37+Z37+AB37+AD37</f>
        <v>64.1</v>
      </c>
      <c r="C37" s="34">
        <f>H37</f>
        <v>0</v>
      </c>
      <c r="D37" s="3"/>
      <c r="E37" s="2"/>
      <c r="F37" s="2"/>
      <c r="G37" s="2"/>
      <c r="H37" s="2"/>
      <c r="I37" s="2"/>
      <c r="J37" s="2">
        <v>5</v>
      </c>
      <c r="K37" s="2"/>
      <c r="L37" s="2">
        <v>5</v>
      </c>
      <c r="M37" s="2"/>
      <c r="N37" s="2">
        <v>5</v>
      </c>
      <c r="O37" s="2"/>
      <c r="P37" s="2">
        <v>15</v>
      </c>
      <c r="Q37" s="2"/>
      <c r="R37" s="2"/>
      <c r="S37" s="2"/>
      <c r="T37" s="2"/>
      <c r="U37" s="2"/>
      <c r="V37" s="2">
        <v>5</v>
      </c>
      <c r="W37" s="2"/>
      <c r="X37" s="2">
        <v>5</v>
      </c>
      <c r="Y37" s="2"/>
      <c r="Z37" s="2">
        <v>5</v>
      </c>
      <c r="AA37" s="2"/>
      <c r="AB37" s="2">
        <v>5</v>
      </c>
      <c r="AC37" s="2"/>
      <c r="AD37" s="2">
        <v>14.1</v>
      </c>
      <c r="AE37" s="2"/>
      <c r="AF37" s="18"/>
    </row>
    <row r="38" spans="1:32" s="17" customFormat="1" ht="18.75">
      <c r="A38" s="4" t="s">
        <v>20</v>
      </c>
      <c r="B38" s="4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8"/>
    </row>
    <row r="39" spans="1:32" s="17" customFormat="1" ht="18.75">
      <c r="A39" s="4" t="s">
        <v>21</v>
      </c>
      <c r="B39" s="4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8"/>
    </row>
    <row r="40" spans="1:32" s="17" customFormat="1" ht="75">
      <c r="A40" s="4" t="s">
        <v>44</v>
      </c>
      <c r="B40" s="1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8"/>
    </row>
    <row r="41" spans="1:32" s="17" customFormat="1" ht="18.75">
      <c r="A41" s="5" t="s">
        <v>26</v>
      </c>
      <c r="B41" s="30">
        <f>H41+J41+L41+N41+P41+R41+T41+V41+X41+Z41+AB41+AD41</f>
        <v>340</v>
      </c>
      <c r="C41" s="2">
        <f>H41</f>
        <v>0</v>
      </c>
      <c r="D41" s="3"/>
      <c r="E41" s="2"/>
      <c r="F41" s="2"/>
      <c r="G41" s="2"/>
      <c r="H41" s="2">
        <f aca="true" t="shared" si="11" ref="H41:AE41">H42+H43+H44+H45</f>
        <v>0</v>
      </c>
      <c r="I41" s="2">
        <f t="shared" si="11"/>
        <v>0</v>
      </c>
      <c r="J41" s="2">
        <f t="shared" si="11"/>
        <v>0</v>
      </c>
      <c r="K41" s="2">
        <f t="shared" si="11"/>
        <v>0</v>
      </c>
      <c r="L41" s="2">
        <f t="shared" si="11"/>
        <v>0</v>
      </c>
      <c r="M41" s="2">
        <f t="shared" si="11"/>
        <v>0</v>
      </c>
      <c r="N41" s="2">
        <f t="shared" si="11"/>
        <v>0</v>
      </c>
      <c r="O41" s="2">
        <f t="shared" si="11"/>
        <v>0</v>
      </c>
      <c r="P41" s="2">
        <f t="shared" si="11"/>
        <v>0</v>
      </c>
      <c r="Q41" s="2">
        <f t="shared" si="11"/>
        <v>0</v>
      </c>
      <c r="R41" s="2">
        <f t="shared" si="11"/>
        <v>0</v>
      </c>
      <c r="S41" s="2">
        <f t="shared" si="11"/>
        <v>0</v>
      </c>
      <c r="T41" s="2">
        <f t="shared" si="11"/>
        <v>0</v>
      </c>
      <c r="U41" s="2">
        <f t="shared" si="11"/>
        <v>0</v>
      </c>
      <c r="V41" s="2">
        <f t="shared" si="11"/>
        <v>0</v>
      </c>
      <c r="W41" s="2">
        <f t="shared" si="11"/>
        <v>0</v>
      </c>
      <c r="X41" s="2">
        <f t="shared" si="11"/>
        <v>100</v>
      </c>
      <c r="Y41" s="2">
        <f t="shared" si="11"/>
        <v>0</v>
      </c>
      <c r="Z41" s="2">
        <f t="shared" si="11"/>
        <v>0</v>
      </c>
      <c r="AA41" s="2">
        <f t="shared" si="11"/>
        <v>0</v>
      </c>
      <c r="AB41" s="2">
        <f t="shared" si="11"/>
        <v>240</v>
      </c>
      <c r="AC41" s="2">
        <f t="shared" si="11"/>
        <v>0</v>
      </c>
      <c r="AD41" s="2">
        <f t="shared" si="11"/>
        <v>0</v>
      </c>
      <c r="AE41" s="2">
        <f t="shared" si="11"/>
        <v>0</v>
      </c>
      <c r="AF41" s="18"/>
    </row>
    <row r="42" spans="1:32" s="17" customFormat="1" ht="18.75">
      <c r="A42" s="4" t="s">
        <v>18</v>
      </c>
      <c r="B42" s="4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8"/>
    </row>
    <row r="43" spans="1:32" s="17" customFormat="1" ht="18.75">
      <c r="A43" s="4" t="s">
        <v>19</v>
      </c>
      <c r="B43" s="33">
        <f>H43+J43+L43+N43+P43+R43+T43+V43+X43+Z43+AB43+AD43</f>
        <v>340</v>
      </c>
      <c r="C43" s="34">
        <f>H43</f>
        <v>0</v>
      </c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100</v>
      </c>
      <c r="Y43" s="2"/>
      <c r="Z43" s="2"/>
      <c r="AA43" s="2"/>
      <c r="AB43" s="2">
        <v>240</v>
      </c>
      <c r="AC43" s="2"/>
      <c r="AD43" s="2"/>
      <c r="AE43" s="2"/>
      <c r="AF43" s="18"/>
    </row>
    <row r="44" spans="1:32" s="17" customFormat="1" ht="18.75">
      <c r="A44" s="4" t="s">
        <v>20</v>
      </c>
      <c r="B44" s="4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18"/>
    </row>
    <row r="45" spans="1:32" s="17" customFormat="1" ht="18.75">
      <c r="A45" s="4" t="s">
        <v>21</v>
      </c>
      <c r="B45" s="4"/>
      <c r="C45" s="3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8"/>
    </row>
    <row r="46" spans="1:32" s="17" customFormat="1" ht="18.75">
      <c r="A46" s="4"/>
      <c r="B46" s="5"/>
      <c r="C46" s="3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8"/>
    </row>
    <row r="47" spans="1:32" s="17" customFormat="1" ht="131.25">
      <c r="A47" s="5" t="s">
        <v>71</v>
      </c>
      <c r="B47" s="4"/>
      <c r="C47" s="3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44" t="s">
        <v>77</v>
      </c>
    </row>
    <row r="48" spans="1:32" s="17" customFormat="1" ht="18.75">
      <c r="A48" s="5" t="s">
        <v>26</v>
      </c>
      <c r="B48" s="30">
        <f>H48+J48+L48+N48+P48+R48+T48+V48+X48+Z48+AB48+AD48</f>
        <v>1570721.4000000001</v>
      </c>
      <c r="C48" s="2">
        <f>H48</f>
        <v>93610.5</v>
      </c>
      <c r="D48" s="2">
        <f>D49+D50</f>
        <v>92869</v>
      </c>
      <c r="E48" s="2">
        <f>E49+E50</f>
        <v>30382</v>
      </c>
      <c r="F48" s="35">
        <f>E48/B48*100</f>
        <v>1.934270456874147</v>
      </c>
      <c r="G48" s="35">
        <f>E48/C48*100</f>
        <v>32.455760838794795</v>
      </c>
      <c r="H48" s="2">
        <f aca="true" t="shared" si="12" ref="H48:AE48">H49+H50+H51+H52</f>
        <v>93610.5</v>
      </c>
      <c r="I48" s="2">
        <f t="shared" si="12"/>
        <v>30382</v>
      </c>
      <c r="J48" s="2">
        <f t="shared" si="12"/>
        <v>123972.3</v>
      </c>
      <c r="K48" s="2">
        <f t="shared" si="12"/>
        <v>0</v>
      </c>
      <c r="L48" s="2">
        <f t="shared" si="12"/>
        <v>118821.7</v>
      </c>
      <c r="M48" s="2">
        <f t="shared" si="12"/>
        <v>0</v>
      </c>
      <c r="N48" s="2">
        <f t="shared" si="12"/>
        <v>122298</v>
      </c>
      <c r="O48" s="2">
        <f t="shared" si="12"/>
        <v>0</v>
      </c>
      <c r="P48" s="2">
        <f t="shared" si="12"/>
        <v>321890.3</v>
      </c>
      <c r="Q48" s="2">
        <f t="shared" si="12"/>
        <v>0</v>
      </c>
      <c r="R48" s="2">
        <f t="shared" si="12"/>
        <v>159664.4</v>
      </c>
      <c r="S48" s="2">
        <f t="shared" si="12"/>
        <v>0</v>
      </c>
      <c r="T48" s="2">
        <f t="shared" si="12"/>
        <v>65917.5</v>
      </c>
      <c r="U48" s="2">
        <f t="shared" si="12"/>
        <v>0</v>
      </c>
      <c r="V48" s="2">
        <f t="shared" si="12"/>
        <v>58154.7</v>
      </c>
      <c r="W48" s="2">
        <f t="shared" si="12"/>
        <v>0</v>
      </c>
      <c r="X48" s="2">
        <f t="shared" si="12"/>
        <v>110185.2</v>
      </c>
      <c r="Y48" s="2">
        <f t="shared" si="12"/>
        <v>0</v>
      </c>
      <c r="Z48" s="2">
        <f t="shared" si="12"/>
        <v>115571.3</v>
      </c>
      <c r="AA48" s="2">
        <f t="shared" si="12"/>
        <v>0</v>
      </c>
      <c r="AB48" s="2">
        <f t="shared" si="12"/>
        <v>112230.6</v>
      </c>
      <c r="AC48" s="2">
        <f t="shared" si="12"/>
        <v>0</v>
      </c>
      <c r="AD48" s="2">
        <f t="shared" si="12"/>
        <v>168404.9</v>
      </c>
      <c r="AE48" s="2">
        <f t="shared" si="12"/>
        <v>0</v>
      </c>
      <c r="AF48" s="18"/>
    </row>
    <row r="49" spans="1:32" s="17" customFormat="1" ht="18.75">
      <c r="A49" s="4" t="s">
        <v>18</v>
      </c>
      <c r="B49" s="33">
        <f>H49+J49+L49+N49+P49+R49+T49+V49+X49+Z49+AB49+AD49</f>
        <v>1326528.1</v>
      </c>
      <c r="C49" s="34">
        <f>H49</f>
        <v>69877</v>
      </c>
      <c r="D49" s="3">
        <f>D55</f>
        <v>69139</v>
      </c>
      <c r="E49" s="3">
        <f>E55</f>
        <v>18899.3</v>
      </c>
      <c r="F49" s="35">
        <f>E49/B49*100</f>
        <v>1.4247191597373623</v>
      </c>
      <c r="G49" s="35">
        <f>E49/C49*100</f>
        <v>27.046524607524645</v>
      </c>
      <c r="H49" s="2">
        <f>H55</f>
        <v>69877</v>
      </c>
      <c r="I49" s="2">
        <f aca="true" t="shared" si="13" ref="I49:AE49">I55</f>
        <v>18899.3</v>
      </c>
      <c r="J49" s="2">
        <f t="shared" si="13"/>
        <v>102621</v>
      </c>
      <c r="K49" s="2">
        <f t="shared" si="13"/>
        <v>0</v>
      </c>
      <c r="L49" s="2">
        <f t="shared" si="13"/>
        <v>98379</v>
      </c>
      <c r="M49" s="2">
        <f t="shared" si="13"/>
        <v>0</v>
      </c>
      <c r="N49" s="2">
        <f t="shared" si="13"/>
        <v>98708</v>
      </c>
      <c r="O49" s="2">
        <f t="shared" si="13"/>
        <v>0</v>
      </c>
      <c r="P49" s="2">
        <f t="shared" si="13"/>
        <v>295783</v>
      </c>
      <c r="Q49" s="2">
        <f t="shared" si="13"/>
        <v>0</v>
      </c>
      <c r="R49" s="2">
        <f t="shared" si="13"/>
        <v>138445</v>
      </c>
      <c r="S49" s="2">
        <f t="shared" si="13"/>
        <v>0</v>
      </c>
      <c r="T49" s="2">
        <f t="shared" si="13"/>
        <v>46417</v>
      </c>
      <c r="U49" s="2">
        <f t="shared" si="13"/>
        <v>0</v>
      </c>
      <c r="V49" s="2">
        <f t="shared" si="13"/>
        <v>43016</v>
      </c>
      <c r="W49" s="2">
        <f t="shared" si="13"/>
        <v>0</v>
      </c>
      <c r="X49" s="2">
        <f t="shared" si="13"/>
        <v>92555</v>
      </c>
      <c r="Y49" s="2">
        <f t="shared" si="13"/>
        <v>0</v>
      </c>
      <c r="Z49" s="2">
        <f t="shared" si="13"/>
        <v>95604</v>
      </c>
      <c r="AA49" s="2">
        <f t="shared" si="13"/>
        <v>0</v>
      </c>
      <c r="AB49" s="2">
        <f t="shared" si="13"/>
        <v>94741</v>
      </c>
      <c r="AC49" s="2">
        <f t="shared" si="13"/>
        <v>0</v>
      </c>
      <c r="AD49" s="2">
        <f t="shared" si="13"/>
        <v>150382.1</v>
      </c>
      <c r="AE49" s="2">
        <f t="shared" si="13"/>
        <v>0</v>
      </c>
      <c r="AF49" s="18"/>
    </row>
    <row r="50" spans="1:32" s="17" customFormat="1" ht="18.75">
      <c r="A50" s="4" t="s">
        <v>19</v>
      </c>
      <c r="B50" s="33">
        <f>H50+J50+L50+N50+P50+R50+T50+V50+X50+Z50+AB50+AD50</f>
        <v>244193.30000000002</v>
      </c>
      <c r="C50" s="34">
        <f>H50</f>
        <v>23733.5</v>
      </c>
      <c r="D50" s="3">
        <f>D56</f>
        <v>23730</v>
      </c>
      <c r="E50" s="3">
        <f>E56</f>
        <v>11482.7</v>
      </c>
      <c r="F50" s="35">
        <f>E50/B50*100</f>
        <v>4.702299366935947</v>
      </c>
      <c r="G50" s="35">
        <f>E50/C50*100</f>
        <v>48.38182316135421</v>
      </c>
      <c r="H50" s="2">
        <f>H56</f>
        <v>23733.5</v>
      </c>
      <c r="I50" s="2">
        <f aca="true" t="shared" si="14" ref="I50:AE50">I56</f>
        <v>11482.7</v>
      </c>
      <c r="J50" s="2">
        <f t="shared" si="14"/>
        <v>21351.3</v>
      </c>
      <c r="K50" s="2">
        <f t="shared" si="14"/>
        <v>0</v>
      </c>
      <c r="L50" s="2">
        <f t="shared" si="14"/>
        <v>20442.7</v>
      </c>
      <c r="M50" s="2">
        <f t="shared" si="14"/>
        <v>0</v>
      </c>
      <c r="N50" s="2">
        <f t="shared" si="14"/>
        <v>23590</v>
      </c>
      <c r="O50" s="2">
        <f t="shared" si="14"/>
        <v>0</v>
      </c>
      <c r="P50" s="2">
        <f t="shared" si="14"/>
        <v>26107.3</v>
      </c>
      <c r="Q50" s="2">
        <f t="shared" si="14"/>
        <v>0</v>
      </c>
      <c r="R50" s="2">
        <f t="shared" si="14"/>
        <v>21219.4</v>
      </c>
      <c r="S50" s="2">
        <f t="shared" si="14"/>
        <v>0</v>
      </c>
      <c r="T50" s="2">
        <f t="shared" si="14"/>
        <v>19500.5</v>
      </c>
      <c r="U50" s="2">
        <f t="shared" si="14"/>
        <v>0</v>
      </c>
      <c r="V50" s="2">
        <f t="shared" si="14"/>
        <v>15138.7</v>
      </c>
      <c r="W50" s="2">
        <f t="shared" si="14"/>
        <v>0</v>
      </c>
      <c r="X50" s="2">
        <f t="shared" si="14"/>
        <v>17630.2</v>
      </c>
      <c r="Y50" s="2">
        <f t="shared" si="14"/>
        <v>0</v>
      </c>
      <c r="Z50" s="2">
        <f t="shared" si="14"/>
        <v>19967.3</v>
      </c>
      <c r="AA50" s="2">
        <f t="shared" si="14"/>
        <v>0</v>
      </c>
      <c r="AB50" s="2">
        <f t="shared" si="14"/>
        <v>17489.6</v>
      </c>
      <c r="AC50" s="2">
        <f t="shared" si="14"/>
        <v>0</v>
      </c>
      <c r="AD50" s="2">
        <f t="shared" si="14"/>
        <v>18022.8</v>
      </c>
      <c r="AE50" s="2">
        <f t="shared" si="14"/>
        <v>0</v>
      </c>
      <c r="AF50" s="18"/>
    </row>
    <row r="51" spans="1:32" s="17" customFormat="1" ht="18.75">
      <c r="A51" s="4" t="s">
        <v>20</v>
      </c>
      <c r="B51" s="4"/>
      <c r="C51" s="3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8"/>
    </row>
    <row r="52" spans="1:32" s="17" customFormat="1" ht="18.75">
      <c r="A52" s="4" t="s">
        <v>21</v>
      </c>
      <c r="B52" s="4"/>
      <c r="C52" s="3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8"/>
    </row>
    <row r="53" spans="1:32" s="17" customFormat="1" ht="75">
      <c r="A53" s="4" t="s">
        <v>45</v>
      </c>
      <c r="B53" s="1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8"/>
    </row>
    <row r="54" spans="1:32" s="17" customFormat="1" ht="18.75">
      <c r="A54" s="5" t="s">
        <v>26</v>
      </c>
      <c r="B54" s="30">
        <f>H54+J54+L54+N54+P54+R54+T54+V54+X54+Z54+AB54+AD54</f>
        <v>1570721.4000000001</v>
      </c>
      <c r="C54" s="2">
        <f>H54</f>
        <v>93610.5</v>
      </c>
      <c r="D54" s="2">
        <f>D55+D56</f>
        <v>92869</v>
      </c>
      <c r="E54" s="2">
        <f>E55+E56</f>
        <v>30382</v>
      </c>
      <c r="F54" s="35">
        <f>E54/B54*100</f>
        <v>1.934270456874147</v>
      </c>
      <c r="G54" s="35">
        <f>E54/C54*100</f>
        <v>32.455760838794795</v>
      </c>
      <c r="H54" s="2">
        <f aca="true" t="shared" si="15" ref="H54:AE54">H55+H56+H57+H58</f>
        <v>93610.5</v>
      </c>
      <c r="I54" s="2">
        <f t="shared" si="15"/>
        <v>30382</v>
      </c>
      <c r="J54" s="2">
        <f t="shared" si="15"/>
        <v>123972.3</v>
      </c>
      <c r="K54" s="2">
        <f t="shared" si="15"/>
        <v>0</v>
      </c>
      <c r="L54" s="2">
        <f t="shared" si="15"/>
        <v>118821.7</v>
      </c>
      <c r="M54" s="2">
        <f t="shared" si="15"/>
        <v>0</v>
      </c>
      <c r="N54" s="2">
        <f t="shared" si="15"/>
        <v>122298</v>
      </c>
      <c r="O54" s="2">
        <f t="shared" si="15"/>
        <v>0</v>
      </c>
      <c r="P54" s="2">
        <f t="shared" si="15"/>
        <v>321890.3</v>
      </c>
      <c r="Q54" s="2">
        <f t="shared" si="15"/>
        <v>0</v>
      </c>
      <c r="R54" s="2">
        <f t="shared" si="15"/>
        <v>159664.4</v>
      </c>
      <c r="S54" s="2">
        <f t="shared" si="15"/>
        <v>0</v>
      </c>
      <c r="T54" s="2">
        <f t="shared" si="15"/>
        <v>65917.5</v>
      </c>
      <c r="U54" s="2">
        <f t="shared" si="15"/>
        <v>0</v>
      </c>
      <c r="V54" s="2">
        <f t="shared" si="15"/>
        <v>58154.7</v>
      </c>
      <c r="W54" s="2">
        <f t="shared" si="15"/>
        <v>0</v>
      </c>
      <c r="X54" s="2">
        <f t="shared" si="15"/>
        <v>110185.2</v>
      </c>
      <c r="Y54" s="2">
        <f t="shared" si="15"/>
        <v>0</v>
      </c>
      <c r="Z54" s="2">
        <f t="shared" si="15"/>
        <v>115571.3</v>
      </c>
      <c r="AA54" s="2">
        <f t="shared" si="15"/>
        <v>0</v>
      </c>
      <c r="AB54" s="2">
        <f t="shared" si="15"/>
        <v>112230.6</v>
      </c>
      <c r="AC54" s="2">
        <f t="shared" si="15"/>
        <v>0</v>
      </c>
      <c r="AD54" s="2">
        <f t="shared" si="15"/>
        <v>168404.9</v>
      </c>
      <c r="AE54" s="2">
        <f t="shared" si="15"/>
        <v>0</v>
      </c>
      <c r="AF54" s="18"/>
    </row>
    <row r="55" spans="1:32" s="17" customFormat="1" ht="18.75">
      <c r="A55" s="4" t="s">
        <v>18</v>
      </c>
      <c r="B55" s="33">
        <f>H55+J55+L55+N55+P55+R55+T55+V55+X55+Z55+AB55+AD55</f>
        <v>1326528.1</v>
      </c>
      <c r="C55" s="34">
        <f>H55</f>
        <v>69877</v>
      </c>
      <c r="D55" s="3">
        <v>69139</v>
      </c>
      <c r="E55" s="2">
        <f>I55</f>
        <v>18899.3</v>
      </c>
      <c r="F55" s="35">
        <f>E55/B55*100</f>
        <v>1.4247191597373623</v>
      </c>
      <c r="G55" s="35">
        <f>E55/C55*100</f>
        <v>27.046524607524645</v>
      </c>
      <c r="H55" s="2">
        <v>69877</v>
      </c>
      <c r="I55" s="2">
        <v>18899.3</v>
      </c>
      <c r="J55" s="2">
        <v>102621</v>
      </c>
      <c r="K55" s="2"/>
      <c r="L55" s="2">
        <v>98379</v>
      </c>
      <c r="M55" s="2"/>
      <c r="N55" s="2">
        <v>98708</v>
      </c>
      <c r="O55" s="2"/>
      <c r="P55" s="2">
        <v>295783</v>
      </c>
      <c r="Q55" s="2"/>
      <c r="R55" s="2">
        <v>138445</v>
      </c>
      <c r="S55" s="2"/>
      <c r="T55" s="2">
        <v>46417</v>
      </c>
      <c r="U55" s="2"/>
      <c r="V55" s="2">
        <v>43016</v>
      </c>
      <c r="W55" s="2"/>
      <c r="X55" s="2">
        <v>92555</v>
      </c>
      <c r="Y55" s="2"/>
      <c r="Z55" s="2">
        <v>95604</v>
      </c>
      <c r="AA55" s="2"/>
      <c r="AB55" s="2">
        <v>94741</v>
      </c>
      <c r="AC55" s="2"/>
      <c r="AD55" s="2">
        <v>150382.1</v>
      </c>
      <c r="AE55" s="2"/>
      <c r="AF55" s="18"/>
    </row>
    <row r="56" spans="1:32" s="17" customFormat="1" ht="18.75">
      <c r="A56" s="4" t="s">
        <v>19</v>
      </c>
      <c r="B56" s="33">
        <f>H56+J56+L56+N56+P56+R56+T56+V56+X56+Z56+AB56+AD56</f>
        <v>244193.30000000002</v>
      </c>
      <c r="C56" s="34">
        <f>H56</f>
        <v>23733.5</v>
      </c>
      <c r="D56" s="3">
        <v>23730</v>
      </c>
      <c r="E56" s="2">
        <f>I56</f>
        <v>11482.7</v>
      </c>
      <c r="F56" s="35">
        <f>E56/B56*100</f>
        <v>4.702299366935947</v>
      </c>
      <c r="G56" s="35">
        <f>E56/C56*100</f>
        <v>48.38182316135421</v>
      </c>
      <c r="H56" s="2">
        <v>23733.5</v>
      </c>
      <c r="I56" s="2">
        <v>11482.7</v>
      </c>
      <c r="J56" s="2">
        <v>21351.3</v>
      </c>
      <c r="K56" s="2"/>
      <c r="L56" s="2">
        <v>20442.7</v>
      </c>
      <c r="M56" s="2"/>
      <c r="N56" s="2">
        <v>23590</v>
      </c>
      <c r="O56" s="2"/>
      <c r="P56" s="2">
        <v>26107.3</v>
      </c>
      <c r="Q56" s="2"/>
      <c r="R56" s="2">
        <v>21219.4</v>
      </c>
      <c r="S56" s="2"/>
      <c r="T56" s="2">
        <v>19500.5</v>
      </c>
      <c r="U56" s="2"/>
      <c r="V56" s="2">
        <v>15138.7</v>
      </c>
      <c r="W56" s="2"/>
      <c r="X56" s="2">
        <v>17630.2</v>
      </c>
      <c r="Y56" s="2"/>
      <c r="Z56" s="2">
        <v>19967.3</v>
      </c>
      <c r="AA56" s="2"/>
      <c r="AB56" s="2">
        <v>17489.6</v>
      </c>
      <c r="AC56" s="2"/>
      <c r="AD56" s="2">
        <v>18022.8</v>
      </c>
      <c r="AE56" s="2"/>
      <c r="AF56" s="18"/>
    </row>
    <row r="57" spans="1:32" s="17" customFormat="1" ht="18.75">
      <c r="A57" s="4" t="s">
        <v>20</v>
      </c>
      <c r="B57" s="4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8"/>
    </row>
    <row r="58" spans="1:32" s="17" customFormat="1" ht="18.75">
      <c r="A58" s="4" t="s">
        <v>21</v>
      </c>
      <c r="B58" s="4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8"/>
    </row>
    <row r="59" spans="1:32" s="17" customFormat="1" ht="18.75">
      <c r="A59" s="4"/>
      <c r="B59" s="5"/>
      <c r="C59" s="3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8"/>
    </row>
    <row r="60" spans="1:32" s="17" customFormat="1" ht="93.75">
      <c r="A60" s="25" t="s">
        <v>40</v>
      </c>
      <c r="B60" s="31">
        <f>H60+J60+L60+N60+P60+R60+T60+V60+X60+Z60+AB60+AD60</f>
        <v>11935.800000000001</v>
      </c>
      <c r="C60" s="32">
        <f>H60</f>
        <v>626.8</v>
      </c>
      <c r="D60" s="26">
        <f>D62</f>
        <v>626.8</v>
      </c>
      <c r="E60" s="26">
        <f>E62</f>
        <v>440.5</v>
      </c>
      <c r="F60" s="45">
        <f>E60/B60*100</f>
        <v>3.6905779252333315</v>
      </c>
      <c r="G60" s="45">
        <f>E60/C60*100</f>
        <v>70.27760051052968</v>
      </c>
      <c r="H60" s="26">
        <f>H62</f>
        <v>626.8</v>
      </c>
      <c r="I60" s="26">
        <f aca="true" t="shared" si="16" ref="I60:AE60">I62</f>
        <v>440.5</v>
      </c>
      <c r="J60" s="26">
        <f t="shared" si="16"/>
        <v>949.1</v>
      </c>
      <c r="K60" s="26">
        <f t="shared" si="16"/>
        <v>0</v>
      </c>
      <c r="L60" s="26">
        <f t="shared" si="16"/>
        <v>934.7</v>
      </c>
      <c r="M60" s="26">
        <f t="shared" si="16"/>
        <v>0</v>
      </c>
      <c r="N60" s="26">
        <f t="shared" si="16"/>
        <v>1008.2</v>
      </c>
      <c r="O60" s="26">
        <f t="shared" si="16"/>
        <v>0</v>
      </c>
      <c r="P60" s="26">
        <f t="shared" si="16"/>
        <v>1322.1</v>
      </c>
      <c r="Q60" s="26">
        <f t="shared" si="16"/>
        <v>0</v>
      </c>
      <c r="R60" s="26">
        <f t="shared" si="16"/>
        <v>1565.2</v>
      </c>
      <c r="S60" s="26">
        <f t="shared" si="16"/>
        <v>0</v>
      </c>
      <c r="T60" s="26">
        <f t="shared" si="16"/>
        <v>1016.7</v>
      </c>
      <c r="U60" s="26">
        <f t="shared" si="16"/>
        <v>0</v>
      </c>
      <c r="V60" s="26">
        <f t="shared" si="16"/>
        <v>622.5</v>
      </c>
      <c r="W60" s="26">
        <f t="shared" si="16"/>
        <v>0</v>
      </c>
      <c r="X60" s="26">
        <f t="shared" si="16"/>
        <v>820.4</v>
      </c>
      <c r="Y60" s="26">
        <f t="shared" si="16"/>
        <v>0</v>
      </c>
      <c r="Z60" s="26">
        <f t="shared" si="16"/>
        <v>1008.2</v>
      </c>
      <c r="AA60" s="26">
        <f t="shared" si="16"/>
        <v>0</v>
      </c>
      <c r="AB60" s="26">
        <f t="shared" si="16"/>
        <v>866.7</v>
      </c>
      <c r="AC60" s="26">
        <f t="shared" si="16"/>
        <v>0</v>
      </c>
      <c r="AD60" s="26">
        <f t="shared" si="16"/>
        <v>1195.2</v>
      </c>
      <c r="AE60" s="26">
        <f t="shared" si="16"/>
        <v>0</v>
      </c>
      <c r="AF60" s="18"/>
    </row>
    <row r="61" spans="1:32" s="17" customFormat="1" ht="187.5">
      <c r="A61" s="5" t="s">
        <v>46</v>
      </c>
      <c r="B61" s="4"/>
      <c r="C61" s="3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8"/>
    </row>
    <row r="62" spans="1:32" s="17" customFormat="1" ht="18.75">
      <c r="A62" s="5" t="s">
        <v>26</v>
      </c>
      <c r="B62" s="30">
        <f>H62+J62+L62+N62+P62+R62+T62+V62+X62+Z62+AB62+AD62</f>
        <v>11935.800000000001</v>
      </c>
      <c r="C62" s="2">
        <f>H62</f>
        <v>626.8</v>
      </c>
      <c r="D62" s="3">
        <f>D68</f>
        <v>626.8</v>
      </c>
      <c r="E62" s="3">
        <f>E68</f>
        <v>440.5</v>
      </c>
      <c r="F62" s="35">
        <f>E62/B62*100</f>
        <v>3.6905779252333315</v>
      </c>
      <c r="G62" s="35">
        <f>E62/C62*100</f>
        <v>70.27760051052968</v>
      </c>
      <c r="H62" s="2">
        <f aca="true" t="shared" si="17" ref="H62:AE62">H63+H64+H65+H66</f>
        <v>626.8</v>
      </c>
      <c r="I62" s="2">
        <f t="shared" si="17"/>
        <v>440.5</v>
      </c>
      <c r="J62" s="2">
        <f t="shared" si="17"/>
        <v>949.1</v>
      </c>
      <c r="K62" s="2">
        <f t="shared" si="17"/>
        <v>0</v>
      </c>
      <c r="L62" s="2">
        <f t="shared" si="17"/>
        <v>934.7</v>
      </c>
      <c r="M62" s="2">
        <f t="shared" si="17"/>
        <v>0</v>
      </c>
      <c r="N62" s="2">
        <f t="shared" si="17"/>
        <v>1008.2</v>
      </c>
      <c r="O62" s="2">
        <f t="shared" si="17"/>
        <v>0</v>
      </c>
      <c r="P62" s="2">
        <f t="shared" si="17"/>
        <v>1322.1</v>
      </c>
      <c r="Q62" s="2">
        <f t="shared" si="17"/>
        <v>0</v>
      </c>
      <c r="R62" s="2">
        <f t="shared" si="17"/>
        <v>1565.2</v>
      </c>
      <c r="S62" s="2">
        <f t="shared" si="17"/>
        <v>0</v>
      </c>
      <c r="T62" s="2">
        <f t="shared" si="17"/>
        <v>1016.7</v>
      </c>
      <c r="U62" s="2">
        <f t="shared" si="17"/>
        <v>0</v>
      </c>
      <c r="V62" s="2">
        <f t="shared" si="17"/>
        <v>622.5</v>
      </c>
      <c r="W62" s="2">
        <f t="shared" si="17"/>
        <v>0</v>
      </c>
      <c r="X62" s="2">
        <f t="shared" si="17"/>
        <v>820.4</v>
      </c>
      <c r="Y62" s="2">
        <f t="shared" si="17"/>
        <v>0</v>
      </c>
      <c r="Z62" s="2">
        <f t="shared" si="17"/>
        <v>1008.2</v>
      </c>
      <c r="AA62" s="2">
        <f t="shared" si="17"/>
        <v>0</v>
      </c>
      <c r="AB62" s="2">
        <f t="shared" si="17"/>
        <v>866.7</v>
      </c>
      <c r="AC62" s="2">
        <f t="shared" si="17"/>
        <v>0</v>
      </c>
      <c r="AD62" s="2">
        <f t="shared" si="17"/>
        <v>1195.2</v>
      </c>
      <c r="AE62" s="2">
        <f t="shared" si="17"/>
        <v>0</v>
      </c>
      <c r="AF62" s="18"/>
    </row>
    <row r="63" spans="1:32" s="17" customFormat="1" ht="18.75">
      <c r="A63" s="4" t="s">
        <v>18</v>
      </c>
      <c r="B63" s="4"/>
      <c r="C63" s="3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8"/>
    </row>
    <row r="64" spans="1:32" s="17" customFormat="1" ht="18.75">
      <c r="A64" s="4" t="s">
        <v>19</v>
      </c>
      <c r="B64" s="33">
        <f>H64+J64+L64+N64+P64+R64+T64+V64+X64+Z64+AB64+AD64</f>
        <v>11935.800000000001</v>
      </c>
      <c r="C64" s="34">
        <f>H64</f>
        <v>626.8</v>
      </c>
      <c r="D64" s="3">
        <f>D70</f>
        <v>626.8</v>
      </c>
      <c r="E64" s="3">
        <f>E70</f>
        <v>440.5</v>
      </c>
      <c r="F64" s="35">
        <f>E64/B64*100</f>
        <v>3.6905779252333315</v>
      </c>
      <c r="G64" s="35">
        <f>E64/C64*100</f>
        <v>70.27760051052968</v>
      </c>
      <c r="H64" s="2">
        <f>H70</f>
        <v>626.8</v>
      </c>
      <c r="I64" s="2">
        <f aca="true" t="shared" si="18" ref="I64:AE64">I70</f>
        <v>440.5</v>
      </c>
      <c r="J64" s="2">
        <f t="shared" si="18"/>
        <v>949.1</v>
      </c>
      <c r="K64" s="2">
        <f t="shared" si="18"/>
        <v>0</v>
      </c>
      <c r="L64" s="2">
        <f t="shared" si="18"/>
        <v>934.7</v>
      </c>
      <c r="M64" s="2">
        <f t="shared" si="18"/>
        <v>0</v>
      </c>
      <c r="N64" s="2">
        <f t="shared" si="18"/>
        <v>1008.2</v>
      </c>
      <c r="O64" s="2">
        <f t="shared" si="18"/>
        <v>0</v>
      </c>
      <c r="P64" s="2">
        <f t="shared" si="18"/>
        <v>1322.1</v>
      </c>
      <c r="Q64" s="2">
        <f t="shared" si="18"/>
        <v>0</v>
      </c>
      <c r="R64" s="2">
        <f t="shared" si="18"/>
        <v>1565.2</v>
      </c>
      <c r="S64" s="2">
        <f t="shared" si="18"/>
        <v>0</v>
      </c>
      <c r="T64" s="2">
        <f t="shared" si="18"/>
        <v>1016.7</v>
      </c>
      <c r="U64" s="2">
        <f t="shared" si="18"/>
        <v>0</v>
      </c>
      <c r="V64" s="2">
        <f t="shared" si="18"/>
        <v>622.5</v>
      </c>
      <c r="W64" s="2">
        <f t="shared" si="18"/>
        <v>0</v>
      </c>
      <c r="X64" s="2">
        <f t="shared" si="18"/>
        <v>820.4</v>
      </c>
      <c r="Y64" s="2">
        <f t="shared" si="18"/>
        <v>0</v>
      </c>
      <c r="Z64" s="2">
        <f t="shared" si="18"/>
        <v>1008.2</v>
      </c>
      <c r="AA64" s="2">
        <f t="shared" si="18"/>
        <v>0</v>
      </c>
      <c r="AB64" s="2">
        <f t="shared" si="18"/>
        <v>866.7</v>
      </c>
      <c r="AC64" s="2">
        <f t="shared" si="18"/>
        <v>0</v>
      </c>
      <c r="AD64" s="2">
        <f t="shared" si="18"/>
        <v>1195.2</v>
      </c>
      <c r="AE64" s="2">
        <f t="shared" si="18"/>
        <v>0</v>
      </c>
      <c r="AF64" s="18"/>
    </row>
    <row r="65" spans="1:32" s="17" customFormat="1" ht="18.75">
      <c r="A65" s="4" t="s">
        <v>20</v>
      </c>
      <c r="B65" s="4"/>
      <c r="C65" s="3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8"/>
    </row>
    <row r="66" spans="1:32" s="17" customFormat="1" ht="18.75">
      <c r="A66" s="4" t="s">
        <v>21</v>
      </c>
      <c r="B66" s="4"/>
      <c r="C66" s="3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8"/>
    </row>
    <row r="67" spans="1:32" s="17" customFormat="1" ht="131.25">
      <c r="A67" s="4" t="s">
        <v>47</v>
      </c>
      <c r="B67" s="1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44" t="s">
        <v>78</v>
      </c>
    </row>
    <row r="68" spans="1:32" s="17" customFormat="1" ht="18.75">
      <c r="A68" s="5" t="s">
        <v>26</v>
      </c>
      <c r="B68" s="30">
        <f>H68+J68+L68+N68+P68+R68+T68+V68+X68+Z68+AB68+AD68</f>
        <v>11935.800000000001</v>
      </c>
      <c r="C68" s="2">
        <f>H68</f>
        <v>626.8</v>
      </c>
      <c r="D68" s="3">
        <f>D70</f>
        <v>626.8</v>
      </c>
      <c r="E68" s="3">
        <f>E70</f>
        <v>440.5</v>
      </c>
      <c r="F68" s="35">
        <f>E68/B68*100</f>
        <v>3.6905779252333315</v>
      </c>
      <c r="G68" s="35">
        <f>E68/C68*100</f>
        <v>70.27760051052968</v>
      </c>
      <c r="H68" s="2">
        <f aca="true" t="shared" si="19" ref="H68:AE68">H69+H70+H71+H72</f>
        <v>626.8</v>
      </c>
      <c r="I68" s="2">
        <f t="shared" si="19"/>
        <v>440.5</v>
      </c>
      <c r="J68" s="2">
        <f t="shared" si="19"/>
        <v>949.1</v>
      </c>
      <c r="K68" s="2">
        <f t="shared" si="19"/>
        <v>0</v>
      </c>
      <c r="L68" s="2">
        <f t="shared" si="19"/>
        <v>934.7</v>
      </c>
      <c r="M68" s="2">
        <f t="shared" si="19"/>
        <v>0</v>
      </c>
      <c r="N68" s="2">
        <f t="shared" si="19"/>
        <v>1008.2</v>
      </c>
      <c r="O68" s="2">
        <f t="shared" si="19"/>
        <v>0</v>
      </c>
      <c r="P68" s="2">
        <f t="shared" si="19"/>
        <v>1322.1</v>
      </c>
      <c r="Q68" s="2">
        <f t="shared" si="19"/>
        <v>0</v>
      </c>
      <c r="R68" s="2">
        <f t="shared" si="19"/>
        <v>1565.2</v>
      </c>
      <c r="S68" s="2">
        <f t="shared" si="19"/>
        <v>0</v>
      </c>
      <c r="T68" s="2">
        <f t="shared" si="19"/>
        <v>1016.7</v>
      </c>
      <c r="U68" s="2">
        <f t="shared" si="19"/>
        <v>0</v>
      </c>
      <c r="V68" s="2">
        <f t="shared" si="19"/>
        <v>622.5</v>
      </c>
      <c r="W68" s="2">
        <f t="shared" si="19"/>
        <v>0</v>
      </c>
      <c r="X68" s="2">
        <f t="shared" si="19"/>
        <v>820.4</v>
      </c>
      <c r="Y68" s="2">
        <f t="shared" si="19"/>
        <v>0</v>
      </c>
      <c r="Z68" s="2">
        <f t="shared" si="19"/>
        <v>1008.2</v>
      </c>
      <c r="AA68" s="2">
        <f t="shared" si="19"/>
        <v>0</v>
      </c>
      <c r="AB68" s="2">
        <f t="shared" si="19"/>
        <v>866.7</v>
      </c>
      <c r="AC68" s="2">
        <f t="shared" si="19"/>
        <v>0</v>
      </c>
      <c r="AD68" s="2">
        <f t="shared" si="19"/>
        <v>1195.2</v>
      </c>
      <c r="AE68" s="2">
        <f t="shared" si="19"/>
        <v>0</v>
      </c>
      <c r="AF68" s="18"/>
    </row>
    <row r="69" spans="1:32" s="17" customFormat="1" ht="18.75">
      <c r="A69" s="4" t="s">
        <v>18</v>
      </c>
      <c r="B69" s="4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8"/>
    </row>
    <row r="70" spans="1:32" s="17" customFormat="1" ht="18.75">
      <c r="A70" s="4" t="s">
        <v>19</v>
      </c>
      <c r="B70" s="33">
        <f>H70+J70+L70+N70+P70+R70+T70+V70+X70+Z70+AB70+AD70</f>
        <v>11935.800000000001</v>
      </c>
      <c r="C70" s="34">
        <f>H70</f>
        <v>626.8</v>
      </c>
      <c r="D70" s="3">
        <v>626.8</v>
      </c>
      <c r="E70" s="2">
        <f>I70</f>
        <v>440.5</v>
      </c>
      <c r="F70" s="35">
        <f>E70/B70*100</f>
        <v>3.6905779252333315</v>
      </c>
      <c r="G70" s="35">
        <f>E70/C70*100</f>
        <v>70.27760051052968</v>
      </c>
      <c r="H70" s="2">
        <v>626.8</v>
      </c>
      <c r="I70" s="2">
        <v>440.5</v>
      </c>
      <c r="J70" s="2">
        <v>949.1</v>
      </c>
      <c r="K70" s="2"/>
      <c r="L70" s="2">
        <v>934.7</v>
      </c>
      <c r="M70" s="2"/>
      <c r="N70" s="2">
        <v>1008.2</v>
      </c>
      <c r="O70" s="2"/>
      <c r="P70" s="2">
        <v>1322.1</v>
      </c>
      <c r="Q70" s="2"/>
      <c r="R70" s="2">
        <v>1565.2</v>
      </c>
      <c r="S70" s="2"/>
      <c r="T70" s="2">
        <v>1016.7</v>
      </c>
      <c r="U70" s="2"/>
      <c r="V70" s="2">
        <v>622.5</v>
      </c>
      <c r="W70" s="2"/>
      <c r="X70" s="2">
        <v>820.4</v>
      </c>
      <c r="Y70" s="2"/>
      <c r="Z70" s="2">
        <v>1008.2</v>
      </c>
      <c r="AA70" s="2"/>
      <c r="AB70" s="2">
        <v>866.7</v>
      </c>
      <c r="AC70" s="2"/>
      <c r="AD70" s="2">
        <v>1195.2</v>
      </c>
      <c r="AE70" s="2"/>
      <c r="AF70" s="18"/>
    </row>
    <row r="71" spans="1:32" s="17" customFormat="1" ht="18.75">
      <c r="A71" s="4" t="s">
        <v>20</v>
      </c>
      <c r="B71" s="4"/>
      <c r="C71" s="3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8"/>
    </row>
    <row r="72" spans="1:32" s="17" customFormat="1" ht="18.75">
      <c r="A72" s="4" t="s">
        <v>21</v>
      </c>
      <c r="B72" s="4"/>
      <c r="C72" s="3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8"/>
    </row>
    <row r="73" spans="1:32" s="17" customFormat="1" ht="56.25">
      <c r="A73" s="4" t="s">
        <v>48</v>
      </c>
      <c r="B73" s="1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18"/>
    </row>
    <row r="74" spans="1:32" s="17" customFormat="1" ht="18.75">
      <c r="A74" s="5" t="s">
        <v>26</v>
      </c>
      <c r="B74" s="4"/>
      <c r="C74" s="3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18"/>
    </row>
    <row r="75" spans="1:32" s="17" customFormat="1" ht="18.75">
      <c r="A75" s="4" t="s">
        <v>18</v>
      </c>
      <c r="B75" s="4"/>
      <c r="C75" s="3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8"/>
    </row>
    <row r="76" spans="1:32" s="17" customFormat="1" ht="18.75">
      <c r="A76" s="4" t="s">
        <v>19</v>
      </c>
      <c r="B76" s="4"/>
      <c r="C76" s="3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18"/>
    </row>
    <row r="77" spans="1:32" s="17" customFormat="1" ht="18.75">
      <c r="A77" s="4" t="s">
        <v>20</v>
      </c>
      <c r="B77" s="4"/>
      <c r="C77" s="3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18"/>
    </row>
    <row r="78" spans="1:32" s="17" customFormat="1" ht="18.75">
      <c r="A78" s="4" t="s">
        <v>21</v>
      </c>
      <c r="B78" s="4"/>
      <c r="C78" s="3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8"/>
    </row>
    <row r="79" spans="1:32" s="17" customFormat="1" ht="56.25">
      <c r="A79" s="25" t="s">
        <v>49</v>
      </c>
      <c r="B79" s="31">
        <f>H79+J79+L79+N79+P79+R79+T79+V79+X79+Z79+AB79+AD79</f>
        <v>26618.3</v>
      </c>
      <c r="C79" s="32">
        <f>H79</f>
        <v>2079.7</v>
      </c>
      <c r="D79" s="26">
        <f>D81+D99+D117</f>
        <v>2079.7</v>
      </c>
      <c r="E79" s="26">
        <f>E81+E99+E117</f>
        <v>1554.4</v>
      </c>
      <c r="F79" s="45">
        <f>E79/B79*100</f>
        <v>5.839591559190483</v>
      </c>
      <c r="G79" s="45">
        <f>E79/C79*100</f>
        <v>74.74154926191278</v>
      </c>
      <c r="H79" s="26">
        <f>H81+H99+H117</f>
        <v>2079.7</v>
      </c>
      <c r="I79" s="26">
        <f aca="true" t="shared" si="20" ref="I79:AE79">I81+I99+I117</f>
        <v>1554.4</v>
      </c>
      <c r="J79" s="26">
        <f t="shared" si="20"/>
        <v>2100</v>
      </c>
      <c r="K79" s="26">
        <f t="shared" si="20"/>
        <v>0</v>
      </c>
      <c r="L79" s="26">
        <f t="shared" si="20"/>
        <v>1870.7</v>
      </c>
      <c r="M79" s="26">
        <f t="shared" si="20"/>
        <v>0</v>
      </c>
      <c r="N79" s="26">
        <f t="shared" si="20"/>
        <v>3653.2</v>
      </c>
      <c r="O79" s="26">
        <f t="shared" si="20"/>
        <v>0</v>
      </c>
      <c r="P79" s="26">
        <f t="shared" si="20"/>
        <v>2336.1000000000004</v>
      </c>
      <c r="Q79" s="26">
        <f t="shared" si="20"/>
        <v>0</v>
      </c>
      <c r="R79" s="26">
        <f t="shared" si="20"/>
        <v>2919.3</v>
      </c>
      <c r="S79" s="26">
        <f t="shared" si="20"/>
        <v>0</v>
      </c>
      <c r="T79" s="26">
        <f t="shared" si="20"/>
        <v>3327.2</v>
      </c>
      <c r="U79" s="26">
        <f t="shared" si="20"/>
        <v>0</v>
      </c>
      <c r="V79" s="26">
        <f t="shared" si="20"/>
        <v>1760.4</v>
      </c>
      <c r="W79" s="26">
        <f t="shared" si="20"/>
        <v>0</v>
      </c>
      <c r="X79" s="26">
        <f t="shared" si="20"/>
        <v>1642.1000000000001</v>
      </c>
      <c r="Y79" s="26">
        <f t="shared" si="20"/>
        <v>0</v>
      </c>
      <c r="Z79" s="26">
        <f t="shared" si="20"/>
        <v>2199.1</v>
      </c>
      <c r="AA79" s="26">
        <f t="shared" si="20"/>
        <v>0</v>
      </c>
      <c r="AB79" s="26">
        <f t="shared" si="20"/>
        <v>1379.2</v>
      </c>
      <c r="AC79" s="26">
        <f t="shared" si="20"/>
        <v>0</v>
      </c>
      <c r="AD79" s="26">
        <f t="shared" si="20"/>
        <v>1351.3</v>
      </c>
      <c r="AE79" s="26">
        <f t="shared" si="20"/>
        <v>0</v>
      </c>
      <c r="AF79" s="18"/>
    </row>
    <row r="80" spans="1:32" s="17" customFormat="1" ht="112.5">
      <c r="A80" s="5" t="s">
        <v>50</v>
      </c>
      <c r="B80" s="4"/>
      <c r="C80" s="3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8"/>
    </row>
    <row r="81" spans="1:32" s="17" customFormat="1" ht="18.75">
      <c r="A81" s="5" t="s">
        <v>26</v>
      </c>
      <c r="B81" s="30">
        <f>H81+J81+L81+N81+P81+R81+T81+V81+X81+Z81+AB81+AD81</f>
        <v>757.9</v>
      </c>
      <c r="C81" s="2">
        <f>H81</f>
        <v>0</v>
      </c>
      <c r="D81" s="3"/>
      <c r="E81" s="2"/>
      <c r="F81" s="2"/>
      <c r="G81" s="2"/>
      <c r="H81" s="2">
        <f aca="true" t="shared" si="21" ref="H81:AE81">H82+H83+H84+H85</f>
        <v>0</v>
      </c>
      <c r="I81" s="2">
        <f t="shared" si="21"/>
        <v>0</v>
      </c>
      <c r="J81" s="2">
        <f t="shared" si="21"/>
        <v>359.3</v>
      </c>
      <c r="K81" s="2">
        <f t="shared" si="21"/>
        <v>0</v>
      </c>
      <c r="L81" s="2">
        <f t="shared" si="21"/>
        <v>154.4</v>
      </c>
      <c r="M81" s="2">
        <f t="shared" si="21"/>
        <v>0</v>
      </c>
      <c r="N81" s="2">
        <f t="shared" si="21"/>
        <v>177.1</v>
      </c>
      <c r="O81" s="2">
        <f t="shared" si="21"/>
        <v>0</v>
      </c>
      <c r="P81" s="2">
        <f t="shared" si="21"/>
        <v>17.3</v>
      </c>
      <c r="Q81" s="2">
        <f t="shared" si="21"/>
        <v>0</v>
      </c>
      <c r="R81" s="2">
        <f t="shared" si="21"/>
        <v>0</v>
      </c>
      <c r="S81" s="2">
        <f t="shared" si="21"/>
        <v>0</v>
      </c>
      <c r="T81" s="2">
        <f t="shared" si="21"/>
        <v>0</v>
      </c>
      <c r="U81" s="2">
        <f t="shared" si="21"/>
        <v>0</v>
      </c>
      <c r="V81" s="2">
        <f t="shared" si="21"/>
        <v>0</v>
      </c>
      <c r="W81" s="2">
        <f t="shared" si="21"/>
        <v>0</v>
      </c>
      <c r="X81" s="2">
        <f t="shared" si="21"/>
        <v>49.8</v>
      </c>
      <c r="Y81" s="2">
        <f t="shared" si="21"/>
        <v>0</v>
      </c>
      <c r="Z81" s="2">
        <f t="shared" si="21"/>
        <v>0</v>
      </c>
      <c r="AA81" s="2">
        <f t="shared" si="21"/>
        <v>0</v>
      </c>
      <c r="AB81" s="2">
        <f t="shared" si="21"/>
        <v>0</v>
      </c>
      <c r="AC81" s="2">
        <f t="shared" si="21"/>
        <v>0</v>
      </c>
      <c r="AD81" s="2">
        <f t="shared" si="21"/>
        <v>0</v>
      </c>
      <c r="AE81" s="2">
        <f t="shared" si="21"/>
        <v>0</v>
      </c>
      <c r="AF81" s="18"/>
    </row>
    <row r="82" spans="1:32" s="17" customFormat="1" ht="18.75">
      <c r="A82" s="4" t="s">
        <v>18</v>
      </c>
      <c r="B82" s="4"/>
      <c r="C82" s="3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8"/>
    </row>
    <row r="83" spans="1:32" s="17" customFormat="1" ht="18.75">
      <c r="A83" s="4" t="s">
        <v>19</v>
      </c>
      <c r="B83" s="33">
        <f>H83+J83+L83+N83+P83+R83+T83+V83+X83+Z83+AB83+AD83</f>
        <v>757.9</v>
      </c>
      <c r="C83" s="34">
        <f>H83</f>
        <v>0</v>
      </c>
      <c r="D83" s="3"/>
      <c r="E83" s="2"/>
      <c r="F83" s="2"/>
      <c r="G83" s="2"/>
      <c r="H83" s="2">
        <f>H89+H95</f>
        <v>0</v>
      </c>
      <c r="I83" s="2">
        <f aca="true" t="shared" si="22" ref="I83:AE83">I89+I95</f>
        <v>0</v>
      </c>
      <c r="J83" s="2">
        <f t="shared" si="22"/>
        <v>359.3</v>
      </c>
      <c r="K83" s="2">
        <f t="shared" si="22"/>
        <v>0</v>
      </c>
      <c r="L83" s="2">
        <f t="shared" si="22"/>
        <v>154.4</v>
      </c>
      <c r="M83" s="2">
        <f t="shared" si="22"/>
        <v>0</v>
      </c>
      <c r="N83" s="2">
        <f t="shared" si="22"/>
        <v>177.1</v>
      </c>
      <c r="O83" s="2">
        <f t="shared" si="22"/>
        <v>0</v>
      </c>
      <c r="P83" s="2">
        <f t="shared" si="22"/>
        <v>17.3</v>
      </c>
      <c r="Q83" s="2">
        <f t="shared" si="22"/>
        <v>0</v>
      </c>
      <c r="R83" s="2">
        <f t="shared" si="22"/>
        <v>0</v>
      </c>
      <c r="S83" s="2">
        <f t="shared" si="22"/>
        <v>0</v>
      </c>
      <c r="T83" s="2">
        <f t="shared" si="22"/>
        <v>0</v>
      </c>
      <c r="U83" s="2">
        <f t="shared" si="22"/>
        <v>0</v>
      </c>
      <c r="V83" s="2">
        <f t="shared" si="22"/>
        <v>0</v>
      </c>
      <c r="W83" s="2">
        <f t="shared" si="22"/>
        <v>0</v>
      </c>
      <c r="X83" s="2">
        <f t="shared" si="22"/>
        <v>49.8</v>
      </c>
      <c r="Y83" s="2">
        <f t="shared" si="22"/>
        <v>0</v>
      </c>
      <c r="Z83" s="2">
        <f t="shared" si="22"/>
        <v>0</v>
      </c>
      <c r="AA83" s="2">
        <f t="shared" si="22"/>
        <v>0</v>
      </c>
      <c r="AB83" s="2">
        <f t="shared" si="22"/>
        <v>0</v>
      </c>
      <c r="AC83" s="2">
        <f t="shared" si="22"/>
        <v>0</v>
      </c>
      <c r="AD83" s="2">
        <f t="shared" si="22"/>
        <v>0</v>
      </c>
      <c r="AE83" s="2">
        <f t="shared" si="22"/>
        <v>0</v>
      </c>
      <c r="AF83" s="18"/>
    </row>
    <row r="84" spans="1:32" s="17" customFormat="1" ht="18.75">
      <c r="A84" s="4" t="s">
        <v>20</v>
      </c>
      <c r="B84" s="4"/>
      <c r="C84" s="3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18"/>
    </row>
    <row r="85" spans="1:32" s="17" customFormat="1" ht="18.75">
      <c r="A85" s="4" t="s">
        <v>21</v>
      </c>
      <c r="B85" s="4"/>
      <c r="C85" s="3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8"/>
    </row>
    <row r="86" spans="1:32" s="17" customFormat="1" ht="75">
      <c r="A86" s="4" t="s">
        <v>51</v>
      </c>
      <c r="B86" s="1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8"/>
    </row>
    <row r="87" spans="1:32" s="17" customFormat="1" ht="18.75">
      <c r="A87" s="5" t="s">
        <v>26</v>
      </c>
      <c r="B87" s="30">
        <f>H87+J87+L87+N87+P87+R87+T87+V87+X87+Z87+AB87+AD87</f>
        <v>657.9</v>
      </c>
      <c r="C87" s="2">
        <f>H87</f>
        <v>0</v>
      </c>
      <c r="D87" s="3"/>
      <c r="E87" s="2"/>
      <c r="F87" s="2"/>
      <c r="G87" s="2"/>
      <c r="H87" s="2">
        <f aca="true" t="shared" si="23" ref="H87:AE87">H88+H89+H90+H91</f>
        <v>0</v>
      </c>
      <c r="I87" s="2">
        <f t="shared" si="23"/>
        <v>0</v>
      </c>
      <c r="J87" s="2">
        <f t="shared" si="23"/>
        <v>259.3</v>
      </c>
      <c r="K87" s="2">
        <f t="shared" si="23"/>
        <v>0</v>
      </c>
      <c r="L87" s="2">
        <f t="shared" si="23"/>
        <v>154.4</v>
      </c>
      <c r="M87" s="2">
        <f t="shared" si="23"/>
        <v>0</v>
      </c>
      <c r="N87" s="2">
        <f t="shared" si="23"/>
        <v>177.1</v>
      </c>
      <c r="O87" s="2">
        <f t="shared" si="23"/>
        <v>0</v>
      </c>
      <c r="P87" s="2">
        <f t="shared" si="23"/>
        <v>17.3</v>
      </c>
      <c r="Q87" s="2">
        <f t="shared" si="23"/>
        <v>0</v>
      </c>
      <c r="R87" s="2">
        <f t="shared" si="23"/>
        <v>0</v>
      </c>
      <c r="S87" s="2">
        <f t="shared" si="23"/>
        <v>0</v>
      </c>
      <c r="T87" s="2">
        <f t="shared" si="23"/>
        <v>0</v>
      </c>
      <c r="U87" s="2">
        <f t="shared" si="23"/>
        <v>0</v>
      </c>
      <c r="V87" s="2">
        <f t="shared" si="23"/>
        <v>0</v>
      </c>
      <c r="W87" s="2">
        <f t="shared" si="23"/>
        <v>0</v>
      </c>
      <c r="X87" s="2">
        <f t="shared" si="23"/>
        <v>49.8</v>
      </c>
      <c r="Y87" s="2">
        <f t="shared" si="23"/>
        <v>0</v>
      </c>
      <c r="Z87" s="2">
        <f t="shared" si="23"/>
        <v>0</v>
      </c>
      <c r="AA87" s="2">
        <f t="shared" si="23"/>
        <v>0</v>
      </c>
      <c r="AB87" s="2">
        <f t="shared" si="23"/>
        <v>0</v>
      </c>
      <c r="AC87" s="2">
        <f t="shared" si="23"/>
        <v>0</v>
      </c>
      <c r="AD87" s="2">
        <f t="shared" si="23"/>
        <v>0</v>
      </c>
      <c r="AE87" s="2">
        <f t="shared" si="23"/>
        <v>0</v>
      </c>
      <c r="AF87" s="18"/>
    </row>
    <row r="88" spans="1:32" s="17" customFormat="1" ht="18.75">
      <c r="A88" s="4" t="s">
        <v>18</v>
      </c>
      <c r="B88" s="4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8"/>
    </row>
    <row r="89" spans="1:32" s="17" customFormat="1" ht="18.75">
      <c r="A89" s="4" t="s">
        <v>19</v>
      </c>
      <c r="B89" s="33">
        <f>H89+J89+L89+N89+P89+R89+T89+V89+X89+Z89+AB89+AD89</f>
        <v>657.9</v>
      </c>
      <c r="C89" s="34">
        <f>H89</f>
        <v>0</v>
      </c>
      <c r="D89" s="3"/>
      <c r="E89" s="2"/>
      <c r="F89" s="2"/>
      <c r="G89" s="2"/>
      <c r="H89" s="2"/>
      <c r="I89" s="2"/>
      <c r="J89" s="2">
        <v>259.3</v>
      </c>
      <c r="K89" s="2"/>
      <c r="L89" s="2">
        <v>154.4</v>
      </c>
      <c r="M89" s="2"/>
      <c r="N89" s="2">
        <v>177.1</v>
      </c>
      <c r="O89" s="2"/>
      <c r="P89" s="2">
        <v>17.3</v>
      </c>
      <c r="Q89" s="2"/>
      <c r="R89" s="2"/>
      <c r="S89" s="2"/>
      <c r="T89" s="2"/>
      <c r="U89" s="2"/>
      <c r="V89" s="2"/>
      <c r="W89" s="2"/>
      <c r="X89" s="2">
        <v>49.8</v>
      </c>
      <c r="Y89" s="2"/>
      <c r="Z89" s="2"/>
      <c r="AA89" s="2"/>
      <c r="AB89" s="2"/>
      <c r="AC89" s="2"/>
      <c r="AD89" s="2"/>
      <c r="AE89" s="2"/>
      <c r="AF89" s="18"/>
    </row>
    <row r="90" spans="1:32" s="17" customFormat="1" ht="18.75">
      <c r="A90" s="4" t="s">
        <v>20</v>
      </c>
      <c r="B90" s="4"/>
      <c r="C90" s="3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18"/>
    </row>
    <row r="91" spans="1:32" s="17" customFormat="1" ht="18.75">
      <c r="A91" s="4" t="s">
        <v>21</v>
      </c>
      <c r="B91" s="4"/>
      <c r="C91" s="3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8"/>
    </row>
    <row r="92" spans="1:32" s="17" customFormat="1" ht="93.75">
      <c r="A92" s="4" t="s">
        <v>52</v>
      </c>
      <c r="B92" s="19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18"/>
    </row>
    <row r="93" spans="1:32" s="17" customFormat="1" ht="18.75">
      <c r="A93" s="5" t="s">
        <v>26</v>
      </c>
      <c r="B93" s="30">
        <f>H93+J93+L93+N93+P93+R93+T93+V93+X93+Z93+AB93+AD93</f>
        <v>100</v>
      </c>
      <c r="C93" s="2">
        <f>H93</f>
        <v>0</v>
      </c>
      <c r="D93" s="3"/>
      <c r="E93" s="2"/>
      <c r="F93" s="2"/>
      <c r="G93" s="2"/>
      <c r="H93" s="2">
        <f aca="true" t="shared" si="24" ref="H93:AE93">H94+H95+H96+H97</f>
        <v>0</v>
      </c>
      <c r="I93" s="2">
        <f t="shared" si="24"/>
        <v>0</v>
      </c>
      <c r="J93" s="2">
        <f t="shared" si="24"/>
        <v>100</v>
      </c>
      <c r="K93" s="2">
        <f t="shared" si="24"/>
        <v>0</v>
      </c>
      <c r="L93" s="2">
        <f t="shared" si="24"/>
        <v>0</v>
      </c>
      <c r="M93" s="2">
        <f t="shared" si="24"/>
        <v>0</v>
      </c>
      <c r="N93" s="2">
        <f t="shared" si="24"/>
        <v>0</v>
      </c>
      <c r="O93" s="2">
        <f t="shared" si="24"/>
        <v>0</v>
      </c>
      <c r="P93" s="2">
        <f t="shared" si="24"/>
        <v>0</v>
      </c>
      <c r="Q93" s="2">
        <f t="shared" si="24"/>
        <v>0</v>
      </c>
      <c r="R93" s="2">
        <f t="shared" si="24"/>
        <v>0</v>
      </c>
      <c r="S93" s="2">
        <f t="shared" si="24"/>
        <v>0</v>
      </c>
      <c r="T93" s="2">
        <f t="shared" si="24"/>
        <v>0</v>
      </c>
      <c r="U93" s="2">
        <f t="shared" si="24"/>
        <v>0</v>
      </c>
      <c r="V93" s="2">
        <f t="shared" si="24"/>
        <v>0</v>
      </c>
      <c r="W93" s="2">
        <f t="shared" si="24"/>
        <v>0</v>
      </c>
      <c r="X93" s="2">
        <f t="shared" si="24"/>
        <v>0</v>
      </c>
      <c r="Y93" s="2">
        <f t="shared" si="24"/>
        <v>0</v>
      </c>
      <c r="Z93" s="2">
        <f t="shared" si="24"/>
        <v>0</v>
      </c>
      <c r="AA93" s="2">
        <f t="shared" si="24"/>
        <v>0</v>
      </c>
      <c r="AB93" s="2">
        <f t="shared" si="24"/>
        <v>0</v>
      </c>
      <c r="AC93" s="2">
        <f t="shared" si="24"/>
        <v>0</v>
      </c>
      <c r="AD93" s="2">
        <f t="shared" si="24"/>
        <v>0</v>
      </c>
      <c r="AE93" s="2">
        <f t="shared" si="24"/>
        <v>0</v>
      </c>
      <c r="AF93" s="18"/>
    </row>
    <row r="94" spans="1:32" s="17" customFormat="1" ht="18.75">
      <c r="A94" s="4" t="s">
        <v>18</v>
      </c>
      <c r="B94" s="4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18"/>
    </row>
    <row r="95" spans="1:32" s="17" customFormat="1" ht="18.75">
      <c r="A95" s="4" t="s">
        <v>19</v>
      </c>
      <c r="B95" s="33">
        <f>H95+J95+L95+N95+P95+R95+T95+V95+X95+Z95+AB95+AD95</f>
        <v>100</v>
      </c>
      <c r="C95" s="34">
        <f>H95</f>
        <v>0</v>
      </c>
      <c r="D95" s="3"/>
      <c r="E95" s="2"/>
      <c r="F95" s="2"/>
      <c r="G95" s="2"/>
      <c r="H95" s="2"/>
      <c r="I95" s="2"/>
      <c r="J95" s="2">
        <v>100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18"/>
    </row>
    <row r="96" spans="1:32" s="17" customFormat="1" ht="18.75">
      <c r="A96" s="4" t="s">
        <v>20</v>
      </c>
      <c r="B96" s="4"/>
      <c r="C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8"/>
    </row>
    <row r="97" spans="1:32" s="17" customFormat="1" ht="18.75">
      <c r="A97" s="4" t="s">
        <v>21</v>
      </c>
      <c r="B97" s="4"/>
      <c r="C97" s="3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18"/>
    </row>
    <row r="98" spans="1:32" s="17" customFormat="1" ht="93.75">
      <c r="A98" s="5" t="s">
        <v>53</v>
      </c>
      <c r="B98" s="4"/>
      <c r="C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18"/>
    </row>
    <row r="99" spans="1:32" s="17" customFormat="1" ht="18.75">
      <c r="A99" s="5" t="s">
        <v>26</v>
      </c>
      <c r="B99" s="30">
        <f>H99+J99+L99+N99+P99+R99+T99+V99+X99+Z99+AB99+AD99</f>
        <v>471.6000000000001</v>
      </c>
      <c r="C99" s="2">
        <f>H99</f>
        <v>0</v>
      </c>
      <c r="D99" s="3"/>
      <c r="E99" s="2"/>
      <c r="F99" s="2"/>
      <c r="G99" s="2"/>
      <c r="H99" s="2">
        <f aca="true" t="shared" si="25" ref="H99:AE99">H100+H101+H102+H103</f>
        <v>0</v>
      </c>
      <c r="I99" s="2">
        <f t="shared" si="25"/>
        <v>0</v>
      </c>
      <c r="J99" s="2">
        <f t="shared" si="25"/>
        <v>203.8</v>
      </c>
      <c r="K99" s="2">
        <f t="shared" si="25"/>
        <v>0</v>
      </c>
      <c r="L99" s="2">
        <f t="shared" si="25"/>
        <v>0</v>
      </c>
      <c r="M99" s="2">
        <f t="shared" si="25"/>
        <v>0</v>
      </c>
      <c r="N99" s="2">
        <f t="shared" si="25"/>
        <v>197.4</v>
      </c>
      <c r="O99" s="2">
        <f t="shared" si="25"/>
        <v>0</v>
      </c>
      <c r="P99" s="2">
        <f t="shared" si="25"/>
        <v>0</v>
      </c>
      <c r="Q99" s="2">
        <f t="shared" si="25"/>
        <v>0</v>
      </c>
      <c r="R99" s="2">
        <f t="shared" si="25"/>
        <v>0</v>
      </c>
      <c r="S99" s="2">
        <f t="shared" si="25"/>
        <v>0</v>
      </c>
      <c r="T99" s="2">
        <f t="shared" si="25"/>
        <v>0</v>
      </c>
      <c r="U99" s="2">
        <f t="shared" si="25"/>
        <v>0</v>
      </c>
      <c r="V99" s="2">
        <f t="shared" si="25"/>
        <v>0</v>
      </c>
      <c r="W99" s="2">
        <f t="shared" si="25"/>
        <v>0</v>
      </c>
      <c r="X99" s="2">
        <f t="shared" si="25"/>
        <v>42.6</v>
      </c>
      <c r="Y99" s="2">
        <f t="shared" si="25"/>
        <v>0</v>
      </c>
      <c r="Z99" s="2">
        <f t="shared" si="25"/>
        <v>0</v>
      </c>
      <c r="AA99" s="2">
        <f t="shared" si="25"/>
        <v>0</v>
      </c>
      <c r="AB99" s="2">
        <f t="shared" si="25"/>
        <v>27.8</v>
      </c>
      <c r="AC99" s="2">
        <f t="shared" si="25"/>
        <v>0</v>
      </c>
      <c r="AD99" s="2">
        <f t="shared" si="25"/>
        <v>0</v>
      </c>
      <c r="AE99" s="2">
        <f t="shared" si="25"/>
        <v>0</v>
      </c>
      <c r="AF99" s="18"/>
    </row>
    <row r="100" spans="1:32" s="17" customFormat="1" ht="18.75">
      <c r="A100" s="4" t="s">
        <v>18</v>
      </c>
      <c r="B100" s="4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18"/>
    </row>
    <row r="101" spans="1:32" s="17" customFormat="1" ht="18.75">
      <c r="A101" s="4" t="s">
        <v>19</v>
      </c>
      <c r="B101" s="33">
        <f>H101+J101+L101+N101+P101+R101+T101+V101+X101+Z101+AB101+AD101</f>
        <v>471.6000000000001</v>
      </c>
      <c r="C101" s="34">
        <f>H101</f>
        <v>0</v>
      </c>
      <c r="D101" s="3"/>
      <c r="E101" s="2"/>
      <c r="F101" s="2"/>
      <c r="G101" s="2"/>
      <c r="H101" s="2">
        <f>H107+H113</f>
        <v>0</v>
      </c>
      <c r="I101" s="2">
        <f aca="true" t="shared" si="26" ref="I101:AE101">I107+I113</f>
        <v>0</v>
      </c>
      <c r="J101" s="2">
        <f t="shared" si="26"/>
        <v>203.8</v>
      </c>
      <c r="K101" s="2">
        <f t="shared" si="26"/>
        <v>0</v>
      </c>
      <c r="L101" s="2">
        <f t="shared" si="26"/>
        <v>0</v>
      </c>
      <c r="M101" s="2">
        <f t="shared" si="26"/>
        <v>0</v>
      </c>
      <c r="N101" s="2">
        <f t="shared" si="26"/>
        <v>197.4</v>
      </c>
      <c r="O101" s="2">
        <f t="shared" si="26"/>
        <v>0</v>
      </c>
      <c r="P101" s="2">
        <f t="shared" si="26"/>
        <v>0</v>
      </c>
      <c r="Q101" s="2">
        <f t="shared" si="26"/>
        <v>0</v>
      </c>
      <c r="R101" s="2">
        <f t="shared" si="26"/>
        <v>0</v>
      </c>
      <c r="S101" s="2">
        <f t="shared" si="26"/>
        <v>0</v>
      </c>
      <c r="T101" s="2">
        <f t="shared" si="26"/>
        <v>0</v>
      </c>
      <c r="U101" s="2">
        <f t="shared" si="26"/>
        <v>0</v>
      </c>
      <c r="V101" s="2">
        <f t="shared" si="26"/>
        <v>0</v>
      </c>
      <c r="W101" s="2">
        <f t="shared" si="26"/>
        <v>0</v>
      </c>
      <c r="X101" s="2">
        <f t="shared" si="26"/>
        <v>42.6</v>
      </c>
      <c r="Y101" s="2">
        <f t="shared" si="26"/>
        <v>0</v>
      </c>
      <c r="Z101" s="2">
        <f t="shared" si="26"/>
        <v>0</v>
      </c>
      <c r="AA101" s="2">
        <f t="shared" si="26"/>
        <v>0</v>
      </c>
      <c r="AB101" s="2">
        <f t="shared" si="26"/>
        <v>27.8</v>
      </c>
      <c r="AC101" s="2">
        <f t="shared" si="26"/>
        <v>0</v>
      </c>
      <c r="AD101" s="2">
        <f t="shared" si="26"/>
        <v>0</v>
      </c>
      <c r="AE101" s="2">
        <f t="shared" si="26"/>
        <v>0</v>
      </c>
      <c r="AF101" s="18"/>
    </row>
    <row r="102" spans="1:32" s="17" customFormat="1" ht="18.75">
      <c r="A102" s="4" t="s">
        <v>20</v>
      </c>
      <c r="B102" s="4"/>
      <c r="C102" s="3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8"/>
    </row>
    <row r="103" spans="1:32" s="17" customFormat="1" ht="18.75">
      <c r="A103" s="4" t="s">
        <v>21</v>
      </c>
      <c r="B103" s="4"/>
      <c r="C103" s="3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8"/>
    </row>
    <row r="104" spans="1:32" s="17" customFormat="1" ht="75">
      <c r="A104" s="4" t="s">
        <v>54</v>
      </c>
      <c r="B104" s="1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8"/>
    </row>
    <row r="105" spans="1:32" s="17" customFormat="1" ht="18.75">
      <c r="A105" s="5" t="s">
        <v>26</v>
      </c>
      <c r="B105" s="30">
        <f>H105+J105+L105+N105+P105+R105+T105+V105+X105+Z105+AB105+AD105</f>
        <v>471.6000000000001</v>
      </c>
      <c r="C105" s="2">
        <f>H105</f>
        <v>0</v>
      </c>
      <c r="D105" s="3"/>
      <c r="E105" s="2"/>
      <c r="F105" s="2"/>
      <c r="G105" s="2"/>
      <c r="H105" s="2">
        <f aca="true" t="shared" si="27" ref="H105:AE105">H106+H107+H108+H109</f>
        <v>0</v>
      </c>
      <c r="I105" s="2">
        <f t="shared" si="27"/>
        <v>0</v>
      </c>
      <c r="J105" s="2">
        <f t="shared" si="27"/>
        <v>203.8</v>
      </c>
      <c r="K105" s="2">
        <f t="shared" si="27"/>
        <v>0</v>
      </c>
      <c r="L105" s="2">
        <f t="shared" si="27"/>
        <v>0</v>
      </c>
      <c r="M105" s="2">
        <f t="shared" si="27"/>
        <v>0</v>
      </c>
      <c r="N105" s="2">
        <f t="shared" si="27"/>
        <v>197.4</v>
      </c>
      <c r="O105" s="2">
        <f t="shared" si="27"/>
        <v>0</v>
      </c>
      <c r="P105" s="2">
        <f t="shared" si="27"/>
        <v>0</v>
      </c>
      <c r="Q105" s="2">
        <f t="shared" si="27"/>
        <v>0</v>
      </c>
      <c r="R105" s="2">
        <f t="shared" si="27"/>
        <v>0</v>
      </c>
      <c r="S105" s="2">
        <f t="shared" si="27"/>
        <v>0</v>
      </c>
      <c r="T105" s="2">
        <f t="shared" si="27"/>
        <v>0</v>
      </c>
      <c r="U105" s="2">
        <f t="shared" si="27"/>
        <v>0</v>
      </c>
      <c r="V105" s="2">
        <f t="shared" si="27"/>
        <v>0</v>
      </c>
      <c r="W105" s="2">
        <f t="shared" si="27"/>
        <v>0</v>
      </c>
      <c r="X105" s="2">
        <f t="shared" si="27"/>
        <v>42.6</v>
      </c>
      <c r="Y105" s="2">
        <f t="shared" si="27"/>
        <v>0</v>
      </c>
      <c r="Z105" s="2">
        <f t="shared" si="27"/>
        <v>0</v>
      </c>
      <c r="AA105" s="2">
        <f t="shared" si="27"/>
        <v>0</v>
      </c>
      <c r="AB105" s="2">
        <f t="shared" si="27"/>
        <v>27.8</v>
      </c>
      <c r="AC105" s="2">
        <f t="shared" si="27"/>
        <v>0</v>
      </c>
      <c r="AD105" s="2">
        <f t="shared" si="27"/>
        <v>0</v>
      </c>
      <c r="AE105" s="2">
        <f t="shared" si="27"/>
        <v>0</v>
      </c>
      <c r="AF105" s="18"/>
    </row>
    <row r="106" spans="1:32" s="17" customFormat="1" ht="18.75">
      <c r="A106" s="4" t="s">
        <v>18</v>
      </c>
      <c r="B106" s="4"/>
      <c r="C106" s="3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8"/>
    </row>
    <row r="107" spans="1:32" s="17" customFormat="1" ht="18.75">
      <c r="A107" s="4" t="s">
        <v>19</v>
      </c>
      <c r="B107" s="33">
        <f>H107+J107+L107+N107+P107+R107+T107+V107+X107+Z107+AB107+AD107</f>
        <v>471.6000000000001</v>
      </c>
      <c r="C107" s="34">
        <f>H107</f>
        <v>0</v>
      </c>
      <c r="D107" s="3"/>
      <c r="E107" s="2"/>
      <c r="F107" s="2"/>
      <c r="G107" s="2"/>
      <c r="H107" s="2"/>
      <c r="I107" s="2"/>
      <c r="J107" s="2">
        <v>203.8</v>
      </c>
      <c r="K107" s="2"/>
      <c r="L107" s="2"/>
      <c r="M107" s="2"/>
      <c r="N107" s="2">
        <v>197.4</v>
      </c>
      <c r="O107" s="2"/>
      <c r="P107" s="2"/>
      <c r="Q107" s="2"/>
      <c r="R107" s="2"/>
      <c r="S107" s="2"/>
      <c r="T107" s="2"/>
      <c r="U107" s="2"/>
      <c r="V107" s="2"/>
      <c r="W107" s="2"/>
      <c r="X107" s="2">
        <v>42.6</v>
      </c>
      <c r="Y107" s="2"/>
      <c r="Z107" s="2"/>
      <c r="AA107" s="2"/>
      <c r="AB107" s="2">
        <v>27.8</v>
      </c>
      <c r="AC107" s="2"/>
      <c r="AD107" s="2"/>
      <c r="AE107" s="2"/>
      <c r="AF107" s="18"/>
    </row>
    <row r="108" spans="1:32" s="17" customFormat="1" ht="18.75">
      <c r="A108" s="4" t="s">
        <v>20</v>
      </c>
      <c r="B108" s="4"/>
      <c r="C108" s="3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18"/>
    </row>
    <row r="109" spans="1:32" s="17" customFormat="1" ht="18.75">
      <c r="A109" s="4" t="s">
        <v>21</v>
      </c>
      <c r="B109" s="4"/>
      <c r="C109" s="3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18"/>
    </row>
    <row r="110" spans="1:32" s="17" customFormat="1" ht="37.5">
      <c r="A110" s="4" t="s">
        <v>55</v>
      </c>
      <c r="B110" s="19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18"/>
    </row>
    <row r="111" spans="1:32" s="17" customFormat="1" ht="18.75">
      <c r="A111" s="5" t="s">
        <v>26</v>
      </c>
      <c r="B111" s="4"/>
      <c r="C111" s="3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18"/>
    </row>
    <row r="112" spans="1:32" s="17" customFormat="1" ht="18.75">
      <c r="A112" s="4" t="s">
        <v>18</v>
      </c>
      <c r="B112" s="4"/>
      <c r="C112" s="3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18"/>
    </row>
    <row r="113" spans="1:32" s="17" customFormat="1" ht="18.75">
      <c r="A113" s="4" t="s">
        <v>19</v>
      </c>
      <c r="B113" s="4"/>
      <c r="C113" s="3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18"/>
    </row>
    <row r="114" spans="1:32" s="17" customFormat="1" ht="18.75">
      <c r="A114" s="4" t="s">
        <v>20</v>
      </c>
      <c r="B114" s="4"/>
      <c r="C114" s="3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8"/>
    </row>
    <row r="115" spans="1:32" s="17" customFormat="1" ht="18.75">
      <c r="A115" s="4" t="s">
        <v>21</v>
      </c>
      <c r="B115" s="4"/>
      <c r="C115" s="3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18"/>
    </row>
    <row r="116" spans="1:32" s="17" customFormat="1" ht="150">
      <c r="A116" s="5" t="s">
        <v>56</v>
      </c>
      <c r="B116" s="4"/>
      <c r="C116" s="3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18"/>
    </row>
    <row r="117" spans="1:32" s="17" customFormat="1" ht="18.75">
      <c r="A117" s="5" t="s">
        <v>26</v>
      </c>
      <c r="B117" s="30">
        <f>H117+J117+L117+N117+P117+R117+T117+V117+X117+Z117+AB117+AD117</f>
        <v>25388.8</v>
      </c>
      <c r="C117" s="2">
        <f>H117</f>
        <v>2079.7</v>
      </c>
      <c r="D117" s="2">
        <f>D119</f>
        <v>2079.7</v>
      </c>
      <c r="E117" s="2">
        <f>E119</f>
        <v>1554.4</v>
      </c>
      <c r="F117" s="35">
        <f>E117/B117*100</f>
        <v>6.122384673556844</v>
      </c>
      <c r="G117" s="35">
        <f>E117/C117*100</f>
        <v>74.74154926191278</v>
      </c>
      <c r="H117" s="2">
        <f aca="true" t="shared" si="28" ref="H117:AE117">H118+H119+H120+H121</f>
        <v>2079.7</v>
      </c>
      <c r="I117" s="2">
        <f t="shared" si="28"/>
        <v>1554.4</v>
      </c>
      <c r="J117" s="2">
        <f t="shared" si="28"/>
        <v>1536.9</v>
      </c>
      <c r="K117" s="2">
        <f t="shared" si="28"/>
        <v>0</v>
      </c>
      <c r="L117" s="2">
        <f t="shared" si="28"/>
        <v>1716.3</v>
      </c>
      <c r="M117" s="2">
        <f t="shared" si="28"/>
        <v>0</v>
      </c>
      <c r="N117" s="2">
        <f t="shared" si="28"/>
        <v>3278.7</v>
      </c>
      <c r="O117" s="2">
        <f t="shared" si="28"/>
        <v>0</v>
      </c>
      <c r="P117" s="2">
        <f t="shared" si="28"/>
        <v>2318.8</v>
      </c>
      <c r="Q117" s="2">
        <f t="shared" si="28"/>
        <v>0</v>
      </c>
      <c r="R117" s="2">
        <f t="shared" si="28"/>
        <v>2919.3</v>
      </c>
      <c r="S117" s="2">
        <f t="shared" si="28"/>
        <v>0</v>
      </c>
      <c r="T117" s="2">
        <f t="shared" si="28"/>
        <v>3327.2</v>
      </c>
      <c r="U117" s="2">
        <f t="shared" si="28"/>
        <v>0</v>
      </c>
      <c r="V117" s="2">
        <f t="shared" si="28"/>
        <v>1760.4</v>
      </c>
      <c r="W117" s="2">
        <f t="shared" si="28"/>
        <v>0</v>
      </c>
      <c r="X117" s="2">
        <f t="shared" si="28"/>
        <v>1549.7</v>
      </c>
      <c r="Y117" s="2">
        <f t="shared" si="28"/>
        <v>0</v>
      </c>
      <c r="Z117" s="2">
        <f t="shared" si="28"/>
        <v>2199.1</v>
      </c>
      <c r="AA117" s="2">
        <f t="shared" si="28"/>
        <v>0</v>
      </c>
      <c r="AB117" s="2">
        <f t="shared" si="28"/>
        <v>1351.4</v>
      </c>
      <c r="AC117" s="2">
        <f t="shared" si="28"/>
        <v>0</v>
      </c>
      <c r="AD117" s="2">
        <f t="shared" si="28"/>
        <v>1351.3</v>
      </c>
      <c r="AE117" s="2">
        <f t="shared" si="28"/>
        <v>0</v>
      </c>
      <c r="AF117" s="18"/>
    </row>
    <row r="118" spans="1:32" s="17" customFormat="1" ht="18.75">
      <c r="A118" s="4" t="s">
        <v>18</v>
      </c>
      <c r="B118" s="4"/>
      <c r="C118" s="3"/>
      <c r="D118" s="3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18"/>
    </row>
    <row r="119" spans="1:32" s="17" customFormat="1" ht="18.75">
      <c r="A119" s="4" t="s">
        <v>19</v>
      </c>
      <c r="B119" s="33">
        <f>H119+J119+L119+N119+P119+R119+T119+V119+X119+Z119+AB119+AD119</f>
        <v>25388.8</v>
      </c>
      <c r="C119" s="34">
        <f>H119</f>
        <v>2079.7</v>
      </c>
      <c r="D119" s="3">
        <f>D125</f>
        <v>2079.7</v>
      </c>
      <c r="E119" s="3">
        <f>E125</f>
        <v>1554.4</v>
      </c>
      <c r="F119" s="35">
        <f>E119/B119*100</f>
        <v>6.122384673556844</v>
      </c>
      <c r="G119" s="35">
        <f>E119/C119*100</f>
        <v>74.74154926191278</v>
      </c>
      <c r="H119" s="2">
        <f>H125</f>
        <v>2079.7</v>
      </c>
      <c r="I119" s="2">
        <f aca="true" t="shared" si="29" ref="I119:AE119">I125</f>
        <v>1554.4</v>
      </c>
      <c r="J119" s="2">
        <f t="shared" si="29"/>
        <v>1536.9</v>
      </c>
      <c r="K119" s="2">
        <f t="shared" si="29"/>
        <v>0</v>
      </c>
      <c r="L119" s="2">
        <f t="shared" si="29"/>
        <v>1716.3</v>
      </c>
      <c r="M119" s="2">
        <f t="shared" si="29"/>
        <v>0</v>
      </c>
      <c r="N119" s="2">
        <f t="shared" si="29"/>
        <v>3278.7</v>
      </c>
      <c r="O119" s="2">
        <f t="shared" si="29"/>
        <v>0</v>
      </c>
      <c r="P119" s="2">
        <f t="shared" si="29"/>
        <v>2318.8</v>
      </c>
      <c r="Q119" s="2">
        <f t="shared" si="29"/>
        <v>0</v>
      </c>
      <c r="R119" s="2">
        <f t="shared" si="29"/>
        <v>2919.3</v>
      </c>
      <c r="S119" s="2">
        <f t="shared" si="29"/>
        <v>0</v>
      </c>
      <c r="T119" s="2">
        <f t="shared" si="29"/>
        <v>3327.2</v>
      </c>
      <c r="U119" s="2">
        <f t="shared" si="29"/>
        <v>0</v>
      </c>
      <c r="V119" s="2">
        <f t="shared" si="29"/>
        <v>1760.4</v>
      </c>
      <c r="W119" s="2">
        <f t="shared" si="29"/>
        <v>0</v>
      </c>
      <c r="X119" s="2">
        <f t="shared" si="29"/>
        <v>1549.7</v>
      </c>
      <c r="Y119" s="2">
        <f t="shared" si="29"/>
        <v>0</v>
      </c>
      <c r="Z119" s="2">
        <f t="shared" si="29"/>
        <v>2199.1</v>
      </c>
      <c r="AA119" s="2">
        <f t="shared" si="29"/>
        <v>0</v>
      </c>
      <c r="AB119" s="2">
        <f t="shared" si="29"/>
        <v>1351.4</v>
      </c>
      <c r="AC119" s="2">
        <f t="shared" si="29"/>
        <v>0</v>
      </c>
      <c r="AD119" s="2">
        <f t="shared" si="29"/>
        <v>1351.3</v>
      </c>
      <c r="AE119" s="2">
        <f t="shared" si="29"/>
        <v>0</v>
      </c>
      <c r="AF119" s="18"/>
    </row>
    <row r="120" spans="1:32" s="17" customFormat="1" ht="18.75">
      <c r="A120" s="4" t="s">
        <v>20</v>
      </c>
      <c r="B120" s="4"/>
      <c r="C120" s="3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18"/>
    </row>
    <row r="121" spans="1:32" s="17" customFormat="1" ht="18.75">
      <c r="A121" s="4" t="s">
        <v>21</v>
      </c>
      <c r="B121" s="4"/>
      <c r="C121" s="3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18"/>
    </row>
    <row r="122" spans="1:32" s="17" customFormat="1" ht="131.25">
      <c r="A122" s="4" t="s">
        <v>57</v>
      </c>
      <c r="B122" s="1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42" t="s">
        <v>74</v>
      </c>
    </row>
    <row r="123" spans="1:32" s="17" customFormat="1" ht="18.75">
      <c r="A123" s="5" t="s">
        <v>26</v>
      </c>
      <c r="B123" s="30">
        <f>H123+J123+L123+N123+P123+R123+T123+V123+X123+Z123+AB123+AD123</f>
        <v>25388.8</v>
      </c>
      <c r="C123" s="2">
        <f>H123</f>
        <v>2079.7</v>
      </c>
      <c r="D123" s="3">
        <f>D125</f>
        <v>2079.7</v>
      </c>
      <c r="E123" s="3">
        <f>E125</f>
        <v>1554.4</v>
      </c>
      <c r="F123" s="35">
        <f>E123/B123*100</f>
        <v>6.122384673556844</v>
      </c>
      <c r="G123" s="35">
        <f>E123/C123*100</f>
        <v>74.74154926191278</v>
      </c>
      <c r="H123" s="2">
        <f aca="true" t="shared" si="30" ref="H123:AE123">H124+H125+H126+H127</f>
        <v>2079.7</v>
      </c>
      <c r="I123" s="2">
        <f t="shared" si="30"/>
        <v>1554.4</v>
      </c>
      <c r="J123" s="2">
        <f t="shared" si="30"/>
        <v>1536.9</v>
      </c>
      <c r="K123" s="2">
        <f t="shared" si="30"/>
        <v>0</v>
      </c>
      <c r="L123" s="2">
        <f t="shared" si="30"/>
        <v>1716.3</v>
      </c>
      <c r="M123" s="2">
        <f t="shared" si="30"/>
        <v>0</v>
      </c>
      <c r="N123" s="2">
        <f t="shared" si="30"/>
        <v>3278.7</v>
      </c>
      <c r="O123" s="2">
        <f t="shared" si="30"/>
        <v>0</v>
      </c>
      <c r="P123" s="2">
        <f t="shared" si="30"/>
        <v>2318.8</v>
      </c>
      <c r="Q123" s="2">
        <f t="shared" si="30"/>
        <v>0</v>
      </c>
      <c r="R123" s="2">
        <f t="shared" si="30"/>
        <v>2919.3</v>
      </c>
      <c r="S123" s="2">
        <f t="shared" si="30"/>
        <v>0</v>
      </c>
      <c r="T123" s="2">
        <f t="shared" si="30"/>
        <v>3327.2</v>
      </c>
      <c r="U123" s="2">
        <f t="shared" si="30"/>
        <v>0</v>
      </c>
      <c r="V123" s="2">
        <f t="shared" si="30"/>
        <v>1760.4</v>
      </c>
      <c r="W123" s="2">
        <f t="shared" si="30"/>
        <v>0</v>
      </c>
      <c r="X123" s="2">
        <f t="shared" si="30"/>
        <v>1549.7</v>
      </c>
      <c r="Y123" s="2">
        <f t="shared" si="30"/>
        <v>0</v>
      </c>
      <c r="Z123" s="2">
        <f t="shared" si="30"/>
        <v>2199.1</v>
      </c>
      <c r="AA123" s="2">
        <f t="shared" si="30"/>
        <v>0</v>
      </c>
      <c r="AB123" s="2">
        <f t="shared" si="30"/>
        <v>1351.4</v>
      </c>
      <c r="AC123" s="2">
        <f t="shared" si="30"/>
        <v>0</v>
      </c>
      <c r="AD123" s="2">
        <f t="shared" si="30"/>
        <v>1351.3</v>
      </c>
      <c r="AE123" s="2">
        <f t="shared" si="30"/>
        <v>0</v>
      </c>
      <c r="AF123" s="18"/>
    </row>
    <row r="124" spans="1:32" s="17" customFormat="1" ht="18.75">
      <c r="A124" s="4" t="s">
        <v>18</v>
      </c>
      <c r="B124" s="4"/>
      <c r="C124" s="3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8"/>
    </row>
    <row r="125" spans="1:32" s="37" customFormat="1" ht="18.75">
      <c r="A125" s="33" t="s">
        <v>19</v>
      </c>
      <c r="B125" s="33">
        <f>H125+J125+L125+N125+P125+R125+T125+V125+X125+Z125+AB125+AD125</f>
        <v>25388.8</v>
      </c>
      <c r="C125" s="34">
        <f>H125</f>
        <v>2079.7</v>
      </c>
      <c r="D125" s="34">
        <v>2079.7</v>
      </c>
      <c r="E125" s="35">
        <f>I125</f>
        <v>1554.4</v>
      </c>
      <c r="F125" s="35">
        <f>E125/B125*100</f>
        <v>6.122384673556844</v>
      </c>
      <c r="G125" s="35">
        <f>E125/C125*100</f>
        <v>74.74154926191278</v>
      </c>
      <c r="H125" s="35">
        <v>2079.7</v>
      </c>
      <c r="I125" s="35">
        <v>1554.4</v>
      </c>
      <c r="J125" s="35">
        <v>1536.9</v>
      </c>
      <c r="K125" s="35"/>
      <c r="L125" s="35">
        <v>1716.3</v>
      </c>
      <c r="M125" s="35"/>
      <c r="N125" s="35">
        <v>3278.7</v>
      </c>
      <c r="O125" s="35"/>
      <c r="P125" s="35">
        <v>2318.8</v>
      </c>
      <c r="Q125" s="35"/>
      <c r="R125" s="35">
        <v>2919.3</v>
      </c>
      <c r="S125" s="35"/>
      <c r="T125" s="35">
        <v>3327.2</v>
      </c>
      <c r="U125" s="35"/>
      <c r="V125" s="35">
        <v>1760.4</v>
      </c>
      <c r="W125" s="35"/>
      <c r="X125" s="35">
        <v>1549.7</v>
      </c>
      <c r="Y125" s="35"/>
      <c r="Z125" s="35">
        <v>2199.1</v>
      </c>
      <c r="AA125" s="35"/>
      <c r="AB125" s="35">
        <v>1351.4</v>
      </c>
      <c r="AC125" s="35"/>
      <c r="AD125" s="35">
        <v>1351.3</v>
      </c>
      <c r="AE125" s="35"/>
      <c r="AF125" s="36"/>
    </row>
    <row r="126" spans="1:32" s="17" customFormat="1" ht="18.75">
      <c r="A126" s="4" t="s">
        <v>20</v>
      </c>
      <c r="B126" s="4"/>
      <c r="C126" s="3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8"/>
    </row>
    <row r="127" spans="1:32" s="17" customFormat="1" ht="18.75">
      <c r="A127" s="4" t="s">
        <v>21</v>
      </c>
      <c r="B127" s="4"/>
      <c r="C127" s="3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8"/>
    </row>
    <row r="128" spans="1:32" s="17" customFormat="1" ht="56.25">
      <c r="A128" s="25" t="s">
        <v>58</v>
      </c>
      <c r="B128" s="31">
        <f>H128+J128+L128+N128+P128+R128+T128+V128+X128+Z128+AB128+AD128</f>
        <v>155495.7</v>
      </c>
      <c r="C128" s="32">
        <f>H128</f>
        <v>15856.4</v>
      </c>
      <c r="D128" s="26">
        <f>D130+D148+D168</f>
        <v>7058.2</v>
      </c>
      <c r="E128" s="26">
        <f>E130+E148+E168</f>
        <v>6112.3</v>
      </c>
      <c r="F128" s="45">
        <f>E128/B128*100</f>
        <v>3.9308482485367757</v>
      </c>
      <c r="G128" s="45">
        <f>E128/C128*100</f>
        <v>38.54784188088091</v>
      </c>
      <c r="H128" s="26">
        <f>H130+H148+H168</f>
        <v>15856.4</v>
      </c>
      <c r="I128" s="26">
        <f aca="true" t="shared" si="31" ref="I128:AE128">I130+I148+I168</f>
        <v>6112.3</v>
      </c>
      <c r="J128" s="26">
        <f t="shared" si="31"/>
        <v>12159.4</v>
      </c>
      <c r="K128" s="26">
        <f t="shared" si="31"/>
        <v>0</v>
      </c>
      <c r="L128" s="26">
        <f t="shared" si="31"/>
        <v>10418</v>
      </c>
      <c r="M128" s="26">
        <f t="shared" si="31"/>
        <v>0</v>
      </c>
      <c r="N128" s="26">
        <f t="shared" si="31"/>
        <v>12136.1</v>
      </c>
      <c r="O128" s="26">
        <f t="shared" si="31"/>
        <v>0</v>
      </c>
      <c r="P128" s="26">
        <f t="shared" si="31"/>
        <v>11237</v>
      </c>
      <c r="Q128" s="26">
        <f t="shared" si="31"/>
        <v>0</v>
      </c>
      <c r="R128" s="26">
        <f t="shared" si="31"/>
        <v>11053</v>
      </c>
      <c r="S128" s="26">
        <f t="shared" si="31"/>
        <v>0</v>
      </c>
      <c r="T128" s="26">
        <f t="shared" si="31"/>
        <v>5215.3</v>
      </c>
      <c r="U128" s="26">
        <f t="shared" si="31"/>
        <v>0</v>
      </c>
      <c r="V128" s="26">
        <f t="shared" si="31"/>
        <v>36398</v>
      </c>
      <c r="W128" s="26">
        <f t="shared" si="31"/>
        <v>0</v>
      </c>
      <c r="X128" s="26">
        <f t="shared" si="31"/>
        <v>9956</v>
      </c>
      <c r="Y128" s="26">
        <f t="shared" si="31"/>
        <v>0</v>
      </c>
      <c r="Z128" s="26">
        <f t="shared" si="31"/>
        <v>11693.4</v>
      </c>
      <c r="AA128" s="26">
        <f t="shared" si="31"/>
        <v>0</v>
      </c>
      <c r="AB128" s="26">
        <f t="shared" si="31"/>
        <v>7769</v>
      </c>
      <c r="AC128" s="26">
        <f t="shared" si="31"/>
        <v>0</v>
      </c>
      <c r="AD128" s="26">
        <f t="shared" si="31"/>
        <v>11604.099999999999</v>
      </c>
      <c r="AE128" s="26">
        <f t="shared" si="31"/>
        <v>0</v>
      </c>
      <c r="AF128" s="18"/>
    </row>
    <row r="129" spans="1:32" s="17" customFormat="1" ht="75">
      <c r="A129" s="5" t="s">
        <v>59</v>
      </c>
      <c r="B129" s="4"/>
      <c r="C129" s="3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8"/>
    </row>
    <row r="130" spans="1:32" s="17" customFormat="1" ht="18.75">
      <c r="A130" s="5" t="s">
        <v>26</v>
      </c>
      <c r="B130" s="30">
        <f>H130+J130+L130+N130+P130+R130+T130+V130+X130+Z130+AB130+AD130</f>
        <v>34390.700000000004</v>
      </c>
      <c r="C130" s="2">
        <f>H130</f>
        <v>7644.4</v>
      </c>
      <c r="D130" s="3">
        <f>D132</f>
        <v>5902.2</v>
      </c>
      <c r="E130" s="3">
        <f>E132</f>
        <v>5902.2</v>
      </c>
      <c r="F130" s="35">
        <f>E130/B130*100</f>
        <v>17.16219791978645</v>
      </c>
      <c r="G130" s="35">
        <f>E130/C130*100</f>
        <v>77.2094605201193</v>
      </c>
      <c r="H130" s="2">
        <f aca="true" t="shared" si="32" ref="H130:AE130">H131+H132+H133+H134</f>
        <v>7644.4</v>
      </c>
      <c r="I130" s="2">
        <f t="shared" si="32"/>
        <v>5902.2</v>
      </c>
      <c r="J130" s="2">
        <f t="shared" si="32"/>
        <v>2093.4</v>
      </c>
      <c r="K130" s="2">
        <f t="shared" si="32"/>
        <v>0</v>
      </c>
      <c r="L130" s="2">
        <f t="shared" si="32"/>
        <v>1226</v>
      </c>
      <c r="M130" s="2">
        <f t="shared" si="32"/>
        <v>0</v>
      </c>
      <c r="N130" s="2">
        <f t="shared" si="32"/>
        <v>2334.1</v>
      </c>
      <c r="O130" s="2">
        <f t="shared" si="32"/>
        <v>0</v>
      </c>
      <c r="P130" s="2">
        <f t="shared" si="32"/>
        <v>1605</v>
      </c>
      <c r="Q130" s="2">
        <f t="shared" si="32"/>
        <v>0</v>
      </c>
      <c r="R130" s="2">
        <f t="shared" si="32"/>
        <v>4381</v>
      </c>
      <c r="S130" s="2">
        <f t="shared" si="32"/>
        <v>0</v>
      </c>
      <c r="T130" s="2">
        <f t="shared" si="32"/>
        <v>3942</v>
      </c>
      <c r="U130" s="2">
        <f t="shared" si="32"/>
        <v>0</v>
      </c>
      <c r="V130" s="2">
        <f t="shared" si="32"/>
        <v>556</v>
      </c>
      <c r="W130" s="2">
        <f t="shared" si="32"/>
        <v>0</v>
      </c>
      <c r="X130" s="2">
        <f t="shared" si="32"/>
        <v>1434</v>
      </c>
      <c r="Y130" s="2">
        <f t="shared" si="32"/>
        <v>0</v>
      </c>
      <c r="Z130" s="2">
        <f t="shared" si="32"/>
        <v>2641.4</v>
      </c>
      <c r="AA130" s="2">
        <f t="shared" si="32"/>
        <v>0</v>
      </c>
      <c r="AB130" s="2">
        <f t="shared" si="32"/>
        <v>1217</v>
      </c>
      <c r="AC130" s="2">
        <f t="shared" si="32"/>
        <v>0</v>
      </c>
      <c r="AD130" s="2">
        <f t="shared" si="32"/>
        <v>5316.4</v>
      </c>
      <c r="AE130" s="2">
        <f t="shared" si="32"/>
        <v>0</v>
      </c>
      <c r="AF130" s="18"/>
    </row>
    <row r="131" spans="1:32" s="17" customFormat="1" ht="18.75">
      <c r="A131" s="4" t="s">
        <v>18</v>
      </c>
      <c r="B131" s="4"/>
      <c r="C131" s="3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18"/>
    </row>
    <row r="132" spans="1:32" s="17" customFormat="1" ht="18.75">
      <c r="A132" s="4" t="s">
        <v>19</v>
      </c>
      <c r="B132" s="27">
        <f>H132+J132+L132+N132+P132+R132+T132+V132+X132+Z132+AB132+AD132</f>
        <v>34390.700000000004</v>
      </c>
      <c r="C132" s="3">
        <f>H132</f>
        <v>7644.4</v>
      </c>
      <c r="D132" s="2">
        <f>D138+D144</f>
        <v>5902.2</v>
      </c>
      <c r="E132" s="2">
        <f>E138+E144</f>
        <v>5902.2</v>
      </c>
      <c r="F132" s="35">
        <f>E132/B132*100</f>
        <v>17.16219791978645</v>
      </c>
      <c r="G132" s="35">
        <f>E132/C132*100</f>
        <v>77.2094605201193</v>
      </c>
      <c r="H132" s="2">
        <f>H138+H144</f>
        <v>7644.4</v>
      </c>
      <c r="I132" s="2">
        <f aca="true" t="shared" si="33" ref="I132:AE132">I138+I144</f>
        <v>5902.2</v>
      </c>
      <c r="J132" s="2">
        <f t="shared" si="33"/>
        <v>2093.4</v>
      </c>
      <c r="K132" s="2">
        <f t="shared" si="33"/>
        <v>0</v>
      </c>
      <c r="L132" s="2">
        <f t="shared" si="33"/>
        <v>1226</v>
      </c>
      <c r="M132" s="2">
        <f t="shared" si="33"/>
        <v>0</v>
      </c>
      <c r="N132" s="2">
        <f t="shared" si="33"/>
        <v>2334.1</v>
      </c>
      <c r="O132" s="2">
        <f t="shared" si="33"/>
        <v>0</v>
      </c>
      <c r="P132" s="2">
        <f t="shared" si="33"/>
        <v>1605</v>
      </c>
      <c r="Q132" s="2">
        <f t="shared" si="33"/>
        <v>0</v>
      </c>
      <c r="R132" s="2">
        <f t="shared" si="33"/>
        <v>4381</v>
      </c>
      <c r="S132" s="2">
        <f t="shared" si="33"/>
        <v>0</v>
      </c>
      <c r="T132" s="2">
        <f t="shared" si="33"/>
        <v>3942</v>
      </c>
      <c r="U132" s="2">
        <f t="shared" si="33"/>
        <v>0</v>
      </c>
      <c r="V132" s="2">
        <f t="shared" si="33"/>
        <v>556</v>
      </c>
      <c r="W132" s="2">
        <f t="shared" si="33"/>
        <v>0</v>
      </c>
      <c r="X132" s="2">
        <f t="shared" si="33"/>
        <v>1434</v>
      </c>
      <c r="Y132" s="2">
        <f t="shared" si="33"/>
        <v>0</v>
      </c>
      <c r="Z132" s="2">
        <f t="shared" si="33"/>
        <v>2641.4</v>
      </c>
      <c r="AA132" s="2">
        <f t="shared" si="33"/>
        <v>0</v>
      </c>
      <c r="AB132" s="2">
        <f t="shared" si="33"/>
        <v>1217</v>
      </c>
      <c r="AC132" s="2">
        <f t="shared" si="33"/>
        <v>0</v>
      </c>
      <c r="AD132" s="2">
        <f t="shared" si="33"/>
        <v>5316.4</v>
      </c>
      <c r="AE132" s="2">
        <f t="shared" si="33"/>
        <v>0</v>
      </c>
      <c r="AF132" s="18"/>
    </row>
    <row r="133" spans="1:32" s="17" customFormat="1" ht="18.75">
      <c r="A133" s="4" t="s">
        <v>20</v>
      </c>
      <c r="B133" s="4"/>
      <c r="C133" s="3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18"/>
    </row>
    <row r="134" spans="1:32" s="17" customFormat="1" ht="18.75">
      <c r="A134" s="4" t="s">
        <v>21</v>
      </c>
      <c r="B134" s="4"/>
      <c r="C134" s="3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18"/>
    </row>
    <row r="135" spans="1:32" s="17" customFormat="1" ht="168.75">
      <c r="A135" s="4" t="s">
        <v>60</v>
      </c>
      <c r="B135" s="19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8"/>
    </row>
    <row r="136" spans="1:32" s="17" customFormat="1" ht="18.75">
      <c r="A136" s="5" t="s">
        <v>26</v>
      </c>
      <c r="B136" s="30">
        <f>H136+J136+L136+N136+P136+R136+T136+V136+X136+Z136+AB136+AD136</f>
        <v>34340.700000000004</v>
      </c>
      <c r="C136" s="2">
        <f>H136</f>
        <v>7644.4</v>
      </c>
      <c r="D136" s="3">
        <f>D138</f>
        <v>5902.2</v>
      </c>
      <c r="E136" s="3">
        <f>E138</f>
        <v>5902.2</v>
      </c>
      <c r="F136" s="35">
        <f>E136/B136*100</f>
        <v>17.187186050371714</v>
      </c>
      <c r="G136" s="35">
        <f>E136/C136*100</f>
        <v>77.2094605201193</v>
      </c>
      <c r="H136" s="2">
        <f aca="true" t="shared" si="34" ref="H136:AE136">H137+H138+H139+H140</f>
        <v>7644.4</v>
      </c>
      <c r="I136" s="2">
        <f t="shared" si="34"/>
        <v>5902.2</v>
      </c>
      <c r="J136" s="2">
        <f t="shared" si="34"/>
        <v>2093.4</v>
      </c>
      <c r="K136" s="2">
        <f t="shared" si="34"/>
        <v>0</v>
      </c>
      <c r="L136" s="2">
        <f t="shared" si="34"/>
        <v>1226</v>
      </c>
      <c r="M136" s="2">
        <f t="shared" si="34"/>
        <v>0</v>
      </c>
      <c r="N136" s="2">
        <f t="shared" si="34"/>
        <v>2334.1</v>
      </c>
      <c r="O136" s="2">
        <f t="shared" si="34"/>
        <v>0</v>
      </c>
      <c r="P136" s="2">
        <f t="shared" si="34"/>
        <v>1605</v>
      </c>
      <c r="Q136" s="2">
        <f t="shared" si="34"/>
        <v>0</v>
      </c>
      <c r="R136" s="2">
        <f t="shared" si="34"/>
        <v>4381</v>
      </c>
      <c r="S136" s="2">
        <f t="shared" si="34"/>
        <v>0</v>
      </c>
      <c r="T136" s="2">
        <f t="shared" si="34"/>
        <v>3942</v>
      </c>
      <c r="U136" s="2">
        <f t="shared" si="34"/>
        <v>0</v>
      </c>
      <c r="V136" s="2">
        <f t="shared" si="34"/>
        <v>556</v>
      </c>
      <c r="W136" s="2">
        <f t="shared" si="34"/>
        <v>0</v>
      </c>
      <c r="X136" s="2">
        <f t="shared" si="34"/>
        <v>1434</v>
      </c>
      <c r="Y136" s="2">
        <f t="shared" si="34"/>
        <v>0</v>
      </c>
      <c r="Z136" s="2">
        <f t="shared" si="34"/>
        <v>2641.4</v>
      </c>
      <c r="AA136" s="2">
        <f t="shared" si="34"/>
        <v>0</v>
      </c>
      <c r="AB136" s="2">
        <f t="shared" si="34"/>
        <v>1167</v>
      </c>
      <c r="AC136" s="2">
        <f t="shared" si="34"/>
        <v>0</v>
      </c>
      <c r="AD136" s="2">
        <f t="shared" si="34"/>
        <v>5316.4</v>
      </c>
      <c r="AE136" s="2">
        <f t="shared" si="34"/>
        <v>0</v>
      </c>
      <c r="AF136" s="18"/>
    </row>
    <row r="137" spans="1:32" s="17" customFormat="1" ht="18.75">
      <c r="A137" s="4" t="s">
        <v>18</v>
      </c>
      <c r="B137" s="4"/>
      <c r="C137" s="3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18"/>
    </row>
    <row r="138" spans="1:32" s="17" customFormat="1" ht="18.75">
      <c r="A138" s="4" t="s">
        <v>19</v>
      </c>
      <c r="B138" s="27">
        <f>H138+J138+L138+N138+P138+R138+T138+V138+X138+Z138+AB138+AD138</f>
        <v>34340.700000000004</v>
      </c>
      <c r="C138" s="3">
        <f>H138</f>
        <v>7644.4</v>
      </c>
      <c r="D138" s="3">
        <v>5902.2</v>
      </c>
      <c r="E138" s="35">
        <f>I138</f>
        <v>5902.2</v>
      </c>
      <c r="F138" s="35">
        <f>E138/B138*100</f>
        <v>17.187186050371714</v>
      </c>
      <c r="G138" s="35">
        <f>E138/C138*100</f>
        <v>77.2094605201193</v>
      </c>
      <c r="H138" s="2">
        <v>7644.4</v>
      </c>
      <c r="I138" s="2">
        <v>5902.2</v>
      </c>
      <c r="J138" s="2">
        <v>2093.4</v>
      </c>
      <c r="K138" s="2"/>
      <c r="L138" s="2">
        <v>1226</v>
      </c>
      <c r="M138" s="2"/>
      <c r="N138" s="2">
        <v>2334.1</v>
      </c>
      <c r="O138" s="2"/>
      <c r="P138" s="2">
        <v>1605</v>
      </c>
      <c r="Q138" s="2"/>
      <c r="R138" s="2">
        <v>4381</v>
      </c>
      <c r="S138" s="2"/>
      <c r="T138" s="2">
        <v>3942</v>
      </c>
      <c r="U138" s="2"/>
      <c r="V138" s="2">
        <v>556</v>
      </c>
      <c r="W138" s="2"/>
      <c r="X138" s="2">
        <v>1434</v>
      </c>
      <c r="Y138" s="2"/>
      <c r="Z138" s="2">
        <v>2641.4</v>
      </c>
      <c r="AA138" s="2"/>
      <c r="AB138" s="2">
        <v>1167</v>
      </c>
      <c r="AC138" s="2"/>
      <c r="AD138" s="2">
        <v>5316.4</v>
      </c>
      <c r="AE138" s="2"/>
      <c r="AF138" s="18"/>
    </row>
    <row r="139" spans="1:32" s="17" customFormat="1" ht="18.75">
      <c r="A139" s="4" t="s">
        <v>20</v>
      </c>
      <c r="B139" s="4"/>
      <c r="C139" s="3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18"/>
    </row>
    <row r="140" spans="1:32" s="17" customFormat="1" ht="18.75">
      <c r="A140" s="4" t="s">
        <v>21</v>
      </c>
      <c r="B140" s="4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8"/>
    </row>
    <row r="141" spans="1:32" s="17" customFormat="1" ht="37.5">
      <c r="A141" s="4" t="s">
        <v>61</v>
      </c>
      <c r="B141" s="19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18"/>
    </row>
    <row r="142" spans="1:32" s="17" customFormat="1" ht="18.75">
      <c r="A142" s="5" t="s">
        <v>26</v>
      </c>
      <c r="B142" s="30">
        <f>H142+J142+L142+N142+P142+R142+T142+V142+X142+Z142+AB142+AD142</f>
        <v>50</v>
      </c>
      <c r="C142" s="2">
        <f>H142</f>
        <v>0</v>
      </c>
      <c r="D142" s="3"/>
      <c r="E142" s="2"/>
      <c r="F142" s="2"/>
      <c r="G142" s="2"/>
      <c r="H142" s="2">
        <f>H143+H144+H145+H146</f>
        <v>0</v>
      </c>
      <c r="I142" s="2">
        <f aca="true" t="shared" si="35" ref="I142:AE142">I143+I144+I145+I146</f>
        <v>0</v>
      </c>
      <c r="J142" s="2">
        <f t="shared" si="35"/>
        <v>0</v>
      </c>
      <c r="K142" s="2">
        <f t="shared" si="35"/>
        <v>0</v>
      </c>
      <c r="L142" s="2">
        <f t="shared" si="35"/>
        <v>0</v>
      </c>
      <c r="M142" s="2">
        <f t="shared" si="35"/>
        <v>0</v>
      </c>
      <c r="N142" s="2">
        <f t="shared" si="35"/>
        <v>0</v>
      </c>
      <c r="O142" s="2">
        <f t="shared" si="35"/>
        <v>0</v>
      </c>
      <c r="P142" s="2">
        <f t="shared" si="35"/>
        <v>0</v>
      </c>
      <c r="Q142" s="2">
        <f t="shared" si="35"/>
        <v>0</v>
      </c>
      <c r="R142" s="2">
        <f t="shared" si="35"/>
        <v>0</v>
      </c>
      <c r="S142" s="2">
        <f t="shared" si="35"/>
        <v>0</v>
      </c>
      <c r="T142" s="2">
        <f t="shared" si="35"/>
        <v>0</v>
      </c>
      <c r="U142" s="2">
        <f t="shared" si="35"/>
        <v>0</v>
      </c>
      <c r="V142" s="2">
        <f t="shared" si="35"/>
        <v>0</v>
      </c>
      <c r="W142" s="2">
        <f t="shared" si="35"/>
        <v>0</v>
      </c>
      <c r="X142" s="2">
        <f t="shared" si="35"/>
        <v>0</v>
      </c>
      <c r="Y142" s="2">
        <f t="shared" si="35"/>
        <v>0</v>
      </c>
      <c r="Z142" s="2">
        <f t="shared" si="35"/>
        <v>0</v>
      </c>
      <c r="AA142" s="2">
        <f t="shared" si="35"/>
        <v>0</v>
      </c>
      <c r="AB142" s="2">
        <f t="shared" si="35"/>
        <v>50</v>
      </c>
      <c r="AC142" s="2">
        <f t="shared" si="35"/>
        <v>0</v>
      </c>
      <c r="AD142" s="2">
        <f t="shared" si="35"/>
        <v>0</v>
      </c>
      <c r="AE142" s="2">
        <f t="shared" si="35"/>
        <v>0</v>
      </c>
      <c r="AF142" s="18"/>
    </row>
    <row r="143" spans="1:32" s="17" customFormat="1" ht="18.75">
      <c r="A143" s="4" t="s">
        <v>18</v>
      </c>
      <c r="B143" s="4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8"/>
    </row>
    <row r="144" spans="1:32" s="17" customFormat="1" ht="18.75">
      <c r="A144" s="4" t="s">
        <v>19</v>
      </c>
      <c r="B144" s="27">
        <f>H144+J144+L144+N144+P144+R144+T144+V144+X144+Z144+AB144+AD144</f>
        <v>50</v>
      </c>
      <c r="C144" s="3">
        <f>H144</f>
        <v>0</v>
      </c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>
        <v>50</v>
      </c>
      <c r="AC144" s="2"/>
      <c r="AD144" s="2"/>
      <c r="AE144" s="2"/>
      <c r="AF144" s="18"/>
    </row>
    <row r="145" spans="1:32" s="17" customFormat="1" ht="18.75">
      <c r="A145" s="4" t="s">
        <v>20</v>
      </c>
      <c r="B145" s="4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8"/>
    </row>
    <row r="146" spans="1:32" s="17" customFormat="1" ht="18.75">
      <c r="A146" s="4" t="s">
        <v>21</v>
      </c>
      <c r="B146" s="4"/>
      <c r="C146" s="3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18"/>
    </row>
    <row r="147" spans="1:32" s="17" customFormat="1" ht="198" customHeight="1">
      <c r="A147" s="5" t="s">
        <v>62</v>
      </c>
      <c r="B147" s="4"/>
      <c r="C147" s="3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42" t="s">
        <v>80</v>
      </c>
    </row>
    <row r="148" spans="1:32" s="17" customFormat="1" ht="26.25" customHeight="1">
      <c r="A148" s="5" t="s">
        <v>26</v>
      </c>
      <c r="B148" s="30">
        <f>H148+J148+L148+N148+P148+R148+T148+V148+X148+Z148+AB148+AD148</f>
        <v>121105</v>
      </c>
      <c r="C148" s="2">
        <f>H148</f>
        <v>8212</v>
      </c>
      <c r="D148" s="2">
        <f aca="true" t="shared" si="36" ref="D148:E151">D155+D161</f>
        <v>1156</v>
      </c>
      <c r="E148" s="2">
        <f t="shared" si="36"/>
        <v>210.1</v>
      </c>
      <c r="F148" s="35">
        <f>E148/B148*100</f>
        <v>0.17348581809173855</v>
      </c>
      <c r="G148" s="35">
        <f>E148/C148*100</f>
        <v>2.55845104724793</v>
      </c>
      <c r="H148" s="2">
        <f>H149+H150+H152+H153</f>
        <v>8212</v>
      </c>
      <c r="I148" s="2">
        <f aca="true" t="shared" si="37" ref="I148:AE148">I149+I150+I152+I153</f>
        <v>210.1</v>
      </c>
      <c r="J148" s="2">
        <f t="shared" si="37"/>
        <v>10066</v>
      </c>
      <c r="K148" s="2">
        <f t="shared" si="37"/>
        <v>0</v>
      </c>
      <c r="L148" s="2">
        <f t="shared" si="37"/>
        <v>9192</v>
      </c>
      <c r="M148" s="2">
        <f t="shared" si="37"/>
        <v>0</v>
      </c>
      <c r="N148" s="2">
        <f t="shared" si="37"/>
        <v>9802</v>
      </c>
      <c r="O148" s="2">
        <f t="shared" si="37"/>
        <v>0</v>
      </c>
      <c r="P148" s="2">
        <f t="shared" si="37"/>
        <v>9632</v>
      </c>
      <c r="Q148" s="2">
        <f t="shared" si="37"/>
        <v>0</v>
      </c>
      <c r="R148" s="2">
        <f t="shared" si="37"/>
        <v>6672</v>
      </c>
      <c r="S148" s="2">
        <f t="shared" si="37"/>
        <v>0</v>
      </c>
      <c r="T148" s="2">
        <f t="shared" si="37"/>
        <v>1273.3</v>
      </c>
      <c r="U148" s="2">
        <f t="shared" si="37"/>
        <v>0</v>
      </c>
      <c r="V148" s="2">
        <f t="shared" si="37"/>
        <v>35842</v>
      </c>
      <c r="W148" s="2">
        <f t="shared" si="37"/>
        <v>0</v>
      </c>
      <c r="X148" s="2">
        <f t="shared" si="37"/>
        <v>8522</v>
      </c>
      <c r="Y148" s="2">
        <f t="shared" si="37"/>
        <v>0</v>
      </c>
      <c r="Z148" s="2">
        <f t="shared" si="37"/>
        <v>9052</v>
      </c>
      <c r="AA148" s="2">
        <f t="shared" si="37"/>
        <v>0</v>
      </c>
      <c r="AB148" s="2">
        <f t="shared" si="37"/>
        <v>6552</v>
      </c>
      <c r="AC148" s="2">
        <f t="shared" si="37"/>
        <v>0</v>
      </c>
      <c r="AD148" s="2">
        <f t="shared" si="37"/>
        <v>6287.7</v>
      </c>
      <c r="AE148" s="2">
        <f t="shared" si="37"/>
        <v>0</v>
      </c>
      <c r="AF148" s="18"/>
    </row>
    <row r="149" spans="1:32" s="17" customFormat="1" ht="18.75">
      <c r="A149" s="4" t="s">
        <v>18</v>
      </c>
      <c r="B149" s="27">
        <f>H149+J149+L149+N149+P149+R149+T149+V149+X149+Z149+AB149+AD149</f>
        <v>108487.5</v>
      </c>
      <c r="C149" s="3">
        <f>H149</f>
        <v>7056</v>
      </c>
      <c r="D149" s="3">
        <f t="shared" si="36"/>
        <v>0</v>
      </c>
      <c r="E149" s="3">
        <f t="shared" si="36"/>
        <v>0</v>
      </c>
      <c r="F149" s="2"/>
      <c r="G149" s="2"/>
      <c r="H149" s="2">
        <f>H156+H162</f>
        <v>7056</v>
      </c>
      <c r="I149" s="2">
        <f aca="true" t="shared" si="38" ref="I149:AE149">I156+I162</f>
        <v>0</v>
      </c>
      <c r="J149" s="2">
        <f t="shared" si="38"/>
        <v>8724</v>
      </c>
      <c r="K149" s="2">
        <f t="shared" si="38"/>
        <v>0</v>
      </c>
      <c r="L149" s="2">
        <f t="shared" si="38"/>
        <v>7856</v>
      </c>
      <c r="M149" s="2">
        <f t="shared" si="38"/>
        <v>0</v>
      </c>
      <c r="N149" s="2">
        <f t="shared" si="38"/>
        <v>8426</v>
      </c>
      <c r="O149" s="2">
        <f t="shared" si="38"/>
        <v>0</v>
      </c>
      <c r="P149" s="2">
        <f t="shared" si="38"/>
        <v>8236</v>
      </c>
      <c r="Q149" s="2">
        <f t="shared" si="38"/>
        <v>0</v>
      </c>
      <c r="R149" s="2">
        <f t="shared" si="38"/>
        <v>5756</v>
      </c>
      <c r="S149" s="2">
        <f t="shared" si="38"/>
        <v>0</v>
      </c>
      <c r="T149" s="2">
        <f t="shared" si="38"/>
        <v>1260.7</v>
      </c>
      <c r="U149" s="2">
        <f t="shared" si="38"/>
        <v>0</v>
      </c>
      <c r="V149" s="2">
        <f t="shared" si="38"/>
        <v>35483.3</v>
      </c>
      <c r="W149" s="2">
        <f t="shared" si="38"/>
        <v>0</v>
      </c>
      <c r="X149" s="2">
        <f t="shared" si="38"/>
        <v>7306</v>
      </c>
      <c r="Y149" s="2">
        <f t="shared" si="38"/>
        <v>0</v>
      </c>
      <c r="Z149" s="2">
        <f t="shared" si="38"/>
        <v>7656</v>
      </c>
      <c r="AA149" s="2">
        <f t="shared" si="38"/>
        <v>0</v>
      </c>
      <c r="AB149" s="2">
        <f t="shared" si="38"/>
        <v>5486</v>
      </c>
      <c r="AC149" s="2">
        <f t="shared" si="38"/>
        <v>0</v>
      </c>
      <c r="AD149" s="2">
        <f t="shared" si="38"/>
        <v>5241.5</v>
      </c>
      <c r="AE149" s="2">
        <f t="shared" si="38"/>
        <v>0</v>
      </c>
      <c r="AF149" s="18"/>
    </row>
    <row r="150" spans="1:32" s="17" customFormat="1" ht="18.75">
      <c r="A150" s="4" t="s">
        <v>19</v>
      </c>
      <c r="B150" s="27">
        <f>H150+J150+L150+N150+P150+R150+T150+V150+X150+Z150+AB150+AD150</f>
        <v>12617.5</v>
      </c>
      <c r="C150" s="3">
        <f>H150</f>
        <v>1156</v>
      </c>
      <c r="D150" s="3">
        <f t="shared" si="36"/>
        <v>1156</v>
      </c>
      <c r="E150" s="3">
        <f t="shared" si="36"/>
        <v>210.1</v>
      </c>
      <c r="F150" s="35">
        <f>E150/B150*100</f>
        <v>1.6651476124430353</v>
      </c>
      <c r="G150" s="35">
        <f>E150/C150*100</f>
        <v>18.174740484429066</v>
      </c>
      <c r="H150" s="2">
        <f>H157+H163</f>
        <v>1156</v>
      </c>
      <c r="I150" s="2">
        <f aca="true" t="shared" si="39" ref="I150:AE150">I157+I163</f>
        <v>210.1</v>
      </c>
      <c r="J150" s="2">
        <f t="shared" si="39"/>
        <v>1342</v>
      </c>
      <c r="K150" s="2">
        <f t="shared" si="39"/>
        <v>0</v>
      </c>
      <c r="L150" s="2">
        <f t="shared" si="39"/>
        <v>1336</v>
      </c>
      <c r="M150" s="2">
        <f t="shared" si="39"/>
        <v>0</v>
      </c>
      <c r="N150" s="2">
        <f t="shared" si="39"/>
        <v>1376</v>
      </c>
      <c r="O150" s="2">
        <f t="shared" si="39"/>
        <v>0</v>
      </c>
      <c r="P150" s="2">
        <f t="shared" si="39"/>
        <v>1396</v>
      </c>
      <c r="Q150" s="2">
        <f t="shared" si="39"/>
        <v>0</v>
      </c>
      <c r="R150" s="2">
        <f t="shared" si="39"/>
        <v>916</v>
      </c>
      <c r="S150" s="2">
        <f t="shared" si="39"/>
        <v>0</v>
      </c>
      <c r="T150" s="2">
        <f t="shared" si="39"/>
        <v>12.6</v>
      </c>
      <c r="U150" s="2">
        <f t="shared" si="39"/>
        <v>0</v>
      </c>
      <c r="V150" s="2">
        <f t="shared" si="39"/>
        <v>358.7</v>
      </c>
      <c r="W150" s="2">
        <f t="shared" si="39"/>
        <v>0</v>
      </c>
      <c r="X150" s="2">
        <f t="shared" si="39"/>
        <v>1216</v>
      </c>
      <c r="Y150" s="2">
        <f t="shared" si="39"/>
        <v>0</v>
      </c>
      <c r="Z150" s="2">
        <f t="shared" si="39"/>
        <v>1396</v>
      </c>
      <c r="AA150" s="2">
        <f t="shared" si="39"/>
        <v>0</v>
      </c>
      <c r="AB150" s="2">
        <f t="shared" si="39"/>
        <v>1066</v>
      </c>
      <c r="AC150" s="2">
        <f t="shared" si="39"/>
        <v>0</v>
      </c>
      <c r="AD150" s="2">
        <f t="shared" si="39"/>
        <v>1046.2</v>
      </c>
      <c r="AE150" s="2">
        <f t="shared" si="39"/>
        <v>0</v>
      </c>
      <c r="AF150" s="18"/>
    </row>
    <row r="151" spans="1:32" s="17" customFormat="1" ht="37.5">
      <c r="A151" s="29" t="s">
        <v>70</v>
      </c>
      <c r="B151" s="27">
        <f>H151+J151+L151+N151+P151+R151+T151+V151+X151+Z151+AB151+AD151</f>
        <v>7971.099999999999</v>
      </c>
      <c r="C151" s="3">
        <f>H151</f>
        <v>724</v>
      </c>
      <c r="D151" s="3">
        <f t="shared" si="36"/>
        <v>724</v>
      </c>
      <c r="E151" s="3">
        <f t="shared" si="36"/>
        <v>157.2</v>
      </c>
      <c r="F151" s="35">
        <f>E151/B151*100</f>
        <v>1.9721242990302468</v>
      </c>
      <c r="G151" s="35">
        <f>E151/C151*100</f>
        <v>21.71270718232044</v>
      </c>
      <c r="H151" s="2">
        <f>H157+H164</f>
        <v>724</v>
      </c>
      <c r="I151" s="2">
        <f aca="true" t="shared" si="40" ref="I151:AE151">I157+I164</f>
        <v>157.2</v>
      </c>
      <c r="J151" s="2">
        <f t="shared" si="40"/>
        <v>832.5</v>
      </c>
      <c r="K151" s="2">
        <f t="shared" si="40"/>
        <v>0</v>
      </c>
      <c r="L151" s="2">
        <f t="shared" si="40"/>
        <v>839</v>
      </c>
      <c r="M151" s="2">
        <f t="shared" si="40"/>
        <v>0</v>
      </c>
      <c r="N151" s="2">
        <f t="shared" si="40"/>
        <v>869</v>
      </c>
      <c r="O151" s="2">
        <f t="shared" si="40"/>
        <v>0</v>
      </c>
      <c r="P151" s="2">
        <f t="shared" si="40"/>
        <v>884</v>
      </c>
      <c r="Q151" s="2">
        <f t="shared" si="40"/>
        <v>0</v>
      </c>
      <c r="R151" s="2">
        <f t="shared" si="40"/>
        <v>536.5</v>
      </c>
      <c r="S151" s="2">
        <f t="shared" si="40"/>
        <v>0</v>
      </c>
      <c r="T151" s="2">
        <f t="shared" si="40"/>
        <v>12.6</v>
      </c>
      <c r="U151" s="2">
        <f t="shared" si="40"/>
        <v>0</v>
      </c>
      <c r="V151" s="2">
        <f t="shared" si="40"/>
        <v>358.7</v>
      </c>
      <c r="W151" s="2">
        <f t="shared" si="40"/>
        <v>0</v>
      </c>
      <c r="X151" s="2">
        <f t="shared" si="40"/>
        <v>781.5</v>
      </c>
      <c r="Y151" s="2">
        <f t="shared" si="40"/>
        <v>0</v>
      </c>
      <c r="Z151" s="2">
        <f t="shared" si="40"/>
        <v>883.9</v>
      </c>
      <c r="AA151" s="2">
        <f t="shared" si="40"/>
        <v>0</v>
      </c>
      <c r="AB151" s="2">
        <f t="shared" si="40"/>
        <v>611.5</v>
      </c>
      <c r="AC151" s="2">
        <f t="shared" si="40"/>
        <v>0</v>
      </c>
      <c r="AD151" s="2">
        <f t="shared" si="40"/>
        <v>637.9</v>
      </c>
      <c r="AE151" s="2">
        <f t="shared" si="40"/>
        <v>0</v>
      </c>
      <c r="AF151" s="18"/>
    </row>
    <row r="152" spans="1:32" s="17" customFormat="1" ht="18.75">
      <c r="A152" s="4" t="s">
        <v>20</v>
      </c>
      <c r="B152" s="4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8"/>
    </row>
    <row r="153" spans="1:32" s="17" customFormat="1" ht="18.75">
      <c r="A153" s="4" t="s">
        <v>21</v>
      </c>
      <c r="B153" s="4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8"/>
    </row>
    <row r="154" spans="1:32" s="17" customFormat="1" ht="112.5">
      <c r="A154" s="4" t="s">
        <v>63</v>
      </c>
      <c r="B154" s="19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18"/>
    </row>
    <row r="155" spans="1:32" s="17" customFormat="1" ht="18.75">
      <c r="A155" s="5" t="s">
        <v>26</v>
      </c>
      <c r="B155" s="11">
        <f>H155+J155+L155+N155+P155+R155+T155+V155+X155+Z155+AB155+AD155</f>
        <v>37721.3</v>
      </c>
      <c r="C155" s="28">
        <f>H155</f>
        <v>0</v>
      </c>
      <c r="D155" s="3"/>
      <c r="E155" s="2"/>
      <c r="F155" s="2"/>
      <c r="G155" s="2"/>
      <c r="H155" s="2"/>
      <c r="I155" s="2"/>
      <c r="J155" s="2">
        <f>J156+J157+J158+J159</f>
        <v>606</v>
      </c>
      <c r="K155" s="2">
        <f aca="true" t="shared" si="41" ref="K155:AE155">K156+K157+K158+K159</f>
        <v>0</v>
      </c>
      <c r="L155" s="2">
        <f t="shared" si="41"/>
        <v>0</v>
      </c>
      <c r="M155" s="2">
        <f t="shared" si="41"/>
        <v>0</v>
      </c>
      <c r="N155" s="2">
        <f t="shared" si="41"/>
        <v>0</v>
      </c>
      <c r="O155" s="2">
        <f t="shared" si="41"/>
        <v>0</v>
      </c>
      <c r="P155" s="2">
        <f t="shared" si="41"/>
        <v>0</v>
      </c>
      <c r="Q155" s="2">
        <f t="shared" si="41"/>
        <v>0</v>
      </c>
      <c r="R155" s="2">
        <f t="shared" si="41"/>
        <v>0</v>
      </c>
      <c r="S155" s="2">
        <f t="shared" si="41"/>
        <v>0</v>
      </c>
      <c r="T155" s="2">
        <f t="shared" si="41"/>
        <v>1273.3</v>
      </c>
      <c r="U155" s="2">
        <f t="shared" si="41"/>
        <v>0</v>
      </c>
      <c r="V155" s="2">
        <f t="shared" si="41"/>
        <v>35842</v>
      </c>
      <c r="W155" s="2">
        <f t="shared" si="41"/>
        <v>0</v>
      </c>
      <c r="X155" s="2">
        <f t="shared" si="41"/>
        <v>0</v>
      </c>
      <c r="Y155" s="2">
        <f t="shared" si="41"/>
        <v>0</v>
      </c>
      <c r="Z155" s="2">
        <f t="shared" si="41"/>
        <v>0</v>
      </c>
      <c r="AA155" s="2">
        <f t="shared" si="41"/>
        <v>0</v>
      </c>
      <c r="AB155" s="2">
        <f t="shared" si="41"/>
        <v>0</v>
      </c>
      <c r="AC155" s="2">
        <f t="shared" si="41"/>
        <v>0</v>
      </c>
      <c r="AD155" s="2">
        <f t="shared" si="41"/>
        <v>0</v>
      </c>
      <c r="AE155" s="2">
        <f t="shared" si="41"/>
        <v>0</v>
      </c>
      <c r="AF155" s="18"/>
    </row>
    <row r="156" spans="1:32" s="17" customFormat="1" ht="18.75">
      <c r="A156" s="4" t="s">
        <v>18</v>
      </c>
      <c r="B156" s="27">
        <f>H156+J156+L156+N156+P156+R156+T156+V156+X156+Z156+AB156+AD156</f>
        <v>37344</v>
      </c>
      <c r="C156" s="3">
        <f>H156</f>
        <v>0</v>
      </c>
      <c r="D156" s="3"/>
      <c r="E156" s="2"/>
      <c r="F156" s="2"/>
      <c r="G156" s="2"/>
      <c r="H156" s="2"/>
      <c r="I156" s="2"/>
      <c r="J156" s="2">
        <v>600</v>
      </c>
      <c r="K156" s="2"/>
      <c r="L156" s="2"/>
      <c r="M156" s="2"/>
      <c r="N156" s="2"/>
      <c r="O156" s="2"/>
      <c r="P156" s="2"/>
      <c r="Q156" s="2"/>
      <c r="R156" s="2"/>
      <c r="S156" s="2"/>
      <c r="T156" s="2">
        <v>1260.7</v>
      </c>
      <c r="U156" s="2"/>
      <c r="V156" s="2">
        <v>35483.3</v>
      </c>
      <c r="W156" s="2"/>
      <c r="X156" s="2"/>
      <c r="Y156" s="2"/>
      <c r="Z156" s="2"/>
      <c r="AA156" s="2"/>
      <c r="AB156" s="2"/>
      <c r="AC156" s="2"/>
      <c r="AD156" s="2"/>
      <c r="AE156" s="2"/>
      <c r="AF156" s="18"/>
    </row>
    <row r="157" spans="1:32" s="17" customFormat="1" ht="37.5">
      <c r="A157" s="29" t="s">
        <v>70</v>
      </c>
      <c r="B157" s="27">
        <f>H157+J157+L157+N157+P157+R157+T157+V157+X157+Z157+AB157+AD157</f>
        <v>377.3</v>
      </c>
      <c r="C157" s="3">
        <f>H157</f>
        <v>0</v>
      </c>
      <c r="D157" s="3"/>
      <c r="E157" s="2"/>
      <c r="F157" s="2"/>
      <c r="G157" s="2"/>
      <c r="H157" s="2"/>
      <c r="I157" s="2"/>
      <c r="J157" s="2">
        <v>6</v>
      </c>
      <c r="K157" s="2"/>
      <c r="L157" s="2"/>
      <c r="M157" s="2"/>
      <c r="N157" s="2"/>
      <c r="O157" s="2"/>
      <c r="P157" s="2"/>
      <c r="Q157" s="2"/>
      <c r="R157" s="2"/>
      <c r="S157" s="2"/>
      <c r="T157" s="2">
        <v>12.6</v>
      </c>
      <c r="U157" s="2"/>
      <c r="V157" s="2">
        <v>358.7</v>
      </c>
      <c r="W157" s="2"/>
      <c r="X157" s="2"/>
      <c r="Y157" s="2"/>
      <c r="Z157" s="2"/>
      <c r="AA157" s="2"/>
      <c r="AB157" s="2"/>
      <c r="AC157" s="2"/>
      <c r="AD157" s="2"/>
      <c r="AE157" s="2"/>
      <c r="AF157" s="18"/>
    </row>
    <row r="158" spans="1:32" s="17" customFormat="1" ht="18.75">
      <c r="A158" s="4" t="s">
        <v>20</v>
      </c>
      <c r="B158" s="4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8"/>
    </row>
    <row r="159" spans="1:32" s="17" customFormat="1" ht="18.75">
      <c r="A159" s="4" t="s">
        <v>21</v>
      </c>
      <c r="B159" s="4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18"/>
    </row>
    <row r="160" spans="1:32" s="17" customFormat="1" ht="78.75">
      <c r="A160" s="4" t="s">
        <v>64</v>
      </c>
      <c r="B160" s="11"/>
      <c r="C160" s="28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44" t="s">
        <v>79</v>
      </c>
    </row>
    <row r="161" spans="1:32" s="17" customFormat="1" ht="18.75">
      <c r="A161" s="5" t="s">
        <v>26</v>
      </c>
      <c r="B161" s="11">
        <f>H161+J161+L161+N161+P161+R161+T161+V161+X161+Z161+AB161+AD161</f>
        <v>83383.7</v>
      </c>
      <c r="C161" s="28">
        <f>H161</f>
        <v>8212</v>
      </c>
      <c r="D161" s="3">
        <f>D162+D163</f>
        <v>1156</v>
      </c>
      <c r="E161" s="3">
        <f>E162+E163</f>
        <v>210.1</v>
      </c>
      <c r="F161" s="35">
        <f>E161/B161*100</f>
        <v>0.2519677107156435</v>
      </c>
      <c r="G161" s="35">
        <f>E161/C161*100</f>
        <v>2.55845104724793</v>
      </c>
      <c r="H161" s="2">
        <f>H162+H163+H165+H166</f>
        <v>8212</v>
      </c>
      <c r="I161" s="2">
        <f aca="true" t="shared" si="42" ref="I161:AE161">I162+I163+I165+I166</f>
        <v>210.1</v>
      </c>
      <c r="J161" s="2">
        <f t="shared" si="42"/>
        <v>9460</v>
      </c>
      <c r="K161" s="2">
        <f t="shared" si="42"/>
        <v>0</v>
      </c>
      <c r="L161" s="2">
        <f t="shared" si="42"/>
        <v>9192</v>
      </c>
      <c r="M161" s="2">
        <f t="shared" si="42"/>
        <v>0</v>
      </c>
      <c r="N161" s="2">
        <f t="shared" si="42"/>
        <v>9802</v>
      </c>
      <c r="O161" s="2">
        <f t="shared" si="42"/>
        <v>0</v>
      </c>
      <c r="P161" s="2">
        <f t="shared" si="42"/>
        <v>9632</v>
      </c>
      <c r="Q161" s="2">
        <f t="shared" si="42"/>
        <v>0</v>
      </c>
      <c r="R161" s="2">
        <f t="shared" si="42"/>
        <v>6672</v>
      </c>
      <c r="S161" s="2">
        <f t="shared" si="42"/>
        <v>0</v>
      </c>
      <c r="T161" s="2">
        <f t="shared" si="42"/>
        <v>0</v>
      </c>
      <c r="U161" s="2">
        <f t="shared" si="42"/>
        <v>0</v>
      </c>
      <c r="V161" s="2">
        <f t="shared" si="42"/>
        <v>0</v>
      </c>
      <c r="W161" s="2">
        <f t="shared" si="42"/>
        <v>0</v>
      </c>
      <c r="X161" s="2">
        <f t="shared" si="42"/>
        <v>8522</v>
      </c>
      <c r="Y161" s="2">
        <f t="shared" si="42"/>
        <v>0</v>
      </c>
      <c r="Z161" s="2">
        <f t="shared" si="42"/>
        <v>9052</v>
      </c>
      <c r="AA161" s="2">
        <f t="shared" si="42"/>
        <v>0</v>
      </c>
      <c r="AB161" s="2">
        <f t="shared" si="42"/>
        <v>6552</v>
      </c>
      <c r="AC161" s="2">
        <f t="shared" si="42"/>
        <v>0</v>
      </c>
      <c r="AD161" s="2">
        <f t="shared" si="42"/>
        <v>6287.7</v>
      </c>
      <c r="AE161" s="2">
        <f t="shared" si="42"/>
        <v>0</v>
      </c>
      <c r="AF161" s="18"/>
    </row>
    <row r="162" spans="1:32" s="17" customFormat="1" ht="18.75">
      <c r="A162" s="4" t="s">
        <v>18</v>
      </c>
      <c r="B162" s="27">
        <f>H162+J162+L162+N162+P162+R162+T162+V162+X162+Z162+AB162+AD162</f>
        <v>71143.5</v>
      </c>
      <c r="C162" s="3">
        <f>H162</f>
        <v>7056</v>
      </c>
      <c r="D162" s="3"/>
      <c r="E162" s="2">
        <f>I162</f>
        <v>0</v>
      </c>
      <c r="F162" s="2"/>
      <c r="G162" s="2"/>
      <c r="H162" s="2">
        <v>7056</v>
      </c>
      <c r="I162" s="2"/>
      <c r="J162" s="2">
        <v>8124</v>
      </c>
      <c r="K162" s="2"/>
      <c r="L162" s="2">
        <v>7856</v>
      </c>
      <c r="M162" s="2"/>
      <c r="N162" s="2">
        <v>8426</v>
      </c>
      <c r="O162" s="2"/>
      <c r="P162" s="2">
        <v>8236</v>
      </c>
      <c r="Q162" s="2"/>
      <c r="R162" s="2">
        <v>5756</v>
      </c>
      <c r="S162" s="2"/>
      <c r="T162" s="2"/>
      <c r="U162" s="2"/>
      <c r="V162" s="2"/>
      <c r="W162" s="2"/>
      <c r="X162" s="2">
        <v>7306</v>
      </c>
      <c r="Y162" s="2"/>
      <c r="Z162" s="2">
        <v>7656</v>
      </c>
      <c r="AA162" s="2"/>
      <c r="AB162" s="2">
        <v>5486</v>
      </c>
      <c r="AC162" s="2"/>
      <c r="AD162" s="2">
        <v>5241.5</v>
      </c>
      <c r="AE162" s="2"/>
      <c r="AF162" s="18"/>
    </row>
    <row r="163" spans="1:32" s="17" customFormat="1" ht="18.75">
      <c r="A163" s="4" t="s">
        <v>19</v>
      </c>
      <c r="B163" s="27">
        <f>H163+J163+L163+N163+P163+R163+T163+V163+X163+Z163+AB163+AD163</f>
        <v>12240.2</v>
      </c>
      <c r="C163" s="3">
        <f>H163</f>
        <v>1156</v>
      </c>
      <c r="D163" s="3">
        <v>1156</v>
      </c>
      <c r="E163" s="2">
        <f>I163</f>
        <v>210.1</v>
      </c>
      <c r="F163" s="35">
        <f>E163/B163*100</f>
        <v>1.7164752209931209</v>
      </c>
      <c r="G163" s="35">
        <f>E163/C163*100</f>
        <v>18.174740484429066</v>
      </c>
      <c r="H163" s="2">
        <v>1156</v>
      </c>
      <c r="I163" s="2">
        <v>210.1</v>
      </c>
      <c r="J163" s="2">
        <v>1336</v>
      </c>
      <c r="K163" s="2"/>
      <c r="L163" s="2">
        <v>1336</v>
      </c>
      <c r="M163" s="2"/>
      <c r="N163" s="2">
        <v>1376</v>
      </c>
      <c r="O163" s="2"/>
      <c r="P163" s="2">
        <v>1396</v>
      </c>
      <c r="Q163" s="2"/>
      <c r="R163" s="2">
        <v>916</v>
      </c>
      <c r="S163" s="2"/>
      <c r="T163" s="2"/>
      <c r="U163" s="2"/>
      <c r="V163" s="2"/>
      <c r="W163" s="2"/>
      <c r="X163" s="2">
        <v>1216</v>
      </c>
      <c r="Y163" s="2"/>
      <c r="Z163" s="2">
        <v>1396</v>
      </c>
      <c r="AA163" s="2"/>
      <c r="AB163" s="2">
        <v>1066</v>
      </c>
      <c r="AC163" s="2"/>
      <c r="AD163" s="2">
        <v>1046.2</v>
      </c>
      <c r="AE163" s="2"/>
      <c r="AF163" s="18"/>
    </row>
    <row r="164" spans="1:32" s="17" customFormat="1" ht="37.5">
      <c r="A164" s="29" t="s">
        <v>70</v>
      </c>
      <c r="B164" s="27">
        <f>H164+J164+L164+N164+P164+R164+T164+V164+X164+Z164+AB164+AD164</f>
        <v>7593.799999999999</v>
      </c>
      <c r="C164" s="3">
        <f>H164</f>
        <v>724</v>
      </c>
      <c r="D164" s="3">
        <v>724</v>
      </c>
      <c r="E164" s="2">
        <f>I164</f>
        <v>157.2</v>
      </c>
      <c r="F164" s="35">
        <f>E164/B164*100</f>
        <v>2.0701098264373567</v>
      </c>
      <c r="G164" s="35">
        <f>E164/C164*100</f>
        <v>21.71270718232044</v>
      </c>
      <c r="H164" s="2">
        <v>724</v>
      </c>
      <c r="I164" s="2">
        <v>157.2</v>
      </c>
      <c r="J164" s="2">
        <v>826.5</v>
      </c>
      <c r="K164" s="2"/>
      <c r="L164" s="2">
        <v>839</v>
      </c>
      <c r="M164" s="2"/>
      <c r="N164" s="2">
        <v>869</v>
      </c>
      <c r="O164" s="2"/>
      <c r="P164" s="2">
        <v>884</v>
      </c>
      <c r="Q164" s="2"/>
      <c r="R164" s="2">
        <v>536.5</v>
      </c>
      <c r="S164" s="2"/>
      <c r="T164" s="2"/>
      <c r="U164" s="2"/>
      <c r="V164" s="2"/>
      <c r="W164" s="2"/>
      <c r="X164" s="2">
        <v>781.5</v>
      </c>
      <c r="Y164" s="2"/>
      <c r="Z164" s="2">
        <v>883.9</v>
      </c>
      <c r="AA164" s="2"/>
      <c r="AB164" s="2">
        <v>611.5</v>
      </c>
      <c r="AC164" s="2"/>
      <c r="AD164" s="2">
        <v>637.9</v>
      </c>
      <c r="AE164" s="2"/>
      <c r="AF164" s="18"/>
    </row>
    <row r="165" spans="1:32" s="17" customFormat="1" ht="18.75">
      <c r="A165" s="4" t="s">
        <v>20</v>
      </c>
      <c r="B165" s="4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18"/>
    </row>
    <row r="166" spans="1:32" s="17" customFormat="1" ht="18.75">
      <c r="A166" s="4" t="s">
        <v>21</v>
      </c>
      <c r="B166" s="4"/>
      <c r="C166" s="3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8"/>
    </row>
    <row r="167" spans="1:32" s="17" customFormat="1" ht="93.75">
      <c r="A167" s="5" t="s">
        <v>65</v>
      </c>
      <c r="B167" s="4"/>
      <c r="C167" s="3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18"/>
    </row>
    <row r="168" spans="1:32" s="17" customFormat="1" ht="18.75">
      <c r="A168" s="5" t="s">
        <v>26</v>
      </c>
      <c r="B168" s="4"/>
      <c r="C168" s="3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8"/>
    </row>
    <row r="169" spans="1:32" s="17" customFormat="1" ht="18.75">
      <c r="A169" s="4" t="s">
        <v>18</v>
      </c>
      <c r="B169" s="4"/>
      <c r="C169" s="3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18"/>
    </row>
    <row r="170" spans="1:32" s="17" customFormat="1" ht="18.75">
      <c r="A170" s="4" t="s">
        <v>19</v>
      </c>
      <c r="B170" s="4"/>
      <c r="C170" s="3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8"/>
    </row>
    <row r="171" spans="1:32" s="17" customFormat="1" ht="18.75">
      <c r="A171" s="4" t="s">
        <v>20</v>
      </c>
      <c r="B171" s="4"/>
      <c r="C171" s="3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8"/>
    </row>
    <row r="172" spans="1:32" s="17" customFormat="1" ht="18.75">
      <c r="A172" s="4" t="s">
        <v>21</v>
      </c>
      <c r="B172" s="4"/>
      <c r="C172" s="3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18"/>
    </row>
    <row r="173" spans="1:32" s="17" customFormat="1" ht="56.25">
      <c r="A173" s="4" t="s">
        <v>66</v>
      </c>
      <c r="B173" s="19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8"/>
    </row>
    <row r="174" spans="1:32" s="17" customFormat="1" ht="18.75">
      <c r="A174" s="5" t="s">
        <v>26</v>
      </c>
      <c r="B174" s="4"/>
      <c r="C174" s="3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18"/>
    </row>
    <row r="175" spans="1:32" s="17" customFormat="1" ht="18.75">
      <c r="A175" s="4" t="s">
        <v>18</v>
      </c>
      <c r="B175" s="4"/>
      <c r="C175" s="3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18"/>
    </row>
    <row r="176" spans="1:32" s="17" customFormat="1" ht="18.75">
      <c r="A176" s="4" t="s">
        <v>19</v>
      </c>
      <c r="B176" s="4"/>
      <c r="C176" s="3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18"/>
    </row>
    <row r="177" spans="1:32" s="17" customFormat="1" ht="18.75">
      <c r="A177" s="4" t="s">
        <v>20</v>
      </c>
      <c r="B177" s="4"/>
      <c r="C177" s="3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18"/>
    </row>
    <row r="178" spans="1:32" s="17" customFormat="1" ht="18.75">
      <c r="A178" s="4" t="s">
        <v>21</v>
      </c>
      <c r="B178" s="4"/>
      <c r="C178" s="3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18"/>
    </row>
    <row r="179" spans="1:32" s="17" customFormat="1" ht="93.75">
      <c r="A179" s="4" t="s">
        <v>67</v>
      </c>
      <c r="B179" s="1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8"/>
    </row>
    <row r="180" spans="1:32" s="17" customFormat="1" ht="18.75">
      <c r="A180" s="5" t="s">
        <v>26</v>
      </c>
      <c r="B180" s="4"/>
      <c r="C180" s="3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18"/>
    </row>
    <row r="181" spans="1:32" s="17" customFormat="1" ht="18.75">
      <c r="A181" s="4" t="s">
        <v>18</v>
      </c>
      <c r="B181" s="4"/>
      <c r="C181" s="3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18"/>
    </row>
    <row r="182" spans="1:32" s="17" customFormat="1" ht="18.75">
      <c r="A182" s="4" t="s">
        <v>19</v>
      </c>
      <c r="B182" s="4"/>
      <c r="C182" s="3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18"/>
    </row>
    <row r="183" spans="1:32" s="17" customFormat="1" ht="18.75">
      <c r="A183" s="4" t="s">
        <v>20</v>
      </c>
      <c r="B183" s="4"/>
      <c r="C183" s="3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18"/>
    </row>
    <row r="184" spans="1:32" s="17" customFormat="1" ht="18.75">
      <c r="A184" s="4" t="s">
        <v>21</v>
      </c>
      <c r="B184" s="4"/>
      <c r="C184" s="3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8"/>
    </row>
    <row r="185" spans="1:32" s="17" customFormat="1" ht="18.75">
      <c r="A185" s="4"/>
      <c r="B185" s="4"/>
      <c r="C185" s="3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18"/>
    </row>
    <row r="186" spans="1:32" ht="32.25" customHeight="1">
      <c r="A186" s="25" t="s">
        <v>27</v>
      </c>
      <c r="B186" s="31">
        <f>H186+J186+L186+N186+P186+R186+T186+V186+X186+Z186+AB186+AD186</f>
        <v>1852056.6</v>
      </c>
      <c r="C186" s="32">
        <f>H186</f>
        <v>116245.7</v>
      </c>
      <c r="D186" s="26">
        <f>D128+D79+D60+D6</f>
        <v>106543.3</v>
      </c>
      <c r="E186" s="26">
        <f>E128+E79+E60+E6</f>
        <v>40207.2</v>
      </c>
      <c r="F186" s="45">
        <f>E186/B186*100</f>
        <v>2.1709487712200586</v>
      </c>
      <c r="G186" s="45">
        <f>E186/C186*100</f>
        <v>34.5881180981318</v>
      </c>
      <c r="H186" s="26">
        <f>H128+H79+H60+H6</f>
        <v>116245.7</v>
      </c>
      <c r="I186" s="26">
        <f aca="true" t="shared" si="43" ref="I186:AE186">I128+I79+I60+I6</f>
        <v>40207.2</v>
      </c>
      <c r="J186" s="26">
        <f t="shared" si="43"/>
        <v>145943.7</v>
      </c>
      <c r="K186" s="26">
        <f t="shared" si="43"/>
        <v>0</v>
      </c>
      <c r="L186" s="26">
        <f t="shared" si="43"/>
        <v>137972.8</v>
      </c>
      <c r="M186" s="26">
        <f t="shared" si="43"/>
        <v>0</v>
      </c>
      <c r="N186" s="26">
        <f t="shared" si="43"/>
        <v>148236.5</v>
      </c>
      <c r="O186" s="26">
        <f t="shared" si="43"/>
        <v>0</v>
      </c>
      <c r="P186" s="26">
        <f t="shared" si="43"/>
        <v>359629.6</v>
      </c>
      <c r="Q186" s="26">
        <f t="shared" si="43"/>
        <v>0</v>
      </c>
      <c r="R186" s="26">
        <f t="shared" si="43"/>
        <v>184081.9</v>
      </c>
      <c r="S186" s="26">
        <f t="shared" si="43"/>
        <v>0</v>
      </c>
      <c r="T186" s="26">
        <f t="shared" si="43"/>
        <v>80211.4</v>
      </c>
      <c r="U186" s="26">
        <f t="shared" si="43"/>
        <v>0</v>
      </c>
      <c r="V186" s="26">
        <f t="shared" si="43"/>
        <v>98611.1</v>
      </c>
      <c r="W186" s="26">
        <f t="shared" si="43"/>
        <v>0</v>
      </c>
      <c r="X186" s="26">
        <f t="shared" si="43"/>
        <v>126978.8</v>
      </c>
      <c r="Y186" s="26">
        <f t="shared" si="43"/>
        <v>0</v>
      </c>
      <c r="Z186" s="26">
        <f t="shared" si="43"/>
        <v>137425.1</v>
      </c>
      <c r="AA186" s="26">
        <f t="shared" si="43"/>
        <v>0</v>
      </c>
      <c r="AB186" s="26">
        <f t="shared" si="43"/>
        <v>127950.9</v>
      </c>
      <c r="AC186" s="26">
        <f t="shared" si="43"/>
        <v>0</v>
      </c>
      <c r="AD186" s="26">
        <f t="shared" si="43"/>
        <v>188769.1</v>
      </c>
      <c r="AE186" s="26">
        <f t="shared" si="43"/>
        <v>0</v>
      </c>
      <c r="AF186" s="18"/>
    </row>
    <row r="187" spans="1:32" s="17" customFormat="1" ht="18.75">
      <c r="A187" s="4" t="s">
        <v>18</v>
      </c>
      <c r="B187" s="27">
        <f>H187+J187+L187+N187+P187+R187+T187+V187+X187+Z187+AB187+AD187</f>
        <v>1436232.2</v>
      </c>
      <c r="C187" s="3">
        <f>H187</f>
        <v>76933</v>
      </c>
      <c r="D187" s="2">
        <f>D162+D156+D55+D35</f>
        <v>69139</v>
      </c>
      <c r="E187" s="2">
        <f>E162+E156+E55+E35</f>
        <v>18899.3</v>
      </c>
      <c r="F187" s="35">
        <f>E187/B187*100</f>
        <v>1.3158944633047498</v>
      </c>
      <c r="G187" s="35">
        <f>E187/C187*100</f>
        <v>24.56592099619149</v>
      </c>
      <c r="H187" s="2">
        <f>H162+H156+H55+H35</f>
        <v>76933</v>
      </c>
      <c r="I187" s="2">
        <f aca="true" t="shared" si="44" ref="I187:AE187">I162+I156+I55+I35</f>
        <v>18899.3</v>
      </c>
      <c r="J187" s="2">
        <f t="shared" si="44"/>
        <v>111446</v>
      </c>
      <c r="K187" s="2">
        <f t="shared" si="44"/>
        <v>0</v>
      </c>
      <c r="L187" s="2">
        <f t="shared" si="44"/>
        <v>106336</v>
      </c>
      <c r="M187" s="2">
        <f t="shared" si="44"/>
        <v>0</v>
      </c>
      <c r="N187" s="2">
        <f t="shared" si="44"/>
        <v>107235</v>
      </c>
      <c r="O187" s="2">
        <f t="shared" si="44"/>
        <v>0</v>
      </c>
      <c r="P187" s="2">
        <f t="shared" si="44"/>
        <v>304322</v>
      </c>
      <c r="Q187" s="2">
        <f t="shared" si="44"/>
        <v>0</v>
      </c>
      <c r="R187" s="2">
        <f t="shared" si="44"/>
        <v>144201</v>
      </c>
      <c r="S187" s="2">
        <f t="shared" si="44"/>
        <v>0</v>
      </c>
      <c r="T187" s="2">
        <f t="shared" si="44"/>
        <v>47677.7</v>
      </c>
      <c r="U187" s="2">
        <f t="shared" si="44"/>
        <v>0</v>
      </c>
      <c r="V187" s="2">
        <f t="shared" si="44"/>
        <v>78600.3</v>
      </c>
      <c r="W187" s="2">
        <f t="shared" si="44"/>
        <v>0</v>
      </c>
      <c r="X187" s="2">
        <f t="shared" si="44"/>
        <v>99962</v>
      </c>
      <c r="Y187" s="2">
        <f t="shared" si="44"/>
        <v>0</v>
      </c>
      <c r="Z187" s="2">
        <f t="shared" si="44"/>
        <v>103361</v>
      </c>
      <c r="AA187" s="2">
        <f t="shared" si="44"/>
        <v>0</v>
      </c>
      <c r="AB187" s="2">
        <f t="shared" si="44"/>
        <v>100328</v>
      </c>
      <c r="AC187" s="2">
        <f t="shared" si="44"/>
        <v>0</v>
      </c>
      <c r="AD187" s="2">
        <f t="shared" si="44"/>
        <v>155830.2</v>
      </c>
      <c r="AE187" s="2">
        <f t="shared" si="44"/>
        <v>0</v>
      </c>
      <c r="AF187" s="18"/>
    </row>
    <row r="188" spans="1:32" s="17" customFormat="1" ht="18.75">
      <c r="A188" s="4" t="s">
        <v>19</v>
      </c>
      <c r="B188" s="27">
        <f>H188+J188+L188+N188+P188+R188+T188+V188+X188+Z188+AB188+AD188</f>
        <v>415824.4</v>
      </c>
      <c r="C188" s="3">
        <f>H188</f>
        <v>39312.7</v>
      </c>
      <c r="D188" s="2">
        <f>D163+D157+D144+D138+D125+D107+D95+D89+D70+D56+D43+D36+D22+D16</f>
        <v>37404.3</v>
      </c>
      <c r="E188" s="2">
        <f>E163+E157+E144+E138+E125+E107+E95+E89+E70+E56+E43+E36+E22+E16</f>
        <v>21307.9</v>
      </c>
      <c r="F188" s="35">
        <f>E188/B188*100</f>
        <v>5.12425437275927</v>
      </c>
      <c r="G188" s="35">
        <f>E188/C188*100</f>
        <v>54.20105970844028</v>
      </c>
      <c r="H188" s="2">
        <f>H163+H157+H144+H138+H125+H107+H95+H89+H70+H56+H43+H36+H22+H16</f>
        <v>39312.7</v>
      </c>
      <c r="I188" s="2">
        <f aca="true" t="shared" si="45" ref="I188:AE188">I163+I157+I144+I138+I125+I107+I95+I89+I70+I56+I43+I36+I22+I16</f>
        <v>21307.9</v>
      </c>
      <c r="J188" s="2">
        <f t="shared" si="45"/>
        <v>34497.7</v>
      </c>
      <c r="K188" s="2">
        <f t="shared" si="45"/>
        <v>0</v>
      </c>
      <c r="L188" s="2">
        <f t="shared" si="45"/>
        <v>31636.8</v>
      </c>
      <c r="M188" s="2">
        <f t="shared" si="45"/>
        <v>0</v>
      </c>
      <c r="N188" s="2">
        <f t="shared" si="45"/>
        <v>41001.5</v>
      </c>
      <c r="O188" s="2">
        <f t="shared" si="45"/>
        <v>0</v>
      </c>
      <c r="P188" s="2">
        <f t="shared" si="45"/>
        <v>55307.6</v>
      </c>
      <c r="Q188" s="2">
        <f t="shared" si="45"/>
        <v>0</v>
      </c>
      <c r="R188" s="2">
        <f t="shared" si="45"/>
        <v>39880.9</v>
      </c>
      <c r="S188" s="2">
        <f t="shared" si="45"/>
        <v>0</v>
      </c>
      <c r="T188" s="2">
        <f t="shared" si="45"/>
        <v>32533.7</v>
      </c>
      <c r="U188" s="2">
        <f t="shared" si="45"/>
        <v>0</v>
      </c>
      <c r="V188" s="2">
        <f t="shared" si="45"/>
        <v>20010.800000000003</v>
      </c>
      <c r="W188" s="2">
        <f t="shared" si="45"/>
        <v>0</v>
      </c>
      <c r="X188" s="2">
        <f t="shared" si="45"/>
        <v>27016.800000000003</v>
      </c>
      <c r="Y188" s="2">
        <f t="shared" si="45"/>
        <v>0</v>
      </c>
      <c r="Z188" s="2">
        <f t="shared" si="45"/>
        <v>34064.1</v>
      </c>
      <c r="AA188" s="2">
        <f t="shared" si="45"/>
        <v>0</v>
      </c>
      <c r="AB188" s="2">
        <f t="shared" si="45"/>
        <v>27622.9</v>
      </c>
      <c r="AC188" s="2">
        <f t="shared" si="45"/>
        <v>0</v>
      </c>
      <c r="AD188" s="2">
        <f t="shared" si="45"/>
        <v>32938.9</v>
      </c>
      <c r="AE188" s="2">
        <f t="shared" si="45"/>
        <v>0</v>
      </c>
      <c r="AF188" s="18"/>
    </row>
    <row r="189" spans="1:32" s="17" customFormat="1" ht="37.5">
      <c r="A189" s="29" t="s">
        <v>70</v>
      </c>
      <c r="B189" s="27">
        <f>H189+J189+L189+N189+P189+R189+T189+V189+X189+Z189+AB189+AD189</f>
        <v>8035.2</v>
      </c>
      <c r="C189" s="3">
        <f>H189</f>
        <v>724</v>
      </c>
      <c r="D189" s="2">
        <f>D164+D157+D37</f>
        <v>724</v>
      </c>
      <c r="E189" s="2">
        <f>E164+E157+E37</f>
        <v>157.2</v>
      </c>
      <c r="F189" s="35">
        <f>E189/B189*100</f>
        <v>1.9563918757467145</v>
      </c>
      <c r="G189" s="35">
        <f>E189/C189*100</f>
        <v>21.71270718232044</v>
      </c>
      <c r="H189" s="2">
        <f>H164+H157+H37</f>
        <v>724</v>
      </c>
      <c r="I189" s="2">
        <f aca="true" t="shared" si="46" ref="I189:AE189">I164+I157+I37</f>
        <v>157.2</v>
      </c>
      <c r="J189" s="2">
        <f t="shared" si="46"/>
        <v>837.5</v>
      </c>
      <c r="K189" s="2">
        <f t="shared" si="46"/>
        <v>0</v>
      </c>
      <c r="L189" s="2">
        <f t="shared" si="46"/>
        <v>844</v>
      </c>
      <c r="M189" s="2">
        <f t="shared" si="46"/>
        <v>0</v>
      </c>
      <c r="N189" s="2">
        <f t="shared" si="46"/>
        <v>874</v>
      </c>
      <c r="O189" s="2">
        <f t="shared" si="46"/>
        <v>0</v>
      </c>
      <c r="P189" s="2">
        <f t="shared" si="46"/>
        <v>899</v>
      </c>
      <c r="Q189" s="2">
        <f t="shared" si="46"/>
        <v>0</v>
      </c>
      <c r="R189" s="2">
        <f t="shared" si="46"/>
        <v>536.5</v>
      </c>
      <c r="S189" s="2">
        <f t="shared" si="46"/>
        <v>0</v>
      </c>
      <c r="T189" s="2">
        <f t="shared" si="46"/>
        <v>12.6</v>
      </c>
      <c r="U189" s="2">
        <f t="shared" si="46"/>
        <v>0</v>
      </c>
      <c r="V189" s="2">
        <f t="shared" si="46"/>
        <v>363.7</v>
      </c>
      <c r="W189" s="2">
        <f t="shared" si="46"/>
        <v>0</v>
      </c>
      <c r="X189" s="2">
        <f t="shared" si="46"/>
        <v>786.5</v>
      </c>
      <c r="Y189" s="2">
        <f t="shared" si="46"/>
        <v>0</v>
      </c>
      <c r="Z189" s="2">
        <f t="shared" si="46"/>
        <v>888.9</v>
      </c>
      <c r="AA189" s="2">
        <f t="shared" si="46"/>
        <v>0</v>
      </c>
      <c r="AB189" s="2">
        <f t="shared" si="46"/>
        <v>616.5</v>
      </c>
      <c r="AC189" s="2">
        <f t="shared" si="46"/>
        <v>0</v>
      </c>
      <c r="AD189" s="2">
        <f t="shared" si="46"/>
        <v>652</v>
      </c>
      <c r="AE189" s="2">
        <f t="shared" si="46"/>
        <v>0</v>
      </c>
      <c r="AF189" s="18"/>
    </row>
    <row r="190" spans="1:32" s="17" customFormat="1" ht="18.75">
      <c r="A190" s="4" t="s">
        <v>20</v>
      </c>
      <c r="B190" s="4"/>
      <c r="C190" s="3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18"/>
    </row>
    <row r="191" spans="1:32" s="17" customFormat="1" ht="18.75">
      <c r="A191" s="4" t="s">
        <v>21</v>
      </c>
      <c r="B191" s="4"/>
      <c r="C191" s="3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8"/>
    </row>
    <row r="192" ht="35.25" customHeight="1">
      <c r="B192" s="20"/>
    </row>
    <row r="193" spans="2:44" ht="35.25" customHeight="1">
      <c r="B193" s="55" t="s">
        <v>68</v>
      </c>
      <c r="C193" s="55"/>
      <c r="D193" s="55"/>
      <c r="E193" s="55"/>
      <c r="F193" s="55"/>
      <c r="G193" s="55"/>
      <c r="H193" s="7"/>
      <c r="I193" s="7"/>
      <c r="J193" s="7"/>
      <c r="K193" s="7"/>
      <c r="L193" s="7"/>
      <c r="M193" s="7"/>
      <c r="N193" s="7"/>
      <c r="O193" s="7"/>
      <c r="P193" s="7"/>
      <c r="Q193" s="8"/>
      <c r="R193" s="7"/>
      <c r="S193" s="7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6"/>
    </row>
    <row r="194" spans="3:44" ht="19.5" customHeight="1">
      <c r="C194" s="6"/>
      <c r="D194" s="6"/>
      <c r="E194" s="6"/>
      <c r="F194" s="6"/>
      <c r="G194" s="6"/>
      <c r="H194" s="7"/>
      <c r="I194" s="7"/>
      <c r="J194" s="7"/>
      <c r="K194" s="7"/>
      <c r="L194" s="7"/>
      <c r="M194" s="7"/>
      <c r="N194" s="7"/>
      <c r="O194" s="7"/>
      <c r="P194" s="7"/>
      <c r="Q194" s="8"/>
      <c r="R194" s="7"/>
      <c r="S194" s="7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6"/>
    </row>
    <row r="195" spans="2:44" ht="48.75" customHeight="1">
      <c r="B195" s="54" t="s">
        <v>69</v>
      </c>
      <c r="C195" s="54"/>
      <c r="D195" s="54"/>
      <c r="E195" s="54"/>
      <c r="F195" s="54"/>
      <c r="G195" s="54"/>
      <c r="H195" s="54"/>
      <c r="I195" s="7"/>
      <c r="J195" s="7"/>
      <c r="K195" s="7"/>
      <c r="L195" s="7"/>
      <c r="M195" s="7"/>
      <c r="N195" s="7"/>
      <c r="O195" s="7"/>
      <c r="P195" s="7"/>
      <c r="Q195" s="8"/>
      <c r="R195" s="7"/>
      <c r="S195" s="7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6"/>
    </row>
    <row r="196" spans="2:7" ht="19.5" customHeight="1">
      <c r="B196" s="55"/>
      <c r="C196" s="55"/>
      <c r="D196" s="55"/>
      <c r="E196" s="55"/>
      <c r="F196" s="55"/>
      <c r="G196" s="55"/>
    </row>
    <row r="197" spans="3:7" ht="48.75" customHeight="1">
      <c r="C197" s="6"/>
      <c r="D197" s="6"/>
      <c r="E197" s="6"/>
      <c r="F197" s="6"/>
      <c r="G197" s="6"/>
    </row>
    <row r="198" spans="2:7" ht="18.75">
      <c r="B198" s="55"/>
      <c r="C198" s="55"/>
      <c r="D198" s="55"/>
      <c r="E198" s="55"/>
      <c r="F198" s="55"/>
      <c r="G198" s="6"/>
    </row>
  </sheetData>
  <sheetProtection/>
  <mergeCells count="24">
    <mergeCell ref="AF2:AF3"/>
    <mergeCell ref="L2:M2"/>
    <mergeCell ref="N2:O2"/>
    <mergeCell ref="P2:Q2"/>
    <mergeCell ref="R2:S2"/>
    <mergeCell ref="T2:U2"/>
    <mergeCell ref="Z2:AA2"/>
    <mergeCell ref="AB2:AC2"/>
    <mergeCell ref="AD2:AE2"/>
    <mergeCell ref="B196:G196"/>
    <mergeCell ref="X2:Y2"/>
    <mergeCell ref="A1:S1"/>
    <mergeCell ref="B198:F198"/>
    <mergeCell ref="B193:G193"/>
    <mergeCell ref="C2:C3"/>
    <mergeCell ref="D2:D3"/>
    <mergeCell ref="A2:A3"/>
    <mergeCell ref="F2:G2"/>
    <mergeCell ref="H2:I2"/>
    <mergeCell ref="J2:K2"/>
    <mergeCell ref="B2:B3"/>
    <mergeCell ref="E2:E3"/>
    <mergeCell ref="V2:W2"/>
    <mergeCell ref="B195:H195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2016-02-09T04:40:42Z</cp:lastPrinted>
  <dcterms:created xsi:type="dcterms:W3CDTF">1996-10-08T23:32:33Z</dcterms:created>
  <dcterms:modified xsi:type="dcterms:W3CDTF">2016-02-09T04:41:54Z</dcterms:modified>
  <cp:category/>
  <cp:version/>
  <cp:contentType/>
  <cp:contentStatus/>
</cp:coreProperties>
</file>