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Титульный лист" sheetId="1" r:id="rId1"/>
    <sheet name="2015 год " sheetId="2" r:id="rId2"/>
    <sheet name="округ" sheetId="3" r:id="rId3"/>
  </sheets>
  <definedNames>
    <definedName name="_xlnm.Print_Titles" localSheetId="1">'2015 год '!$A:$A,'2015 год '!$2:$4</definedName>
    <definedName name="_xlnm.Print_Area" localSheetId="1">'2015 год '!$A$1:$AF$142</definedName>
  </definedNames>
  <calcPr fullCalcOnLoad="1"/>
</workbook>
</file>

<file path=xl/sharedStrings.xml><?xml version="1.0" encoding="utf-8"?>
<sst xmlns="http://schemas.openxmlformats.org/spreadsheetml/2006/main" count="211" uniqueCount="94">
  <si>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</si>
  <si>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</si>
  <si>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</si>
  <si>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</si>
  <si>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</si>
  <si>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</si>
  <si>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</si>
  <si>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</si>
  <si>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</si>
  <si>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</si>
  <si>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</si>
  <si>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</si>
  <si>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</si>
  <si>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</si>
  <si>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</si>
  <si>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</si>
  <si>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</si>
  <si>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</si>
  <si>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</si>
  <si>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</si>
  <si>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</si>
  <si>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</si>
  <si>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</si>
  <si>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…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</si>
  <si>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</si>
  <si>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</si>
  <si>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</si>
  <si>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</si>
  <si>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</si>
  <si>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</si>
  <si>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</si>
  <si>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</si>
  <si>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</si>
  <si>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</si>
  <si>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Подпрограмма 4 "Молодёжь города Когалыма"</t>
  </si>
  <si>
    <t>7.1."Организация мероприятий по духовно-нравственному развитию и формированию гражданско-патриотических качеств молодёжи"</t>
  </si>
  <si>
    <t>7.2."Организация мероприятий по поддержке талантливой молодёжи"</t>
  </si>
  <si>
    <t>Задача  7 "Создание условий для духовно-нравственного развития и формирования гражданско-патриотических качеств молодёжи, роста её созидательной активности, выявления и продвижения талантливой молодёжи."</t>
  </si>
  <si>
    <t>Задача  8 "Обеспечение деятельности и укрепления материально-технической базы учреждения сферы работы с молодёжью."</t>
  </si>
  <si>
    <t>8.1."Укрепление материально-технической базы МБУ "МКЦ "Феникс", финансовое и организационно-методическое сопровождение по исполнению МБУ "МКЦ "Феникс" муниципального задания на оказание муниципальных услуг (выполнение работ)"</t>
  </si>
  <si>
    <t>УПРАВЛЕНИЕ ОБРАЗОВАНИЯ</t>
  </si>
  <si>
    <t>Управление образования Администрации города Когалыма</t>
  </si>
  <si>
    <t>Ответственный за составление сетевого графика  Малофеева О.А.</t>
  </si>
  <si>
    <t>тел.: 93-648</t>
  </si>
  <si>
    <t>Подпрограмма 1 "Общее образование и дополнительное образование"</t>
  </si>
  <si>
    <t>Задача  1 "Развитие общего образования и дополнительного образования"</t>
  </si>
  <si>
    <t>1.1."Обеспечение доступности качественного общего образования в соответствии с современными требованиями"</t>
  </si>
  <si>
    <t>1.2."Развитие системы доступного дополнительного образования в соответствии с индивидуальными запросами населения"</t>
  </si>
  <si>
    <t>Задача  2 "Создание условий для выявления и поддержки одарённых детей в раздичных сферах деятельности"</t>
  </si>
  <si>
    <t>2.1."Развитие системы выявления, поддержки, сопровождения и стимулирования одаренных детей в различных сферах деятельности, лидеров в сфере образования"</t>
  </si>
  <si>
    <t>Задача  3 "Обеспечение комплексной безопасности и комфортных условий образовательного процесса"</t>
  </si>
  <si>
    <t>3.1."Обеспечение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образования"</t>
  </si>
  <si>
    <t>3.2."Создание системных механизмов сохранения и укрепления здоровья детей в образовательных организациях"</t>
  </si>
  <si>
    <t>Задача  4 "Укрепление материально-технической базы и развитие инфраструктуры сферы образования"</t>
  </si>
  <si>
    <t>4.1."Оснащение материально-технической базы образовательных организаций и учреждений в соответствии с современными требованиями в т.ч. приобретение и монтаж многофункциональных спортивных площадок МБОУ "СОШ № 7", МБОУ "СОШ № 10""</t>
  </si>
  <si>
    <t>4.2."Развитие инфраструктуры общего и дополнительного образования"</t>
  </si>
  <si>
    <t>Подпрограмма 2 "Система оценки качества образования и информационная прозрачность системы образования города Когалыма"</t>
  </si>
  <si>
    <t>Задача  5 "Совершенствование системы повышения квалификации педагогов и руководителей образовательных организаций."</t>
  </si>
  <si>
    <t>5.1." Финансирование  деятельности МАУ "Межшкольный методический центр города Когалыма""</t>
  </si>
  <si>
    <t>Подпрограмма 3 "Организация деятельности в области образования на территории города Когалыма"</t>
  </si>
  <si>
    <t>Задача  6 "Обеспечение деятельности и управление в области образования на территории города Когалыма"</t>
  </si>
  <si>
    <t>6.1." 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работ)"</t>
  </si>
  <si>
    <t>6.2."Проведение мероприятий аппаратом управления"</t>
  </si>
  <si>
    <t>Подпрограмма 5 "Допризывная  подготовка молодёжи."</t>
  </si>
  <si>
    <t>План на 2015 год</t>
  </si>
  <si>
    <t>Профинансировано на отчётную дату</t>
  </si>
  <si>
    <t>Муниципальная программа "Развитие образования в городе Когалыме на 2015-2017 годы"</t>
  </si>
  <si>
    <t>2.2."Стимулирование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инициативу"</t>
  </si>
  <si>
    <t>на 01.02.2015 г.</t>
  </si>
  <si>
    <t>А.Н. Лаврентьева</t>
  </si>
  <si>
    <t>И.о. начальника управления образования</t>
  </si>
  <si>
    <t>Экономия плановых ассигнований по оплате труда и страховым взносам учреждений в связи с ежемесячным финансированием из окружного бюджета и необходимостью резерва на случай недофинансирования и задержек в сроках финансирования. Экономия по оплате коммунальных услуг согласно фактически предоставленных счетов.</t>
  </si>
  <si>
    <t>Экономия плановых ассигнований МБОУ ДОД "ДДТ", МБОУ ДОД "ДШИ" согласно  фактически начисленной заработной платы за январь, имеющимися больничными листами. Экономия по оплате коммунальных услуг согласно фактически предоставленных счетов</t>
  </si>
  <si>
    <t>Выезд на окружные олимпиады- авансирование учреждений</t>
  </si>
  <si>
    <t xml:space="preserve">Экономия плановых ассигнований по оплате услуг питания за январь м-ц в связи с условиями оплаты по заключенным контрактам без предоплаты  </t>
  </si>
  <si>
    <t>Экономия плановых ассигнований МАУ "ММЦ" по оплате коммунальных услуг согласно фактически предоставленных счетов, по оплате труда в связи с имеющимися больничными листами.</t>
  </si>
  <si>
    <t>В январе месяце запланированы средства по ликвидации МКУ "ЦО" . Исполнение данных расходов будет проходить по факту оплаты договоров ГПХ ответственным за ликвидацию учреждения.</t>
  </si>
  <si>
    <t>Оплата расходов согласно фактически предоставленных счетов.</t>
  </si>
  <si>
    <t>ОКРУГ</t>
  </si>
  <si>
    <t>ИТОГО</t>
  </si>
  <si>
    <t>бюджет города</t>
  </si>
  <si>
    <t>% финансирования к годовому плану</t>
  </si>
  <si>
    <t>% исполнения к финансированию</t>
  </si>
  <si>
    <t>Ремонты школы, сады, ДДТ, ДШИ</t>
  </si>
  <si>
    <t>Муниципальная программа "Развитие образования в городе Когалыме на 2014-2017 годы"</t>
  </si>
  <si>
    <t>Ремонты школы, сады, ДДТ, ДШИ  софинансирование 1%</t>
  </si>
  <si>
    <t>Средства ОБ выделенные по Соглашению на повышение оплаты труда педагогических работников доп. образования (ДШИ)</t>
  </si>
  <si>
    <t>Средства ОБ выделенные по Соглашению на повышение оплаты труда педагогических работников доп. образования (ДШИ) софинансирование из МБ</t>
  </si>
  <si>
    <t>ВСЕГО</t>
  </si>
  <si>
    <t>Задача  10 Создание условий для подготовки граждан к военной службе."</t>
  </si>
  <si>
    <t>10.1."Организация и проведение городского конкурса среди общеобразовательных организаций на лучшую подготовку граждан РФ к военной службе"</t>
  </si>
  <si>
    <t>5.2." Финансирование МАОУ "СОШ № 8" в рамках проекта "Формула успеха"</t>
  </si>
  <si>
    <t>"Развитие образования в городе Когалыме на 2014-2017 годы"</t>
  </si>
  <si>
    <t>2015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</si>
</sst>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0.000"/>
    <numFmt numFmtId="177" formatCode="_(* #,##0_);_(* \(#,##0\);_(* &quot;-&quot;??_);_(@_)"/>
    <numFmt numFmtId="178" formatCode="_-* #,##0.0_р_._-;\-* #,##0.0_р_._-;_-* &quot;-&quot;?_р_._-;_-@_-"/>
    <numFmt numFmtId="179" formatCode="#,##0.0\ &quot;р.&quot;;[Red]\-#,##0.0\ &quot;р.&quot;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 applyProtection="1">
      <alignment vertical="center" wrapText="1"/>
      <protection/>
    </xf>
    <xf numFmtId="165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 applyProtection="1">
      <alignment horizontal="justify" wrapText="1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65" fontId="4" fillId="0" borderId="10" xfId="0" applyNumberFormat="1" applyFont="1" applyFill="1" applyBorder="1" applyAlignment="1" applyProtection="1">
      <alignment horizontal="right" vertical="center"/>
      <protection/>
    </xf>
    <xf numFmtId="165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vertical="center" wrapText="1"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175" fontId="5" fillId="0" borderId="10" xfId="60" applyNumberFormat="1" applyFont="1" applyFill="1" applyBorder="1" applyAlignment="1" applyProtection="1">
      <alignment horizontal="left" vertical="center"/>
      <protection locked="0"/>
    </xf>
    <xf numFmtId="178" fontId="4" fillId="0" borderId="10" xfId="0" applyNumberFormat="1" applyFont="1" applyFill="1" applyBorder="1" applyAlignment="1">
      <alignment horizontal="justify" wrapText="1"/>
    </xf>
    <xf numFmtId="178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Font="1" applyFill="1" applyBorder="1" applyAlignment="1">
      <alignment horizontal="center" wrapText="1"/>
    </xf>
    <xf numFmtId="170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0" fontId="4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170" fontId="4" fillId="0" borderId="10" xfId="0" applyNumberFormat="1" applyFont="1" applyFill="1" applyBorder="1" applyAlignment="1" applyProtection="1">
      <alignment horizontal="center" wrapText="1"/>
      <protection/>
    </xf>
    <xf numFmtId="164" fontId="4" fillId="0" borderId="10" xfId="60" applyFont="1" applyFill="1" applyBorder="1" applyAlignment="1">
      <alignment horizontal="center" wrapText="1"/>
    </xf>
    <xf numFmtId="164" fontId="5" fillId="0" borderId="10" xfId="60" applyFont="1" applyFill="1" applyBorder="1" applyAlignment="1">
      <alignment horizontal="center" wrapText="1"/>
    </xf>
    <xf numFmtId="0" fontId="5" fillId="0" borderId="0" xfId="0" applyFont="1" applyFill="1" applyAlignment="1">
      <alignment horizontal="justify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75" fontId="5" fillId="0" borderId="10" xfId="60" applyNumberFormat="1" applyFont="1" applyFill="1" applyBorder="1" applyAlignment="1" applyProtection="1">
      <alignment vertical="center" wrapText="1"/>
      <protection/>
    </xf>
    <xf numFmtId="165" fontId="3" fillId="0" borderId="10" xfId="0" applyNumberFormat="1" applyFont="1" applyFill="1" applyBorder="1" applyAlignment="1" applyProtection="1">
      <alignment horizontal="left" vertical="center" wrapText="1"/>
      <protection/>
    </xf>
    <xf numFmtId="175" fontId="5" fillId="0" borderId="10" xfId="60" applyNumberFormat="1" applyFont="1" applyFill="1" applyBorder="1" applyAlignment="1">
      <alignment horizontal="center" wrapText="1"/>
    </xf>
    <xf numFmtId="175" fontId="4" fillId="0" borderId="10" xfId="60" applyNumberFormat="1" applyFont="1" applyFill="1" applyBorder="1" applyAlignment="1" applyProtection="1">
      <alignment vertical="center" wrapText="1"/>
      <protection/>
    </xf>
    <xf numFmtId="175" fontId="5" fillId="0" borderId="10" xfId="60" applyNumberFormat="1" applyFont="1" applyFill="1" applyBorder="1" applyAlignment="1">
      <alignment horizontal="justify" wrapText="1"/>
    </xf>
    <xf numFmtId="0" fontId="5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175" fontId="5" fillId="0" borderId="10" xfId="60" applyNumberFormat="1" applyFont="1" applyFill="1" applyBorder="1" applyAlignment="1">
      <alignment horizontal="center" vertical="center" wrapText="1"/>
    </xf>
    <xf numFmtId="175" fontId="4" fillId="33" borderId="10" xfId="60" applyNumberFormat="1" applyFont="1" applyFill="1" applyBorder="1" applyAlignment="1">
      <alignment horizontal="center" vertical="center" wrapText="1"/>
    </xf>
    <xf numFmtId="175" fontId="4" fillId="33" borderId="10" xfId="60" applyNumberFormat="1" applyFont="1" applyFill="1" applyBorder="1" applyAlignment="1" applyProtection="1">
      <alignment vertical="center" wrapText="1"/>
      <protection/>
    </xf>
    <xf numFmtId="175" fontId="5" fillId="33" borderId="10" xfId="60" applyNumberFormat="1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>
      <alignment horizontal="justify" vertical="center" wrapText="1"/>
    </xf>
    <xf numFmtId="175" fontId="4" fillId="33" borderId="10" xfId="6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17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6384" width="9.140625" style="22" customWidth="1"/>
  </cols>
  <sheetData>
    <row r="1" spans="1:2" ht="18.75">
      <c r="A1" s="68"/>
      <c r="B1" s="68"/>
    </row>
    <row r="10" spans="1:9" ht="23.25">
      <c r="A10" s="69" t="s">
        <v>40</v>
      </c>
      <c r="B10" s="69"/>
      <c r="C10" s="69"/>
      <c r="D10" s="69"/>
      <c r="E10" s="69"/>
      <c r="F10" s="69"/>
      <c r="G10" s="69"/>
      <c r="H10" s="69"/>
      <c r="I10" s="69"/>
    </row>
    <row r="11" spans="1:9" ht="23.25">
      <c r="A11" s="69" t="s">
        <v>28</v>
      </c>
      <c r="B11" s="69"/>
      <c r="C11" s="69"/>
      <c r="D11" s="69"/>
      <c r="E11" s="69"/>
      <c r="F11" s="69"/>
      <c r="G11" s="69"/>
      <c r="H11" s="69"/>
      <c r="I11" s="69"/>
    </row>
    <row r="13" spans="1:9" ht="27" customHeight="1">
      <c r="A13" s="70" t="s">
        <v>29</v>
      </c>
      <c r="B13" s="70"/>
      <c r="C13" s="70"/>
      <c r="D13" s="70"/>
      <c r="E13" s="70"/>
      <c r="F13" s="70"/>
      <c r="G13" s="70"/>
      <c r="H13" s="70"/>
      <c r="I13" s="70"/>
    </row>
    <row r="14" spans="1:9" ht="27" customHeight="1">
      <c r="A14" s="70" t="s">
        <v>30</v>
      </c>
      <c r="B14" s="70"/>
      <c r="C14" s="70"/>
      <c r="D14" s="70"/>
      <c r="E14" s="70"/>
      <c r="F14" s="70"/>
      <c r="G14" s="70"/>
      <c r="H14" s="70"/>
      <c r="I14" s="70"/>
    </row>
    <row r="15" spans="1:9" ht="27" customHeight="1">
      <c r="A15" s="70" t="s">
        <v>92</v>
      </c>
      <c r="B15" s="70"/>
      <c r="C15" s="70"/>
      <c r="D15" s="70"/>
      <c r="E15" s="70"/>
      <c r="F15" s="70"/>
      <c r="G15" s="70"/>
      <c r="H15" s="70"/>
      <c r="I15" s="70"/>
    </row>
    <row r="18" spans="1:9" ht="27" customHeight="1">
      <c r="A18" s="70" t="s">
        <v>68</v>
      </c>
      <c r="B18" s="70"/>
      <c r="C18" s="70"/>
      <c r="D18" s="70"/>
      <c r="E18" s="70"/>
      <c r="F18" s="70"/>
      <c r="G18" s="70"/>
      <c r="H18" s="70"/>
      <c r="I18" s="70"/>
    </row>
    <row r="46" spans="1:9" ht="16.5">
      <c r="A46" s="67" t="s">
        <v>31</v>
      </c>
      <c r="B46" s="67"/>
      <c r="C46" s="67"/>
      <c r="D46" s="67"/>
      <c r="E46" s="67"/>
      <c r="F46" s="67"/>
      <c r="G46" s="67"/>
      <c r="H46" s="67"/>
      <c r="I46" s="67"/>
    </row>
    <row r="47" spans="1:9" ht="16.5">
      <c r="A47" s="67" t="s">
        <v>93</v>
      </c>
      <c r="B47" s="67"/>
      <c r="C47" s="67"/>
      <c r="D47" s="67"/>
      <c r="E47" s="67"/>
      <c r="F47" s="67"/>
      <c r="G47" s="67"/>
      <c r="H47" s="67"/>
      <c r="I47" s="67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42"/>
  <sheetViews>
    <sheetView showGridLines="0" tabSelected="1" view="pageBreakPreview" zoomScale="75" zoomScaleNormal="70" zoomScaleSheetLayoutView="75" zoomScalePageLayoutView="0" workbookViewId="0" topLeftCell="A1">
      <pane ySplit="4" topLeftCell="A122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45.421875" style="6" customWidth="1"/>
    <col min="2" max="2" width="17.28125" style="6" customWidth="1"/>
    <col min="3" max="4" width="13.8515625" style="7" customWidth="1"/>
    <col min="5" max="7" width="13.421875" style="7" customWidth="1"/>
    <col min="8" max="19" width="16.140625" style="1" customWidth="1"/>
    <col min="20" max="31" width="16.140625" style="7" customWidth="1"/>
    <col min="32" max="32" width="75.28125" style="6" customWidth="1"/>
    <col min="33" max="16384" width="9.140625" style="1" customWidth="1"/>
  </cols>
  <sheetData>
    <row r="1" spans="1:32" s="8" customFormat="1" ht="77.25" customHeight="1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23" t="s">
        <v>14</v>
      </c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23" t="s">
        <v>14</v>
      </c>
    </row>
    <row r="2" spans="1:32" s="10" customFormat="1" ht="18.75" customHeight="1">
      <c r="A2" s="77" t="s">
        <v>5</v>
      </c>
      <c r="B2" s="74" t="s">
        <v>64</v>
      </c>
      <c r="C2" s="74" t="s">
        <v>19</v>
      </c>
      <c r="D2" s="74" t="s">
        <v>65</v>
      </c>
      <c r="E2" s="74" t="s">
        <v>20</v>
      </c>
      <c r="F2" s="73" t="s">
        <v>15</v>
      </c>
      <c r="G2" s="73"/>
      <c r="H2" s="73" t="s">
        <v>0</v>
      </c>
      <c r="I2" s="73"/>
      <c r="J2" s="73" t="s">
        <v>1</v>
      </c>
      <c r="K2" s="73"/>
      <c r="L2" s="73" t="s">
        <v>2</v>
      </c>
      <c r="M2" s="73"/>
      <c r="N2" s="73" t="s">
        <v>3</v>
      </c>
      <c r="O2" s="73"/>
      <c r="P2" s="73" t="s">
        <v>4</v>
      </c>
      <c r="Q2" s="73"/>
      <c r="R2" s="73" t="s">
        <v>6</v>
      </c>
      <c r="S2" s="73"/>
      <c r="T2" s="73" t="s">
        <v>7</v>
      </c>
      <c r="U2" s="73"/>
      <c r="V2" s="73" t="s">
        <v>8</v>
      </c>
      <c r="W2" s="73"/>
      <c r="X2" s="73" t="s">
        <v>9</v>
      </c>
      <c r="Y2" s="73"/>
      <c r="Z2" s="73" t="s">
        <v>10</v>
      </c>
      <c r="AA2" s="73"/>
      <c r="AB2" s="73" t="s">
        <v>11</v>
      </c>
      <c r="AC2" s="73"/>
      <c r="AD2" s="73" t="s">
        <v>12</v>
      </c>
      <c r="AE2" s="73"/>
      <c r="AF2" s="77" t="s">
        <v>21</v>
      </c>
    </row>
    <row r="3" spans="1:32" s="12" customFormat="1" ht="84" customHeight="1">
      <c r="A3" s="77"/>
      <c r="B3" s="75"/>
      <c r="C3" s="75"/>
      <c r="D3" s="75"/>
      <c r="E3" s="75"/>
      <c r="F3" s="9" t="s">
        <v>17</v>
      </c>
      <c r="G3" s="9" t="s">
        <v>16</v>
      </c>
      <c r="H3" s="11" t="s">
        <v>13</v>
      </c>
      <c r="I3" s="11" t="s">
        <v>18</v>
      </c>
      <c r="J3" s="11" t="s">
        <v>13</v>
      </c>
      <c r="K3" s="11" t="s">
        <v>18</v>
      </c>
      <c r="L3" s="11" t="s">
        <v>13</v>
      </c>
      <c r="M3" s="11" t="s">
        <v>18</v>
      </c>
      <c r="N3" s="11" t="s">
        <v>13</v>
      </c>
      <c r="O3" s="11" t="s">
        <v>18</v>
      </c>
      <c r="P3" s="11" t="s">
        <v>13</v>
      </c>
      <c r="Q3" s="11" t="s">
        <v>18</v>
      </c>
      <c r="R3" s="11" t="s">
        <v>13</v>
      </c>
      <c r="S3" s="11" t="s">
        <v>18</v>
      </c>
      <c r="T3" s="11" t="s">
        <v>13</v>
      </c>
      <c r="U3" s="11" t="s">
        <v>18</v>
      </c>
      <c r="V3" s="11" t="s">
        <v>13</v>
      </c>
      <c r="W3" s="11" t="s">
        <v>18</v>
      </c>
      <c r="X3" s="11" t="s">
        <v>13</v>
      </c>
      <c r="Y3" s="11" t="s">
        <v>18</v>
      </c>
      <c r="Z3" s="11" t="s">
        <v>13</v>
      </c>
      <c r="AA3" s="11" t="s">
        <v>18</v>
      </c>
      <c r="AB3" s="11" t="s">
        <v>13</v>
      </c>
      <c r="AC3" s="11" t="s">
        <v>18</v>
      </c>
      <c r="AD3" s="11" t="s">
        <v>13</v>
      </c>
      <c r="AE3" s="11" t="s">
        <v>18</v>
      </c>
      <c r="AF3" s="77"/>
    </row>
    <row r="4" spans="1:32" s="14" customFormat="1" ht="24.75" customHeight="1">
      <c r="A4" s="13">
        <v>1</v>
      </c>
      <c r="B4" s="13">
        <v>2</v>
      </c>
      <c r="C4" s="13">
        <v>3</v>
      </c>
      <c r="D4" s="13"/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  <c r="W4" s="13">
        <v>22</v>
      </c>
      <c r="X4" s="13">
        <v>23</v>
      </c>
      <c r="Y4" s="13">
        <v>24</v>
      </c>
      <c r="Z4" s="13">
        <v>25</v>
      </c>
      <c r="AA4" s="13">
        <v>26</v>
      </c>
      <c r="AB4" s="13">
        <v>27</v>
      </c>
      <c r="AC4" s="13">
        <v>28</v>
      </c>
      <c r="AD4" s="13">
        <v>29</v>
      </c>
      <c r="AE4" s="13">
        <v>30</v>
      </c>
      <c r="AF4" s="13">
        <v>31</v>
      </c>
    </row>
    <row r="5" spans="1:32" s="16" customFormat="1" ht="18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15"/>
      <c r="Y5" s="15"/>
      <c r="Z5" s="15"/>
      <c r="AA5" s="15"/>
      <c r="AB5" s="15"/>
      <c r="AC5" s="15"/>
      <c r="AD5" s="15"/>
      <c r="AE5" s="15"/>
      <c r="AF5" s="15"/>
    </row>
    <row r="6" spans="1:32" s="16" customFormat="1" ht="18.75">
      <c r="A6" s="15" t="s">
        <v>66</v>
      </c>
      <c r="B6" s="1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s="17" customFormat="1" ht="65.25" customHeight="1">
      <c r="A7" s="25" t="s">
        <v>44</v>
      </c>
      <c r="B7" s="34">
        <f>B8+B22+B36+B50</f>
        <v>1854790.4000000004</v>
      </c>
      <c r="C7" s="34">
        <f>C8+C22+C36+C50</f>
        <v>85402.5</v>
      </c>
      <c r="D7" s="34">
        <f>D8+D22+D36+D50</f>
        <v>85109.5</v>
      </c>
      <c r="E7" s="34">
        <f>E8+E22+E36+E50</f>
        <v>28802.999999999996</v>
      </c>
      <c r="F7" s="3">
        <f>E7/B7*100</f>
        <v>1.552897836866095</v>
      </c>
      <c r="G7" s="3">
        <f>E7/C7*100</f>
        <v>33.72617897602529</v>
      </c>
      <c r="H7" s="34">
        <f aca="true" t="shared" si="0" ref="H7:AE7">H8+H22+H36+H50</f>
        <v>85402.5</v>
      </c>
      <c r="I7" s="34">
        <f t="shared" si="0"/>
        <v>28802.999999999996</v>
      </c>
      <c r="J7" s="34">
        <f t="shared" si="0"/>
        <v>155782.4</v>
      </c>
      <c r="K7" s="34">
        <f t="shared" si="0"/>
        <v>0</v>
      </c>
      <c r="L7" s="34">
        <f t="shared" si="0"/>
        <v>136713.40000000002</v>
      </c>
      <c r="M7" s="34">
        <f t="shared" si="0"/>
        <v>0</v>
      </c>
      <c r="N7" s="34">
        <f t="shared" si="0"/>
        <v>154089.5</v>
      </c>
      <c r="O7" s="34">
        <f t="shared" si="0"/>
        <v>0</v>
      </c>
      <c r="P7" s="34">
        <f t="shared" si="0"/>
        <v>332216.5</v>
      </c>
      <c r="Q7" s="34">
        <f t="shared" si="0"/>
        <v>0</v>
      </c>
      <c r="R7" s="34">
        <f t="shared" si="0"/>
        <v>201112.4</v>
      </c>
      <c r="S7" s="34">
        <f t="shared" si="0"/>
        <v>0</v>
      </c>
      <c r="T7" s="34">
        <f t="shared" si="0"/>
        <v>111688.9</v>
      </c>
      <c r="U7" s="34">
        <f t="shared" si="0"/>
        <v>0</v>
      </c>
      <c r="V7" s="34">
        <f t="shared" si="0"/>
        <v>90771.9</v>
      </c>
      <c r="W7" s="34">
        <f t="shared" si="0"/>
        <v>0</v>
      </c>
      <c r="X7" s="34">
        <f t="shared" si="0"/>
        <v>96693.3</v>
      </c>
      <c r="Y7" s="34">
        <f t="shared" si="0"/>
        <v>0</v>
      </c>
      <c r="Z7" s="34">
        <f t="shared" si="0"/>
        <v>137096.90000000002</v>
      </c>
      <c r="AA7" s="34">
        <f t="shared" si="0"/>
        <v>0</v>
      </c>
      <c r="AB7" s="34">
        <f t="shared" si="0"/>
        <v>127070.40000000001</v>
      </c>
      <c r="AC7" s="34">
        <f t="shared" si="0"/>
        <v>0</v>
      </c>
      <c r="AD7" s="34">
        <f t="shared" si="0"/>
        <v>226152.3</v>
      </c>
      <c r="AE7" s="34">
        <f t="shared" si="0"/>
        <v>0</v>
      </c>
      <c r="AF7" s="25"/>
    </row>
    <row r="8" spans="1:32" s="17" customFormat="1" ht="56.25">
      <c r="A8" s="26" t="s">
        <v>45</v>
      </c>
      <c r="B8" s="33">
        <f>B10+B16</f>
        <v>1730893.1000000003</v>
      </c>
      <c r="C8" s="33">
        <f>C10+C16</f>
        <v>78933.5</v>
      </c>
      <c r="D8" s="33">
        <f>D10+D16</f>
        <v>78733.5</v>
      </c>
      <c r="E8" s="33">
        <f>E10+E16</f>
        <v>27402.1</v>
      </c>
      <c r="F8" s="3">
        <f>E8/B8*100</f>
        <v>1.5831191423664464</v>
      </c>
      <c r="G8" s="3">
        <f>E8/C8*100</f>
        <v>34.71542500966003</v>
      </c>
      <c r="H8" s="33">
        <f aca="true" t="shared" si="1" ref="H8:AE8">H10+H16</f>
        <v>78933.5</v>
      </c>
      <c r="I8" s="33">
        <f t="shared" si="1"/>
        <v>27402.1</v>
      </c>
      <c r="J8" s="33">
        <f t="shared" si="1"/>
        <v>147900.9</v>
      </c>
      <c r="K8" s="33">
        <f t="shared" si="1"/>
        <v>0</v>
      </c>
      <c r="L8" s="33">
        <f t="shared" si="1"/>
        <v>128622.7</v>
      </c>
      <c r="M8" s="33">
        <f t="shared" si="1"/>
        <v>0</v>
      </c>
      <c r="N8" s="33">
        <f t="shared" si="1"/>
        <v>146002</v>
      </c>
      <c r="O8" s="33">
        <f t="shared" si="1"/>
        <v>0</v>
      </c>
      <c r="P8" s="33">
        <f t="shared" si="1"/>
        <v>324528.5</v>
      </c>
      <c r="Q8" s="33">
        <f t="shared" si="1"/>
        <v>0</v>
      </c>
      <c r="R8" s="33">
        <f t="shared" si="1"/>
        <v>193078.4</v>
      </c>
      <c r="S8" s="33">
        <f t="shared" si="1"/>
        <v>0</v>
      </c>
      <c r="T8" s="33">
        <f t="shared" si="1"/>
        <v>106788.9</v>
      </c>
      <c r="U8" s="33">
        <f t="shared" si="1"/>
        <v>0</v>
      </c>
      <c r="V8" s="33">
        <f t="shared" si="1"/>
        <v>68627.9</v>
      </c>
      <c r="W8" s="33">
        <f t="shared" si="1"/>
        <v>0</v>
      </c>
      <c r="X8" s="33">
        <f t="shared" si="1"/>
        <v>89023.3</v>
      </c>
      <c r="Y8" s="33">
        <f t="shared" si="1"/>
        <v>0</v>
      </c>
      <c r="Z8" s="33">
        <f t="shared" si="1"/>
        <v>129280.40000000001</v>
      </c>
      <c r="AA8" s="33">
        <f t="shared" si="1"/>
        <v>0</v>
      </c>
      <c r="AB8" s="33">
        <f t="shared" si="1"/>
        <v>119969.40000000001</v>
      </c>
      <c r="AC8" s="33">
        <f t="shared" si="1"/>
        <v>0</v>
      </c>
      <c r="AD8" s="33">
        <f t="shared" si="1"/>
        <v>198137.19999999998</v>
      </c>
      <c r="AE8" s="33">
        <f t="shared" si="1"/>
        <v>0</v>
      </c>
      <c r="AF8" s="18"/>
    </row>
    <row r="9" spans="1:32" s="17" customFormat="1" ht="18.75">
      <c r="A9" s="4" t="s">
        <v>22</v>
      </c>
      <c r="B9" s="4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8"/>
    </row>
    <row r="10" spans="1:32" s="16" customFormat="1" ht="78.75">
      <c r="A10" s="27" t="s">
        <v>46</v>
      </c>
      <c r="B10" s="32">
        <f>B11</f>
        <v>1646042.0000000002</v>
      </c>
      <c r="C10" s="32">
        <f>C11</f>
        <v>75558.3</v>
      </c>
      <c r="D10" s="32">
        <f>D11</f>
        <v>75358.3</v>
      </c>
      <c r="E10" s="32">
        <f>E11</f>
        <v>25572</v>
      </c>
      <c r="F10" s="3">
        <f>E10/B10*100</f>
        <v>1.5535448062686126</v>
      </c>
      <c r="G10" s="3">
        <f>E10/C10*100</f>
        <v>33.844064781764544</v>
      </c>
      <c r="H10" s="32">
        <f aca="true" t="shared" si="2" ref="H10:AE10">H11</f>
        <v>75558.3</v>
      </c>
      <c r="I10" s="32">
        <f t="shared" si="2"/>
        <v>25572</v>
      </c>
      <c r="J10" s="32">
        <f t="shared" si="2"/>
        <v>141159.5</v>
      </c>
      <c r="K10" s="32">
        <f t="shared" si="2"/>
        <v>0</v>
      </c>
      <c r="L10" s="32">
        <f t="shared" si="2"/>
        <v>122547</v>
      </c>
      <c r="M10" s="32">
        <f t="shared" si="2"/>
        <v>0</v>
      </c>
      <c r="N10" s="32">
        <f t="shared" si="2"/>
        <v>136972.2</v>
      </c>
      <c r="O10" s="32">
        <f t="shared" si="2"/>
        <v>0</v>
      </c>
      <c r="P10" s="32">
        <f t="shared" si="2"/>
        <v>303456.9</v>
      </c>
      <c r="Q10" s="32">
        <f t="shared" si="2"/>
        <v>0</v>
      </c>
      <c r="R10" s="32">
        <f t="shared" si="2"/>
        <v>184642.9</v>
      </c>
      <c r="S10" s="32">
        <f t="shared" si="2"/>
        <v>0</v>
      </c>
      <c r="T10" s="32">
        <f t="shared" si="2"/>
        <v>104234.5</v>
      </c>
      <c r="U10" s="32">
        <f t="shared" si="2"/>
        <v>0</v>
      </c>
      <c r="V10" s="32">
        <f t="shared" si="2"/>
        <v>66022</v>
      </c>
      <c r="W10" s="32">
        <f t="shared" si="2"/>
        <v>0</v>
      </c>
      <c r="X10" s="32">
        <f t="shared" si="2"/>
        <v>84963.5</v>
      </c>
      <c r="Y10" s="32">
        <f t="shared" si="2"/>
        <v>0</v>
      </c>
      <c r="Z10" s="32">
        <f t="shared" si="2"/>
        <v>122348.1</v>
      </c>
      <c r="AA10" s="32">
        <f t="shared" si="2"/>
        <v>0</v>
      </c>
      <c r="AB10" s="32">
        <f t="shared" si="2"/>
        <v>114177.3</v>
      </c>
      <c r="AC10" s="32">
        <f t="shared" si="2"/>
        <v>0</v>
      </c>
      <c r="AD10" s="32">
        <f t="shared" si="2"/>
        <v>189959.8</v>
      </c>
      <c r="AE10" s="32">
        <f t="shared" si="2"/>
        <v>0</v>
      </c>
      <c r="AF10" s="48" t="s">
        <v>71</v>
      </c>
    </row>
    <row r="11" spans="1:32" s="17" customFormat="1" ht="18.75">
      <c r="A11" s="5" t="s">
        <v>32</v>
      </c>
      <c r="B11" s="29">
        <f>H11+J11+L11+N11+P11+R11+T11+V11+X11+Z11+AB11+AD11</f>
        <v>1646042.0000000002</v>
      </c>
      <c r="C11" s="2">
        <f>C12+C13+C14+C15</f>
        <v>75558.3</v>
      </c>
      <c r="D11" s="2">
        <f>D12+D13+D14+D15</f>
        <v>75358.3</v>
      </c>
      <c r="E11" s="2">
        <f>E12+E13+E14+E15</f>
        <v>25572</v>
      </c>
      <c r="F11" s="3">
        <f>E11/B11*100</f>
        <v>1.5535448062686126</v>
      </c>
      <c r="G11" s="3">
        <f>E11/C11*100</f>
        <v>33.844064781764544</v>
      </c>
      <c r="H11" s="2">
        <f>H12+H13</f>
        <v>75558.3</v>
      </c>
      <c r="I11" s="2">
        <f aca="true" t="shared" si="3" ref="I11:AE11">I12+I13</f>
        <v>25572</v>
      </c>
      <c r="J11" s="2">
        <f t="shared" si="3"/>
        <v>141159.5</v>
      </c>
      <c r="K11" s="2">
        <f t="shared" si="3"/>
        <v>0</v>
      </c>
      <c r="L11" s="2">
        <f t="shared" si="3"/>
        <v>122547</v>
      </c>
      <c r="M11" s="2">
        <f t="shared" si="3"/>
        <v>0</v>
      </c>
      <c r="N11" s="2">
        <f t="shared" si="3"/>
        <v>136972.2</v>
      </c>
      <c r="O11" s="2">
        <f t="shared" si="3"/>
        <v>0</v>
      </c>
      <c r="P11" s="2">
        <f t="shared" si="3"/>
        <v>303456.9</v>
      </c>
      <c r="Q11" s="2">
        <f t="shared" si="3"/>
        <v>0</v>
      </c>
      <c r="R11" s="2">
        <f t="shared" si="3"/>
        <v>184642.9</v>
      </c>
      <c r="S11" s="2">
        <f t="shared" si="3"/>
        <v>0</v>
      </c>
      <c r="T11" s="2">
        <f t="shared" si="3"/>
        <v>104234.5</v>
      </c>
      <c r="U11" s="2">
        <f t="shared" si="3"/>
        <v>0</v>
      </c>
      <c r="V11" s="2">
        <f t="shared" si="3"/>
        <v>66022</v>
      </c>
      <c r="W11" s="2">
        <f t="shared" si="3"/>
        <v>0</v>
      </c>
      <c r="X11" s="2">
        <f t="shared" si="3"/>
        <v>84963.5</v>
      </c>
      <c r="Y11" s="2">
        <f t="shared" si="3"/>
        <v>0</v>
      </c>
      <c r="Z11" s="2">
        <f t="shared" si="3"/>
        <v>122348.1</v>
      </c>
      <c r="AA11" s="2">
        <f t="shared" si="3"/>
        <v>0</v>
      </c>
      <c r="AB11" s="2">
        <f t="shared" si="3"/>
        <v>114177.3</v>
      </c>
      <c r="AC11" s="2">
        <f t="shared" si="3"/>
        <v>0</v>
      </c>
      <c r="AD11" s="2">
        <f t="shared" si="3"/>
        <v>189959.8</v>
      </c>
      <c r="AE11" s="2">
        <f t="shared" si="3"/>
        <v>0</v>
      </c>
      <c r="AF11" s="18"/>
    </row>
    <row r="12" spans="1:32" s="16" customFormat="1" ht="18.75">
      <c r="A12" s="4" t="s">
        <v>24</v>
      </c>
      <c r="B12" s="29">
        <f>H12+J12+L12+N12+P12+R12+T12+V12+X12+Z12+AB12+AD12</f>
        <v>1406497</v>
      </c>
      <c r="C12" s="3">
        <f>H12</f>
        <v>59287</v>
      </c>
      <c r="D12" s="3">
        <v>59287</v>
      </c>
      <c r="E12" s="3">
        <f>I12</f>
        <v>18094</v>
      </c>
      <c r="F12" s="3">
        <f>E12/B12*100</f>
        <v>1.286458485158518</v>
      </c>
      <c r="G12" s="3">
        <f>E12/C12*100</f>
        <v>30.51933813483563</v>
      </c>
      <c r="H12" s="3">
        <v>59287</v>
      </c>
      <c r="I12" s="3">
        <v>18094</v>
      </c>
      <c r="J12" s="3">
        <v>121091</v>
      </c>
      <c r="K12" s="3"/>
      <c r="L12" s="3">
        <v>104762</v>
      </c>
      <c r="M12" s="3"/>
      <c r="N12" s="3">
        <v>110032</v>
      </c>
      <c r="O12" s="3"/>
      <c r="P12" s="3">
        <v>279783</v>
      </c>
      <c r="Q12" s="3"/>
      <c r="R12" s="3">
        <v>162928</v>
      </c>
      <c r="S12" s="3"/>
      <c r="T12" s="3">
        <v>80579</v>
      </c>
      <c r="U12" s="3"/>
      <c r="V12" s="3">
        <v>51588</v>
      </c>
      <c r="W12" s="3"/>
      <c r="X12" s="3">
        <v>70195</v>
      </c>
      <c r="Y12" s="3"/>
      <c r="Z12" s="3">
        <v>102191</v>
      </c>
      <c r="AA12" s="3"/>
      <c r="AB12" s="3">
        <v>97923</v>
      </c>
      <c r="AC12" s="3"/>
      <c r="AD12" s="3">
        <v>166138</v>
      </c>
      <c r="AE12" s="3"/>
      <c r="AF12" s="48"/>
    </row>
    <row r="13" spans="1:32" s="17" customFormat="1" ht="18.75">
      <c r="A13" s="4" t="s">
        <v>25</v>
      </c>
      <c r="B13" s="29">
        <f>H13+J13+L13+N13+P13+R13+T13+V13+X13+Z13+AB13+AD13</f>
        <v>239544.99999999997</v>
      </c>
      <c r="C13" s="3">
        <f>H13</f>
        <v>16271.3</v>
      </c>
      <c r="D13" s="3">
        <v>16071.3</v>
      </c>
      <c r="E13" s="3">
        <f>I13+K13+M13+O13+Q13+S13+U13+W13+Y13+AA13+AC13+AE13</f>
        <v>7478</v>
      </c>
      <c r="F13" s="3">
        <f>E13/B13*100</f>
        <v>3.1217516541777126</v>
      </c>
      <c r="G13" s="3">
        <f>E13/C13*100</f>
        <v>45.95822091658319</v>
      </c>
      <c r="H13" s="3">
        <v>16271.3</v>
      </c>
      <c r="I13" s="3">
        <v>7478</v>
      </c>
      <c r="J13" s="3">
        <v>20068.5</v>
      </c>
      <c r="K13" s="3">
        <v>0</v>
      </c>
      <c r="L13" s="3">
        <v>17785</v>
      </c>
      <c r="M13" s="3">
        <v>0</v>
      </c>
      <c r="N13" s="3">
        <v>26940.2</v>
      </c>
      <c r="O13" s="3">
        <v>0</v>
      </c>
      <c r="P13" s="3">
        <v>23673.9</v>
      </c>
      <c r="Q13" s="3">
        <v>0</v>
      </c>
      <c r="R13" s="3">
        <v>21714.9</v>
      </c>
      <c r="S13" s="3">
        <v>0</v>
      </c>
      <c r="T13" s="3">
        <v>23655.5</v>
      </c>
      <c r="U13" s="3">
        <v>0</v>
      </c>
      <c r="V13" s="3">
        <v>14434</v>
      </c>
      <c r="W13" s="3">
        <v>0</v>
      </c>
      <c r="X13" s="3">
        <v>14768.5</v>
      </c>
      <c r="Y13" s="3">
        <v>0</v>
      </c>
      <c r="Z13" s="3">
        <v>20157.1</v>
      </c>
      <c r="AA13" s="3">
        <v>0</v>
      </c>
      <c r="AB13" s="3">
        <v>16254.3</v>
      </c>
      <c r="AC13" s="3">
        <v>0</v>
      </c>
      <c r="AD13" s="3">
        <v>23821.8</v>
      </c>
      <c r="AE13" s="3">
        <v>0</v>
      </c>
      <c r="AF13" s="18"/>
    </row>
    <row r="14" spans="1:32" s="17" customFormat="1" ht="18.75">
      <c r="A14" s="4" t="s">
        <v>26</v>
      </c>
      <c r="B14" s="4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8"/>
    </row>
    <row r="15" spans="1:32" s="17" customFormat="1" ht="18.75">
      <c r="A15" s="4" t="s">
        <v>27</v>
      </c>
      <c r="B15" s="4"/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8"/>
    </row>
    <row r="16" spans="1:32" s="16" customFormat="1" ht="75">
      <c r="A16" s="27" t="s">
        <v>47</v>
      </c>
      <c r="B16" s="32">
        <f>B17</f>
        <v>84851.1</v>
      </c>
      <c r="C16" s="32">
        <f>C17</f>
        <v>3375.2</v>
      </c>
      <c r="D16" s="32">
        <f>D17</f>
        <v>3375.2</v>
      </c>
      <c r="E16" s="32">
        <f>E17</f>
        <v>1830.1</v>
      </c>
      <c r="F16" s="3">
        <f>E16/B16*100</f>
        <v>2.156837094628119</v>
      </c>
      <c r="G16" s="3">
        <f>E16/C16*100</f>
        <v>54.22197203128704</v>
      </c>
      <c r="H16" s="32">
        <f aca="true" t="shared" si="4" ref="H16:AE16">H17</f>
        <v>3375.2</v>
      </c>
      <c r="I16" s="32">
        <f t="shared" si="4"/>
        <v>1830.1</v>
      </c>
      <c r="J16" s="32">
        <f t="shared" si="4"/>
        <v>6741.4</v>
      </c>
      <c r="K16" s="32">
        <f t="shared" si="4"/>
        <v>0</v>
      </c>
      <c r="L16" s="32">
        <f t="shared" si="4"/>
        <v>6075.7</v>
      </c>
      <c r="M16" s="32">
        <f t="shared" si="4"/>
        <v>0</v>
      </c>
      <c r="N16" s="32">
        <f t="shared" si="4"/>
        <v>9029.8</v>
      </c>
      <c r="O16" s="32">
        <f t="shared" si="4"/>
        <v>0</v>
      </c>
      <c r="P16" s="32">
        <f t="shared" si="4"/>
        <v>21071.6</v>
      </c>
      <c r="Q16" s="32">
        <f t="shared" si="4"/>
        <v>0</v>
      </c>
      <c r="R16" s="32">
        <f t="shared" si="4"/>
        <v>8435.5</v>
      </c>
      <c r="S16" s="32">
        <f t="shared" si="4"/>
        <v>0</v>
      </c>
      <c r="T16" s="32">
        <f t="shared" si="4"/>
        <v>2554.4</v>
      </c>
      <c r="U16" s="32">
        <f t="shared" si="4"/>
        <v>0</v>
      </c>
      <c r="V16" s="32">
        <f t="shared" si="4"/>
        <v>2605.9</v>
      </c>
      <c r="W16" s="32">
        <f t="shared" si="4"/>
        <v>0</v>
      </c>
      <c r="X16" s="32">
        <f t="shared" si="4"/>
        <v>4059.8</v>
      </c>
      <c r="Y16" s="32">
        <f t="shared" si="4"/>
        <v>0</v>
      </c>
      <c r="Z16" s="32">
        <f t="shared" si="4"/>
        <v>6932.3</v>
      </c>
      <c r="AA16" s="32">
        <f t="shared" si="4"/>
        <v>0</v>
      </c>
      <c r="AB16" s="32">
        <f t="shared" si="4"/>
        <v>5792.1</v>
      </c>
      <c r="AC16" s="32">
        <f t="shared" si="4"/>
        <v>0</v>
      </c>
      <c r="AD16" s="32">
        <f t="shared" si="4"/>
        <v>8177.400000000001</v>
      </c>
      <c r="AE16" s="32">
        <f t="shared" si="4"/>
        <v>0</v>
      </c>
      <c r="AF16" s="48" t="s">
        <v>72</v>
      </c>
    </row>
    <row r="17" spans="1:32" s="17" customFormat="1" ht="18.75">
      <c r="A17" s="5" t="s">
        <v>32</v>
      </c>
      <c r="B17" s="29">
        <f>H17+J17+L17+N17+P17+R17+T17+V17+X17+Z17+AB17+AD17</f>
        <v>84851.1</v>
      </c>
      <c r="C17" s="2">
        <f>C18+C19+C20+C21</f>
        <v>3375.2</v>
      </c>
      <c r="D17" s="2">
        <f>D18+D19+D20+D21</f>
        <v>3375.2</v>
      </c>
      <c r="E17" s="2">
        <f>E18+E19+E20+E21</f>
        <v>1830.1</v>
      </c>
      <c r="F17" s="3">
        <f>E17/B17*100</f>
        <v>2.156837094628119</v>
      </c>
      <c r="G17" s="3">
        <f>E17/C17*100</f>
        <v>54.22197203128704</v>
      </c>
      <c r="H17" s="2">
        <f aca="true" t="shared" si="5" ref="H17:AE17">H18+H19</f>
        <v>3375.2</v>
      </c>
      <c r="I17" s="2">
        <f t="shared" si="5"/>
        <v>1830.1</v>
      </c>
      <c r="J17" s="2">
        <f t="shared" si="5"/>
        <v>6741.4</v>
      </c>
      <c r="K17" s="2">
        <f t="shared" si="5"/>
        <v>0</v>
      </c>
      <c r="L17" s="2">
        <f t="shared" si="5"/>
        <v>6075.7</v>
      </c>
      <c r="M17" s="2">
        <f t="shared" si="5"/>
        <v>0</v>
      </c>
      <c r="N17" s="2">
        <f t="shared" si="5"/>
        <v>9029.8</v>
      </c>
      <c r="O17" s="2">
        <f t="shared" si="5"/>
        <v>0</v>
      </c>
      <c r="P17" s="2">
        <f t="shared" si="5"/>
        <v>21071.6</v>
      </c>
      <c r="Q17" s="2">
        <f t="shared" si="5"/>
        <v>0</v>
      </c>
      <c r="R17" s="2">
        <f t="shared" si="5"/>
        <v>8435.5</v>
      </c>
      <c r="S17" s="2">
        <f t="shared" si="5"/>
        <v>0</v>
      </c>
      <c r="T17" s="2">
        <f t="shared" si="5"/>
        <v>2554.4</v>
      </c>
      <c r="U17" s="2">
        <f t="shared" si="5"/>
        <v>0</v>
      </c>
      <c r="V17" s="2">
        <f t="shared" si="5"/>
        <v>2605.9</v>
      </c>
      <c r="W17" s="2">
        <f t="shared" si="5"/>
        <v>0</v>
      </c>
      <c r="X17" s="2">
        <f t="shared" si="5"/>
        <v>4059.8</v>
      </c>
      <c r="Y17" s="2">
        <f t="shared" si="5"/>
        <v>0</v>
      </c>
      <c r="Z17" s="2">
        <f t="shared" si="5"/>
        <v>6932.3</v>
      </c>
      <c r="AA17" s="2">
        <f t="shared" si="5"/>
        <v>0</v>
      </c>
      <c r="AB17" s="2">
        <f t="shared" si="5"/>
        <v>5792.1</v>
      </c>
      <c r="AC17" s="2">
        <f t="shared" si="5"/>
        <v>0</v>
      </c>
      <c r="AD17" s="2">
        <f t="shared" si="5"/>
        <v>8177.400000000001</v>
      </c>
      <c r="AE17" s="2">
        <f t="shared" si="5"/>
        <v>0</v>
      </c>
      <c r="AF17" s="18"/>
    </row>
    <row r="18" spans="1:32" s="16" customFormat="1" ht="18.75">
      <c r="A18" s="4" t="s">
        <v>24</v>
      </c>
      <c r="B18" s="29">
        <f>H18+J18+L18+N18+P18+R18+T18+V18+X18+Z18+AB18+AD18</f>
        <v>2618.8</v>
      </c>
      <c r="C18" s="3">
        <f>H18</f>
        <v>0</v>
      </c>
      <c r="D18" s="3"/>
      <c r="E18" s="3"/>
      <c r="F18" s="3"/>
      <c r="G18" s="3"/>
      <c r="H18" s="3"/>
      <c r="I18" s="3"/>
      <c r="J18" s="3">
        <v>218</v>
      </c>
      <c r="K18" s="3"/>
      <c r="L18" s="3">
        <v>218</v>
      </c>
      <c r="M18" s="3"/>
      <c r="N18" s="3">
        <v>218</v>
      </c>
      <c r="O18" s="3"/>
      <c r="P18" s="3">
        <v>218</v>
      </c>
      <c r="Q18" s="3"/>
      <c r="R18" s="3">
        <v>654</v>
      </c>
      <c r="S18" s="3"/>
      <c r="T18" s="3"/>
      <c r="U18" s="3"/>
      <c r="V18" s="3"/>
      <c r="W18" s="3"/>
      <c r="X18" s="3">
        <v>218</v>
      </c>
      <c r="Y18" s="3"/>
      <c r="Z18" s="3">
        <v>218</v>
      </c>
      <c r="AA18" s="3"/>
      <c r="AB18" s="3">
        <v>218</v>
      </c>
      <c r="AC18" s="3"/>
      <c r="AD18" s="3">
        <v>438.8</v>
      </c>
      <c r="AE18" s="3"/>
      <c r="AF18" s="30"/>
    </row>
    <row r="19" spans="1:32" s="17" customFormat="1" ht="18.75">
      <c r="A19" s="4" t="s">
        <v>25</v>
      </c>
      <c r="B19" s="29">
        <f>H19+J19+L19+N19+P19+R19+T19+V19+X19+Z19+AB19+AD19</f>
        <v>82232.30000000002</v>
      </c>
      <c r="C19" s="3">
        <f>H19</f>
        <v>3375.2</v>
      </c>
      <c r="D19" s="3">
        <v>3375.2</v>
      </c>
      <c r="E19" s="3">
        <f>I19+K19+M19+O19+Q19+S19+U19+W19+Y19+AA19+AC19+AE19</f>
        <v>1830.1</v>
      </c>
      <c r="F19" s="3">
        <f>E19/B19*100</f>
        <v>2.2255245201702976</v>
      </c>
      <c r="G19" s="3">
        <f>E19/C19*100</f>
        <v>54.22197203128704</v>
      </c>
      <c r="H19" s="3">
        <v>3375.2</v>
      </c>
      <c r="I19" s="3">
        <v>1830.1</v>
      </c>
      <c r="J19" s="3">
        <v>6523.4</v>
      </c>
      <c r="K19" s="3"/>
      <c r="L19" s="3">
        <v>5857.7</v>
      </c>
      <c r="M19" s="3"/>
      <c r="N19" s="3">
        <v>8811.8</v>
      </c>
      <c r="O19" s="3"/>
      <c r="P19" s="3">
        <v>20853.6</v>
      </c>
      <c r="Q19" s="3"/>
      <c r="R19" s="3">
        <v>7781.5</v>
      </c>
      <c r="S19" s="3"/>
      <c r="T19" s="3">
        <v>2554.4</v>
      </c>
      <c r="U19" s="3"/>
      <c r="V19" s="3">
        <v>2605.9</v>
      </c>
      <c r="W19" s="3"/>
      <c r="X19" s="3">
        <v>3841.8</v>
      </c>
      <c r="Y19" s="3"/>
      <c r="Z19" s="3">
        <v>6714.3</v>
      </c>
      <c r="AA19" s="3"/>
      <c r="AB19" s="3">
        <v>5574.1</v>
      </c>
      <c r="AC19" s="3"/>
      <c r="AD19" s="3">
        <v>7738.6</v>
      </c>
      <c r="AE19" s="3"/>
      <c r="AF19" s="18"/>
    </row>
    <row r="20" spans="1:32" s="17" customFormat="1" ht="18.75">
      <c r="A20" s="4" t="s">
        <v>26</v>
      </c>
      <c r="B20" s="4"/>
      <c r="C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8"/>
    </row>
    <row r="21" spans="1:32" s="17" customFormat="1" ht="18.75">
      <c r="A21" s="4" t="s">
        <v>27</v>
      </c>
      <c r="B21" s="4"/>
      <c r="C21" s="3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8"/>
    </row>
    <row r="22" spans="1:32" s="17" customFormat="1" ht="75">
      <c r="A22" s="26" t="s">
        <v>48</v>
      </c>
      <c r="B22" s="33">
        <f>B24+B30</f>
        <v>2074</v>
      </c>
      <c r="C22" s="33">
        <f>C24+C30</f>
        <v>378</v>
      </c>
      <c r="D22" s="33">
        <f>D24+D30</f>
        <v>285</v>
      </c>
      <c r="E22" s="33">
        <f>E24+E30</f>
        <v>189.3</v>
      </c>
      <c r="F22" s="3">
        <f>E22/B22*100</f>
        <v>9.127290260366443</v>
      </c>
      <c r="G22" s="3">
        <f>E22/C22*100</f>
        <v>50.079365079365076</v>
      </c>
      <c r="H22" s="33">
        <f aca="true" t="shared" si="6" ref="H22:AE22">H24+H30</f>
        <v>378</v>
      </c>
      <c r="I22" s="33">
        <f t="shared" si="6"/>
        <v>189.3</v>
      </c>
      <c r="J22" s="33">
        <f t="shared" si="6"/>
        <v>111.5</v>
      </c>
      <c r="K22" s="33">
        <f t="shared" si="6"/>
        <v>0</v>
      </c>
      <c r="L22" s="33">
        <f t="shared" si="6"/>
        <v>127.5</v>
      </c>
      <c r="M22" s="33">
        <f t="shared" si="6"/>
        <v>0</v>
      </c>
      <c r="N22" s="33">
        <f t="shared" si="6"/>
        <v>179.5</v>
      </c>
      <c r="O22" s="33">
        <f t="shared" si="6"/>
        <v>0</v>
      </c>
      <c r="P22" s="33">
        <f t="shared" si="6"/>
        <v>200</v>
      </c>
      <c r="Q22" s="33">
        <f t="shared" si="6"/>
        <v>0</v>
      </c>
      <c r="R22" s="33">
        <f t="shared" si="6"/>
        <v>580</v>
      </c>
      <c r="S22" s="33">
        <f t="shared" si="6"/>
        <v>0</v>
      </c>
      <c r="T22" s="33">
        <f t="shared" si="6"/>
        <v>0</v>
      </c>
      <c r="U22" s="33">
        <f t="shared" si="6"/>
        <v>0</v>
      </c>
      <c r="V22" s="33">
        <f t="shared" si="6"/>
        <v>10</v>
      </c>
      <c r="W22" s="33">
        <f t="shared" si="6"/>
        <v>0</v>
      </c>
      <c r="X22" s="33">
        <f t="shared" si="6"/>
        <v>100</v>
      </c>
      <c r="Y22" s="33">
        <f t="shared" si="6"/>
        <v>0</v>
      </c>
      <c r="Z22" s="33">
        <f t="shared" si="6"/>
        <v>242.5</v>
      </c>
      <c r="AA22" s="33">
        <f t="shared" si="6"/>
        <v>0</v>
      </c>
      <c r="AB22" s="33">
        <f t="shared" si="6"/>
        <v>0</v>
      </c>
      <c r="AC22" s="33">
        <f t="shared" si="6"/>
        <v>0</v>
      </c>
      <c r="AD22" s="33">
        <f t="shared" si="6"/>
        <v>145</v>
      </c>
      <c r="AE22" s="33">
        <f t="shared" si="6"/>
        <v>0</v>
      </c>
      <c r="AF22" s="18"/>
    </row>
    <row r="23" spans="1:32" s="17" customFormat="1" ht="18.75">
      <c r="A23" s="4" t="s">
        <v>22</v>
      </c>
      <c r="B23" s="4"/>
      <c r="C23" s="3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8"/>
    </row>
    <row r="24" spans="1:32" s="16" customFormat="1" ht="93.75">
      <c r="A24" s="27" t="s">
        <v>49</v>
      </c>
      <c r="B24" s="32">
        <f>B25</f>
        <v>1274.5</v>
      </c>
      <c r="C24" s="32">
        <f>C25</f>
        <v>378</v>
      </c>
      <c r="D24" s="32">
        <f>D25</f>
        <v>285</v>
      </c>
      <c r="E24" s="32">
        <f>E25</f>
        <v>189.3</v>
      </c>
      <c r="F24" s="3">
        <f>E24/B24*100</f>
        <v>14.852883483719106</v>
      </c>
      <c r="G24" s="3">
        <f>E24/C24*100</f>
        <v>50.079365079365076</v>
      </c>
      <c r="H24" s="32">
        <f aca="true" t="shared" si="7" ref="H24:AE24">H25</f>
        <v>378</v>
      </c>
      <c r="I24" s="32">
        <f t="shared" si="7"/>
        <v>189.3</v>
      </c>
      <c r="J24" s="32">
        <f t="shared" si="7"/>
        <v>8</v>
      </c>
      <c r="K24" s="32">
        <f t="shared" si="7"/>
        <v>0</v>
      </c>
      <c r="L24" s="32">
        <f t="shared" si="7"/>
        <v>24</v>
      </c>
      <c r="M24" s="32">
        <f t="shared" si="7"/>
        <v>0</v>
      </c>
      <c r="N24" s="32">
        <f t="shared" si="7"/>
        <v>179.5</v>
      </c>
      <c r="O24" s="32">
        <f t="shared" si="7"/>
        <v>0</v>
      </c>
      <c r="P24" s="32">
        <f t="shared" si="7"/>
        <v>200</v>
      </c>
      <c r="Q24" s="32">
        <f t="shared" si="7"/>
        <v>0</v>
      </c>
      <c r="R24" s="32">
        <f t="shared" si="7"/>
        <v>30</v>
      </c>
      <c r="S24" s="32">
        <f t="shared" si="7"/>
        <v>0</v>
      </c>
      <c r="T24" s="32">
        <f t="shared" si="7"/>
        <v>0</v>
      </c>
      <c r="U24" s="32">
        <f t="shared" si="7"/>
        <v>0</v>
      </c>
      <c r="V24" s="32">
        <f t="shared" si="7"/>
        <v>10</v>
      </c>
      <c r="W24" s="32">
        <f t="shared" si="7"/>
        <v>0</v>
      </c>
      <c r="X24" s="32">
        <f t="shared" si="7"/>
        <v>100</v>
      </c>
      <c r="Y24" s="32">
        <f t="shared" si="7"/>
        <v>0</v>
      </c>
      <c r="Z24" s="32">
        <f t="shared" si="7"/>
        <v>200</v>
      </c>
      <c r="AA24" s="32">
        <f t="shared" si="7"/>
        <v>0</v>
      </c>
      <c r="AB24" s="32">
        <f t="shared" si="7"/>
        <v>0</v>
      </c>
      <c r="AC24" s="32">
        <f t="shared" si="7"/>
        <v>0</v>
      </c>
      <c r="AD24" s="32">
        <f t="shared" si="7"/>
        <v>145</v>
      </c>
      <c r="AE24" s="32">
        <f t="shared" si="7"/>
        <v>0</v>
      </c>
      <c r="AF24" s="28"/>
    </row>
    <row r="25" spans="1:32" s="17" customFormat="1" ht="18.75">
      <c r="A25" s="5" t="s">
        <v>32</v>
      </c>
      <c r="B25" s="29">
        <f>H25+J25+L25+N25+P25+R25+T25+V25+X25+Z25+AB25+AD25</f>
        <v>1274.5</v>
      </c>
      <c r="C25" s="2">
        <f>C26+C27+C28+C29</f>
        <v>378</v>
      </c>
      <c r="D25" s="2">
        <f>D26+D27+D28+D29</f>
        <v>285</v>
      </c>
      <c r="E25" s="2">
        <f>E26+E27+E28+E29</f>
        <v>189.3</v>
      </c>
      <c r="F25" s="3">
        <f>E25/B25*100</f>
        <v>14.852883483719106</v>
      </c>
      <c r="G25" s="3">
        <f>E25/C25*100</f>
        <v>50.079365079365076</v>
      </c>
      <c r="H25" s="2">
        <f aca="true" t="shared" si="8" ref="H25:AE25">H26+H27</f>
        <v>378</v>
      </c>
      <c r="I25" s="2">
        <f t="shared" si="8"/>
        <v>189.3</v>
      </c>
      <c r="J25" s="2">
        <f t="shared" si="8"/>
        <v>8</v>
      </c>
      <c r="K25" s="2">
        <f t="shared" si="8"/>
        <v>0</v>
      </c>
      <c r="L25" s="2">
        <f t="shared" si="8"/>
        <v>24</v>
      </c>
      <c r="M25" s="2">
        <f t="shared" si="8"/>
        <v>0</v>
      </c>
      <c r="N25" s="2">
        <f t="shared" si="8"/>
        <v>179.5</v>
      </c>
      <c r="O25" s="2">
        <f t="shared" si="8"/>
        <v>0</v>
      </c>
      <c r="P25" s="2">
        <f t="shared" si="8"/>
        <v>200</v>
      </c>
      <c r="Q25" s="2">
        <f t="shared" si="8"/>
        <v>0</v>
      </c>
      <c r="R25" s="2">
        <f t="shared" si="8"/>
        <v>30</v>
      </c>
      <c r="S25" s="2">
        <f t="shared" si="8"/>
        <v>0</v>
      </c>
      <c r="T25" s="2">
        <f t="shared" si="8"/>
        <v>0</v>
      </c>
      <c r="U25" s="2">
        <f t="shared" si="8"/>
        <v>0</v>
      </c>
      <c r="V25" s="2">
        <f t="shared" si="8"/>
        <v>10</v>
      </c>
      <c r="W25" s="2">
        <f t="shared" si="8"/>
        <v>0</v>
      </c>
      <c r="X25" s="2">
        <f t="shared" si="8"/>
        <v>100</v>
      </c>
      <c r="Y25" s="2">
        <f t="shared" si="8"/>
        <v>0</v>
      </c>
      <c r="Z25" s="2">
        <f t="shared" si="8"/>
        <v>200</v>
      </c>
      <c r="AA25" s="2">
        <f t="shared" si="8"/>
        <v>0</v>
      </c>
      <c r="AB25" s="2">
        <f t="shared" si="8"/>
        <v>0</v>
      </c>
      <c r="AC25" s="2">
        <f t="shared" si="8"/>
        <v>0</v>
      </c>
      <c r="AD25" s="2">
        <f t="shared" si="8"/>
        <v>145</v>
      </c>
      <c r="AE25" s="2">
        <f t="shared" si="8"/>
        <v>0</v>
      </c>
      <c r="AF25" s="18"/>
    </row>
    <row r="26" spans="1:32" s="16" customFormat="1" ht="18.75">
      <c r="A26" s="4" t="s">
        <v>24</v>
      </c>
      <c r="B26" s="29">
        <f>H26+J26+L26+N26+P26+R26+T26+V26+X26+Z26+AB26+AD26</f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0"/>
    </row>
    <row r="27" spans="1:32" s="17" customFormat="1" ht="18.75">
      <c r="A27" s="4" t="s">
        <v>25</v>
      </c>
      <c r="B27" s="29">
        <f>H27+J27+L27+N27+P27+R27+T27+V27+X27+Z27+AB27+AD27</f>
        <v>1274.5</v>
      </c>
      <c r="C27" s="3">
        <f>H27</f>
        <v>378</v>
      </c>
      <c r="D27" s="3">
        <v>285</v>
      </c>
      <c r="E27" s="3">
        <f>I27+K27+M27+O27+Q27+S27+U27+W27+Y27+AA27+AC27+AE27</f>
        <v>189.3</v>
      </c>
      <c r="F27" s="3">
        <f>E27/B27*100</f>
        <v>14.852883483719106</v>
      </c>
      <c r="G27" s="3">
        <f>E27/C27*100</f>
        <v>50.079365079365076</v>
      </c>
      <c r="H27" s="3">
        <v>378</v>
      </c>
      <c r="I27" s="3">
        <v>189.3</v>
      </c>
      <c r="J27" s="3">
        <v>8</v>
      </c>
      <c r="K27" s="3"/>
      <c r="L27" s="3">
        <v>24</v>
      </c>
      <c r="M27" s="3"/>
      <c r="N27" s="3">
        <v>179.5</v>
      </c>
      <c r="O27" s="3"/>
      <c r="P27" s="3">
        <v>200</v>
      </c>
      <c r="Q27" s="3"/>
      <c r="R27" s="3">
        <v>30</v>
      </c>
      <c r="S27" s="3"/>
      <c r="T27" s="3"/>
      <c r="U27" s="3"/>
      <c r="V27" s="3">
        <v>10</v>
      </c>
      <c r="W27" s="3"/>
      <c r="X27" s="3">
        <v>100</v>
      </c>
      <c r="Y27" s="3"/>
      <c r="Z27" s="3">
        <v>200</v>
      </c>
      <c r="AA27" s="3"/>
      <c r="AB27" s="3"/>
      <c r="AC27" s="3"/>
      <c r="AD27" s="3">
        <v>145</v>
      </c>
      <c r="AE27" s="3"/>
      <c r="AF27" s="30" t="s">
        <v>73</v>
      </c>
    </row>
    <row r="28" spans="1:32" s="17" customFormat="1" ht="18.75">
      <c r="A28" s="4" t="s">
        <v>26</v>
      </c>
      <c r="B28" s="4"/>
      <c r="C28" s="3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8"/>
    </row>
    <row r="29" spans="1:32" s="17" customFormat="1" ht="18.75">
      <c r="A29" s="4" t="s">
        <v>27</v>
      </c>
      <c r="B29" s="4"/>
      <c r="C29" s="3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8"/>
    </row>
    <row r="30" spans="1:32" s="16" customFormat="1" ht="112.5">
      <c r="A30" s="27" t="s">
        <v>67</v>
      </c>
      <c r="B30" s="32">
        <f>B31</f>
        <v>799.5</v>
      </c>
      <c r="C30" s="32">
        <f>C31</f>
        <v>0</v>
      </c>
      <c r="D30" s="32">
        <f>D31</f>
        <v>0</v>
      </c>
      <c r="E30" s="32">
        <f>E31</f>
        <v>0</v>
      </c>
      <c r="F30" s="47">
        <f>E30/B30*100</f>
        <v>0</v>
      </c>
      <c r="G30" s="47"/>
      <c r="H30" s="32">
        <f aca="true" t="shared" si="9" ref="H30:AE30">H31</f>
        <v>0</v>
      </c>
      <c r="I30" s="32">
        <f t="shared" si="9"/>
        <v>0</v>
      </c>
      <c r="J30" s="32">
        <f t="shared" si="9"/>
        <v>103.5</v>
      </c>
      <c r="K30" s="32">
        <f t="shared" si="9"/>
        <v>0</v>
      </c>
      <c r="L30" s="32">
        <f t="shared" si="9"/>
        <v>103.5</v>
      </c>
      <c r="M30" s="32">
        <f t="shared" si="9"/>
        <v>0</v>
      </c>
      <c r="N30" s="32">
        <f t="shared" si="9"/>
        <v>0</v>
      </c>
      <c r="O30" s="32">
        <f t="shared" si="9"/>
        <v>0</v>
      </c>
      <c r="P30" s="32">
        <f t="shared" si="9"/>
        <v>0</v>
      </c>
      <c r="Q30" s="32">
        <f t="shared" si="9"/>
        <v>0</v>
      </c>
      <c r="R30" s="32">
        <f t="shared" si="9"/>
        <v>550</v>
      </c>
      <c r="S30" s="32">
        <f t="shared" si="9"/>
        <v>0</v>
      </c>
      <c r="T30" s="32">
        <f t="shared" si="9"/>
        <v>0</v>
      </c>
      <c r="U30" s="32">
        <f t="shared" si="9"/>
        <v>0</v>
      </c>
      <c r="V30" s="32">
        <f t="shared" si="9"/>
        <v>0</v>
      </c>
      <c r="W30" s="32">
        <f t="shared" si="9"/>
        <v>0</v>
      </c>
      <c r="X30" s="32">
        <f t="shared" si="9"/>
        <v>0</v>
      </c>
      <c r="Y30" s="32">
        <f t="shared" si="9"/>
        <v>0</v>
      </c>
      <c r="Z30" s="32">
        <f t="shared" si="9"/>
        <v>42.5</v>
      </c>
      <c r="AA30" s="32">
        <f t="shared" si="9"/>
        <v>0</v>
      </c>
      <c r="AB30" s="32">
        <f t="shared" si="9"/>
        <v>0</v>
      </c>
      <c r="AC30" s="32">
        <f t="shared" si="9"/>
        <v>0</v>
      </c>
      <c r="AD30" s="32">
        <f t="shared" si="9"/>
        <v>0</v>
      </c>
      <c r="AE30" s="32">
        <f t="shared" si="9"/>
        <v>0</v>
      </c>
      <c r="AF30" s="48"/>
    </row>
    <row r="31" spans="1:32" s="17" customFormat="1" ht="18.75">
      <c r="A31" s="5" t="s">
        <v>32</v>
      </c>
      <c r="B31" s="49">
        <f>H31+J31+L31+N31+P31+R31+T31+V31+X31+Z31+AB31+AD31</f>
        <v>799.5</v>
      </c>
      <c r="C31" s="50">
        <f>C32+C33+C34+C35</f>
        <v>0</v>
      </c>
      <c r="D31" s="50">
        <f>D32+D33</f>
        <v>0</v>
      </c>
      <c r="E31" s="50">
        <f>E32+E33+E34+E35</f>
        <v>0</v>
      </c>
      <c r="F31" s="47">
        <f>E31/B31*100</f>
        <v>0</v>
      </c>
      <c r="G31" s="47"/>
      <c r="H31" s="50">
        <f aca="true" t="shared" si="10" ref="H31:AE31">H32+H33</f>
        <v>0</v>
      </c>
      <c r="I31" s="50">
        <f t="shared" si="10"/>
        <v>0</v>
      </c>
      <c r="J31" s="50">
        <f t="shared" si="10"/>
        <v>103.5</v>
      </c>
      <c r="K31" s="50">
        <f t="shared" si="10"/>
        <v>0</v>
      </c>
      <c r="L31" s="50">
        <f t="shared" si="10"/>
        <v>103.5</v>
      </c>
      <c r="M31" s="50">
        <f t="shared" si="10"/>
        <v>0</v>
      </c>
      <c r="N31" s="50">
        <f t="shared" si="10"/>
        <v>0</v>
      </c>
      <c r="O31" s="50">
        <f t="shared" si="10"/>
        <v>0</v>
      </c>
      <c r="P31" s="50">
        <f t="shared" si="10"/>
        <v>0</v>
      </c>
      <c r="Q31" s="50">
        <f t="shared" si="10"/>
        <v>0</v>
      </c>
      <c r="R31" s="50">
        <f t="shared" si="10"/>
        <v>550</v>
      </c>
      <c r="S31" s="50">
        <f t="shared" si="10"/>
        <v>0</v>
      </c>
      <c r="T31" s="50">
        <f t="shared" si="10"/>
        <v>0</v>
      </c>
      <c r="U31" s="50">
        <f t="shared" si="10"/>
        <v>0</v>
      </c>
      <c r="V31" s="50">
        <f t="shared" si="10"/>
        <v>0</v>
      </c>
      <c r="W31" s="50">
        <f t="shared" si="10"/>
        <v>0</v>
      </c>
      <c r="X31" s="50">
        <f t="shared" si="10"/>
        <v>0</v>
      </c>
      <c r="Y31" s="50">
        <f t="shared" si="10"/>
        <v>0</v>
      </c>
      <c r="Z31" s="50">
        <f t="shared" si="10"/>
        <v>42.5</v>
      </c>
      <c r="AA31" s="50">
        <f t="shared" si="10"/>
        <v>0</v>
      </c>
      <c r="AB31" s="50">
        <f t="shared" si="10"/>
        <v>0</v>
      </c>
      <c r="AC31" s="50">
        <f t="shared" si="10"/>
        <v>0</v>
      </c>
      <c r="AD31" s="50">
        <f t="shared" si="10"/>
        <v>0</v>
      </c>
      <c r="AE31" s="50">
        <f t="shared" si="10"/>
        <v>0</v>
      </c>
      <c r="AF31" s="18"/>
    </row>
    <row r="32" spans="1:32" s="16" customFormat="1" ht="18.75">
      <c r="A32" s="4" t="s">
        <v>24</v>
      </c>
      <c r="B32" s="49">
        <f>H32+J32+L32+N32+P32+R32+T32+V32+X32+Z32+AB32+AD32</f>
        <v>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30"/>
    </row>
    <row r="33" spans="1:32" s="17" customFormat="1" ht="18.75">
      <c r="A33" s="4" t="s">
        <v>25</v>
      </c>
      <c r="B33" s="49">
        <f>H33+J33+L33+N33+P33+R33+T33+V33+X33+Z33+AB33+AD33</f>
        <v>799.5</v>
      </c>
      <c r="C33" s="47"/>
      <c r="D33" s="47"/>
      <c r="E33" s="47">
        <f>I33+K33+M33+O33+Q33+S33+U33+W33+Y33+AA33+AC33+AE33</f>
        <v>0</v>
      </c>
      <c r="F33" s="47">
        <f>E33/B33*100</f>
        <v>0</v>
      </c>
      <c r="G33" s="47"/>
      <c r="H33" s="47"/>
      <c r="I33" s="47"/>
      <c r="J33" s="47">
        <v>103.5</v>
      </c>
      <c r="K33" s="47"/>
      <c r="L33" s="47">
        <v>103.5</v>
      </c>
      <c r="M33" s="47"/>
      <c r="N33" s="47"/>
      <c r="O33" s="47"/>
      <c r="P33" s="47"/>
      <c r="Q33" s="47"/>
      <c r="R33" s="47">
        <v>550</v>
      </c>
      <c r="S33" s="47"/>
      <c r="T33" s="47"/>
      <c r="U33" s="47"/>
      <c r="V33" s="47"/>
      <c r="W33" s="47"/>
      <c r="X33" s="47"/>
      <c r="Y33" s="47"/>
      <c r="Z33" s="47">
        <v>42.5</v>
      </c>
      <c r="AA33" s="47"/>
      <c r="AB33" s="47"/>
      <c r="AC33" s="47"/>
      <c r="AD33" s="47"/>
      <c r="AE33" s="47"/>
      <c r="AF33" s="18"/>
    </row>
    <row r="34" spans="1:32" s="17" customFormat="1" ht="18.75">
      <c r="A34" s="4" t="s">
        <v>26</v>
      </c>
      <c r="B34" s="51"/>
      <c r="C34" s="47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18"/>
    </row>
    <row r="35" spans="1:32" s="17" customFormat="1" ht="18.75">
      <c r="A35" s="4" t="s">
        <v>27</v>
      </c>
      <c r="B35" s="51"/>
      <c r="C35" s="47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18"/>
    </row>
    <row r="36" spans="1:32" s="17" customFormat="1" ht="75">
      <c r="A36" s="26" t="s">
        <v>50</v>
      </c>
      <c r="B36" s="33">
        <f>B38+B44</f>
        <v>100164.6</v>
      </c>
      <c r="C36" s="33">
        <f>C38+C44</f>
        <v>6091</v>
      </c>
      <c r="D36" s="33">
        <f>D38+D44</f>
        <v>6091</v>
      </c>
      <c r="E36" s="33">
        <f>E38+E44</f>
        <v>1211.6000000000001</v>
      </c>
      <c r="F36" s="3">
        <f>E36/B36*100</f>
        <v>1.209608983612973</v>
      </c>
      <c r="G36" s="3">
        <f>E36/C36*100</f>
        <v>19.891643408307342</v>
      </c>
      <c r="H36" s="33">
        <f aca="true" t="shared" si="11" ref="H36:AE36">H38+H44</f>
        <v>6091</v>
      </c>
      <c r="I36" s="33">
        <f t="shared" si="11"/>
        <v>1211.6000000000001</v>
      </c>
      <c r="J36" s="33">
        <f t="shared" si="11"/>
        <v>7770</v>
      </c>
      <c r="K36" s="33">
        <f t="shared" si="11"/>
        <v>0</v>
      </c>
      <c r="L36" s="33">
        <f t="shared" si="11"/>
        <v>7341</v>
      </c>
      <c r="M36" s="33">
        <f t="shared" si="11"/>
        <v>0</v>
      </c>
      <c r="N36" s="33">
        <f t="shared" si="11"/>
        <v>7908</v>
      </c>
      <c r="O36" s="33">
        <f t="shared" si="11"/>
        <v>0</v>
      </c>
      <c r="P36" s="33">
        <f t="shared" si="11"/>
        <v>7488</v>
      </c>
      <c r="Q36" s="33">
        <f t="shared" si="11"/>
        <v>0</v>
      </c>
      <c r="R36" s="33">
        <f t="shared" si="11"/>
        <v>7454</v>
      </c>
      <c r="S36" s="33">
        <f t="shared" si="11"/>
        <v>0</v>
      </c>
      <c r="T36" s="33">
        <f t="shared" si="11"/>
        <v>4900</v>
      </c>
      <c r="U36" s="33">
        <f t="shared" si="11"/>
        <v>0</v>
      </c>
      <c r="V36" s="33">
        <f t="shared" si="11"/>
        <v>22134</v>
      </c>
      <c r="W36" s="33">
        <f t="shared" si="11"/>
        <v>0</v>
      </c>
      <c r="X36" s="33">
        <f t="shared" si="11"/>
        <v>7570</v>
      </c>
      <c r="Y36" s="33">
        <f t="shared" si="11"/>
        <v>0</v>
      </c>
      <c r="Z36" s="33">
        <f t="shared" si="11"/>
        <v>7574</v>
      </c>
      <c r="AA36" s="33">
        <f t="shared" si="11"/>
        <v>0</v>
      </c>
      <c r="AB36" s="33">
        <f t="shared" si="11"/>
        <v>7101</v>
      </c>
      <c r="AC36" s="33">
        <f t="shared" si="11"/>
        <v>0</v>
      </c>
      <c r="AD36" s="33">
        <f t="shared" si="11"/>
        <v>6833.6</v>
      </c>
      <c r="AE36" s="33">
        <f t="shared" si="11"/>
        <v>0</v>
      </c>
      <c r="AF36" s="18"/>
    </row>
    <row r="37" spans="1:32" s="17" customFormat="1" ht="18.75">
      <c r="A37" s="4" t="s">
        <v>22</v>
      </c>
      <c r="B37" s="4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8"/>
    </row>
    <row r="38" spans="1:32" s="16" customFormat="1" ht="112.5">
      <c r="A38" s="27" t="s">
        <v>51</v>
      </c>
      <c r="B38" s="32">
        <f>B39</f>
        <v>29464</v>
      </c>
      <c r="C38" s="32">
        <f>C39</f>
        <v>0</v>
      </c>
      <c r="D38" s="32"/>
      <c r="E38" s="32">
        <f>E39</f>
        <v>0</v>
      </c>
      <c r="F38" s="31"/>
      <c r="G38" s="31"/>
      <c r="H38" s="32">
        <f aca="true" t="shared" si="12" ref="H38:AE38">H39</f>
        <v>0</v>
      </c>
      <c r="I38" s="32">
        <f t="shared" si="12"/>
        <v>0</v>
      </c>
      <c r="J38" s="32">
        <f t="shared" si="12"/>
        <v>0</v>
      </c>
      <c r="K38" s="32">
        <f t="shared" si="12"/>
        <v>0</v>
      </c>
      <c r="L38" s="32">
        <f t="shared" si="12"/>
        <v>0</v>
      </c>
      <c r="M38" s="32">
        <f t="shared" si="12"/>
        <v>0</v>
      </c>
      <c r="N38" s="32">
        <f t="shared" si="12"/>
        <v>0</v>
      </c>
      <c r="O38" s="32">
        <f t="shared" si="12"/>
        <v>0</v>
      </c>
      <c r="P38" s="32">
        <f t="shared" si="12"/>
        <v>0</v>
      </c>
      <c r="Q38" s="32">
        <f t="shared" si="12"/>
        <v>0</v>
      </c>
      <c r="R38" s="32">
        <f t="shared" si="12"/>
        <v>3000</v>
      </c>
      <c r="S38" s="32">
        <f t="shared" si="12"/>
        <v>0</v>
      </c>
      <c r="T38" s="32">
        <f t="shared" si="12"/>
        <v>4900</v>
      </c>
      <c r="U38" s="32">
        <f t="shared" si="12"/>
        <v>0</v>
      </c>
      <c r="V38" s="32">
        <f t="shared" si="12"/>
        <v>21564</v>
      </c>
      <c r="W38" s="32">
        <f t="shared" si="12"/>
        <v>0</v>
      </c>
      <c r="X38" s="32">
        <f t="shared" si="12"/>
        <v>0</v>
      </c>
      <c r="Y38" s="32">
        <f t="shared" si="12"/>
        <v>0</v>
      </c>
      <c r="Z38" s="32">
        <f t="shared" si="12"/>
        <v>0</v>
      </c>
      <c r="AA38" s="32">
        <f t="shared" si="12"/>
        <v>0</v>
      </c>
      <c r="AB38" s="32">
        <f t="shared" si="12"/>
        <v>0</v>
      </c>
      <c r="AC38" s="32">
        <f t="shared" si="12"/>
        <v>0</v>
      </c>
      <c r="AD38" s="32">
        <f t="shared" si="12"/>
        <v>0</v>
      </c>
      <c r="AE38" s="32">
        <f t="shared" si="12"/>
        <v>0</v>
      </c>
      <c r="AF38" s="28"/>
    </row>
    <row r="39" spans="1:32" s="17" customFormat="1" ht="18.75">
      <c r="A39" s="5" t="s">
        <v>32</v>
      </c>
      <c r="B39" s="29">
        <f>H39+J39+L39+N39+P39+R39+T39+V39+X39+Z39+AB39+AD39</f>
        <v>29464</v>
      </c>
      <c r="C39" s="2">
        <f>C40+C41+C42+C43</f>
        <v>0</v>
      </c>
      <c r="D39" s="2"/>
      <c r="E39" s="2">
        <f>E40+E41+E42+E43</f>
        <v>0</v>
      </c>
      <c r="F39" s="2"/>
      <c r="G39" s="2"/>
      <c r="H39" s="2">
        <f aca="true" t="shared" si="13" ref="H39:AE39">H40+H41</f>
        <v>0</v>
      </c>
      <c r="I39" s="2">
        <f t="shared" si="13"/>
        <v>0</v>
      </c>
      <c r="J39" s="2">
        <f t="shared" si="13"/>
        <v>0</v>
      </c>
      <c r="K39" s="2">
        <f t="shared" si="13"/>
        <v>0</v>
      </c>
      <c r="L39" s="2">
        <f t="shared" si="13"/>
        <v>0</v>
      </c>
      <c r="M39" s="2">
        <f t="shared" si="13"/>
        <v>0</v>
      </c>
      <c r="N39" s="2">
        <f t="shared" si="13"/>
        <v>0</v>
      </c>
      <c r="O39" s="2">
        <f t="shared" si="13"/>
        <v>0</v>
      </c>
      <c r="P39" s="2">
        <f t="shared" si="13"/>
        <v>0</v>
      </c>
      <c r="Q39" s="2">
        <f t="shared" si="13"/>
        <v>0</v>
      </c>
      <c r="R39" s="2">
        <f t="shared" si="13"/>
        <v>3000</v>
      </c>
      <c r="S39" s="2">
        <f t="shared" si="13"/>
        <v>0</v>
      </c>
      <c r="T39" s="2">
        <f t="shared" si="13"/>
        <v>4900</v>
      </c>
      <c r="U39" s="2">
        <f t="shared" si="13"/>
        <v>0</v>
      </c>
      <c r="V39" s="2">
        <f t="shared" si="13"/>
        <v>21564</v>
      </c>
      <c r="W39" s="2">
        <f t="shared" si="13"/>
        <v>0</v>
      </c>
      <c r="X39" s="2">
        <f t="shared" si="13"/>
        <v>0</v>
      </c>
      <c r="Y39" s="2">
        <f t="shared" si="13"/>
        <v>0</v>
      </c>
      <c r="Z39" s="2">
        <f t="shared" si="13"/>
        <v>0</v>
      </c>
      <c r="AA39" s="2">
        <f t="shared" si="13"/>
        <v>0</v>
      </c>
      <c r="AB39" s="2">
        <f t="shared" si="13"/>
        <v>0</v>
      </c>
      <c r="AC39" s="2">
        <f t="shared" si="13"/>
        <v>0</v>
      </c>
      <c r="AD39" s="2">
        <f t="shared" si="13"/>
        <v>0</v>
      </c>
      <c r="AE39" s="2">
        <f t="shared" si="13"/>
        <v>0</v>
      </c>
      <c r="AF39" s="18"/>
    </row>
    <row r="40" spans="1:32" s="16" customFormat="1" ht="18.75">
      <c r="A40" s="4" t="s">
        <v>24</v>
      </c>
      <c r="B40" s="29">
        <f>H40+J40+L40+N40+P40+R40+T40+V40+X40+Z40+AB40+AD40</f>
        <v>29169.3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v>2970</v>
      </c>
      <c r="S40" s="3"/>
      <c r="T40" s="3">
        <v>4851</v>
      </c>
      <c r="U40" s="3"/>
      <c r="V40" s="3">
        <v>21348.3</v>
      </c>
      <c r="W40" s="3"/>
      <c r="X40" s="3"/>
      <c r="Y40" s="3"/>
      <c r="Z40" s="3"/>
      <c r="AA40" s="3"/>
      <c r="AB40" s="3"/>
      <c r="AC40" s="3"/>
      <c r="AD40" s="3"/>
      <c r="AE40" s="3"/>
      <c r="AF40" s="30"/>
    </row>
    <row r="41" spans="1:32" s="17" customFormat="1" ht="18.75">
      <c r="A41" s="4" t="s">
        <v>25</v>
      </c>
      <c r="B41" s="29">
        <f>H41+J41+L41+N41+P41+R41+T41+V41+X41+Z41+AB41+AD41</f>
        <v>294.7</v>
      </c>
      <c r="C41" s="3"/>
      <c r="D41" s="3"/>
      <c r="E41" s="3">
        <f>I41+K41+M41+O41+Q41+S41+U41+W41+Y41+AA41+AC41+AE41</f>
        <v>0</v>
      </c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>
        <v>30</v>
      </c>
      <c r="S41" s="3"/>
      <c r="T41" s="3">
        <v>49</v>
      </c>
      <c r="U41" s="3"/>
      <c r="V41" s="3">
        <v>215.7</v>
      </c>
      <c r="W41" s="3"/>
      <c r="X41" s="3">
        <v>0</v>
      </c>
      <c r="Y41" s="3"/>
      <c r="Z41" s="3"/>
      <c r="AA41" s="3"/>
      <c r="AB41" s="3"/>
      <c r="AC41" s="3"/>
      <c r="AD41" s="3"/>
      <c r="AE41" s="3"/>
      <c r="AF41" s="18"/>
    </row>
    <row r="42" spans="1:32" s="17" customFormat="1" ht="18.75">
      <c r="A42" s="4" t="s">
        <v>26</v>
      </c>
      <c r="B42" s="4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8"/>
    </row>
    <row r="43" spans="1:32" s="17" customFormat="1" ht="18.75">
      <c r="A43" s="4" t="s">
        <v>27</v>
      </c>
      <c r="B43" s="4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8"/>
    </row>
    <row r="44" spans="1:32" s="16" customFormat="1" ht="75">
      <c r="A44" s="27" t="s">
        <v>52</v>
      </c>
      <c r="B44" s="32">
        <f>B45</f>
        <v>70700.6</v>
      </c>
      <c r="C44" s="32">
        <f>C45</f>
        <v>6091</v>
      </c>
      <c r="D44" s="32">
        <f>D45</f>
        <v>6091</v>
      </c>
      <c r="E44" s="32">
        <f>E45</f>
        <v>1211.6000000000001</v>
      </c>
      <c r="F44" s="3">
        <f>E44/B44*100</f>
        <v>1.713705399954173</v>
      </c>
      <c r="G44" s="3">
        <f>E44/C44*100</f>
        <v>19.891643408307342</v>
      </c>
      <c r="H44" s="32">
        <f aca="true" t="shared" si="14" ref="H44:AE44">H45</f>
        <v>6091</v>
      </c>
      <c r="I44" s="32">
        <f t="shared" si="14"/>
        <v>1211.6000000000001</v>
      </c>
      <c r="J44" s="32">
        <f t="shared" si="14"/>
        <v>7770</v>
      </c>
      <c r="K44" s="32">
        <f t="shared" si="14"/>
        <v>0</v>
      </c>
      <c r="L44" s="32">
        <f t="shared" si="14"/>
        <v>7341</v>
      </c>
      <c r="M44" s="32">
        <f t="shared" si="14"/>
        <v>0</v>
      </c>
      <c r="N44" s="32">
        <f t="shared" si="14"/>
        <v>7908</v>
      </c>
      <c r="O44" s="32">
        <f t="shared" si="14"/>
        <v>0</v>
      </c>
      <c r="P44" s="32">
        <f t="shared" si="14"/>
        <v>7488</v>
      </c>
      <c r="Q44" s="32">
        <f t="shared" si="14"/>
        <v>0</v>
      </c>
      <c r="R44" s="32">
        <f t="shared" si="14"/>
        <v>4454</v>
      </c>
      <c r="S44" s="32">
        <f t="shared" si="14"/>
        <v>0</v>
      </c>
      <c r="T44" s="32">
        <f t="shared" si="14"/>
        <v>0</v>
      </c>
      <c r="U44" s="32">
        <f t="shared" si="14"/>
        <v>0</v>
      </c>
      <c r="V44" s="32">
        <f t="shared" si="14"/>
        <v>570</v>
      </c>
      <c r="W44" s="32">
        <f t="shared" si="14"/>
        <v>0</v>
      </c>
      <c r="X44" s="32">
        <f t="shared" si="14"/>
        <v>7570</v>
      </c>
      <c r="Y44" s="32">
        <f t="shared" si="14"/>
        <v>0</v>
      </c>
      <c r="Z44" s="32">
        <f t="shared" si="14"/>
        <v>7574</v>
      </c>
      <c r="AA44" s="32">
        <f t="shared" si="14"/>
        <v>0</v>
      </c>
      <c r="AB44" s="32">
        <f t="shared" si="14"/>
        <v>7101</v>
      </c>
      <c r="AC44" s="32">
        <f t="shared" si="14"/>
        <v>0</v>
      </c>
      <c r="AD44" s="32">
        <f t="shared" si="14"/>
        <v>6833.6</v>
      </c>
      <c r="AE44" s="32">
        <f t="shared" si="14"/>
        <v>0</v>
      </c>
      <c r="AF44" s="48" t="s">
        <v>74</v>
      </c>
    </row>
    <row r="45" spans="1:32" s="17" customFormat="1" ht="18.75">
      <c r="A45" s="5" t="s">
        <v>32</v>
      </c>
      <c r="B45" s="29">
        <f>H45+J45+L45+N45+P45+R45+T45+V45+X45+Z45+AB45+AD45</f>
        <v>70700.6</v>
      </c>
      <c r="C45" s="2">
        <f>C46+C47+C48+C49</f>
        <v>6091</v>
      </c>
      <c r="D45" s="2">
        <f>D46+D47+D48+D49</f>
        <v>6091</v>
      </c>
      <c r="E45" s="2">
        <f>E46+E47+E48+E49</f>
        <v>1211.6000000000001</v>
      </c>
      <c r="F45" s="3">
        <f>E45/B45*100</f>
        <v>1.713705399954173</v>
      </c>
      <c r="G45" s="3">
        <f>E45/C45*100</f>
        <v>19.891643408307342</v>
      </c>
      <c r="H45" s="2">
        <f aca="true" t="shared" si="15" ref="H45:AE45">H46+H47</f>
        <v>6091</v>
      </c>
      <c r="I45" s="2">
        <f t="shared" si="15"/>
        <v>1211.6000000000001</v>
      </c>
      <c r="J45" s="2">
        <f t="shared" si="15"/>
        <v>7770</v>
      </c>
      <c r="K45" s="2">
        <f t="shared" si="15"/>
        <v>0</v>
      </c>
      <c r="L45" s="2">
        <f t="shared" si="15"/>
        <v>7341</v>
      </c>
      <c r="M45" s="2">
        <f t="shared" si="15"/>
        <v>0</v>
      </c>
      <c r="N45" s="2">
        <f t="shared" si="15"/>
        <v>7908</v>
      </c>
      <c r="O45" s="2">
        <f t="shared" si="15"/>
        <v>0</v>
      </c>
      <c r="P45" s="2">
        <f t="shared" si="15"/>
        <v>7488</v>
      </c>
      <c r="Q45" s="2">
        <f t="shared" si="15"/>
        <v>0</v>
      </c>
      <c r="R45" s="2">
        <f t="shared" si="15"/>
        <v>4454</v>
      </c>
      <c r="S45" s="2">
        <f t="shared" si="15"/>
        <v>0</v>
      </c>
      <c r="T45" s="2">
        <f t="shared" si="15"/>
        <v>0</v>
      </c>
      <c r="U45" s="2">
        <f t="shared" si="15"/>
        <v>0</v>
      </c>
      <c r="V45" s="2">
        <f t="shared" si="15"/>
        <v>570</v>
      </c>
      <c r="W45" s="2">
        <f t="shared" si="15"/>
        <v>0</v>
      </c>
      <c r="X45" s="2">
        <f t="shared" si="15"/>
        <v>7570</v>
      </c>
      <c r="Y45" s="2">
        <f t="shared" si="15"/>
        <v>0</v>
      </c>
      <c r="Z45" s="2">
        <f t="shared" si="15"/>
        <v>7574</v>
      </c>
      <c r="AA45" s="2">
        <f t="shared" si="15"/>
        <v>0</v>
      </c>
      <c r="AB45" s="2">
        <f t="shared" si="15"/>
        <v>7101</v>
      </c>
      <c r="AC45" s="2">
        <f t="shared" si="15"/>
        <v>0</v>
      </c>
      <c r="AD45" s="2">
        <f t="shared" si="15"/>
        <v>6833.6</v>
      </c>
      <c r="AE45" s="2">
        <f t="shared" si="15"/>
        <v>0</v>
      </c>
      <c r="AF45" s="18"/>
    </row>
    <row r="46" spans="1:32" s="16" customFormat="1" ht="18.75">
      <c r="A46" s="4" t="s">
        <v>24</v>
      </c>
      <c r="B46" s="29">
        <f>H46+J46+L46+N46+P46+R46+T46+V46+X46+Z46+AB46+AD46</f>
        <v>61969</v>
      </c>
      <c r="C46" s="3">
        <f>H46</f>
        <v>5378</v>
      </c>
      <c r="D46" s="3">
        <v>5378</v>
      </c>
      <c r="E46" s="3">
        <f>I46+K46+M46+O46+Q46+S46+U46+W46+Y46+AA46+AC46+AE46</f>
        <v>1140.7</v>
      </c>
      <c r="F46" s="3">
        <f>E46/B46*100</f>
        <v>1.8407590892220307</v>
      </c>
      <c r="G46" s="3">
        <f>E46/C46*100</f>
        <v>21.210487169951655</v>
      </c>
      <c r="H46" s="3">
        <v>5378</v>
      </c>
      <c r="I46" s="3">
        <v>1140.7</v>
      </c>
      <c r="J46" s="3">
        <v>6925</v>
      </c>
      <c r="K46" s="3"/>
      <c r="L46" s="3">
        <v>6492</v>
      </c>
      <c r="M46" s="3"/>
      <c r="N46" s="3">
        <v>7040</v>
      </c>
      <c r="O46" s="3"/>
      <c r="P46" s="3">
        <v>6617</v>
      </c>
      <c r="Q46" s="3"/>
      <c r="R46" s="3">
        <v>3972</v>
      </c>
      <c r="S46" s="3"/>
      <c r="T46" s="3"/>
      <c r="U46" s="3"/>
      <c r="V46" s="3">
        <v>420</v>
      </c>
      <c r="W46" s="3"/>
      <c r="X46" s="3">
        <v>6756</v>
      </c>
      <c r="Y46" s="3"/>
      <c r="Z46" s="3">
        <v>6775</v>
      </c>
      <c r="AA46" s="3"/>
      <c r="AB46" s="3">
        <v>6292</v>
      </c>
      <c r="AC46" s="3"/>
      <c r="AD46" s="3">
        <v>5302</v>
      </c>
      <c r="AE46" s="3"/>
      <c r="AF46" s="30"/>
    </row>
    <row r="47" spans="1:32" s="17" customFormat="1" ht="18.75">
      <c r="A47" s="4" t="s">
        <v>25</v>
      </c>
      <c r="B47" s="29">
        <f>H47+J47+L47+N47+P47+R47+T47+V47+X47+Z47+AB47+AD47</f>
        <v>8731.6</v>
      </c>
      <c r="C47" s="3">
        <f>H47</f>
        <v>713</v>
      </c>
      <c r="D47" s="3">
        <v>713</v>
      </c>
      <c r="E47" s="3">
        <f>I47+K47+M47+O47+Q47+S47+U47+W47+Y47+AA47+AC47+AE47</f>
        <v>70.9</v>
      </c>
      <c r="F47" s="3">
        <f>E47/B47*100</f>
        <v>0.8119932200284026</v>
      </c>
      <c r="G47" s="3">
        <f>E47/C47*100</f>
        <v>9.94389901823282</v>
      </c>
      <c r="H47" s="3">
        <v>713</v>
      </c>
      <c r="I47" s="3">
        <v>70.9</v>
      </c>
      <c r="J47" s="3">
        <v>845</v>
      </c>
      <c r="K47" s="3"/>
      <c r="L47" s="3">
        <v>849</v>
      </c>
      <c r="M47" s="3"/>
      <c r="N47" s="3">
        <v>868</v>
      </c>
      <c r="O47" s="3"/>
      <c r="P47" s="3">
        <v>871</v>
      </c>
      <c r="Q47" s="3"/>
      <c r="R47" s="3">
        <v>482</v>
      </c>
      <c r="S47" s="3"/>
      <c r="T47" s="3"/>
      <c r="U47" s="3"/>
      <c r="V47" s="3">
        <v>150</v>
      </c>
      <c r="W47" s="3"/>
      <c r="X47" s="3">
        <v>814</v>
      </c>
      <c r="Y47" s="3"/>
      <c r="Z47" s="3">
        <v>799</v>
      </c>
      <c r="AA47" s="3"/>
      <c r="AB47" s="3">
        <v>809</v>
      </c>
      <c r="AC47" s="3"/>
      <c r="AD47" s="3">
        <v>1531.6</v>
      </c>
      <c r="AE47" s="3"/>
      <c r="AF47" s="18"/>
    </row>
    <row r="48" spans="1:32" s="17" customFormat="1" ht="18.75">
      <c r="A48" s="4" t="s">
        <v>26</v>
      </c>
      <c r="B48" s="4"/>
      <c r="C48" s="3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8"/>
    </row>
    <row r="49" spans="1:32" s="17" customFormat="1" ht="18.75">
      <c r="A49" s="4" t="s">
        <v>27</v>
      </c>
      <c r="B49" s="4"/>
      <c r="C49" s="3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8"/>
    </row>
    <row r="50" spans="1:32" s="17" customFormat="1" ht="75">
      <c r="A50" s="26" t="s">
        <v>53</v>
      </c>
      <c r="B50" s="33">
        <f>B52+B58</f>
        <v>21658.7</v>
      </c>
      <c r="C50" s="33">
        <f>C52+C58</f>
        <v>0</v>
      </c>
      <c r="D50" s="33"/>
      <c r="E50" s="33">
        <f>E52+E58</f>
        <v>0</v>
      </c>
      <c r="F50" s="2"/>
      <c r="G50" s="2"/>
      <c r="H50" s="33">
        <f aca="true" t="shared" si="16" ref="H50:AE50">H52+H58</f>
        <v>0</v>
      </c>
      <c r="I50" s="33">
        <f t="shared" si="16"/>
        <v>0</v>
      </c>
      <c r="J50" s="33">
        <f t="shared" si="16"/>
        <v>0</v>
      </c>
      <c r="K50" s="33">
        <f t="shared" si="16"/>
        <v>0</v>
      </c>
      <c r="L50" s="33">
        <f t="shared" si="16"/>
        <v>622.2</v>
      </c>
      <c r="M50" s="33">
        <f t="shared" si="16"/>
        <v>0</v>
      </c>
      <c r="N50" s="33">
        <f t="shared" si="16"/>
        <v>0</v>
      </c>
      <c r="O50" s="33">
        <f t="shared" si="16"/>
        <v>0</v>
      </c>
      <c r="P50" s="33">
        <f t="shared" si="16"/>
        <v>0</v>
      </c>
      <c r="Q50" s="33">
        <f t="shared" si="16"/>
        <v>0</v>
      </c>
      <c r="R50" s="33">
        <f t="shared" si="16"/>
        <v>0</v>
      </c>
      <c r="S50" s="33">
        <f t="shared" si="16"/>
        <v>0</v>
      </c>
      <c r="T50" s="33">
        <f t="shared" si="16"/>
        <v>0</v>
      </c>
      <c r="U50" s="33">
        <f t="shared" si="16"/>
        <v>0</v>
      </c>
      <c r="V50" s="33">
        <f t="shared" si="16"/>
        <v>0</v>
      </c>
      <c r="W50" s="33">
        <f t="shared" si="16"/>
        <v>0</v>
      </c>
      <c r="X50" s="33">
        <f t="shared" si="16"/>
        <v>0</v>
      </c>
      <c r="Y50" s="33">
        <f t="shared" si="16"/>
        <v>0</v>
      </c>
      <c r="Z50" s="33">
        <f t="shared" si="16"/>
        <v>0</v>
      </c>
      <c r="AA50" s="33">
        <f t="shared" si="16"/>
        <v>0</v>
      </c>
      <c r="AB50" s="33">
        <f t="shared" si="16"/>
        <v>0</v>
      </c>
      <c r="AC50" s="33">
        <f t="shared" si="16"/>
        <v>0</v>
      </c>
      <c r="AD50" s="33">
        <f t="shared" si="16"/>
        <v>21036.5</v>
      </c>
      <c r="AE50" s="33">
        <f t="shared" si="16"/>
        <v>0</v>
      </c>
      <c r="AF50" s="18"/>
    </row>
    <row r="51" spans="1:32" s="17" customFormat="1" ht="18.75">
      <c r="A51" s="4" t="s">
        <v>22</v>
      </c>
      <c r="B51" s="4"/>
      <c r="C51" s="3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8"/>
    </row>
    <row r="52" spans="1:32" s="16" customFormat="1" ht="150">
      <c r="A52" s="27" t="s">
        <v>54</v>
      </c>
      <c r="B52" s="32">
        <f>B53</f>
        <v>622.2</v>
      </c>
      <c r="C52" s="32">
        <f>C53</f>
        <v>0</v>
      </c>
      <c r="D52" s="32"/>
      <c r="E52" s="32">
        <f>E53</f>
        <v>0</v>
      </c>
      <c r="F52" s="31"/>
      <c r="G52" s="31"/>
      <c r="H52" s="32">
        <f aca="true" t="shared" si="17" ref="H52:AE52">H53</f>
        <v>0</v>
      </c>
      <c r="I52" s="32">
        <f t="shared" si="17"/>
        <v>0</v>
      </c>
      <c r="J52" s="32">
        <f t="shared" si="17"/>
        <v>0</v>
      </c>
      <c r="K52" s="32">
        <f t="shared" si="17"/>
        <v>0</v>
      </c>
      <c r="L52" s="32">
        <f t="shared" si="17"/>
        <v>622.2</v>
      </c>
      <c r="M52" s="32">
        <f t="shared" si="17"/>
        <v>0</v>
      </c>
      <c r="N52" s="32">
        <f t="shared" si="17"/>
        <v>0</v>
      </c>
      <c r="O52" s="32">
        <f t="shared" si="17"/>
        <v>0</v>
      </c>
      <c r="P52" s="32">
        <f t="shared" si="17"/>
        <v>0</v>
      </c>
      <c r="Q52" s="32">
        <f t="shared" si="17"/>
        <v>0</v>
      </c>
      <c r="R52" s="32">
        <f t="shared" si="17"/>
        <v>0</v>
      </c>
      <c r="S52" s="32">
        <f t="shared" si="17"/>
        <v>0</v>
      </c>
      <c r="T52" s="32">
        <f t="shared" si="17"/>
        <v>0</v>
      </c>
      <c r="U52" s="32">
        <f t="shared" si="17"/>
        <v>0</v>
      </c>
      <c r="V52" s="32">
        <f t="shared" si="17"/>
        <v>0</v>
      </c>
      <c r="W52" s="32">
        <f t="shared" si="17"/>
        <v>0</v>
      </c>
      <c r="X52" s="32">
        <f t="shared" si="17"/>
        <v>0</v>
      </c>
      <c r="Y52" s="32">
        <f t="shared" si="17"/>
        <v>0</v>
      </c>
      <c r="Z52" s="32">
        <f t="shared" si="17"/>
        <v>0</v>
      </c>
      <c r="AA52" s="32">
        <f t="shared" si="17"/>
        <v>0</v>
      </c>
      <c r="AB52" s="32">
        <f t="shared" si="17"/>
        <v>0</v>
      </c>
      <c r="AC52" s="32">
        <f t="shared" si="17"/>
        <v>0</v>
      </c>
      <c r="AD52" s="32">
        <f t="shared" si="17"/>
        <v>0</v>
      </c>
      <c r="AE52" s="32">
        <f t="shared" si="17"/>
        <v>0</v>
      </c>
      <c r="AF52" s="28"/>
    </row>
    <row r="53" spans="1:32" s="17" customFormat="1" ht="18.75">
      <c r="A53" s="5" t="s">
        <v>32</v>
      </c>
      <c r="B53" s="29">
        <f>H53+J53+L53+N53+P53+R53+T53+V53+X53+Z53+AB53+AD53</f>
        <v>622.2</v>
      </c>
      <c r="C53" s="2">
        <f>C54+C55+C56+C57</f>
        <v>0</v>
      </c>
      <c r="D53" s="2"/>
      <c r="E53" s="2">
        <f>E54+E55+E56+E57</f>
        <v>0</v>
      </c>
      <c r="F53" s="2"/>
      <c r="G53" s="2"/>
      <c r="H53" s="2">
        <f>H54+H55+H56+H57</f>
        <v>0</v>
      </c>
      <c r="I53" s="2">
        <f aca="true" t="shared" si="18" ref="I53:AE53">I54+I55+I56+I57</f>
        <v>0</v>
      </c>
      <c r="J53" s="2">
        <f t="shared" si="18"/>
        <v>0</v>
      </c>
      <c r="K53" s="2">
        <f t="shared" si="18"/>
        <v>0</v>
      </c>
      <c r="L53" s="2">
        <f t="shared" si="18"/>
        <v>622.2</v>
      </c>
      <c r="M53" s="2">
        <f t="shared" si="18"/>
        <v>0</v>
      </c>
      <c r="N53" s="2">
        <f t="shared" si="18"/>
        <v>0</v>
      </c>
      <c r="O53" s="2">
        <f t="shared" si="18"/>
        <v>0</v>
      </c>
      <c r="P53" s="2">
        <f t="shared" si="18"/>
        <v>0</v>
      </c>
      <c r="Q53" s="2">
        <f t="shared" si="18"/>
        <v>0</v>
      </c>
      <c r="R53" s="2">
        <f t="shared" si="18"/>
        <v>0</v>
      </c>
      <c r="S53" s="2">
        <f t="shared" si="18"/>
        <v>0</v>
      </c>
      <c r="T53" s="2">
        <f t="shared" si="18"/>
        <v>0</v>
      </c>
      <c r="U53" s="2">
        <f t="shared" si="18"/>
        <v>0</v>
      </c>
      <c r="V53" s="2">
        <f t="shared" si="18"/>
        <v>0</v>
      </c>
      <c r="W53" s="2">
        <f t="shared" si="18"/>
        <v>0</v>
      </c>
      <c r="X53" s="2">
        <f t="shared" si="18"/>
        <v>0</v>
      </c>
      <c r="Y53" s="2">
        <f t="shared" si="18"/>
        <v>0</v>
      </c>
      <c r="Z53" s="2">
        <f t="shared" si="18"/>
        <v>0</v>
      </c>
      <c r="AA53" s="2">
        <f t="shared" si="18"/>
        <v>0</v>
      </c>
      <c r="AB53" s="2">
        <f t="shared" si="18"/>
        <v>0</v>
      </c>
      <c r="AC53" s="2">
        <f t="shared" si="18"/>
        <v>0</v>
      </c>
      <c r="AD53" s="2">
        <f t="shared" si="18"/>
        <v>0</v>
      </c>
      <c r="AE53" s="2">
        <f t="shared" si="18"/>
        <v>0</v>
      </c>
      <c r="AF53" s="18"/>
    </row>
    <row r="54" spans="1:32" s="16" customFormat="1" ht="18.75">
      <c r="A54" s="4" t="s">
        <v>24</v>
      </c>
      <c r="B54" s="29">
        <f>H54+J54+L54+N54+P54+R54+T54+V54+X54+Z54+AB54+AD54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0"/>
    </row>
    <row r="55" spans="1:32" s="17" customFormat="1" ht="18.75">
      <c r="A55" s="4" t="s">
        <v>25</v>
      </c>
      <c r="B55" s="29">
        <f>H55+J55+L55+N55+P55+R55+T55+V55+X55+Z55+AB55+AD55</f>
        <v>0</v>
      </c>
      <c r="C55" s="3"/>
      <c r="D55" s="3"/>
      <c r="E55" s="3">
        <f>I55+K55+M55+O55+Q55+S55+U55+W55+Y55+AA55+AC55+AE55</f>
        <v>0</v>
      </c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18"/>
    </row>
    <row r="56" spans="1:32" s="17" customFormat="1" ht="18.75">
      <c r="A56" s="4" t="s">
        <v>26</v>
      </c>
      <c r="B56" s="29">
        <f>H56+J56+L56+N56+P56+R56+T56+V56+X56+Z56+AB56+AD56</f>
        <v>0</v>
      </c>
      <c r="C56" s="3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8"/>
    </row>
    <row r="57" spans="1:32" s="17" customFormat="1" ht="18.75">
      <c r="A57" s="4" t="s">
        <v>27</v>
      </c>
      <c r="B57" s="29">
        <f>H57+J57+L57+N57+P57+R57+T57+V57+X57+Z57+AB57+AD57</f>
        <v>622.2</v>
      </c>
      <c r="C57" s="3"/>
      <c r="D57" s="3"/>
      <c r="E57" s="2"/>
      <c r="F57" s="2"/>
      <c r="G57" s="2"/>
      <c r="H57" s="2"/>
      <c r="I57" s="2"/>
      <c r="J57" s="2"/>
      <c r="K57" s="2"/>
      <c r="L57" s="2">
        <v>622.2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8"/>
    </row>
    <row r="58" spans="1:32" s="16" customFormat="1" ht="56.25">
      <c r="A58" s="27" t="s">
        <v>55</v>
      </c>
      <c r="B58" s="32">
        <f>B59</f>
        <v>21036.5</v>
      </c>
      <c r="C58" s="32">
        <f>C59</f>
        <v>0</v>
      </c>
      <c r="D58" s="32"/>
      <c r="E58" s="32">
        <f>E59</f>
        <v>0</v>
      </c>
      <c r="F58" s="31"/>
      <c r="G58" s="31"/>
      <c r="H58" s="32">
        <f aca="true" t="shared" si="19" ref="H58:AE58">H59</f>
        <v>0</v>
      </c>
      <c r="I58" s="32">
        <f t="shared" si="19"/>
        <v>0</v>
      </c>
      <c r="J58" s="32">
        <f t="shared" si="19"/>
        <v>0</v>
      </c>
      <c r="K58" s="32">
        <f t="shared" si="19"/>
        <v>0</v>
      </c>
      <c r="L58" s="32">
        <f t="shared" si="19"/>
        <v>0</v>
      </c>
      <c r="M58" s="32">
        <f t="shared" si="19"/>
        <v>0</v>
      </c>
      <c r="N58" s="32">
        <f t="shared" si="19"/>
        <v>0</v>
      </c>
      <c r="O58" s="32">
        <f t="shared" si="19"/>
        <v>0</v>
      </c>
      <c r="P58" s="32">
        <f t="shared" si="19"/>
        <v>0</v>
      </c>
      <c r="Q58" s="32">
        <f t="shared" si="19"/>
        <v>0</v>
      </c>
      <c r="R58" s="32">
        <f t="shared" si="19"/>
        <v>0</v>
      </c>
      <c r="S58" s="32">
        <f t="shared" si="19"/>
        <v>0</v>
      </c>
      <c r="T58" s="32">
        <f t="shared" si="19"/>
        <v>0</v>
      </c>
      <c r="U58" s="32">
        <f t="shared" si="19"/>
        <v>0</v>
      </c>
      <c r="V58" s="32">
        <f t="shared" si="19"/>
        <v>0</v>
      </c>
      <c r="W58" s="32">
        <f t="shared" si="19"/>
        <v>0</v>
      </c>
      <c r="X58" s="32">
        <f t="shared" si="19"/>
        <v>0</v>
      </c>
      <c r="Y58" s="32">
        <f t="shared" si="19"/>
        <v>0</v>
      </c>
      <c r="Z58" s="32">
        <f t="shared" si="19"/>
        <v>0</v>
      </c>
      <c r="AA58" s="32">
        <f t="shared" si="19"/>
        <v>0</v>
      </c>
      <c r="AB58" s="32">
        <f t="shared" si="19"/>
        <v>0</v>
      </c>
      <c r="AC58" s="32">
        <f t="shared" si="19"/>
        <v>0</v>
      </c>
      <c r="AD58" s="32">
        <f t="shared" si="19"/>
        <v>21036.5</v>
      </c>
      <c r="AE58" s="32">
        <f t="shared" si="19"/>
        <v>0</v>
      </c>
      <c r="AF58" s="28"/>
    </row>
    <row r="59" spans="1:32" s="17" customFormat="1" ht="18.75">
      <c r="A59" s="5" t="s">
        <v>32</v>
      </c>
      <c r="B59" s="29">
        <f>H59+J59+L59+N59+P59+R59+T59+V59+X59+Z59+AB59+AD59</f>
        <v>21036.5</v>
      </c>
      <c r="C59" s="2">
        <f>C60+C61+C62+C63</f>
        <v>0</v>
      </c>
      <c r="D59" s="2"/>
      <c r="E59" s="2">
        <f>E60+E61+E62+E63</f>
        <v>0</v>
      </c>
      <c r="F59" s="2"/>
      <c r="G59" s="2"/>
      <c r="H59" s="2">
        <f aca="true" t="shared" si="20" ref="H59:AE59">H60+H61</f>
        <v>0</v>
      </c>
      <c r="I59" s="2">
        <f t="shared" si="20"/>
        <v>0</v>
      </c>
      <c r="J59" s="2">
        <f t="shared" si="20"/>
        <v>0</v>
      </c>
      <c r="K59" s="2">
        <f t="shared" si="20"/>
        <v>0</v>
      </c>
      <c r="L59" s="2">
        <f t="shared" si="20"/>
        <v>0</v>
      </c>
      <c r="M59" s="2">
        <f t="shared" si="20"/>
        <v>0</v>
      </c>
      <c r="N59" s="2">
        <f t="shared" si="20"/>
        <v>0</v>
      </c>
      <c r="O59" s="2">
        <f t="shared" si="20"/>
        <v>0</v>
      </c>
      <c r="P59" s="2">
        <f t="shared" si="20"/>
        <v>0</v>
      </c>
      <c r="Q59" s="2">
        <f t="shared" si="20"/>
        <v>0</v>
      </c>
      <c r="R59" s="2">
        <f t="shared" si="20"/>
        <v>0</v>
      </c>
      <c r="S59" s="2">
        <f t="shared" si="20"/>
        <v>0</v>
      </c>
      <c r="T59" s="2">
        <f t="shared" si="20"/>
        <v>0</v>
      </c>
      <c r="U59" s="2">
        <f t="shared" si="20"/>
        <v>0</v>
      </c>
      <c r="V59" s="2">
        <f t="shared" si="20"/>
        <v>0</v>
      </c>
      <c r="W59" s="2">
        <f t="shared" si="20"/>
        <v>0</v>
      </c>
      <c r="X59" s="2">
        <f t="shared" si="20"/>
        <v>0</v>
      </c>
      <c r="Y59" s="2">
        <f t="shared" si="20"/>
        <v>0</v>
      </c>
      <c r="Z59" s="2">
        <f t="shared" si="20"/>
        <v>0</v>
      </c>
      <c r="AA59" s="2">
        <f t="shared" si="20"/>
        <v>0</v>
      </c>
      <c r="AB59" s="2">
        <f t="shared" si="20"/>
        <v>0</v>
      </c>
      <c r="AC59" s="2">
        <f t="shared" si="20"/>
        <v>0</v>
      </c>
      <c r="AD59" s="2">
        <f t="shared" si="20"/>
        <v>21036.5</v>
      </c>
      <c r="AE59" s="2">
        <f t="shared" si="20"/>
        <v>0</v>
      </c>
      <c r="AF59" s="18"/>
    </row>
    <row r="60" spans="1:32" s="16" customFormat="1" ht="18.75">
      <c r="A60" s="4" t="s">
        <v>24</v>
      </c>
      <c r="B60" s="29">
        <f>H60+J60+L60+N60+P60+R60+T60+V60+X60+Z60+AB60+AD60</f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0"/>
    </row>
    <row r="61" spans="1:32" s="17" customFormat="1" ht="18.75">
      <c r="A61" s="4" t="s">
        <v>25</v>
      </c>
      <c r="B61" s="29">
        <f>H61+J61+L61+N61+P61+R61+T61+V61+X61+Z61+AB61+AD61</f>
        <v>21036.5</v>
      </c>
      <c r="C61" s="3"/>
      <c r="D61" s="3"/>
      <c r="E61" s="3">
        <f>I61+K61+M61+O61+Q61+S61+U61+W61+Y61+AA61+AC61+AE61</f>
        <v>0</v>
      </c>
      <c r="F61" s="2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>
        <v>21036.5</v>
      </c>
      <c r="AE61" s="3"/>
      <c r="AF61" s="18"/>
    </row>
    <row r="62" spans="1:32" s="17" customFormat="1" ht="18.75">
      <c r="A62" s="4" t="s">
        <v>26</v>
      </c>
      <c r="B62" s="4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8"/>
    </row>
    <row r="63" spans="1:32" s="17" customFormat="1" ht="18.75">
      <c r="A63" s="4" t="s">
        <v>27</v>
      </c>
      <c r="B63" s="4"/>
      <c r="C63" s="3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8"/>
    </row>
    <row r="64" spans="1:32" s="17" customFormat="1" ht="18.75">
      <c r="A64" s="4"/>
      <c r="B64" s="4"/>
      <c r="C64" s="3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18"/>
    </row>
    <row r="65" spans="1:32" s="17" customFormat="1" ht="103.5" customHeight="1">
      <c r="A65" s="25" t="s">
        <v>56</v>
      </c>
      <c r="B65" s="34">
        <f>B66</f>
        <v>12494.7</v>
      </c>
      <c r="C65" s="34">
        <f>C66</f>
        <v>538.7</v>
      </c>
      <c r="D65" s="34">
        <f>D66</f>
        <v>538.7</v>
      </c>
      <c r="E65" s="34">
        <f>E66</f>
        <v>403.3</v>
      </c>
      <c r="F65" s="3">
        <f>E65/B65*100</f>
        <v>3.2277685738753235</v>
      </c>
      <c r="G65" s="3">
        <f>E65/C65*100</f>
        <v>74.86541674401336</v>
      </c>
      <c r="H65" s="34">
        <f aca="true" t="shared" si="21" ref="H65:AE65">H66</f>
        <v>538.7</v>
      </c>
      <c r="I65" s="34">
        <f t="shared" si="21"/>
        <v>403.3</v>
      </c>
      <c r="J65" s="34">
        <f t="shared" si="21"/>
        <v>1186.3000000000002</v>
      </c>
      <c r="K65" s="34">
        <f t="shared" si="21"/>
        <v>0</v>
      </c>
      <c r="L65" s="34">
        <f t="shared" si="21"/>
        <v>873</v>
      </c>
      <c r="M65" s="34">
        <f t="shared" si="21"/>
        <v>0</v>
      </c>
      <c r="N65" s="34">
        <f t="shared" si="21"/>
        <v>1107.6</v>
      </c>
      <c r="O65" s="34">
        <f t="shared" si="21"/>
        <v>0</v>
      </c>
      <c r="P65" s="34">
        <f t="shared" si="21"/>
        <v>1597.2</v>
      </c>
      <c r="Q65" s="34">
        <f t="shared" si="21"/>
        <v>0</v>
      </c>
      <c r="R65" s="34">
        <f t="shared" si="21"/>
        <v>1300.6</v>
      </c>
      <c r="S65" s="34">
        <f t="shared" si="21"/>
        <v>0</v>
      </c>
      <c r="T65" s="34">
        <f t="shared" si="21"/>
        <v>1151.5</v>
      </c>
      <c r="U65" s="34">
        <f t="shared" si="21"/>
        <v>0</v>
      </c>
      <c r="V65" s="34">
        <f t="shared" si="21"/>
        <v>544.9</v>
      </c>
      <c r="W65" s="34">
        <f t="shared" si="21"/>
        <v>0</v>
      </c>
      <c r="X65" s="34">
        <f t="shared" si="21"/>
        <v>932</v>
      </c>
      <c r="Y65" s="34">
        <f t="shared" si="21"/>
        <v>0</v>
      </c>
      <c r="Z65" s="34">
        <f t="shared" si="21"/>
        <v>1085</v>
      </c>
      <c r="AA65" s="34">
        <f t="shared" si="21"/>
        <v>0</v>
      </c>
      <c r="AB65" s="34">
        <f t="shared" si="21"/>
        <v>881.7</v>
      </c>
      <c r="AC65" s="34">
        <f t="shared" si="21"/>
        <v>0</v>
      </c>
      <c r="AD65" s="34">
        <f t="shared" si="21"/>
        <v>1296.2</v>
      </c>
      <c r="AE65" s="34">
        <f t="shared" si="21"/>
        <v>0</v>
      </c>
      <c r="AF65" s="25"/>
    </row>
    <row r="66" spans="1:32" s="17" customFormat="1" ht="93.75">
      <c r="A66" s="26" t="s">
        <v>57</v>
      </c>
      <c r="B66" s="33">
        <f>B68+B74</f>
        <v>12494.7</v>
      </c>
      <c r="C66" s="33">
        <f>C68+C74</f>
        <v>538.7</v>
      </c>
      <c r="D66" s="33">
        <f>D68+D74</f>
        <v>538.7</v>
      </c>
      <c r="E66" s="33">
        <f>E68+E74</f>
        <v>403.3</v>
      </c>
      <c r="F66" s="3">
        <f>E66/B66*100</f>
        <v>3.2277685738753235</v>
      </c>
      <c r="G66" s="3">
        <f>E66/C66*100</f>
        <v>74.86541674401336</v>
      </c>
      <c r="H66" s="33">
        <f aca="true" t="shared" si="22" ref="H66:AE66">H68+H74</f>
        <v>538.7</v>
      </c>
      <c r="I66" s="33">
        <f t="shared" si="22"/>
        <v>403.3</v>
      </c>
      <c r="J66" s="33">
        <f t="shared" si="22"/>
        <v>1186.3000000000002</v>
      </c>
      <c r="K66" s="33">
        <f t="shared" si="22"/>
        <v>0</v>
      </c>
      <c r="L66" s="33">
        <f t="shared" si="22"/>
        <v>873</v>
      </c>
      <c r="M66" s="33">
        <f t="shared" si="22"/>
        <v>0</v>
      </c>
      <c r="N66" s="33">
        <f t="shared" si="22"/>
        <v>1107.6</v>
      </c>
      <c r="O66" s="33">
        <f t="shared" si="22"/>
        <v>0</v>
      </c>
      <c r="P66" s="33">
        <f t="shared" si="22"/>
        <v>1597.2</v>
      </c>
      <c r="Q66" s="33">
        <f t="shared" si="22"/>
        <v>0</v>
      </c>
      <c r="R66" s="33">
        <f t="shared" si="22"/>
        <v>1300.6</v>
      </c>
      <c r="S66" s="33">
        <f t="shared" si="22"/>
        <v>0</v>
      </c>
      <c r="T66" s="33">
        <f t="shared" si="22"/>
        <v>1151.5</v>
      </c>
      <c r="U66" s="33">
        <f t="shared" si="22"/>
        <v>0</v>
      </c>
      <c r="V66" s="33">
        <f t="shared" si="22"/>
        <v>544.9</v>
      </c>
      <c r="W66" s="33">
        <f t="shared" si="22"/>
        <v>0</v>
      </c>
      <c r="X66" s="33">
        <f t="shared" si="22"/>
        <v>932</v>
      </c>
      <c r="Y66" s="33">
        <f t="shared" si="22"/>
        <v>0</v>
      </c>
      <c r="Z66" s="33">
        <f t="shared" si="22"/>
        <v>1085</v>
      </c>
      <c r="AA66" s="33">
        <f t="shared" si="22"/>
        <v>0</v>
      </c>
      <c r="AB66" s="33">
        <f t="shared" si="22"/>
        <v>881.7</v>
      </c>
      <c r="AC66" s="33">
        <f t="shared" si="22"/>
        <v>0</v>
      </c>
      <c r="AD66" s="33">
        <f t="shared" si="22"/>
        <v>1296.2</v>
      </c>
      <c r="AE66" s="33">
        <f t="shared" si="22"/>
        <v>0</v>
      </c>
      <c r="AF66" s="18"/>
    </row>
    <row r="67" spans="1:32" s="17" customFormat="1" ht="18.75">
      <c r="A67" s="4" t="s">
        <v>22</v>
      </c>
      <c r="B67" s="4"/>
      <c r="C67" s="3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18"/>
    </row>
    <row r="68" spans="1:32" s="16" customFormat="1" ht="56.25">
      <c r="A68" s="27" t="s">
        <v>58</v>
      </c>
      <c r="B68" s="32">
        <f>B69</f>
        <v>12183.6</v>
      </c>
      <c r="C68" s="32">
        <f>C69</f>
        <v>538.7</v>
      </c>
      <c r="D68" s="32">
        <f>D69</f>
        <v>538.7</v>
      </c>
      <c r="E68" s="32">
        <f>E69</f>
        <v>403.3</v>
      </c>
      <c r="F68" s="3">
        <f>E68/B68*100</f>
        <v>3.3101874651170426</v>
      </c>
      <c r="G68" s="3">
        <f>E68/C68*100</f>
        <v>74.86541674401336</v>
      </c>
      <c r="H68" s="32">
        <f aca="true" t="shared" si="23" ref="H68:AE68">H69</f>
        <v>538.7</v>
      </c>
      <c r="I68" s="32">
        <f t="shared" si="23"/>
        <v>403.3</v>
      </c>
      <c r="J68" s="32">
        <f t="shared" si="23"/>
        <v>875.2</v>
      </c>
      <c r="K68" s="32">
        <f t="shared" si="23"/>
        <v>0</v>
      </c>
      <c r="L68" s="32">
        <f t="shared" si="23"/>
        <v>873</v>
      </c>
      <c r="M68" s="32">
        <f t="shared" si="23"/>
        <v>0</v>
      </c>
      <c r="N68" s="32">
        <f t="shared" si="23"/>
        <v>1107.6</v>
      </c>
      <c r="O68" s="32">
        <f t="shared" si="23"/>
        <v>0</v>
      </c>
      <c r="P68" s="32">
        <f t="shared" si="23"/>
        <v>1597.2</v>
      </c>
      <c r="Q68" s="32">
        <f t="shared" si="23"/>
        <v>0</v>
      </c>
      <c r="R68" s="32">
        <f t="shared" si="23"/>
        <v>1300.6</v>
      </c>
      <c r="S68" s="32">
        <f t="shared" si="23"/>
        <v>0</v>
      </c>
      <c r="T68" s="32">
        <f t="shared" si="23"/>
        <v>1151.5</v>
      </c>
      <c r="U68" s="32">
        <f t="shared" si="23"/>
        <v>0</v>
      </c>
      <c r="V68" s="32">
        <f t="shared" si="23"/>
        <v>544.9</v>
      </c>
      <c r="W68" s="32">
        <f t="shared" si="23"/>
        <v>0</v>
      </c>
      <c r="X68" s="32">
        <f t="shared" si="23"/>
        <v>932</v>
      </c>
      <c r="Y68" s="32">
        <f t="shared" si="23"/>
        <v>0</v>
      </c>
      <c r="Z68" s="32">
        <f t="shared" si="23"/>
        <v>1085</v>
      </c>
      <c r="AA68" s="32">
        <f t="shared" si="23"/>
        <v>0</v>
      </c>
      <c r="AB68" s="32">
        <f t="shared" si="23"/>
        <v>881.7</v>
      </c>
      <c r="AC68" s="32">
        <f t="shared" si="23"/>
        <v>0</v>
      </c>
      <c r="AD68" s="32">
        <f t="shared" si="23"/>
        <v>1296.2</v>
      </c>
      <c r="AE68" s="32">
        <f t="shared" si="23"/>
        <v>0</v>
      </c>
      <c r="AF68" s="48" t="s">
        <v>75</v>
      </c>
    </row>
    <row r="69" spans="1:32" s="17" customFormat="1" ht="18.75">
      <c r="A69" s="5" t="s">
        <v>32</v>
      </c>
      <c r="B69" s="29">
        <f>H69+J69+L69+N69+P69+R69+T69+V69+X69+Z69+AB69+AD69</f>
        <v>12183.6</v>
      </c>
      <c r="C69" s="2">
        <f>C70+C71+C72+C73</f>
        <v>538.7</v>
      </c>
      <c r="D69" s="2">
        <f>D70+D71+D72+D73</f>
        <v>538.7</v>
      </c>
      <c r="E69" s="2">
        <f>E70+E71+E72+E73</f>
        <v>403.3</v>
      </c>
      <c r="F69" s="3">
        <f>E69/B69*100</f>
        <v>3.3101874651170426</v>
      </c>
      <c r="G69" s="3">
        <f>E69/C69*100</f>
        <v>74.86541674401336</v>
      </c>
      <c r="H69" s="2">
        <f aca="true" t="shared" si="24" ref="H69:AE69">H70+H71</f>
        <v>538.7</v>
      </c>
      <c r="I69" s="2">
        <f t="shared" si="24"/>
        <v>403.3</v>
      </c>
      <c r="J69" s="2">
        <f t="shared" si="24"/>
        <v>875.2</v>
      </c>
      <c r="K69" s="2">
        <f t="shared" si="24"/>
        <v>0</v>
      </c>
      <c r="L69" s="2">
        <f t="shared" si="24"/>
        <v>873</v>
      </c>
      <c r="M69" s="2">
        <f t="shared" si="24"/>
        <v>0</v>
      </c>
      <c r="N69" s="2">
        <f t="shared" si="24"/>
        <v>1107.6</v>
      </c>
      <c r="O69" s="2">
        <f t="shared" si="24"/>
        <v>0</v>
      </c>
      <c r="P69" s="2">
        <f t="shared" si="24"/>
        <v>1597.2</v>
      </c>
      <c r="Q69" s="2">
        <f t="shared" si="24"/>
        <v>0</v>
      </c>
      <c r="R69" s="2">
        <f t="shared" si="24"/>
        <v>1300.6</v>
      </c>
      <c r="S69" s="2">
        <f t="shared" si="24"/>
        <v>0</v>
      </c>
      <c r="T69" s="2">
        <f t="shared" si="24"/>
        <v>1151.5</v>
      </c>
      <c r="U69" s="2">
        <f t="shared" si="24"/>
        <v>0</v>
      </c>
      <c r="V69" s="2">
        <f t="shared" si="24"/>
        <v>544.9</v>
      </c>
      <c r="W69" s="2">
        <f t="shared" si="24"/>
        <v>0</v>
      </c>
      <c r="X69" s="2">
        <f t="shared" si="24"/>
        <v>932</v>
      </c>
      <c r="Y69" s="2">
        <f t="shared" si="24"/>
        <v>0</v>
      </c>
      <c r="Z69" s="2">
        <f t="shared" si="24"/>
        <v>1085</v>
      </c>
      <c r="AA69" s="2">
        <f t="shared" si="24"/>
        <v>0</v>
      </c>
      <c r="AB69" s="2">
        <f t="shared" si="24"/>
        <v>881.7</v>
      </c>
      <c r="AC69" s="2">
        <f t="shared" si="24"/>
        <v>0</v>
      </c>
      <c r="AD69" s="2">
        <f t="shared" si="24"/>
        <v>1296.2</v>
      </c>
      <c r="AE69" s="2">
        <f t="shared" si="24"/>
        <v>0</v>
      </c>
      <c r="AF69" s="18"/>
    </row>
    <row r="70" spans="1:32" s="16" customFormat="1" ht="18.75">
      <c r="A70" s="4" t="s">
        <v>24</v>
      </c>
      <c r="B70" s="29">
        <f>H70+J70+L70+N70+P70+R70+T70+V70+X70+Z70+AB70+AD70</f>
        <v>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0"/>
    </row>
    <row r="71" spans="1:32" s="17" customFormat="1" ht="18.75">
      <c r="A71" s="4" t="s">
        <v>25</v>
      </c>
      <c r="B71" s="29">
        <f>H71+J71+L71+N71+P71+R71+T71+V71+X71+Z71+AB71+AD71</f>
        <v>12183.6</v>
      </c>
      <c r="C71" s="3">
        <f>H71</f>
        <v>538.7</v>
      </c>
      <c r="D71" s="3">
        <v>538.7</v>
      </c>
      <c r="E71" s="3">
        <f>I71+K71+M71+O71+Q71+S71+U71+W71+Y71+AA71+AC71+AE71</f>
        <v>403.3</v>
      </c>
      <c r="F71" s="3">
        <f>E71/B71*100</f>
        <v>3.3101874651170426</v>
      </c>
      <c r="G71" s="3">
        <f>E71/C71*100</f>
        <v>74.86541674401336</v>
      </c>
      <c r="H71" s="3">
        <v>538.7</v>
      </c>
      <c r="I71" s="3">
        <v>403.3</v>
      </c>
      <c r="J71" s="3">
        <v>875.2</v>
      </c>
      <c r="K71" s="3"/>
      <c r="L71" s="3">
        <v>873</v>
      </c>
      <c r="M71" s="3"/>
      <c r="N71" s="3">
        <v>1107.6</v>
      </c>
      <c r="O71" s="3"/>
      <c r="P71" s="3">
        <v>1597.2</v>
      </c>
      <c r="Q71" s="3"/>
      <c r="R71" s="3">
        <v>1300.6</v>
      </c>
      <c r="S71" s="3"/>
      <c r="T71" s="3">
        <v>1151.5</v>
      </c>
      <c r="U71" s="3"/>
      <c r="V71" s="3">
        <v>544.9</v>
      </c>
      <c r="W71" s="3"/>
      <c r="X71" s="3">
        <v>932</v>
      </c>
      <c r="Y71" s="3"/>
      <c r="Z71" s="3">
        <v>1085</v>
      </c>
      <c r="AA71" s="3"/>
      <c r="AB71" s="3">
        <v>881.7</v>
      </c>
      <c r="AC71" s="3"/>
      <c r="AD71" s="3">
        <v>1296.2</v>
      </c>
      <c r="AE71" s="3"/>
      <c r="AF71" s="18"/>
    </row>
    <row r="72" spans="1:32" s="17" customFormat="1" ht="18.75">
      <c r="A72" s="4" t="s">
        <v>26</v>
      </c>
      <c r="B72" s="4"/>
      <c r="C72" s="3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8"/>
    </row>
    <row r="73" spans="1:32" s="17" customFormat="1" ht="18.75">
      <c r="A73" s="4" t="s">
        <v>27</v>
      </c>
      <c r="B73" s="4"/>
      <c r="C73" s="3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18"/>
    </row>
    <row r="74" spans="1:32" s="16" customFormat="1" ht="56.25">
      <c r="A74" s="27" t="s">
        <v>91</v>
      </c>
      <c r="B74" s="32">
        <f>B75</f>
        <v>311.1</v>
      </c>
      <c r="C74" s="32">
        <f>C75</f>
        <v>0</v>
      </c>
      <c r="D74" s="32">
        <f>D75</f>
        <v>0</v>
      </c>
      <c r="E74" s="32">
        <f>E75</f>
        <v>0</v>
      </c>
      <c r="F74" s="47">
        <f>E74/B74*100</f>
        <v>0</v>
      </c>
      <c r="G74" s="47"/>
      <c r="H74" s="32">
        <f aca="true" t="shared" si="25" ref="H74:AE74">H75</f>
        <v>0</v>
      </c>
      <c r="I74" s="32">
        <f t="shared" si="25"/>
        <v>0</v>
      </c>
      <c r="J74" s="32">
        <f t="shared" si="25"/>
        <v>311.1</v>
      </c>
      <c r="K74" s="32">
        <f t="shared" si="25"/>
        <v>0</v>
      </c>
      <c r="L74" s="32">
        <f t="shared" si="25"/>
        <v>0</v>
      </c>
      <c r="M74" s="32">
        <f t="shared" si="25"/>
        <v>0</v>
      </c>
      <c r="N74" s="32">
        <f t="shared" si="25"/>
        <v>0</v>
      </c>
      <c r="O74" s="32">
        <f t="shared" si="25"/>
        <v>0</v>
      </c>
      <c r="P74" s="32">
        <f t="shared" si="25"/>
        <v>0</v>
      </c>
      <c r="Q74" s="32">
        <f t="shared" si="25"/>
        <v>0</v>
      </c>
      <c r="R74" s="32">
        <f t="shared" si="25"/>
        <v>0</v>
      </c>
      <c r="S74" s="32">
        <f t="shared" si="25"/>
        <v>0</v>
      </c>
      <c r="T74" s="32">
        <f t="shared" si="25"/>
        <v>0</v>
      </c>
      <c r="U74" s="32">
        <f t="shared" si="25"/>
        <v>0</v>
      </c>
      <c r="V74" s="32">
        <f t="shared" si="25"/>
        <v>0</v>
      </c>
      <c r="W74" s="32">
        <f t="shared" si="25"/>
        <v>0</v>
      </c>
      <c r="X74" s="32">
        <f t="shared" si="25"/>
        <v>0</v>
      </c>
      <c r="Y74" s="32">
        <f t="shared" si="25"/>
        <v>0</v>
      </c>
      <c r="Z74" s="32">
        <f t="shared" si="25"/>
        <v>0</v>
      </c>
      <c r="AA74" s="32">
        <f t="shared" si="25"/>
        <v>0</v>
      </c>
      <c r="AB74" s="32">
        <f t="shared" si="25"/>
        <v>0</v>
      </c>
      <c r="AC74" s="32">
        <f t="shared" si="25"/>
        <v>0</v>
      </c>
      <c r="AD74" s="32">
        <f t="shared" si="25"/>
        <v>0</v>
      </c>
      <c r="AE74" s="32">
        <f t="shared" si="25"/>
        <v>0</v>
      </c>
      <c r="AF74" s="66"/>
    </row>
    <row r="75" spans="1:32" s="17" customFormat="1" ht="18.75">
      <c r="A75" s="5" t="s">
        <v>32</v>
      </c>
      <c r="B75" s="49">
        <f>H75+J75+L75+N75+P75+R75+T75+V75+X75+Z75+AB75+AD75</f>
        <v>311.1</v>
      </c>
      <c r="C75" s="50">
        <f>C76+C77+C78+C79</f>
        <v>0</v>
      </c>
      <c r="D75" s="50">
        <f>D76+D77+D78+D79</f>
        <v>0</v>
      </c>
      <c r="E75" s="50">
        <f>E76+E77+E78+E79</f>
        <v>0</v>
      </c>
      <c r="F75" s="47">
        <f>E75/B75*100</f>
        <v>0</v>
      </c>
      <c r="G75" s="47"/>
      <c r="H75" s="50">
        <f>H76+H77+H78+H79</f>
        <v>0</v>
      </c>
      <c r="I75" s="50">
        <f aca="true" t="shared" si="26" ref="I75:AE75">I76+I77+I78+I79</f>
        <v>0</v>
      </c>
      <c r="J75" s="50">
        <f t="shared" si="26"/>
        <v>311.1</v>
      </c>
      <c r="K75" s="50">
        <f t="shared" si="26"/>
        <v>0</v>
      </c>
      <c r="L75" s="50">
        <f t="shared" si="26"/>
        <v>0</v>
      </c>
      <c r="M75" s="50">
        <f t="shared" si="26"/>
        <v>0</v>
      </c>
      <c r="N75" s="50">
        <f t="shared" si="26"/>
        <v>0</v>
      </c>
      <c r="O75" s="50">
        <f t="shared" si="26"/>
        <v>0</v>
      </c>
      <c r="P75" s="50">
        <f t="shared" si="26"/>
        <v>0</v>
      </c>
      <c r="Q75" s="50">
        <f t="shared" si="26"/>
        <v>0</v>
      </c>
      <c r="R75" s="50">
        <f t="shared" si="26"/>
        <v>0</v>
      </c>
      <c r="S75" s="50">
        <f t="shared" si="26"/>
        <v>0</v>
      </c>
      <c r="T75" s="50">
        <f t="shared" si="26"/>
        <v>0</v>
      </c>
      <c r="U75" s="50">
        <f t="shared" si="26"/>
        <v>0</v>
      </c>
      <c r="V75" s="50">
        <f t="shared" si="26"/>
        <v>0</v>
      </c>
      <c r="W75" s="50">
        <f t="shared" si="26"/>
        <v>0</v>
      </c>
      <c r="X75" s="50">
        <f t="shared" si="26"/>
        <v>0</v>
      </c>
      <c r="Y75" s="50">
        <f t="shared" si="26"/>
        <v>0</v>
      </c>
      <c r="Z75" s="50">
        <f t="shared" si="26"/>
        <v>0</v>
      </c>
      <c r="AA75" s="50">
        <f t="shared" si="26"/>
        <v>0</v>
      </c>
      <c r="AB75" s="50">
        <f t="shared" si="26"/>
        <v>0</v>
      </c>
      <c r="AC75" s="50">
        <f t="shared" si="26"/>
        <v>0</v>
      </c>
      <c r="AD75" s="50">
        <f t="shared" si="26"/>
        <v>0</v>
      </c>
      <c r="AE75" s="50">
        <f t="shared" si="26"/>
        <v>0</v>
      </c>
      <c r="AF75" s="18"/>
    </row>
    <row r="76" spans="1:32" s="16" customFormat="1" ht="18.75">
      <c r="A76" s="4" t="s">
        <v>24</v>
      </c>
      <c r="B76" s="49">
        <f>H76+J76+L76+N76+P76+R76+T76+V76+X76+Z76+AB76+AD76</f>
        <v>0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30"/>
    </row>
    <row r="77" spans="1:32" s="17" customFormat="1" ht="29.25" customHeight="1">
      <c r="A77" s="4" t="s">
        <v>25</v>
      </c>
      <c r="B77" s="49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8"/>
    </row>
    <row r="78" spans="1:32" s="17" customFormat="1" ht="18.75">
      <c r="A78" s="4" t="s">
        <v>26</v>
      </c>
      <c r="B78" s="51"/>
      <c r="C78" s="47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18"/>
    </row>
    <row r="79" spans="1:32" s="17" customFormat="1" ht="26.25" customHeight="1">
      <c r="A79" s="27" t="s">
        <v>27</v>
      </c>
      <c r="B79" s="47">
        <f>H79+J79+L79+N79+P79+R79+T79+V79+X79+Z79+AB79+AD79</f>
        <v>311.1</v>
      </c>
      <c r="C79" s="47"/>
      <c r="D79" s="47"/>
      <c r="E79" s="47">
        <f>I79+K79+M79+O79+Q79+S79+U79+W79+Y79+AA79+AC79+AE79</f>
        <v>0</v>
      </c>
      <c r="F79" s="47">
        <f>E79/B79*100</f>
        <v>0</v>
      </c>
      <c r="G79" s="47"/>
      <c r="H79" s="47"/>
      <c r="I79" s="47"/>
      <c r="J79" s="47">
        <v>311.1</v>
      </c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66"/>
    </row>
    <row r="80" spans="1:32" s="17" customFormat="1" ht="18.75">
      <c r="A80" s="4"/>
      <c r="B80" s="4"/>
      <c r="C80" s="3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8"/>
    </row>
    <row r="81" spans="1:32" s="17" customFormat="1" ht="88.5" customHeight="1">
      <c r="A81" s="25" t="s">
        <v>59</v>
      </c>
      <c r="B81" s="34">
        <f>B82</f>
        <v>33641.9</v>
      </c>
      <c r="C81" s="34">
        <f>C82</f>
        <v>6008</v>
      </c>
      <c r="D81" s="34">
        <f>D82</f>
        <v>5538.4</v>
      </c>
      <c r="E81" s="34">
        <f>E82</f>
        <v>5538.4</v>
      </c>
      <c r="F81" s="3">
        <f>E81/B81*100</f>
        <v>16.462803824992047</v>
      </c>
      <c r="G81" s="3">
        <f>E81/C81*100</f>
        <v>92.1837549933422</v>
      </c>
      <c r="H81" s="34">
        <f aca="true" t="shared" si="27" ref="H81:AE81">H82</f>
        <v>6008</v>
      </c>
      <c r="I81" s="34">
        <f t="shared" si="27"/>
        <v>5538.4</v>
      </c>
      <c r="J81" s="34">
        <f t="shared" si="27"/>
        <v>2364.4</v>
      </c>
      <c r="K81" s="34">
        <f t="shared" si="27"/>
        <v>0</v>
      </c>
      <c r="L81" s="34">
        <f t="shared" si="27"/>
        <v>1293.7</v>
      </c>
      <c r="M81" s="34">
        <f t="shared" si="27"/>
        <v>0</v>
      </c>
      <c r="N81" s="34">
        <f t="shared" si="27"/>
        <v>2499.3</v>
      </c>
      <c r="O81" s="34">
        <f t="shared" si="27"/>
        <v>0</v>
      </c>
      <c r="P81" s="34">
        <f t="shared" si="27"/>
        <v>1417.7</v>
      </c>
      <c r="Q81" s="34">
        <f t="shared" si="27"/>
        <v>0</v>
      </c>
      <c r="R81" s="34">
        <f t="shared" si="27"/>
        <v>3663.4</v>
      </c>
      <c r="S81" s="34">
        <f t="shared" si="27"/>
        <v>0</v>
      </c>
      <c r="T81" s="34">
        <f t="shared" si="27"/>
        <v>4989.9</v>
      </c>
      <c r="U81" s="34">
        <f t="shared" si="27"/>
        <v>0</v>
      </c>
      <c r="V81" s="34">
        <f t="shared" si="27"/>
        <v>557.2</v>
      </c>
      <c r="W81" s="34">
        <f t="shared" si="27"/>
        <v>0</v>
      </c>
      <c r="X81" s="34">
        <f t="shared" si="27"/>
        <v>1304.7</v>
      </c>
      <c r="Y81" s="34">
        <f t="shared" si="27"/>
        <v>0</v>
      </c>
      <c r="Z81" s="34">
        <f t="shared" si="27"/>
        <v>1974.1</v>
      </c>
      <c r="AA81" s="34">
        <f t="shared" si="27"/>
        <v>0</v>
      </c>
      <c r="AB81" s="34">
        <f t="shared" si="27"/>
        <v>905.4</v>
      </c>
      <c r="AC81" s="34">
        <f t="shared" si="27"/>
        <v>0</v>
      </c>
      <c r="AD81" s="34">
        <f t="shared" si="27"/>
        <v>6664.1</v>
      </c>
      <c r="AE81" s="34">
        <f t="shared" si="27"/>
        <v>0</v>
      </c>
      <c r="AF81" s="25"/>
    </row>
    <row r="82" spans="1:32" s="17" customFormat="1" ht="75">
      <c r="A82" s="26" t="s">
        <v>60</v>
      </c>
      <c r="B82" s="33">
        <f>B84+B90</f>
        <v>33641.9</v>
      </c>
      <c r="C82" s="33">
        <f>C84+C90</f>
        <v>6008</v>
      </c>
      <c r="D82" s="33">
        <f>D84+D90</f>
        <v>5538.4</v>
      </c>
      <c r="E82" s="33">
        <f>E84+E90</f>
        <v>5538.4</v>
      </c>
      <c r="F82" s="3">
        <f>E82/B82*100</f>
        <v>16.462803824992047</v>
      </c>
      <c r="G82" s="3">
        <f>E82/C82*100</f>
        <v>92.1837549933422</v>
      </c>
      <c r="H82" s="33">
        <f aca="true" t="shared" si="28" ref="H82:AE82">H84+H90</f>
        <v>6008</v>
      </c>
      <c r="I82" s="33">
        <f t="shared" si="28"/>
        <v>5538.4</v>
      </c>
      <c r="J82" s="33">
        <f t="shared" si="28"/>
        <v>2364.4</v>
      </c>
      <c r="K82" s="33">
        <f t="shared" si="28"/>
        <v>0</v>
      </c>
      <c r="L82" s="33">
        <f t="shared" si="28"/>
        <v>1293.7</v>
      </c>
      <c r="M82" s="33">
        <f t="shared" si="28"/>
        <v>0</v>
      </c>
      <c r="N82" s="33">
        <f t="shared" si="28"/>
        <v>2499.3</v>
      </c>
      <c r="O82" s="33">
        <f t="shared" si="28"/>
        <v>0</v>
      </c>
      <c r="P82" s="33">
        <f t="shared" si="28"/>
        <v>1417.7</v>
      </c>
      <c r="Q82" s="33">
        <f t="shared" si="28"/>
        <v>0</v>
      </c>
      <c r="R82" s="33">
        <f t="shared" si="28"/>
        <v>3663.4</v>
      </c>
      <c r="S82" s="33">
        <f t="shared" si="28"/>
        <v>0</v>
      </c>
      <c r="T82" s="33">
        <f t="shared" si="28"/>
        <v>4989.9</v>
      </c>
      <c r="U82" s="33">
        <f t="shared" si="28"/>
        <v>0</v>
      </c>
      <c r="V82" s="33">
        <f t="shared" si="28"/>
        <v>557.2</v>
      </c>
      <c r="W82" s="33">
        <f t="shared" si="28"/>
        <v>0</v>
      </c>
      <c r="X82" s="33">
        <f t="shared" si="28"/>
        <v>1304.7</v>
      </c>
      <c r="Y82" s="33">
        <f t="shared" si="28"/>
        <v>0</v>
      </c>
      <c r="Z82" s="33">
        <f t="shared" si="28"/>
        <v>1974.1</v>
      </c>
      <c r="AA82" s="33">
        <f t="shared" si="28"/>
        <v>0</v>
      </c>
      <c r="AB82" s="33">
        <f t="shared" si="28"/>
        <v>905.4</v>
      </c>
      <c r="AC82" s="33">
        <f t="shared" si="28"/>
        <v>0</v>
      </c>
      <c r="AD82" s="33">
        <f t="shared" si="28"/>
        <v>6664.1</v>
      </c>
      <c r="AE82" s="33">
        <f t="shared" si="28"/>
        <v>0</v>
      </c>
      <c r="AF82" s="18"/>
    </row>
    <row r="83" spans="1:32" s="17" customFormat="1" ht="18.75">
      <c r="A83" s="4" t="s">
        <v>22</v>
      </c>
      <c r="B83" s="4"/>
      <c r="C83" s="3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8"/>
    </row>
    <row r="84" spans="1:32" s="16" customFormat="1" ht="168.75">
      <c r="A84" s="27" t="s">
        <v>61</v>
      </c>
      <c r="B84" s="32">
        <f>B85</f>
        <v>33591.9</v>
      </c>
      <c r="C84" s="32">
        <f>C85</f>
        <v>6008</v>
      </c>
      <c r="D84" s="32">
        <f>D85</f>
        <v>5538.4</v>
      </c>
      <c r="E84" s="32">
        <f>E85</f>
        <v>5538.4</v>
      </c>
      <c r="F84" s="3">
        <f>E84/B84*100</f>
        <v>16.48730795221467</v>
      </c>
      <c r="G84" s="3">
        <f>E84/C84*100</f>
        <v>92.1837549933422</v>
      </c>
      <c r="H84" s="32">
        <f aca="true" t="shared" si="29" ref="H84:AE84">H85</f>
        <v>6008</v>
      </c>
      <c r="I84" s="32">
        <f t="shared" si="29"/>
        <v>5538.4</v>
      </c>
      <c r="J84" s="32">
        <f t="shared" si="29"/>
        <v>2364.4</v>
      </c>
      <c r="K84" s="32">
        <f t="shared" si="29"/>
        <v>0</v>
      </c>
      <c r="L84" s="32">
        <f t="shared" si="29"/>
        <v>1258.7</v>
      </c>
      <c r="M84" s="32">
        <f t="shared" si="29"/>
        <v>0</v>
      </c>
      <c r="N84" s="32">
        <f t="shared" si="29"/>
        <v>2499.3</v>
      </c>
      <c r="O84" s="32">
        <f t="shared" si="29"/>
        <v>0</v>
      </c>
      <c r="P84" s="32">
        <f t="shared" si="29"/>
        <v>1417.7</v>
      </c>
      <c r="Q84" s="32">
        <f t="shared" si="29"/>
        <v>0</v>
      </c>
      <c r="R84" s="32">
        <f t="shared" si="29"/>
        <v>3663.4</v>
      </c>
      <c r="S84" s="32">
        <f t="shared" si="29"/>
        <v>0</v>
      </c>
      <c r="T84" s="32">
        <f t="shared" si="29"/>
        <v>4989.9</v>
      </c>
      <c r="U84" s="32">
        <f t="shared" si="29"/>
        <v>0</v>
      </c>
      <c r="V84" s="32">
        <f t="shared" si="29"/>
        <v>557.2</v>
      </c>
      <c r="W84" s="32">
        <f t="shared" si="29"/>
        <v>0</v>
      </c>
      <c r="X84" s="32">
        <f t="shared" si="29"/>
        <v>1304.7</v>
      </c>
      <c r="Y84" s="32">
        <f t="shared" si="29"/>
        <v>0</v>
      </c>
      <c r="Z84" s="32">
        <f t="shared" si="29"/>
        <v>1959.1</v>
      </c>
      <c r="AA84" s="32">
        <f t="shared" si="29"/>
        <v>0</v>
      </c>
      <c r="AB84" s="32">
        <f t="shared" si="29"/>
        <v>905.4</v>
      </c>
      <c r="AC84" s="32">
        <f t="shared" si="29"/>
        <v>0</v>
      </c>
      <c r="AD84" s="32">
        <f t="shared" si="29"/>
        <v>6664.1</v>
      </c>
      <c r="AE84" s="32">
        <f t="shared" si="29"/>
        <v>0</v>
      </c>
      <c r="AF84" s="54" t="s">
        <v>76</v>
      </c>
    </row>
    <row r="85" spans="1:32" s="17" customFormat="1" ht="18.75">
      <c r="A85" s="5" t="s">
        <v>32</v>
      </c>
      <c r="B85" s="29">
        <f>H85+J85+L85+N85+P85+R85+T85+V85+X85+Z85+AB85+AD85</f>
        <v>33591.9</v>
      </c>
      <c r="C85" s="2">
        <f>C86+C87+C88+C89</f>
        <v>6008</v>
      </c>
      <c r="D85" s="2">
        <f>D86+D87+D88+D89</f>
        <v>5538.4</v>
      </c>
      <c r="E85" s="2">
        <f>E86+E87+E88+E89</f>
        <v>5538.4</v>
      </c>
      <c r="F85" s="3">
        <f>E85/B85*100</f>
        <v>16.48730795221467</v>
      </c>
      <c r="G85" s="3">
        <f>E85/C85*100</f>
        <v>92.1837549933422</v>
      </c>
      <c r="H85" s="2">
        <f aca="true" t="shared" si="30" ref="H85:AE85">H86+H87</f>
        <v>6008</v>
      </c>
      <c r="I85" s="2">
        <f t="shared" si="30"/>
        <v>5538.4</v>
      </c>
      <c r="J85" s="2">
        <f t="shared" si="30"/>
        <v>2364.4</v>
      </c>
      <c r="K85" s="2">
        <f t="shared" si="30"/>
        <v>0</v>
      </c>
      <c r="L85" s="2">
        <f t="shared" si="30"/>
        <v>1258.7</v>
      </c>
      <c r="M85" s="2">
        <f t="shared" si="30"/>
        <v>0</v>
      </c>
      <c r="N85" s="2">
        <f t="shared" si="30"/>
        <v>2499.3</v>
      </c>
      <c r="O85" s="2">
        <f t="shared" si="30"/>
        <v>0</v>
      </c>
      <c r="P85" s="2">
        <f t="shared" si="30"/>
        <v>1417.7</v>
      </c>
      <c r="Q85" s="2">
        <f t="shared" si="30"/>
        <v>0</v>
      </c>
      <c r="R85" s="2">
        <f t="shared" si="30"/>
        <v>3663.4</v>
      </c>
      <c r="S85" s="2">
        <f t="shared" si="30"/>
        <v>0</v>
      </c>
      <c r="T85" s="2">
        <f t="shared" si="30"/>
        <v>4989.9</v>
      </c>
      <c r="U85" s="2">
        <f t="shared" si="30"/>
        <v>0</v>
      </c>
      <c r="V85" s="2">
        <f t="shared" si="30"/>
        <v>557.2</v>
      </c>
      <c r="W85" s="2">
        <f t="shared" si="30"/>
        <v>0</v>
      </c>
      <c r="X85" s="2">
        <f t="shared" si="30"/>
        <v>1304.7</v>
      </c>
      <c r="Y85" s="2">
        <f t="shared" si="30"/>
        <v>0</v>
      </c>
      <c r="Z85" s="2">
        <f t="shared" si="30"/>
        <v>1959.1</v>
      </c>
      <c r="AA85" s="2">
        <f t="shared" si="30"/>
        <v>0</v>
      </c>
      <c r="AB85" s="2">
        <f t="shared" si="30"/>
        <v>905.4</v>
      </c>
      <c r="AC85" s="2">
        <f t="shared" si="30"/>
        <v>0</v>
      </c>
      <c r="AD85" s="2">
        <f t="shared" si="30"/>
        <v>6664.1</v>
      </c>
      <c r="AE85" s="2">
        <f t="shared" si="30"/>
        <v>0</v>
      </c>
      <c r="AF85" s="18"/>
    </row>
    <row r="86" spans="1:32" s="16" customFormat="1" ht="18.75">
      <c r="A86" s="4" t="s">
        <v>24</v>
      </c>
      <c r="B86" s="29">
        <f>H86+J86+L86+N86+P86+R86+T86+V86+X86+Z86+AB86+AD86</f>
        <v>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0"/>
    </row>
    <row r="87" spans="1:32" s="17" customFormat="1" ht="18.75">
      <c r="A87" s="4" t="s">
        <v>25</v>
      </c>
      <c r="B87" s="29">
        <f>H87+J87+L87+N87+P87+R87+T87+V87+X87+Z87+AB87+AD87</f>
        <v>33591.9</v>
      </c>
      <c r="C87" s="3">
        <f>H87</f>
        <v>6008</v>
      </c>
      <c r="D87" s="3">
        <v>5538.4</v>
      </c>
      <c r="E87" s="3">
        <f>I87+K87+M87+O87+Q87+S87+U87+W87+Y87+AA87+AC87+AE87</f>
        <v>5538.4</v>
      </c>
      <c r="F87" s="3">
        <f>E87/B87*100</f>
        <v>16.48730795221467</v>
      </c>
      <c r="G87" s="3">
        <f>E87/C87*100</f>
        <v>92.1837549933422</v>
      </c>
      <c r="H87" s="3">
        <v>6008</v>
      </c>
      <c r="I87" s="3">
        <v>5538.4</v>
      </c>
      <c r="J87" s="3">
        <v>2364.4</v>
      </c>
      <c r="K87" s="3"/>
      <c r="L87" s="3">
        <v>1258.7</v>
      </c>
      <c r="M87" s="3"/>
      <c r="N87" s="3">
        <v>2499.3</v>
      </c>
      <c r="O87" s="3"/>
      <c r="P87" s="3">
        <v>1417.7</v>
      </c>
      <c r="Q87" s="3"/>
      <c r="R87" s="3">
        <v>3663.4</v>
      </c>
      <c r="S87" s="3"/>
      <c r="T87" s="3">
        <v>4989.9</v>
      </c>
      <c r="U87" s="3"/>
      <c r="V87" s="3">
        <v>557.2</v>
      </c>
      <c r="W87" s="3"/>
      <c r="X87" s="3">
        <v>1304.7</v>
      </c>
      <c r="Y87" s="3"/>
      <c r="Z87" s="3">
        <v>1959.1</v>
      </c>
      <c r="AA87" s="3"/>
      <c r="AB87" s="3">
        <v>905.4</v>
      </c>
      <c r="AC87" s="3"/>
      <c r="AD87" s="3">
        <v>6664.1</v>
      </c>
      <c r="AE87" s="3"/>
      <c r="AF87" s="18"/>
    </row>
    <row r="88" spans="1:32" s="17" customFormat="1" ht="18.75">
      <c r="A88" s="4" t="s">
        <v>26</v>
      </c>
      <c r="B88" s="4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8"/>
    </row>
    <row r="89" spans="1:32" s="17" customFormat="1" ht="18.75">
      <c r="A89" s="4" t="s">
        <v>27</v>
      </c>
      <c r="B89" s="4"/>
      <c r="C89" s="3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18"/>
    </row>
    <row r="90" spans="1:32" s="16" customFormat="1" ht="37.5">
      <c r="A90" s="27" t="s">
        <v>62</v>
      </c>
      <c r="B90" s="32">
        <f>B91</f>
        <v>50</v>
      </c>
      <c r="C90" s="32">
        <f>C91</f>
        <v>0</v>
      </c>
      <c r="D90" s="32"/>
      <c r="E90" s="32">
        <f>E91</f>
        <v>0</v>
      </c>
      <c r="F90" s="31"/>
      <c r="G90" s="31"/>
      <c r="H90" s="32">
        <f aca="true" t="shared" si="31" ref="H90:AE90">H91</f>
        <v>0</v>
      </c>
      <c r="I90" s="32">
        <f t="shared" si="31"/>
        <v>0</v>
      </c>
      <c r="J90" s="32">
        <f t="shared" si="31"/>
        <v>0</v>
      </c>
      <c r="K90" s="32">
        <f t="shared" si="31"/>
        <v>0</v>
      </c>
      <c r="L90" s="32">
        <f t="shared" si="31"/>
        <v>35</v>
      </c>
      <c r="M90" s="32">
        <f t="shared" si="31"/>
        <v>0</v>
      </c>
      <c r="N90" s="32">
        <f t="shared" si="31"/>
        <v>0</v>
      </c>
      <c r="O90" s="32">
        <f t="shared" si="31"/>
        <v>0</v>
      </c>
      <c r="P90" s="32">
        <f t="shared" si="31"/>
        <v>0</v>
      </c>
      <c r="Q90" s="32">
        <f t="shared" si="31"/>
        <v>0</v>
      </c>
      <c r="R90" s="32">
        <f t="shared" si="31"/>
        <v>0</v>
      </c>
      <c r="S90" s="32">
        <f t="shared" si="31"/>
        <v>0</v>
      </c>
      <c r="T90" s="32">
        <f t="shared" si="31"/>
        <v>0</v>
      </c>
      <c r="U90" s="32">
        <f t="shared" si="31"/>
        <v>0</v>
      </c>
      <c r="V90" s="32">
        <f t="shared" si="31"/>
        <v>0</v>
      </c>
      <c r="W90" s="32">
        <f t="shared" si="31"/>
        <v>0</v>
      </c>
      <c r="X90" s="32">
        <f t="shared" si="31"/>
        <v>0</v>
      </c>
      <c r="Y90" s="32">
        <f t="shared" si="31"/>
        <v>0</v>
      </c>
      <c r="Z90" s="32">
        <f t="shared" si="31"/>
        <v>15</v>
      </c>
      <c r="AA90" s="32">
        <f t="shared" si="31"/>
        <v>0</v>
      </c>
      <c r="AB90" s="32">
        <f t="shared" si="31"/>
        <v>0</v>
      </c>
      <c r="AC90" s="32">
        <f t="shared" si="31"/>
        <v>0</v>
      </c>
      <c r="AD90" s="32">
        <f t="shared" si="31"/>
        <v>0</v>
      </c>
      <c r="AE90" s="32">
        <f t="shared" si="31"/>
        <v>0</v>
      </c>
      <c r="AF90" s="28"/>
    </row>
    <row r="91" spans="1:32" s="17" customFormat="1" ht="18.75">
      <c r="A91" s="5" t="s">
        <v>32</v>
      </c>
      <c r="B91" s="29">
        <f>H91+J91+L91+N91+P91+R91+T91+V91+X91+Z91+AB91+AD91</f>
        <v>50</v>
      </c>
      <c r="C91" s="2">
        <f>C92+C93+C94+C95</f>
        <v>0</v>
      </c>
      <c r="D91" s="2"/>
      <c r="E91" s="2">
        <f>E92+E93+E94+E95</f>
        <v>0</v>
      </c>
      <c r="F91" s="2"/>
      <c r="G91" s="2"/>
      <c r="H91" s="2">
        <f aca="true" t="shared" si="32" ref="H91:AE91">H92+H93</f>
        <v>0</v>
      </c>
      <c r="I91" s="2">
        <f t="shared" si="32"/>
        <v>0</v>
      </c>
      <c r="J91" s="2">
        <f t="shared" si="32"/>
        <v>0</v>
      </c>
      <c r="K91" s="2">
        <f t="shared" si="32"/>
        <v>0</v>
      </c>
      <c r="L91" s="2">
        <f t="shared" si="32"/>
        <v>35</v>
      </c>
      <c r="M91" s="2">
        <f t="shared" si="32"/>
        <v>0</v>
      </c>
      <c r="N91" s="2">
        <f t="shared" si="32"/>
        <v>0</v>
      </c>
      <c r="O91" s="2">
        <f t="shared" si="32"/>
        <v>0</v>
      </c>
      <c r="P91" s="2">
        <f t="shared" si="32"/>
        <v>0</v>
      </c>
      <c r="Q91" s="2">
        <f t="shared" si="32"/>
        <v>0</v>
      </c>
      <c r="R91" s="2">
        <f t="shared" si="32"/>
        <v>0</v>
      </c>
      <c r="S91" s="2">
        <f t="shared" si="32"/>
        <v>0</v>
      </c>
      <c r="T91" s="2">
        <f t="shared" si="32"/>
        <v>0</v>
      </c>
      <c r="U91" s="2">
        <f t="shared" si="32"/>
        <v>0</v>
      </c>
      <c r="V91" s="2">
        <f t="shared" si="32"/>
        <v>0</v>
      </c>
      <c r="W91" s="2">
        <f t="shared" si="32"/>
        <v>0</v>
      </c>
      <c r="X91" s="2">
        <f t="shared" si="32"/>
        <v>0</v>
      </c>
      <c r="Y91" s="2">
        <f t="shared" si="32"/>
        <v>0</v>
      </c>
      <c r="Z91" s="2">
        <f t="shared" si="32"/>
        <v>15</v>
      </c>
      <c r="AA91" s="2">
        <f t="shared" si="32"/>
        <v>0</v>
      </c>
      <c r="AB91" s="2">
        <f t="shared" si="32"/>
        <v>0</v>
      </c>
      <c r="AC91" s="2">
        <f t="shared" si="32"/>
        <v>0</v>
      </c>
      <c r="AD91" s="2">
        <f t="shared" si="32"/>
        <v>0</v>
      </c>
      <c r="AE91" s="2">
        <f t="shared" si="32"/>
        <v>0</v>
      </c>
      <c r="AF91" s="18"/>
    </row>
    <row r="92" spans="1:32" s="16" customFormat="1" ht="18.75">
      <c r="A92" s="4" t="s">
        <v>24</v>
      </c>
      <c r="B92" s="29">
        <f>H92+J92+L92+N92+P92+R92+T92+V92+X92+Z92+AB92+AD92</f>
        <v>0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0"/>
    </row>
    <row r="93" spans="1:32" s="17" customFormat="1" ht="18.75">
      <c r="A93" s="4" t="s">
        <v>25</v>
      </c>
      <c r="B93" s="29">
        <f>H93+J93+L93+N93+P93+R93+T93+V93+X93+Z93+AB93+AD93</f>
        <v>50</v>
      </c>
      <c r="C93" s="3"/>
      <c r="D93" s="3"/>
      <c r="E93" s="3">
        <f>I93+K93+M93+O93+Q93+S93+U93+W93+Y93+AA93+AC93+AE93</f>
        <v>0</v>
      </c>
      <c r="F93" s="2"/>
      <c r="G93" s="2"/>
      <c r="H93" s="3"/>
      <c r="I93" s="3"/>
      <c r="J93" s="3"/>
      <c r="K93" s="3"/>
      <c r="L93" s="3">
        <v>35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>
        <v>15</v>
      </c>
      <c r="AA93" s="3"/>
      <c r="AB93" s="3"/>
      <c r="AC93" s="3"/>
      <c r="AD93" s="3"/>
      <c r="AE93" s="3"/>
      <c r="AF93" s="18"/>
    </row>
    <row r="94" spans="1:32" s="17" customFormat="1" ht="18.75">
      <c r="A94" s="4" t="s">
        <v>26</v>
      </c>
      <c r="B94" s="4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18"/>
    </row>
    <row r="95" spans="1:32" s="17" customFormat="1" ht="18.75">
      <c r="A95" s="4" t="s">
        <v>27</v>
      </c>
      <c r="B95" s="4"/>
      <c r="C95" s="3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18"/>
    </row>
    <row r="96" spans="1:32" s="16" customFormat="1" ht="18.75">
      <c r="A96" s="15"/>
      <c r="B96" s="15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</row>
    <row r="97" spans="1:32" s="17" customFormat="1" ht="48.75" customHeight="1">
      <c r="A97" s="25" t="s">
        <v>34</v>
      </c>
      <c r="B97" s="40">
        <f>B98+B113</f>
        <v>24826.6</v>
      </c>
      <c r="C97" s="40">
        <f>C98+C113</f>
        <v>845.8</v>
      </c>
      <c r="D97" s="40">
        <f>D98+D113</f>
        <v>635.8</v>
      </c>
      <c r="E97" s="40">
        <f>E98+E113</f>
        <v>635.8</v>
      </c>
      <c r="F97" s="3">
        <f>E97/B97*100</f>
        <v>2.5609628382460747</v>
      </c>
      <c r="G97" s="3">
        <f>E97/C97*100</f>
        <v>75.17143532750059</v>
      </c>
      <c r="H97" s="40">
        <f aca="true" t="shared" si="33" ref="H97:AE97">H98+H113</f>
        <v>845.8</v>
      </c>
      <c r="I97" s="40">
        <f t="shared" si="33"/>
        <v>635.8</v>
      </c>
      <c r="J97" s="40">
        <f t="shared" si="33"/>
        <v>2717</v>
      </c>
      <c r="K97" s="40">
        <f t="shared" si="33"/>
        <v>0</v>
      </c>
      <c r="L97" s="40">
        <f t="shared" si="33"/>
        <v>2484.9</v>
      </c>
      <c r="M97" s="40">
        <f t="shared" si="33"/>
        <v>0</v>
      </c>
      <c r="N97" s="40">
        <f t="shared" si="33"/>
        <v>3098.9</v>
      </c>
      <c r="O97" s="40">
        <f t="shared" si="33"/>
        <v>0</v>
      </c>
      <c r="P97" s="40">
        <f t="shared" si="33"/>
        <v>1708.3999999999999</v>
      </c>
      <c r="Q97" s="40">
        <f t="shared" si="33"/>
        <v>0</v>
      </c>
      <c r="R97" s="40">
        <f t="shared" si="33"/>
        <v>1779.1</v>
      </c>
      <c r="S97" s="40">
        <f t="shared" si="33"/>
        <v>0</v>
      </c>
      <c r="T97" s="40">
        <f t="shared" si="33"/>
        <v>2563.5</v>
      </c>
      <c r="U97" s="40">
        <f t="shared" si="33"/>
        <v>0</v>
      </c>
      <c r="V97" s="40">
        <f t="shared" si="33"/>
        <v>1468.2</v>
      </c>
      <c r="W97" s="40">
        <f t="shared" si="33"/>
        <v>0</v>
      </c>
      <c r="X97" s="40">
        <f t="shared" si="33"/>
        <v>2360.1</v>
      </c>
      <c r="Y97" s="40">
        <f t="shared" si="33"/>
        <v>0</v>
      </c>
      <c r="Z97" s="40">
        <f t="shared" si="33"/>
        <v>1549.1999999999998</v>
      </c>
      <c r="AA97" s="40">
        <f t="shared" si="33"/>
        <v>0</v>
      </c>
      <c r="AB97" s="40">
        <f t="shared" si="33"/>
        <v>1658.7</v>
      </c>
      <c r="AC97" s="40">
        <f t="shared" si="33"/>
        <v>0</v>
      </c>
      <c r="AD97" s="40">
        <f t="shared" si="33"/>
        <v>2592.8</v>
      </c>
      <c r="AE97" s="40">
        <f t="shared" si="33"/>
        <v>0</v>
      </c>
      <c r="AF97" s="25"/>
    </row>
    <row r="98" spans="1:32" s="17" customFormat="1" ht="150">
      <c r="A98" s="26" t="s">
        <v>37</v>
      </c>
      <c r="B98" s="37">
        <f>B100+B106</f>
        <v>2118.7999999999997</v>
      </c>
      <c r="C98" s="37">
        <f>C100+C106</f>
        <v>0</v>
      </c>
      <c r="D98" s="37"/>
      <c r="E98" s="37">
        <f>E100+E106</f>
        <v>0</v>
      </c>
      <c r="F98" s="2"/>
      <c r="G98" s="2"/>
      <c r="H98" s="37">
        <f aca="true" t="shared" si="34" ref="H98:AE98">H100+H106</f>
        <v>0</v>
      </c>
      <c r="I98" s="37">
        <f t="shared" si="34"/>
        <v>0</v>
      </c>
      <c r="J98" s="37">
        <f t="shared" si="34"/>
        <v>1313.4</v>
      </c>
      <c r="K98" s="37">
        <f t="shared" si="34"/>
        <v>0</v>
      </c>
      <c r="L98" s="37">
        <f t="shared" si="34"/>
        <v>123.1</v>
      </c>
      <c r="M98" s="37">
        <f t="shared" si="34"/>
        <v>0</v>
      </c>
      <c r="N98" s="37">
        <f t="shared" si="34"/>
        <v>381.5</v>
      </c>
      <c r="O98" s="37">
        <f t="shared" si="34"/>
        <v>0</v>
      </c>
      <c r="P98" s="37">
        <f t="shared" si="34"/>
        <v>34.1</v>
      </c>
      <c r="Q98" s="37">
        <f t="shared" si="34"/>
        <v>0</v>
      </c>
      <c r="R98" s="37">
        <f t="shared" si="34"/>
        <v>0</v>
      </c>
      <c r="S98" s="37">
        <f t="shared" si="34"/>
        <v>0</v>
      </c>
      <c r="T98" s="37">
        <f t="shared" si="34"/>
        <v>0</v>
      </c>
      <c r="U98" s="37">
        <f t="shared" si="34"/>
        <v>0</v>
      </c>
      <c r="V98" s="37">
        <f t="shared" si="34"/>
        <v>0</v>
      </c>
      <c r="W98" s="37">
        <f t="shared" si="34"/>
        <v>0</v>
      </c>
      <c r="X98" s="37">
        <f t="shared" si="34"/>
        <v>87.6</v>
      </c>
      <c r="Y98" s="37">
        <f t="shared" si="34"/>
        <v>0</v>
      </c>
      <c r="Z98" s="37">
        <f t="shared" si="34"/>
        <v>51.1</v>
      </c>
      <c r="AA98" s="37">
        <f t="shared" si="34"/>
        <v>0</v>
      </c>
      <c r="AB98" s="37">
        <f t="shared" si="34"/>
        <v>128</v>
      </c>
      <c r="AC98" s="37">
        <f t="shared" si="34"/>
        <v>0</v>
      </c>
      <c r="AD98" s="37">
        <f t="shared" si="34"/>
        <v>0</v>
      </c>
      <c r="AE98" s="37">
        <f t="shared" si="34"/>
        <v>0</v>
      </c>
      <c r="AF98" s="18"/>
    </row>
    <row r="99" spans="1:32" s="17" customFormat="1" ht="18.75">
      <c r="A99" s="4" t="s">
        <v>22</v>
      </c>
      <c r="B99" s="4"/>
      <c r="C99" s="3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8"/>
    </row>
    <row r="100" spans="1:32" s="17" customFormat="1" ht="75">
      <c r="A100" s="27" t="s">
        <v>35</v>
      </c>
      <c r="B100" s="35">
        <f>B101</f>
        <v>1861.5999999999997</v>
      </c>
      <c r="C100" s="35">
        <f>C101</f>
        <v>0</v>
      </c>
      <c r="D100" s="35"/>
      <c r="E100" s="35">
        <f>E101</f>
        <v>0</v>
      </c>
      <c r="F100" s="2"/>
      <c r="G100" s="2"/>
      <c r="H100" s="35">
        <f aca="true" t="shared" si="35" ref="H100:AE100">H101</f>
        <v>0</v>
      </c>
      <c r="I100" s="35">
        <f t="shared" si="35"/>
        <v>0</v>
      </c>
      <c r="J100" s="36">
        <f t="shared" si="35"/>
        <v>1294</v>
      </c>
      <c r="K100" s="35">
        <f t="shared" si="35"/>
        <v>0</v>
      </c>
      <c r="L100" s="35">
        <f t="shared" si="35"/>
        <v>123.1</v>
      </c>
      <c r="M100" s="35">
        <f t="shared" si="35"/>
        <v>0</v>
      </c>
      <c r="N100" s="35">
        <f t="shared" si="35"/>
        <v>181.5</v>
      </c>
      <c r="O100" s="35">
        <f t="shared" si="35"/>
        <v>0</v>
      </c>
      <c r="P100" s="35">
        <f t="shared" si="35"/>
        <v>34.1</v>
      </c>
      <c r="Q100" s="35">
        <f t="shared" si="35"/>
        <v>0</v>
      </c>
      <c r="R100" s="35">
        <f t="shared" si="35"/>
        <v>0</v>
      </c>
      <c r="S100" s="35">
        <f t="shared" si="35"/>
        <v>0</v>
      </c>
      <c r="T100" s="35">
        <f t="shared" si="35"/>
        <v>0</v>
      </c>
      <c r="U100" s="35">
        <f t="shared" si="35"/>
        <v>0</v>
      </c>
      <c r="V100" s="35">
        <f t="shared" si="35"/>
        <v>0</v>
      </c>
      <c r="W100" s="35">
        <f t="shared" si="35"/>
        <v>0</v>
      </c>
      <c r="X100" s="35">
        <f t="shared" si="35"/>
        <v>49.8</v>
      </c>
      <c r="Y100" s="35">
        <f t="shared" si="35"/>
        <v>0</v>
      </c>
      <c r="Z100" s="35">
        <f t="shared" si="35"/>
        <v>51.1</v>
      </c>
      <c r="AA100" s="35">
        <f t="shared" si="35"/>
        <v>0</v>
      </c>
      <c r="AB100" s="36">
        <f t="shared" si="35"/>
        <v>128</v>
      </c>
      <c r="AC100" s="35">
        <f t="shared" si="35"/>
        <v>0</v>
      </c>
      <c r="AD100" s="35">
        <f t="shared" si="35"/>
        <v>0</v>
      </c>
      <c r="AE100" s="35">
        <f t="shared" si="35"/>
        <v>0</v>
      </c>
      <c r="AF100" s="18"/>
    </row>
    <row r="101" spans="1:32" s="17" customFormat="1" ht="18.75">
      <c r="A101" s="5" t="s">
        <v>32</v>
      </c>
      <c r="B101" s="29">
        <f>B102+B103+B104+B105</f>
        <v>1861.5999999999997</v>
      </c>
      <c r="C101" s="2">
        <f>C102+C103+C104+C105</f>
        <v>0</v>
      </c>
      <c r="D101" s="2"/>
      <c r="E101" s="2">
        <f>E102+E103+E104+E105</f>
        <v>0</v>
      </c>
      <c r="F101" s="2"/>
      <c r="G101" s="2"/>
      <c r="H101" s="2">
        <f>H103</f>
        <v>0</v>
      </c>
      <c r="I101" s="2">
        <f aca="true" t="shared" si="36" ref="I101:AE101">I103</f>
        <v>0</v>
      </c>
      <c r="J101" s="2">
        <f t="shared" si="36"/>
        <v>1294</v>
      </c>
      <c r="K101" s="2">
        <f t="shared" si="36"/>
        <v>0</v>
      </c>
      <c r="L101" s="2">
        <f t="shared" si="36"/>
        <v>123.1</v>
      </c>
      <c r="M101" s="2">
        <f t="shared" si="36"/>
        <v>0</v>
      </c>
      <c r="N101" s="2">
        <f t="shared" si="36"/>
        <v>181.5</v>
      </c>
      <c r="O101" s="2">
        <f t="shared" si="36"/>
        <v>0</v>
      </c>
      <c r="P101" s="2">
        <f t="shared" si="36"/>
        <v>34.1</v>
      </c>
      <c r="Q101" s="2">
        <f t="shared" si="36"/>
        <v>0</v>
      </c>
      <c r="R101" s="2">
        <f t="shared" si="36"/>
        <v>0</v>
      </c>
      <c r="S101" s="2">
        <f t="shared" si="36"/>
        <v>0</v>
      </c>
      <c r="T101" s="2">
        <f t="shared" si="36"/>
        <v>0</v>
      </c>
      <c r="U101" s="2">
        <f t="shared" si="36"/>
        <v>0</v>
      </c>
      <c r="V101" s="2">
        <f t="shared" si="36"/>
        <v>0</v>
      </c>
      <c r="W101" s="2">
        <f t="shared" si="36"/>
        <v>0</v>
      </c>
      <c r="X101" s="2">
        <f t="shared" si="36"/>
        <v>49.8</v>
      </c>
      <c r="Y101" s="2">
        <f t="shared" si="36"/>
        <v>0</v>
      </c>
      <c r="Z101" s="2">
        <f t="shared" si="36"/>
        <v>51.1</v>
      </c>
      <c r="AA101" s="2">
        <f t="shared" si="36"/>
        <v>0</v>
      </c>
      <c r="AB101" s="2">
        <f t="shared" si="36"/>
        <v>128</v>
      </c>
      <c r="AC101" s="2">
        <f t="shared" si="36"/>
        <v>0</v>
      </c>
      <c r="AD101" s="2">
        <f t="shared" si="36"/>
        <v>0</v>
      </c>
      <c r="AE101" s="2">
        <f t="shared" si="36"/>
        <v>0</v>
      </c>
      <c r="AF101" s="18"/>
    </row>
    <row r="102" spans="1:32" s="17" customFormat="1" ht="18.75">
      <c r="A102" s="4" t="s">
        <v>24</v>
      </c>
      <c r="B102" s="4"/>
      <c r="C102" s="3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8"/>
    </row>
    <row r="103" spans="1:32" s="17" customFormat="1" ht="18.75">
      <c r="A103" s="4" t="s">
        <v>25</v>
      </c>
      <c r="B103" s="29">
        <f>H103+J103+L103+N103+P103+R103+T103+V103+X103+Z103+AB103+AD103</f>
        <v>1861.5999999999997</v>
      </c>
      <c r="C103" s="3"/>
      <c r="D103" s="3"/>
      <c r="E103" s="3">
        <f>I103+K103+M103+O103+Q103+S103+U103+W103+Y103+AA103+AC103+AE103</f>
        <v>0</v>
      </c>
      <c r="F103" s="2"/>
      <c r="G103" s="2"/>
      <c r="H103" s="3"/>
      <c r="I103" s="3"/>
      <c r="J103" s="3">
        <v>1294</v>
      </c>
      <c r="K103" s="3"/>
      <c r="L103" s="3">
        <v>123.1</v>
      </c>
      <c r="M103" s="3"/>
      <c r="N103" s="3">
        <v>181.5</v>
      </c>
      <c r="O103" s="3"/>
      <c r="P103" s="3">
        <v>34.1</v>
      </c>
      <c r="Q103" s="3"/>
      <c r="R103" s="3"/>
      <c r="S103" s="3"/>
      <c r="T103" s="3"/>
      <c r="U103" s="3"/>
      <c r="V103" s="3"/>
      <c r="W103" s="3"/>
      <c r="X103" s="3">
        <v>49.8</v>
      </c>
      <c r="Y103" s="3"/>
      <c r="Z103" s="3">
        <v>51.1</v>
      </c>
      <c r="AA103" s="3"/>
      <c r="AB103" s="3">
        <v>128</v>
      </c>
      <c r="AC103" s="3"/>
      <c r="AD103" s="3"/>
      <c r="AE103" s="3"/>
      <c r="AF103" s="18"/>
    </row>
    <row r="104" spans="1:32" s="17" customFormat="1" ht="18.75">
      <c r="A104" s="4" t="s">
        <v>26</v>
      </c>
      <c r="B104" s="4"/>
      <c r="C104" s="3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8"/>
    </row>
    <row r="105" spans="1:32" s="17" customFormat="1" ht="18.75">
      <c r="A105" s="4" t="s">
        <v>27</v>
      </c>
      <c r="B105" s="4"/>
      <c r="C105" s="3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18"/>
    </row>
    <row r="106" spans="1:32" s="17" customFormat="1" ht="37.5">
      <c r="A106" s="19" t="s">
        <v>36</v>
      </c>
      <c r="B106" s="52">
        <f>B107</f>
        <v>257.2</v>
      </c>
      <c r="C106" s="52">
        <f>C107</f>
        <v>0</v>
      </c>
      <c r="D106" s="52"/>
      <c r="E106" s="52">
        <f>E107</f>
        <v>0</v>
      </c>
      <c r="F106" s="2"/>
      <c r="G106" s="2"/>
      <c r="H106" s="52">
        <f aca="true" t="shared" si="37" ref="H106:AE106">H107</f>
        <v>0</v>
      </c>
      <c r="I106" s="52">
        <f t="shared" si="37"/>
        <v>0</v>
      </c>
      <c r="J106" s="52">
        <f t="shared" si="37"/>
        <v>19.4</v>
      </c>
      <c r="K106" s="52">
        <f t="shared" si="37"/>
        <v>0</v>
      </c>
      <c r="L106" s="52">
        <f t="shared" si="37"/>
        <v>0</v>
      </c>
      <c r="M106" s="52">
        <f t="shared" si="37"/>
        <v>0</v>
      </c>
      <c r="N106" s="52">
        <f t="shared" si="37"/>
        <v>200</v>
      </c>
      <c r="O106" s="52">
        <f t="shared" si="37"/>
        <v>0</v>
      </c>
      <c r="P106" s="52">
        <f t="shared" si="37"/>
        <v>0</v>
      </c>
      <c r="Q106" s="52">
        <f t="shared" si="37"/>
        <v>0</v>
      </c>
      <c r="R106" s="52">
        <f t="shared" si="37"/>
        <v>0</v>
      </c>
      <c r="S106" s="52">
        <f t="shared" si="37"/>
        <v>0</v>
      </c>
      <c r="T106" s="52">
        <f t="shared" si="37"/>
        <v>0</v>
      </c>
      <c r="U106" s="52">
        <f t="shared" si="37"/>
        <v>0</v>
      </c>
      <c r="V106" s="52">
        <f t="shared" si="37"/>
        <v>0</v>
      </c>
      <c r="W106" s="52">
        <f t="shared" si="37"/>
        <v>0</v>
      </c>
      <c r="X106" s="52">
        <f t="shared" si="37"/>
        <v>37.8</v>
      </c>
      <c r="Y106" s="52">
        <f t="shared" si="37"/>
        <v>0</v>
      </c>
      <c r="Z106" s="52">
        <f t="shared" si="37"/>
        <v>0</v>
      </c>
      <c r="AA106" s="52">
        <f t="shared" si="37"/>
        <v>0</v>
      </c>
      <c r="AB106" s="52">
        <f t="shared" si="37"/>
        <v>0</v>
      </c>
      <c r="AC106" s="52">
        <f t="shared" si="37"/>
        <v>0</v>
      </c>
      <c r="AD106" s="52">
        <f t="shared" si="37"/>
        <v>0</v>
      </c>
      <c r="AE106" s="52">
        <f t="shared" si="37"/>
        <v>0</v>
      </c>
      <c r="AF106" s="18"/>
    </row>
    <row r="107" spans="1:32" s="17" customFormat="1" ht="18.75">
      <c r="A107" s="5" t="s">
        <v>32</v>
      </c>
      <c r="B107" s="35">
        <f>B109</f>
        <v>257.2</v>
      </c>
      <c r="C107" s="2">
        <f>C109</f>
        <v>0</v>
      </c>
      <c r="D107" s="2"/>
      <c r="E107" s="2">
        <f>I107+K107+M107+O107+Q107+S107+U107+W107+Y107+AA107+AC107+AE107</f>
        <v>0</v>
      </c>
      <c r="F107" s="2"/>
      <c r="G107" s="2"/>
      <c r="H107" s="2">
        <f aca="true" t="shared" si="38" ref="H107:N107">H109</f>
        <v>0</v>
      </c>
      <c r="I107" s="2">
        <f t="shared" si="38"/>
        <v>0</v>
      </c>
      <c r="J107" s="2">
        <f t="shared" si="38"/>
        <v>19.4</v>
      </c>
      <c r="K107" s="2">
        <f t="shared" si="38"/>
        <v>0</v>
      </c>
      <c r="L107" s="2">
        <f t="shared" si="38"/>
        <v>0</v>
      </c>
      <c r="M107" s="2">
        <f t="shared" si="38"/>
        <v>0</v>
      </c>
      <c r="N107" s="2">
        <f t="shared" si="38"/>
        <v>200</v>
      </c>
      <c r="O107" s="2">
        <f aca="true" t="shared" si="39" ref="O107:AE107">O109</f>
        <v>0</v>
      </c>
      <c r="P107" s="2">
        <f t="shared" si="39"/>
        <v>0</v>
      </c>
      <c r="Q107" s="2">
        <f t="shared" si="39"/>
        <v>0</v>
      </c>
      <c r="R107" s="2">
        <f t="shared" si="39"/>
        <v>0</v>
      </c>
      <c r="S107" s="2">
        <f t="shared" si="39"/>
        <v>0</v>
      </c>
      <c r="T107" s="2">
        <f t="shared" si="39"/>
        <v>0</v>
      </c>
      <c r="U107" s="2">
        <f t="shared" si="39"/>
        <v>0</v>
      </c>
      <c r="V107" s="2">
        <f t="shared" si="39"/>
        <v>0</v>
      </c>
      <c r="W107" s="2">
        <f t="shared" si="39"/>
        <v>0</v>
      </c>
      <c r="X107" s="2">
        <f t="shared" si="39"/>
        <v>37.8</v>
      </c>
      <c r="Y107" s="2">
        <f t="shared" si="39"/>
        <v>0</v>
      </c>
      <c r="Z107" s="2">
        <f t="shared" si="39"/>
        <v>0</v>
      </c>
      <c r="AA107" s="2">
        <f t="shared" si="39"/>
        <v>0</v>
      </c>
      <c r="AB107" s="2">
        <f t="shared" si="39"/>
        <v>0</v>
      </c>
      <c r="AC107" s="2">
        <f t="shared" si="39"/>
        <v>0</v>
      </c>
      <c r="AD107" s="2">
        <f t="shared" si="39"/>
        <v>0</v>
      </c>
      <c r="AE107" s="2">
        <f t="shared" si="39"/>
        <v>0</v>
      </c>
      <c r="AF107" s="18"/>
    </row>
    <row r="108" spans="1:32" s="17" customFormat="1" ht="18.75">
      <c r="A108" s="4" t="s">
        <v>24</v>
      </c>
      <c r="B108" s="4"/>
      <c r="C108" s="3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18"/>
    </row>
    <row r="109" spans="1:32" s="17" customFormat="1" ht="18.75">
      <c r="A109" s="4" t="s">
        <v>25</v>
      </c>
      <c r="B109" s="29">
        <f>H109+J109+L109+N109+P109+R109+T109+V109+X109+Z109+AB109+AD109</f>
        <v>257.2</v>
      </c>
      <c r="C109" s="3"/>
      <c r="D109" s="3"/>
      <c r="E109" s="3">
        <f>I109+K109+M109+O109+Q109+S109+U109+W109+Y109+AA109+AC109+AE109</f>
        <v>0</v>
      </c>
      <c r="F109" s="2"/>
      <c r="G109" s="2"/>
      <c r="H109" s="3"/>
      <c r="I109" s="3"/>
      <c r="J109" s="3">
        <v>19.4</v>
      </c>
      <c r="K109" s="3"/>
      <c r="L109" s="3"/>
      <c r="M109" s="3"/>
      <c r="N109" s="3">
        <v>200</v>
      </c>
      <c r="O109" s="3"/>
      <c r="P109" s="3"/>
      <c r="Q109" s="3"/>
      <c r="R109" s="3"/>
      <c r="S109" s="3"/>
      <c r="T109" s="3"/>
      <c r="U109" s="3"/>
      <c r="V109" s="3"/>
      <c r="W109" s="3"/>
      <c r="X109" s="3">
        <v>37.8</v>
      </c>
      <c r="Y109" s="3"/>
      <c r="Z109" s="3"/>
      <c r="AA109" s="3"/>
      <c r="AB109" s="3"/>
      <c r="AC109" s="3"/>
      <c r="AD109" s="3"/>
      <c r="AE109" s="3"/>
      <c r="AF109" s="18"/>
    </row>
    <row r="110" spans="1:32" s="17" customFormat="1" ht="18.75">
      <c r="A110" s="4" t="s">
        <v>26</v>
      </c>
      <c r="B110" s="4"/>
      <c r="C110" s="3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18"/>
    </row>
    <row r="111" spans="1:32" s="17" customFormat="1" ht="18.75">
      <c r="A111" s="4" t="s">
        <v>27</v>
      </c>
      <c r="B111" s="4"/>
      <c r="C111" s="3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18"/>
    </row>
    <row r="112" spans="1:32" s="17" customFormat="1" ht="18.75">
      <c r="A112" s="5" t="s">
        <v>23</v>
      </c>
      <c r="B112" s="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18"/>
    </row>
    <row r="113" spans="1:32" s="17" customFormat="1" ht="93.75">
      <c r="A113" s="26" t="s">
        <v>38</v>
      </c>
      <c r="B113" s="37">
        <f>B115</f>
        <v>22707.8</v>
      </c>
      <c r="C113" s="5">
        <f>C115</f>
        <v>845.8</v>
      </c>
      <c r="D113" s="5">
        <f>D115</f>
        <v>635.8</v>
      </c>
      <c r="E113" s="5">
        <f>E115</f>
        <v>635.8</v>
      </c>
      <c r="F113" s="3">
        <f>E113/B113*100</f>
        <v>2.7999189705739878</v>
      </c>
      <c r="G113" s="3">
        <f>E113/C113*100</f>
        <v>75.17143532750059</v>
      </c>
      <c r="H113" s="38">
        <f aca="true" t="shared" si="40" ref="H113:AE113">H115</f>
        <v>845.8</v>
      </c>
      <c r="I113" s="38">
        <f t="shared" si="40"/>
        <v>635.8</v>
      </c>
      <c r="J113" s="38">
        <f t="shared" si="40"/>
        <v>1403.6</v>
      </c>
      <c r="K113" s="38">
        <f t="shared" si="40"/>
        <v>0</v>
      </c>
      <c r="L113" s="38">
        <f t="shared" si="40"/>
        <v>2361.8</v>
      </c>
      <c r="M113" s="38">
        <f t="shared" si="40"/>
        <v>0</v>
      </c>
      <c r="N113" s="38">
        <f t="shared" si="40"/>
        <v>2717.4</v>
      </c>
      <c r="O113" s="38">
        <f t="shared" si="40"/>
        <v>0</v>
      </c>
      <c r="P113" s="38">
        <f t="shared" si="40"/>
        <v>1674.3</v>
      </c>
      <c r="Q113" s="38">
        <f t="shared" si="40"/>
        <v>0</v>
      </c>
      <c r="R113" s="38">
        <f t="shared" si="40"/>
        <v>1779.1</v>
      </c>
      <c r="S113" s="38">
        <f t="shared" si="40"/>
        <v>0</v>
      </c>
      <c r="T113" s="38">
        <f t="shared" si="40"/>
        <v>2563.5</v>
      </c>
      <c r="U113" s="38">
        <f t="shared" si="40"/>
        <v>0</v>
      </c>
      <c r="V113" s="38">
        <f t="shared" si="40"/>
        <v>1468.2</v>
      </c>
      <c r="W113" s="38">
        <f t="shared" si="40"/>
        <v>0</v>
      </c>
      <c r="X113" s="38">
        <f t="shared" si="40"/>
        <v>2272.5</v>
      </c>
      <c r="Y113" s="38">
        <f t="shared" si="40"/>
        <v>0</v>
      </c>
      <c r="Z113" s="38">
        <f t="shared" si="40"/>
        <v>1498.1</v>
      </c>
      <c r="AA113" s="38">
        <f t="shared" si="40"/>
        <v>0</v>
      </c>
      <c r="AB113" s="38">
        <f t="shared" si="40"/>
        <v>1530.7</v>
      </c>
      <c r="AC113" s="38">
        <f t="shared" si="40"/>
        <v>0</v>
      </c>
      <c r="AD113" s="38">
        <f t="shared" si="40"/>
        <v>2592.8</v>
      </c>
      <c r="AE113" s="38">
        <f t="shared" si="40"/>
        <v>0</v>
      </c>
      <c r="AF113" s="18"/>
    </row>
    <row r="114" spans="1:32" s="17" customFormat="1" ht="18.75">
      <c r="A114" s="4" t="s">
        <v>22</v>
      </c>
      <c r="B114" s="4"/>
      <c r="C114" s="3"/>
      <c r="D114" s="3"/>
      <c r="E114" s="2"/>
      <c r="F114" s="2"/>
      <c r="G114" s="2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18"/>
    </row>
    <row r="115" spans="1:32" s="17" customFormat="1" ht="168.75">
      <c r="A115" s="27" t="s">
        <v>39</v>
      </c>
      <c r="B115" s="35">
        <f>B116</f>
        <v>22707.8</v>
      </c>
      <c r="C115" s="35">
        <f>C116</f>
        <v>845.8</v>
      </c>
      <c r="D115" s="35">
        <f>D116</f>
        <v>635.8</v>
      </c>
      <c r="E115" s="35">
        <f>E116</f>
        <v>635.8</v>
      </c>
      <c r="F115" s="3">
        <f>E115/B115*100</f>
        <v>2.7999189705739878</v>
      </c>
      <c r="G115" s="3">
        <f>E115/C115*100</f>
        <v>75.17143532750059</v>
      </c>
      <c r="H115" s="36">
        <f aca="true" t="shared" si="41" ref="H115:AE115">H116</f>
        <v>845.8</v>
      </c>
      <c r="I115" s="36">
        <f t="shared" si="41"/>
        <v>635.8</v>
      </c>
      <c r="J115" s="36">
        <f t="shared" si="41"/>
        <v>1403.6</v>
      </c>
      <c r="K115" s="36">
        <f t="shared" si="41"/>
        <v>0</v>
      </c>
      <c r="L115" s="36">
        <f t="shared" si="41"/>
        <v>2361.8</v>
      </c>
      <c r="M115" s="36">
        <f t="shared" si="41"/>
        <v>0</v>
      </c>
      <c r="N115" s="36">
        <f t="shared" si="41"/>
        <v>2717.4</v>
      </c>
      <c r="O115" s="36">
        <f t="shared" si="41"/>
        <v>0</v>
      </c>
      <c r="P115" s="36">
        <f t="shared" si="41"/>
        <v>1674.3</v>
      </c>
      <c r="Q115" s="36">
        <f t="shared" si="41"/>
        <v>0</v>
      </c>
      <c r="R115" s="36">
        <f t="shared" si="41"/>
        <v>1779.1</v>
      </c>
      <c r="S115" s="36">
        <f t="shared" si="41"/>
        <v>0</v>
      </c>
      <c r="T115" s="36">
        <f t="shared" si="41"/>
        <v>2563.5</v>
      </c>
      <c r="U115" s="36">
        <f t="shared" si="41"/>
        <v>0</v>
      </c>
      <c r="V115" s="36">
        <f t="shared" si="41"/>
        <v>1468.2</v>
      </c>
      <c r="W115" s="36">
        <f t="shared" si="41"/>
        <v>0</v>
      </c>
      <c r="X115" s="36">
        <f t="shared" si="41"/>
        <v>2272.5</v>
      </c>
      <c r="Y115" s="36">
        <f t="shared" si="41"/>
        <v>0</v>
      </c>
      <c r="Z115" s="36">
        <f t="shared" si="41"/>
        <v>1498.1</v>
      </c>
      <c r="AA115" s="36">
        <f t="shared" si="41"/>
        <v>0</v>
      </c>
      <c r="AB115" s="36">
        <f t="shared" si="41"/>
        <v>1530.7</v>
      </c>
      <c r="AC115" s="36">
        <f t="shared" si="41"/>
        <v>0</v>
      </c>
      <c r="AD115" s="36">
        <f t="shared" si="41"/>
        <v>2592.8</v>
      </c>
      <c r="AE115" s="36">
        <f t="shared" si="41"/>
        <v>0</v>
      </c>
      <c r="AF115" s="30" t="s">
        <v>77</v>
      </c>
    </row>
    <row r="116" spans="1:32" s="17" customFormat="1" ht="18.75">
      <c r="A116" s="5" t="s">
        <v>32</v>
      </c>
      <c r="B116" s="35">
        <f>B118</f>
        <v>22707.8</v>
      </c>
      <c r="C116" s="3">
        <f>C118</f>
        <v>845.8</v>
      </c>
      <c r="D116" s="3">
        <f>D118</f>
        <v>635.8</v>
      </c>
      <c r="E116" s="2">
        <f>I116+K116+M116+O116+Q116+S116+U116+W116+Y116+AA116+AC116+AE116</f>
        <v>635.8</v>
      </c>
      <c r="F116" s="3">
        <f>E116/B116*100</f>
        <v>2.7999189705739878</v>
      </c>
      <c r="G116" s="3">
        <f>E116/C116*100</f>
        <v>75.17143532750059</v>
      </c>
      <c r="H116" s="39">
        <f>H118</f>
        <v>845.8</v>
      </c>
      <c r="I116" s="39">
        <f aca="true" t="shared" si="42" ref="I116:AE116">I118</f>
        <v>635.8</v>
      </c>
      <c r="J116" s="39">
        <f t="shared" si="42"/>
        <v>1403.6</v>
      </c>
      <c r="K116" s="39">
        <f t="shared" si="42"/>
        <v>0</v>
      </c>
      <c r="L116" s="39">
        <f t="shared" si="42"/>
        <v>2361.8</v>
      </c>
      <c r="M116" s="39">
        <f t="shared" si="42"/>
        <v>0</v>
      </c>
      <c r="N116" s="39">
        <f t="shared" si="42"/>
        <v>2717.4</v>
      </c>
      <c r="O116" s="39">
        <f t="shared" si="42"/>
        <v>0</v>
      </c>
      <c r="P116" s="39">
        <f t="shared" si="42"/>
        <v>1674.3</v>
      </c>
      <c r="Q116" s="39">
        <f t="shared" si="42"/>
        <v>0</v>
      </c>
      <c r="R116" s="39">
        <f t="shared" si="42"/>
        <v>1779.1</v>
      </c>
      <c r="S116" s="39">
        <f t="shared" si="42"/>
        <v>0</v>
      </c>
      <c r="T116" s="39">
        <f t="shared" si="42"/>
        <v>2563.5</v>
      </c>
      <c r="U116" s="39">
        <f t="shared" si="42"/>
        <v>0</v>
      </c>
      <c r="V116" s="39">
        <f t="shared" si="42"/>
        <v>1468.2</v>
      </c>
      <c r="W116" s="39">
        <f t="shared" si="42"/>
        <v>0</v>
      </c>
      <c r="X116" s="39">
        <f t="shared" si="42"/>
        <v>2272.5</v>
      </c>
      <c r="Y116" s="39">
        <f t="shared" si="42"/>
        <v>0</v>
      </c>
      <c r="Z116" s="39">
        <f t="shared" si="42"/>
        <v>1498.1</v>
      </c>
      <c r="AA116" s="39">
        <f t="shared" si="42"/>
        <v>0</v>
      </c>
      <c r="AB116" s="39">
        <f t="shared" si="42"/>
        <v>1530.7</v>
      </c>
      <c r="AC116" s="39">
        <f t="shared" si="42"/>
        <v>0</v>
      </c>
      <c r="AD116" s="39">
        <f t="shared" si="42"/>
        <v>2592.8</v>
      </c>
      <c r="AE116" s="39">
        <f t="shared" si="42"/>
        <v>0</v>
      </c>
      <c r="AF116" s="18"/>
    </row>
    <row r="117" spans="1:32" s="17" customFormat="1" ht="18.75">
      <c r="A117" s="4" t="s">
        <v>24</v>
      </c>
      <c r="B117" s="35"/>
      <c r="C117" s="3"/>
      <c r="D117" s="3"/>
      <c r="E117" s="2"/>
      <c r="F117" s="2"/>
      <c r="G117" s="2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18"/>
    </row>
    <row r="118" spans="1:32" s="17" customFormat="1" ht="18.75">
      <c r="A118" s="4" t="s">
        <v>25</v>
      </c>
      <c r="B118" s="29">
        <f>H118+J118+L118+N118+P118+R118+T118+V118+X118+Z118+AB118+AD118</f>
        <v>22707.8</v>
      </c>
      <c r="C118" s="3">
        <f>H118</f>
        <v>845.8</v>
      </c>
      <c r="D118" s="3">
        <v>635.8</v>
      </c>
      <c r="E118" s="3">
        <f>I118+K118+M118+O118+Q118+S118+U118+W118+Y118+AA118+AC118+AE118</f>
        <v>635.8</v>
      </c>
      <c r="F118" s="3">
        <f>E118/B118*100</f>
        <v>2.7999189705739878</v>
      </c>
      <c r="G118" s="3">
        <f>E118/C118*100</f>
        <v>75.17143532750059</v>
      </c>
      <c r="H118" s="3">
        <v>845.8</v>
      </c>
      <c r="I118" s="3">
        <v>635.8</v>
      </c>
      <c r="J118" s="3">
        <v>1403.6</v>
      </c>
      <c r="K118" s="3"/>
      <c r="L118" s="3">
        <v>2361.8</v>
      </c>
      <c r="M118" s="3"/>
      <c r="N118" s="3">
        <v>2717.4</v>
      </c>
      <c r="O118" s="3"/>
      <c r="P118" s="3">
        <v>1674.3</v>
      </c>
      <c r="Q118" s="3"/>
      <c r="R118" s="3">
        <v>1779.1</v>
      </c>
      <c r="S118" s="3"/>
      <c r="T118" s="3">
        <v>2563.5</v>
      </c>
      <c r="U118" s="3"/>
      <c r="V118" s="3">
        <v>1468.2</v>
      </c>
      <c r="W118" s="3"/>
      <c r="X118" s="3">
        <v>2272.5</v>
      </c>
      <c r="Y118" s="3"/>
      <c r="Z118" s="3">
        <v>1498.1</v>
      </c>
      <c r="AA118" s="3"/>
      <c r="AB118" s="3">
        <v>1530.7</v>
      </c>
      <c r="AC118" s="3"/>
      <c r="AD118" s="3">
        <v>2592.8</v>
      </c>
      <c r="AE118" s="3"/>
      <c r="AF118" s="18"/>
    </row>
    <row r="119" spans="1:32" s="17" customFormat="1" ht="18.75">
      <c r="A119" s="4" t="s">
        <v>26</v>
      </c>
      <c r="B119" s="4"/>
      <c r="C119" s="3"/>
      <c r="D119" s="3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8"/>
    </row>
    <row r="120" spans="1:32" s="17" customFormat="1" ht="18.75">
      <c r="A120" s="4" t="s">
        <v>27</v>
      </c>
      <c r="B120" s="4"/>
      <c r="C120" s="3"/>
      <c r="D120" s="3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18"/>
    </row>
    <row r="121" spans="1:32" s="17" customFormat="1" ht="18.75">
      <c r="A121" s="4"/>
      <c r="B121" s="4"/>
      <c r="C121" s="3"/>
      <c r="D121" s="3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18"/>
    </row>
    <row r="122" spans="1:32" s="17" customFormat="1" ht="48.75" customHeight="1">
      <c r="A122" s="25" t="s">
        <v>63</v>
      </c>
      <c r="B122" s="40">
        <f>B123</f>
        <v>100</v>
      </c>
      <c r="C122" s="40">
        <f>C123</f>
        <v>0</v>
      </c>
      <c r="D122" s="40"/>
      <c r="E122" s="40">
        <f>E123</f>
        <v>0</v>
      </c>
      <c r="F122" s="25"/>
      <c r="G122" s="25"/>
      <c r="H122" s="40">
        <f aca="true" t="shared" si="43" ref="H122:AE122">H123</f>
        <v>0</v>
      </c>
      <c r="I122" s="40">
        <f t="shared" si="43"/>
        <v>0</v>
      </c>
      <c r="J122" s="40">
        <f t="shared" si="43"/>
        <v>100</v>
      </c>
      <c r="K122" s="40">
        <f t="shared" si="43"/>
        <v>0</v>
      </c>
      <c r="L122" s="40">
        <f t="shared" si="43"/>
        <v>0</v>
      </c>
      <c r="M122" s="40">
        <f t="shared" si="43"/>
        <v>0</v>
      </c>
      <c r="N122" s="40">
        <f t="shared" si="43"/>
        <v>0</v>
      </c>
      <c r="O122" s="40">
        <f t="shared" si="43"/>
        <v>0</v>
      </c>
      <c r="P122" s="40">
        <f t="shared" si="43"/>
        <v>0</v>
      </c>
      <c r="Q122" s="40">
        <f t="shared" si="43"/>
        <v>0</v>
      </c>
      <c r="R122" s="40">
        <f t="shared" si="43"/>
        <v>0</v>
      </c>
      <c r="S122" s="40">
        <f t="shared" si="43"/>
        <v>0</v>
      </c>
      <c r="T122" s="40">
        <f t="shared" si="43"/>
        <v>0</v>
      </c>
      <c r="U122" s="40">
        <f t="shared" si="43"/>
        <v>0</v>
      </c>
      <c r="V122" s="40">
        <f t="shared" si="43"/>
        <v>0</v>
      </c>
      <c r="W122" s="40">
        <f t="shared" si="43"/>
        <v>0</v>
      </c>
      <c r="X122" s="40">
        <f t="shared" si="43"/>
        <v>0</v>
      </c>
      <c r="Y122" s="40">
        <f t="shared" si="43"/>
        <v>0</v>
      </c>
      <c r="Z122" s="40">
        <f t="shared" si="43"/>
        <v>0</v>
      </c>
      <c r="AA122" s="40">
        <f t="shared" si="43"/>
        <v>0</v>
      </c>
      <c r="AB122" s="40">
        <f t="shared" si="43"/>
        <v>0</v>
      </c>
      <c r="AC122" s="40">
        <f t="shared" si="43"/>
        <v>0</v>
      </c>
      <c r="AD122" s="40">
        <f t="shared" si="43"/>
        <v>0</v>
      </c>
      <c r="AE122" s="40">
        <f t="shared" si="43"/>
        <v>0</v>
      </c>
      <c r="AF122" s="25"/>
    </row>
    <row r="123" spans="1:32" s="17" customFormat="1" ht="56.25">
      <c r="A123" s="26" t="s">
        <v>89</v>
      </c>
      <c r="B123" s="37">
        <f>B126</f>
        <v>100</v>
      </c>
      <c r="C123" s="5">
        <f>C126</f>
        <v>0</v>
      </c>
      <c r="D123" s="5"/>
      <c r="E123" s="5">
        <f>E126</f>
        <v>0</v>
      </c>
      <c r="F123" s="2"/>
      <c r="G123" s="2"/>
      <c r="H123" s="38">
        <f aca="true" t="shared" si="44" ref="H123:AE123">H126</f>
        <v>0</v>
      </c>
      <c r="I123" s="38">
        <f t="shared" si="44"/>
        <v>0</v>
      </c>
      <c r="J123" s="38">
        <f t="shared" si="44"/>
        <v>100</v>
      </c>
      <c r="K123" s="38">
        <f t="shared" si="44"/>
        <v>0</v>
      </c>
      <c r="L123" s="38">
        <f t="shared" si="44"/>
        <v>0</v>
      </c>
      <c r="M123" s="38">
        <f t="shared" si="44"/>
        <v>0</v>
      </c>
      <c r="N123" s="38">
        <f t="shared" si="44"/>
        <v>0</v>
      </c>
      <c r="O123" s="38">
        <f t="shared" si="44"/>
        <v>0</v>
      </c>
      <c r="P123" s="38">
        <f t="shared" si="44"/>
        <v>0</v>
      </c>
      <c r="Q123" s="38">
        <f t="shared" si="44"/>
        <v>0</v>
      </c>
      <c r="R123" s="38">
        <f t="shared" si="44"/>
        <v>0</v>
      </c>
      <c r="S123" s="38">
        <f t="shared" si="44"/>
        <v>0</v>
      </c>
      <c r="T123" s="38">
        <f t="shared" si="44"/>
        <v>0</v>
      </c>
      <c r="U123" s="38">
        <f t="shared" si="44"/>
        <v>0</v>
      </c>
      <c r="V123" s="38">
        <f t="shared" si="44"/>
        <v>0</v>
      </c>
      <c r="W123" s="38">
        <f t="shared" si="44"/>
        <v>0</v>
      </c>
      <c r="X123" s="38">
        <f t="shared" si="44"/>
        <v>0</v>
      </c>
      <c r="Y123" s="38">
        <f t="shared" si="44"/>
        <v>0</v>
      </c>
      <c r="Z123" s="38">
        <f t="shared" si="44"/>
        <v>0</v>
      </c>
      <c r="AA123" s="38">
        <f t="shared" si="44"/>
        <v>0</v>
      </c>
      <c r="AB123" s="38">
        <f t="shared" si="44"/>
        <v>0</v>
      </c>
      <c r="AC123" s="38">
        <f t="shared" si="44"/>
        <v>0</v>
      </c>
      <c r="AD123" s="38">
        <f t="shared" si="44"/>
        <v>0</v>
      </c>
      <c r="AE123" s="38">
        <f t="shared" si="44"/>
        <v>0</v>
      </c>
      <c r="AF123" s="18"/>
    </row>
    <row r="124" spans="1:32" s="17" customFormat="1" ht="18.75">
      <c r="A124" s="4" t="s">
        <v>22</v>
      </c>
      <c r="B124" s="4"/>
      <c r="C124" s="3"/>
      <c r="D124" s="3"/>
      <c r="E124" s="2"/>
      <c r="F124" s="2"/>
      <c r="G124" s="2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18"/>
    </row>
    <row r="125" spans="1:32" s="17" customFormat="1" ht="93.75">
      <c r="A125" s="27" t="s">
        <v>90</v>
      </c>
      <c r="B125" s="35">
        <f>B126</f>
        <v>100</v>
      </c>
      <c r="C125" s="35">
        <f>C126</f>
        <v>0</v>
      </c>
      <c r="D125" s="35"/>
      <c r="E125" s="35">
        <f>E126</f>
        <v>0</v>
      </c>
      <c r="F125" s="2"/>
      <c r="G125" s="2"/>
      <c r="H125" s="36">
        <f aca="true" t="shared" si="45" ref="H125:AE125">H126</f>
        <v>0</v>
      </c>
      <c r="I125" s="36">
        <f t="shared" si="45"/>
        <v>0</v>
      </c>
      <c r="J125" s="36">
        <f t="shared" si="45"/>
        <v>100</v>
      </c>
      <c r="K125" s="36">
        <f t="shared" si="45"/>
        <v>0</v>
      </c>
      <c r="L125" s="36">
        <f t="shared" si="45"/>
        <v>0</v>
      </c>
      <c r="M125" s="36">
        <f t="shared" si="45"/>
        <v>0</v>
      </c>
      <c r="N125" s="36">
        <f t="shared" si="45"/>
        <v>0</v>
      </c>
      <c r="O125" s="36">
        <f t="shared" si="45"/>
        <v>0</v>
      </c>
      <c r="P125" s="36">
        <f t="shared" si="45"/>
        <v>0</v>
      </c>
      <c r="Q125" s="36">
        <f t="shared" si="45"/>
        <v>0</v>
      </c>
      <c r="R125" s="36">
        <f t="shared" si="45"/>
        <v>0</v>
      </c>
      <c r="S125" s="36">
        <f t="shared" si="45"/>
        <v>0</v>
      </c>
      <c r="T125" s="36">
        <f t="shared" si="45"/>
        <v>0</v>
      </c>
      <c r="U125" s="36">
        <f t="shared" si="45"/>
        <v>0</v>
      </c>
      <c r="V125" s="36">
        <f t="shared" si="45"/>
        <v>0</v>
      </c>
      <c r="W125" s="36">
        <f t="shared" si="45"/>
        <v>0</v>
      </c>
      <c r="X125" s="36">
        <f t="shared" si="45"/>
        <v>0</v>
      </c>
      <c r="Y125" s="36">
        <f t="shared" si="45"/>
        <v>0</v>
      </c>
      <c r="Z125" s="36">
        <f t="shared" si="45"/>
        <v>0</v>
      </c>
      <c r="AA125" s="36">
        <f t="shared" si="45"/>
        <v>0</v>
      </c>
      <c r="AB125" s="36">
        <f t="shared" si="45"/>
        <v>0</v>
      </c>
      <c r="AC125" s="36">
        <f t="shared" si="45"/>
        <v>0</v>
      </c>
      <c r="AD125" s="36">
        <f t="shared" si="45"/>
        <v>0</v>
      </c>
      <c r="AE125" s="36">
        <f t="shared" si="45"/>
        <v>0</v>
      </c>
      <c r="AF125" s="18"/>
    </row>
    <row r="126" spans="1:32" s="17" customFormat="1" ht="18.75">
      <c r="A126" s="5" t="s">
        <v>32</v>
      </c>
      <c r="B126" s="35">
        <f>B128</f>
        <v>100</v>
      </c>
      <c r="C126" s="3">
        <f>C128</f>
        <v>0</v>
      </c>
      <c r="D126" s="3"/>
      <c r="E126" s="2">
        <f>I126+K126+M126+O126+Q126+S126+U126+W126+Y126+AA126+AC126+AE126</f>
        <v>0</v>
      </c>
      <c r="F126" s="2"/>
      <c r="G126" s="2"/>
      <c r="H126" s="39">
        <f>H128</f>
        <v>0</v>
      </c>
      <c r="I126" s="39">
        <f aca="true" t="shared" si="46" ref="I126:AE126">I128</f>
        <v>0</v>
      </c>
      <c r="J126" s="39">
        <f t="shared" si="46"/>
        <v>100</v>
      </c>
      <c r="K126" s="39">
        <f t="shared" si="46"/>
        <v>0</v>
      </c>
      <c r="L126" s="39">
        <f t="shared" si="46"/>
        <v>0</v>
      </c>
      <c r="M126" s="39">
        <f t="shared" si="46"/>
        <v>0</v>
      </c>
      <c r="N126" s="39">
        <f t="shared" si="46"/>
        <v>0</v>
      </c>
      <c r="O126" s="39">
        <f t="shared" si="46"/>
        <v>0</v>
      </c>
      <c r="P126" s="39">
        <f t="shared" si="46"/>
        <v>0</v>
      </c>
      <c r="Q126" s="39">
        <f t="shared" si="46"/>
        <v>0</v>
      </c>
      <c r="R126" s="39">
        <f t="shared" si="46"/>
        <v>0</v>
      </c>
      <c r="S126" s="39">
        <f t="shared" si="46"/>
        <v>0</v>
      </c>
      <c r="T126" s="39">
        <f t="shared" si="46"/>
        <v>0</v>
      </c>
      <c r="U126" s="39">
        <f t="shared" si="46"/>
        <v>0</v>
      </c>
      <c r="V126" s="39">
        <f t="shared" si="46"/>
        <v>0</v>
      </c>
      <c r="W126" s="39">
        <f t="shared" si="46"/>
        <v>0</v>
      </c>
      <c r="X126" s="39">
        <f t="shared" si="46"/>
        <v>0</v>
      </c>
      <c r="Y126" s="39">
        <f t="shared" si="46"/>
        <v>0</v>
      </c>
      <c r="Z126" s="39">
        <f t="shared" si="46"/>
        <v>0</v>
      </c>
      <c r="AA126" s="39">
        <f t="shared" si="46"/>
        <v>0</v>
      </c>
      <c r="AB126" s="39">
        <f t="shared" si="46"/>
        <v>0</v>
      </c>
      <c r="AC126" s="39">
        <f t="shared" si="46"/>
        <v>0</v>
      </c>
      <c r="AD126" s="39">
        <f t="shared" si="46"/>
        <v>0</v>
      </c>
      <c r="AE126" s="39">
        <f t="shared" si="46"/>
        <v>0</v>
      </c>
      <c r="AF126" s="18"/>
    </row>
    <row r="127" spans="1:32" s="17" customFormat="1" ht="18.75">
      <c r="A127" s="4" t="s">
        <v>24</v>
      </c>
      <c r="B127" s="35"/>
      <c r="C127" s="3"/>
      <c r="D127" s="3"/>
      <c r="E127" s="2"/>
      <c r="F127" s="2"/>
      <c r="G127" s="2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18"/>
    </row>
    <row r="128" spans="1:32" s="17" customFormat="1" ht="18.75">
      <c r="A128" s="4" t="s">
        <v>25</v>
      </c>
      <c r="B128" s="29">
        <f>H128+J128+L128+N128+P128+R128+T128+V128+X128+Z128+AB128+AD128</f>
        <v>100</v>
      </c>
      <c r="C128" s="3"/>
      <c r="D128" s="3"/>
      <c r="E128" s="3">
        <f>I128+K128+M128+O128+Q128+S128+U128+W128+Y128+AA128+AC128+AE128</f>
        <v>0</v>
      </c>
      <c r="F128" s="2"/>
      <c r="G128" s="2"/>
      <c r="H128" s="3"/>
      <c r="I128" s="3"/>
      <c r="J128" s="3">
        <v>100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18"/>
    </row>
    <row r="129" spans="1:32" s="17" customFormat="1" ht="18.75">
      <c r="A129" s="4" t="s">
        <v>26</v>
      </c>
      <c r="B129" s="4"/>
      <c r="C129" s="3"/>
      <c r="D129" s="3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8"/>
    </row>
    <row r="130" spans="1:32" s="17" customFormat="1" ht="18.75">
      <c r="A130" s="4" t="s">
        <v>27</v>
      </c>
      <c r="B130" s="4"/>
      <c r="C130" s="3"/>
      <c r="D130" s="3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18"/>
    </row>
    <row r="131" spans="1:32" s="17" customFormat="1" ht="18.75">
      <c r="A131" s="4"/>
      <c r="B131" s="4"/>
      <c r="C131" s="3"/>
      <c r="D131" s="3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18"/>
    </row>
    <row r="132" spans="1:32" ht="18.75">
      <c r="A132" s="5" t="s">
        <v>33</v>
      </c>
      <c r="B132" s="41">
        <f>B122+B97+B81+B65+B7</f>
        <v>1925853.6000000003</v>
      </c>
      <c r="C132" s="41">
        <f>C122+C97+C81+C65+C7</f>
        <v>92795</v>
      </c>
      <c r="D132" s="41">
        <f>D122+D97+D81+D65+D7</f>
        <v>91822.4</v>
      </c>
      <c r="E132" s="41">
        <f>E122+E97+E81+E65+E7</f>
        <v>35380.5</v>
      </c>
      <c r="F132" s="3">
        <f>E132/B132*100</f>
        <v>1.8371334145025353</v>
      </c>
      <c r="G132" s="3">
        <f>E132/C132*100</f>
        <v>38.127593081523784</v>
      </c>
      <c r="H132" s="41">
        <f aca="true" t="shared" si="47" ref="H132:AE132">H122+H97+H81+H65+H7</f>
        <v>92795</v>
      </c>
      <c r="I132" s="41">
        <f t="shared" si="47"/>
        <v>35380.5</v>
      </c>
      <c r="J132" s="41">
        <f t="shared" si="47"/>
        <v>162150.1</v>
      </c>
      <c r="K132" s="41">
        <f t="shared" si="47"/>
        <v>0</v>
      </c>
      <c r="L132" s="41">
        <f t="shared" si="47"/>
        <v>141365.00000000003</v>
      </c>
      <c r="M132" s="41">
        <f t="shared" si="47"/>
        <v>0</v>
      </c>
      <c r="N132" s="41">
        <f t="shared" si="47"/>
        <v>160795.3</v>
      </c>
      <c r="O132" s="41">
        <f t="shared" si="47"/>
        <v>0</v>
      </c>
      <c r="P132" s="41">
        <f t="shared" si="47"/>
        <v>336939.8</v>
      </c>
      <c r="Q132" s="41">
        <f t="shared" si="47"/>
        <v>0</v>
      </c>
      <c r="R132" s="41">
        <f t="shared" si="47"/>
        <v>207855.5</v>
      </c>
      <c r="S132" s="41">
        <f t="shared" si="47"/>
        <v>0</v>
      </c>
      <c r="T132" s="41">
        <f t="shared" si="47"/>
        <v>120393.79999999999</v>
      </c>
      <c r="U132" s="41">
        <f t="shared" si="47"/>
        <v>0</v>
      </c>
      <c r="V132" s="41">
        <f t="shared" si="47"/>
        <v>93342.2</v>
      </c>
      <c r="W132" s="41">
        <f t="shared" si="47"/>
        <v>0</v>
      </c>
      <c r="X132" s="41">
        <f t="shared" si="47"/>
        <v>101290.1</v>
      </c>
      <c r="Y132" s="41">
        <f t="shared" si="47"/>
        <v>0</v>
      </c>
      <c r="Z132" s="41">
        <f t="shared" si="47"/>
        <v>141705.2</v>
      </c>
      <c r="AA132" s="41">
        <f t="shared" si="47"/>
        <v>0</v>
      </c>
      <c r="AB132" s="41">
        <f t="shared" si="47"/>
        <v>130516.20000000001</v>
      </c>
      <c r="AC132" s="41">
        <f t="shared" si="47"/>
        <v>0</v>
      </c>
      <c r="AD132" s="41">
        <f t="shared" si="47"/>
        <v>236705.4</v>
      </c>
      <c r="AE132" s="41">
        <f t="shared" si="47"/>
        <v>0</v>
      </c>
      <c r="AF132" s="18"/>
    </row>
    <row r="133" spans="1:32" s="17" customFormat="1" ht="18.75">
      <c r="A133" s="4" t="s">
        <v>24</v>
      </c>
      <c r="B133" s="42">
        <f aca="true" t="shared" si="48" ref="B133:E134">B127+B117+B108+B102+B92+B86+B70+B60+B54+B46+B40+B26+B18+B12</f>
        <v>1500254.1</v>
      </c>
      <c r="C133" s="36">
        <f t="shared" si="48"/>
        <v>64665</v>
      </c>
      <c r="D133" s="36">
        <f t="shared" si="48"/>
        <v>64665</v>
      </c>
      <c r="E133" s="36">
        <f t="shared" si="48"/>
        <v>19234.7</v>
      </c>
      <c r="F133" s="3">
        <f>E133/B133*100</f>
        <v>1.2820961462461593</v>
      </c>
      <c r="G133" s="3">
        <f>E133/C133*100</f>
        <v>29.74514807082657</v>
      </c>
      <c r="H133" s="36">
        <f aca="true" t="shared" si="49" ref="H133:AE133">H127+H117+H108+H102+H92+H86+H70+H60+H54+H46+H40+H26+H18+H12</f>
        <v>64665</v>
      </c>
      <c r="I133" s="36">
        <f t="shared" si="49"/>
        <v>19234.7</v>
      </c>
      <c r="J133" s="36">
        <f t="shared" si="49"/>
        <v>128234</v>
      </c>
      <c r="K133" s="36">
        <f t="shared" si="49"/>
        <v>0</v>
      </c>
      <c r="L133" s="36">
        <f t="shared" si="49"/>
        <v>111472</v>
      </c>
      <c r="M133" s="36">
        <f t="shared" si="49"/>
        <v>0</v>
      </c>
      <c r="N133" s="36">
        <f t="shared" si="49"/>
        <v>117290</v>
      </c>
      <c r="O133" s="36">
        <f t="shared" si="49"/>
        <v>0</v>
      </c>
      <c r="P133" s="36">
        <f t="shared" si="49"/>
        <v>286618</v>
      </c>
      <c r="Q133" s="36">
        <f t="shared" si="49"/>
        <v>0</v>
      </c>
      <c r="R133" s="36">
        <f t="shared" si="49"/>
        <v>170524</v>
      </c>
      <c r="S133" s="36">
        <f t="shared" si="49"/>
        <v>0</v>
      </c>
      <c r="T133" s="36">
        <f t="shared" si="49"/>
        <v>85430</v>
      </c>
      <c r="U133" s="36">
        <f t="shared" si="49"/>
        <v>0</v>
      </c>
      <c r="V133" s="36">
        <f t="shared" si="49"/>
        <v>73356.3</v>
      </c>
      <c r="W133" s="36">
        <f t="shared" si="49"/>
        <v>0</v>
      </c>
      <c r="X133" s="36">
        <f t="shared" si="49"/>
        <v>77169</v>
      </c>
      <c r="Y133" s="36">
        <f t="shared" si="49"/>
        <v>0</v>
      </c>
      <c r="Z133" s="36">
        <f t="shared" si="49"/>
        <v>109184</v>
      </c>
      <c r="AA133" s="36">
        <f t="shared" si="49"/>
        <v>0</v>
      </c>
      <c r="AB133" s="36">
        <f t="shared" si="49"/>
        <v>104433</v>
      </c>
      <c r="AC133" s="36">
        <f t="shared" si="49"/>
        <v>0</v>
      </c>
      <c r="AD133" s="36">
        <f t="shared" si="49"/>
        <v>171878.8</v>
      </c>
      <c r="AE133" s="36">
        <f t="shared" si="49"/>
        <v>0</v>
      </c>
      <c r="AF133" s="18"/>
    </row>
    <row r="134" spans="1:32" s="17" customFormat="1" ht="18.75">
      <c r="A134" s="4" t="s">
        <v>25</v>
      </c>
      <c r="B134" s="42">
        <f t="shared" si="48"/>
        <v>423866.69999999995</v>
      </c>
      <c r="C134" s="42">
        <f t="shared" si="48"/>
        <v>28130</v>
      </c>
      <c r="D134" s="42">
        <f t="shared" si="48"/>
        <v>27157.399999999998</v>
      </c>
      <c r="E134" s="42">
        <f t="shared" si="48"/>
        <v>16145.8</v>
      </c>
      <c r="F134" s="3">
        <f>E134/B134*100</f>
        <v>3.809169250615819</v>
      </c>
      <c r="G134" s="3">
        <f>E134/C134*100</f>
        <v>57.3970849626733</v>
      </c>
      <c r="H134" s="42">
        <f aca="true" t="shared" si="50" ref="H134:AE134">H128+H118+H109+H103+H93+H87+H71+H61+H55+H47+H41+H27+H19+H13</f>
        <v>28130</v>
      </c>
      <c r="I134" s="42">
        <f t="shared" si="50"/>
        <v>16145.8</v>
      </c>
      <c r="J134" s="42">
        <f t="shared" si="50"/>
        <v>33501.5</v>
      </c>
      <c r="K134" s="42">
        <f t="shared" si="50"/>
        <v>0</v>
      </c>
      <c r="L134" s="42">
        <f t="shared" si="50"/>
        <v>29167.3</v>
      </c>
      <c r="M134" s="42">
        <f t="shared" si="50"/>
        <v>0</v>
      </c>
      <c r="N134" s="42">
        <f t="shared" si="50"/>
        <v>43505.3</v>
      </c>
      <c r="O134" s="42">
        <f t="shared" si="50"/>
        <v>0</v>
      </c>
      <c r="P134" s="42">
        <f t="shared" si="50"/>
        <v>50321.8</v>
      </c>
      <c r="Q134" s="42">
        <f t="shared" si="50"/>
        <v>0</v>
      </c>
      <c r="R134" s="42">
        <f t="shared" si="50"/>
        <v>36781.5</v>
      </c>
      <c r="S134" s="42">
        <f t="shared" si="50"/>
        <v>0</v>
      </c>
      <c r="T134" s="42">
        <f t="shared" si="50"/>
        <v>34963.8</v>
      </c>
      <c r="U134" s="42">
        <f t="shared" si="50"/>
        <v>0</v>
      </c>
      <c r="V134" s="42">
        <f t="shared" si="50"/>
        <v>19985.9</v>
      </c>
      <c r="W134" s="42">
        <f t="shared" si="50"/>
        <v>0</v>
      </c>
      <c r="X134" s="42">
        <f t="shared" si="50"/>
        <v>24121.1</v>
      </c>
      <c r="Y134" s="42">
        <f t="shared" si="50"/>
        <v>0</v>
      </c>
      <c r="Z134" s="42">
        <f t="shared" si="50"/>
        <v>32478.699999999997</v>
      </c>
      <c r="AA134" s="42">
        <f t="shared" si="50"/>
        <v>0</v>
      </c>
      <c r="AB134" s="42">
        <f t="shared" si="50"/>
        <v>26083.2</v>
      </c>
      <c r="AC134" s="42">
        <f t="shared" si="50"/>
        <v>0</v>
      </c>
      <c r="AD134" s="42">
        <f t="shared" si="50"/>
        <v>64826.600000000006</v>
      </c>
      <c r="AE134" s="42">
        <f t="shared" si="50"/>
        <v>0</v>
      </c>
      <c r="AF134" s="18"/>
    </row>
    <row r="135" spans="1:32" s="17" customFormat="1" ht="18.75">
      <c r="A135" s="4" t="s">
        <v>26</v>
      </c>
      <c r="B135" s="4"/>
      <c r="C135" s="3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8"/>
    </row>
    <row r="136" spans="1:32" s="17" customFormat="1" ht="18.75">
      <c r="A136" s="4" t="s">
        <v>27</v>
      </c>
      <c r="B136" s="4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18"/>
    </row>
    <row r="137" ht="35.25" customHeight="1">
      <c r="B137" s="21"/>
    </row>
    <row r="138" spans="1:44" s="20" customFormat="1" ht="35.25" customHeight="1">
      <c r="A138" s="43"/>
      <c r="B138" s="72" t="s">
        <v>70</v>
      </c>
      <c r="C138" s="72"/>
      <c r="D138" s="72"/>
      <c r="E138" s="72"/>
      <c r="F138" s="72"/>
      <c r="G138" s="72"/>
      <c r="H138" s="71" t="s">
        <v>69</v>
      </c>
      <c r="I138" s="71"/>
      <c r="J138" s="71"/>
      <c r="K138" s="45"/>
      <c r="L138" s="45"/>
      <c r="M138" s="45"/>
      <c r="N138" s="45"/>
      <c r="O138" s="45"/>
      <c r="P138" s="45"/>
      <c r="Q138" s="46"/>
      <c r="R138" s="45"/>
      <c r="S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3"/>
    </row>
    <row r="139" spans="1:44" s="20" customFormat="1" ht="35.25" customHeight="1">
      <c r="A139" s="43"/>
      <c r="B139" s="21"/>
      <c r="C139" s="21"/>
      <c r="D139" s="21"/>
      <c r="E139" s="21"/>
      <c r="F139" s="21"/>
      <c r="G139" s="21"/>
      <c r="H139" s="44"/>
      <c r="I139" s="44"/>
      <c r="J139" s="44"/>
      <c r="K139" s="45"/>
      <c r="L139" s="45"/>
      <c r="M139" s="45"/>
      <c r="N139" s="45"/>
      <c r="O139" s="45"/>
      <c r="P139" s="45"/>
      <c r="Q139" s="46"/>
      <c r="R139" s="45"/>
      <c r="S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3"/>
    </row>
    <row r="140" spans="1:44" s="20" customFormat="1" ht="19.5" customHeight="1">
      <c r="A140" s="43"/>
      <c r="B140" s="43"/>
      <c r="C140" s="43"/>
      <c r="D140" s="43"/>
      <c r="E140" s="43"/>
      <c r="F140" s="43"/>
      <c r="G140" s="43"/>
      <c r="H140" s="45"/>
      <c r="I140" s="45"/>
      <c r="J140" s="45"/>
      <c r="K140" s="45"/>
      <c r="L140" s="45"/>
      <c r="M140" s="45"/>
      <c r="N140" s="45"/>
      <c r="O140" s="45"/>
      <c r="P140" s="45"/>
      <c r="Q140" s="46"/>
      <c r="R140" s="45"/>
      <c r="S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3"/>
    </row>
    <row r="141" spans="1:44" s="20" customFormat="1" ht="48.75" customHeight="1">
      <c r="A141" s="43"/>
      <c r="B141" s="72" t="s">
        <v>42</v>
      </c>
      <c r="C141" s="72"/>
      <c r="D141" s="72"/>
      <c r="E141" s="72"/>
      <c r="F141" s="72"/>
      <c r="G141" s="43"/>
      <c r="H141" s="45"/>
      <c r="I141" s="45"/>
      <c r="J141" s="45"/>
      <c r="K141" s="45"/>
      <c r="L141" s="45"/>
      <c r="M141" s="45"/>
      <c r="N141" s="45"/>
      <c r="O141" s="45"/>
      <c r="P141" s="45"/>
      <c r="Q141" s="46"/>
      <c r="R141" s="45"/>
      <c r="S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3"/>
    </row>
    <row r="142" spans="1:32" s="20" customFormat="1" ht="19.5" customHeight="1">
      <c r="A142" s="43"/>
      <c r="B142" s="72" t="s">
        <v>43</v>
      </c>
      <c r="C142" s="72"/>
      <c r="D142" s="72"/>
      <c r="E142" s="72"/>
      <c r="F142" s="72"/>
      <c r="G142" s="72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3"/>
    </row>
  </sheetData>
  <sheetProtection/>
  <mergeCells count="25">
    <mergeCell ref="A2:A3"/>
    <mergeCell ref="F2:G2"/>
    <mergeCell ref="H2:I2"/>
    <mergeCell ref="J2:K2"/>
    <mergeCell ref="B2:B3"/>
    <mergeCell ref="C2:C3"/>
    <mergeCell ref="E2:E3"/>
    <mergeCell ref="A1:R1"/>
    <mergeCell ref="T1:AE1"/>
    <mergeCell ref="Z2:AA2"/>
    <mergeCell ref="AB2:AC2"/>
    <mergeCell ref="AD2:AE2"/>
    <mergeCell ref="AF2:AF3"/>
    <mergeCell ref="L2:M2"/>
    <mergeCell ref="N2:O2"/>
    <mergeCell ref="P2:Q2"/>
    <mergeCell ref="R2:S2"/>
    <mergeCell ref="H138:J138"/>
    <mergeCell ref="B141:F141"/>
    <mergeCell ref="B142:G142"/>
    <mergeCell ref="B138:G138"/>
    <mergeCell ref="X2:Y2"/>
    <mergeCell ref="T2:U2"/>
    <mergeCell ref="V2:W2"/>
    <mergeCell ref="D2:D3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61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75" zoomScaleNormal="75" zoomScalePageLayoutView="0" workbookViewId="0" topLeftCell="A1">
      <selection activeCell="R7" sqref="R7"/>
    </sheetView>
  </sheetViews>
  <sheetFormatPr defaultColWidth="9.140625" defaultRowHeight="12.75"/>
  <cols>
    <col min="1" max="1" width="9.140625" style="1" customWidth="1"/>
    <col min="2" max="2" width="11.57421875" style="1" bestFit="1" customWidth="1"/>
    <col min="3" max="3" width="45.421875" style="6" customWidth="1"/>
    <col min="4" max="4" width="17.28125" style="6" customWidth="1"/>
    <col min="5" max="7" width="13.8515625" style="7" customWidth="1"/>
    <col min="8" max="8" width="15.7109375" style="7" customWidth="1"/>
    <col min="9" max="9" width="13.421875" style="7" customWidth="1"/>
    <col min="10" max="10" width="75.28125" style="6" customWidth="1"/>
    <col min="11" max="16384" width="9.140625" style="1" customWidth="1"/>
  </cols>
  <sheetData>
    <row r="1" spans="1:10" s="10" customFormat="1" ht="18.75" customHeight="1">
      <c r="A1" s="53"/>
      <c r="B1" s="53"/>
      <c r="C1" s="77" t="s">
        <v>5</v>
      </c>
      <c r="D1" s="74" t="s">
        <v>64</v>
      </c>
      <c r="E1" s="74" t="s">
        <v>19</v>
      </c>
      <c r="F1" s="74" t="s">
        <v>65</v>
      </c>
      <c r="G1" s="74" t="s">
        <v>81</v>
      </c>
      <c r="H1" s="74" t="s">
        <v>20</v>
      </c>
      <c r="I1" s="74" t="s">
        <v>82</v>
      </c>
      <c r="J1" s="77" t="s">
        <v>21</v>
      </c>
    </row>
    <row r="2" spans="1:10" s="12" customFormat="1" ht="53.25" customHeight="1">
      <c r="A2" s="55"/>
      <c r="B2" s="55"/>
      <c r="C2" s="77"/>
      <c r="D2" s="75"/>
      <c r="E2" s="75"/>
      <c r="F2" s="75"/>
      <c r="G2" s="75"/>
      <c r="H2" s="75"/>
      <c r="I2" s="75"/>
      <c r="J2" s="77"/>
    </row>
    <row r="3" spans="1:10" s="14" customFormat="1" ht="24.75" customHeight="1">
      <c r="A3" s="56"/>
      <c r="B3" s="56"/>
      <c r="C3" s="13">
        <v>1</v>
      </c>
      <c r="D3" s="13">
        <v>2</v>
      </c>
      <c r="E3" s="13">
        <v>3</v>
      </c>
      <c r="F3" s="13"/>
      <c r="G3" s="13"/>
      <c r="H3" s="13">
        <v>4</v>
      </c>
      <c r="I3" s="13">
        <v>5</v>
      </c>
      <c r="J3" s="13">
        <v>31</v>
      </c>
    </row>
    <row r="4" spans="1:10" s="16" customFormat="1" ht="18.75">
      <c r="A4" s="57"/>
      <c r="B4" s="57"/>
      <c r="C4" s="24"/>
      <c r="D4" s="24"/>
      <c r="E4" s="24"/>
      <c r="F4" s="24"/>
      <c r="G4" s="24"/>
      <c r="H4" s="24"/>
      <c r="I4" s="24"/>
      <c r="J4" s="15"/>
    </row>
    <row r="5" spans="1:10" s="16" customFormat="1" ht="18.75">
      <c r="A5" s="57"/>
      <c r="B5" s="57"/>
      <c r="C5" s="15" t="s">
        <v>84</v>
      </c>
      <c r="D5" s="15"/>
      <c r="E5" s="28"/>
      <c r="F5" s="28"/>
      <c r="G5" s="28"/>
      <c r="H5" s="28"/>
      <c r="I5" s="28"/>
      <c r="J5" s="28"/>
    </row>
    <row r="6" spans="1:10" s="16" customFormat="1" ht="61.5" customHeight="1">
      <c r="A6" s="78" t="s">
        <v>78</v>
      </c>
      <c r="B6" s="80">
        <f>D8</f>
        <v>31788.1</v>
      </c>
      <c r="C6" s="65" t="s">
        <v>83</v>
      </c>
      <c r="D6" s="59">
        <v>29169.3</v>
      </c>
      <c r="E6" s="47"/>
      <c r="F6" s="47"/>
      <c r="G6" s="47"/>
      <c r="H6" s="47"/>
      <c r="I6" s="47"/>
      <c r="J6" s="30"/>
    </row>
    <row r="7" spans="1:10" s="16" customFormat="1" ht="101.25" customHeight="1">
      <c r="A7" s="79"/>
      <c r="B7" s="79"/>
      <c r="C7" s="30" t="s">
        <v>86</v>
      </c>
      <c r="D7" s="59">
        <v>2618.8</v>
      </c>
      <c r="E7" s="47"/>
      <c r="F7" s="47"/>
      <c r="G7" s="47"/>
      <c r="H7" s="47"/>
      <c r="I7" s="47"/>
      <c r="J7" s="58"/>
    </row>
    <row r="8" spans="1:10" s="17" customFormat="1" ht="31.5" customHeight="1">
      <c r="A8" s="57"/>
      <c r="B8" s="57"/>
      <c r="C8" s="30" t="s">
        <v>79</v>
      </c>
      <c r="D8" s="60">
        <f>SUM(D6:D7)</f>
        <v>31788.1</v>
      </c>
      <c r="E8" s="60"/>
      <c r="F8" s="60"/>
      <c r="G8" s="61"/>
      <c r="H8" s="60"/>
      <c r="I8" s="62"/>
      <c r="J8" s="18"/>
    </row>
    <row r="10" spans="1:10" s="17" customFormat="1" ht="84.75" customHeight="1">
      <c r="A10" s="78" t="s">
        <v>80</v>
      </c>
      <c r="B10" s="82">
        <f>D10+D11</f>
        <v>868.5999999999999</v>
      </c>
      <c r="C10" s="65" t="s">
        <v>85</v>
      </c>
      <c r="D10" s="59">
        <v>294.7</v>
      </c>
      <c r="E10" s="47"/>
      <c r="F10" s="47"/>
      <c r="G10" s="47"/>
      <c r="H10" s="47"/>
      <c r="I10" s="47"/>
      <c r="J10" s="63"/>
    </row>
    <row r="11" spans="1:10" s="17" customFormat="1" ht="108.75" customHeight="1">
      <c r="A11" s="81"/>
      <c r="B11" s="83"/>
      <c r="C11" s="30" t="s">
        <v>87</v>
      </c>
      <c r="D11" s="49">
        <v>573.9</v>
      </c>
      <c r="E11" s="47"/>
      <c r="F11" s="47"/>
      <c r="G11" s="47"/>
      <c r="H11" s="47"/>
      <c r="I11" s="47"/>
      <c r="J11" s="58"/>
    </row>
    <row r="12" spans="1:10" s="17" customFormat="1" ht="27" customHeight="1">
      <c r="A12" s="57"/>
      <c r="B12" s="57"/>
      <c r="C12" s="4" t="s">
        <v>79</v>
      </c>
      <c r="D12" s="64">
        <f>SUM(D10:D11)</f>
        <v>868.5999999999999</v>
      </c>
      <c r="E12" s="64"/>
      <c r="F12" s="64"/>
      <c r="G12" s="62"/>
      <c r="H12" s="64"/>
      <c r="I12" s="62"/>
      <c r="J12" s="18"/>
    </row>
    <row r="14" spans="1:10" s="17" customFormat="1" ht="27" customHeight="1">
      <c r="A14" s="57"/>
      <c r="B14" s="57"/>
      <c r="C14" s="4" t="s">
        <v>88</v>
      </c>
      <c r="D14" s="64">
        <f>D8+D12</f>
        <v>32656.699999999997</v>
      </c>
      <c r="E14" s="64"/>
      <c r="F14" s="64"/>
      <c r="G14" s="62"/>
      <c r="H14" s="64"/>
      <c r="I14" s="62"/>
      <c r="J14" s="18"/>
    </row>
  </sheetData>
  <sheetProtection/>
  <mergeCells count="12">
    <mergeCell ref="A10:A11"/>
    <mergeCell ref="B10:B11"/>
    <mergeCell ref="H1:H2"/>
    <mergeCell ref="I1:I2"/>
    <mergeCell ref="C1:C2"/>
    <mergeCell ref="D1:D2"/>
    <mergeCell ref="E1:E2"/>
    <mergeCell ref="F1:F2"/>
    <mergeCell ref="G1:G2"/>
    <mergeCell ref="J1:J2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2015-02-12T11:42:49Z</cp:lastPrinted>
  <dcterms:created xsi:type="dcterms:W3CDTF">1996-10-08T23:32:33Z</dcterms:created>
  <dcterms:modified xsi:type="dcterms:W3CDTF">2015-02-12T11:51:28Z</dcterms:modified>
  <cp:category/>
  <cp:version/>
  <cp:contentType/>
  <cp:contentStatus/>
</cp:coreProperties>
</file>