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9 год " sheetId="1" r:id="rId1"/>
  </sheets>
  <definedNames>
    <definedName name="_xlnm.Print_Titles" localSheetId="0">'2019 год '!$A:$A,'2019 год '!$4:$5</definedName>
    <definedName name="_xlnm.Print_Area" localSheetId="0">'2019 год '!$A$1:$AF$249</definedName>
  </definedNames>
  <calcPr fullCalcOnLoad="1"/>
</workbook>
</file>

<file path=xl/sharedStrings.xml><?xml version="1.0" encoding="utf-8"?>
<sst xmlns="http://schemas.openxmlformats.org/spreadsheetml/2006/main" count="299" uniqueCount="85">
  <si>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</si>
  <si>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</si>
  <si>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</si>
  <si>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</si>
  <si>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</si>
  <si>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</si>
  <si>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</si>
  <si>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</si>
  <si>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</si>
  <si>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</si>
  <si>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</si>
  <si>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</si>
  <si>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</si>
  <si>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</si>
  <si>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</si>
  <si>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</si>
  <si>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</si>
  <si>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</si>
  <si>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</si>
  <si>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</si>
  <si>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</si>
  <si>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</si>
  <si>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</si>
  <si>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</si>
  <si>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</si>
  <si>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</si>
  <si>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>1.2.4. Реализация музейных проектов</t>
  </si>
  <si>
    <t xml:space="preserve">1.2.5. Обеспечение деятельности (оказание  музейных услуг) </t>
  </si>
  <si>
    <t>3.1.3. Проведение независимой оценки качества оказания услуг учреждениями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</si>
  <si>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</si>
  <si>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</si>
  <si>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</si>
  <si>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</si>
  <si>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</si>
  <si>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</si>
  <si>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</si>
  <si>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</si>
  <si>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МАУ "ДС"</t>
  </si>
  <si>
    <t>Ответственный за составление сетевого графика Майер Т.Ф., 93896</t>
  </si>
  <si>
    <t xml:space="preserve"> "Культурное пространство города Когалыма"</t>
  </si>
  <si>
    <t>План на 2019 год</t>
  </si>
  <si>
    <t>Подпрограмма 1. "Модернизация и развитие учреждений и организаций культуры"</t>
  </si>
  <si>
    <t>1.1.1. Комплектование книжного фонда города Когалыма</t>
  </si>
  <si>
    <t>привлеченные средства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</si>
  <si>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</si>
  <si>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</si>
  <si>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 xml:space="preserve">1.3. Укрепление материально-технической базы учреждений культуры города Когалыма </t>
  </si>
  <si>
    <t>1.3.1. Развитие материально-технического состояния учреждений культуры города Когалыма</t>
  </si>
  <si>
    <t>в том числе:</t>
  </si>
  <si>
    <t>1.3.2. Реконструкция и строительство учреждений культуры города Когалыма</t>
  </si>
  <si>
    <t>1.4. Федеральный проект "Культурная среда"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</si>
  <si>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</si>
  <si>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в т.ч. бюджет города Когалыма в части софинансирования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</si>
  <si>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</si>
  <si>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</si>
  <si>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</si>
  <si>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 xml:space="preserve">2.2. Стимулирование культурного разнообразия 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</si>
  <si>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</si>
  <si>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</si>
  <si>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</si>
  <si>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</si>
  <si>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</si>
  <si>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</si>
  <si>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</si>
  <si>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 Реализация единой государственной политики в сфере культуры и архивного дела</t>
  </si>
  <si>
    <t>3.1.1. Обеспечение функций Управления культуры, спорта и молодежной политики Администрации города Когалыма</t>
  </si>
  <si>
    <t>3.1.2. Обеспечение деятельности (оказание услуг) архивного отдела Администрации города Когалыма</t>
  </si>
  <si>
    <t xml:space="preserve">3.2. Развитие архивного дела </t>
  </si>
  <si>
    <t>3.2.1. Осуществление полномочий по хранению, комплектованию, учету и использованию документов, относящихся к государственной собственности ХМАО-Югры</t>
  </si>
  <si>
    <t xml:space="preserve">3.3. Обеспечение хозяйственной деятельности учреждений культуры города Когалыма </t>
  </si>
  <si>
    <t>Кассовый расход сложился меньше планового в связи с экономией по оплате труда и начислениям; услуг связи; коммунальных услуг; работ и услуг по содер. имущества; охраны обьекта.</t>
  </si>
  <si>
    <t>Кассовый расход сложился меньше планового в связи с экономией по оплате труда и начисл. на зар.плату; коммунальных услуг; за содержание здания; услуг связи.</t>
  </si>
  <si>
    <t>Кассовый расход сложился меньше планового в связи с экономией по оплате транспортных услуг (Новогодние мероприятия); по оплате энергопотребления снежного городка, подключения иллюминации,  изготовлению лед. фигур, охране снежного городка. Оплата костюмов будет произведена по факту поставки.</t>
  </si>
  <si>
    <t>Кассовый расход сложился меньше планового в связи с экономией по оплате труда, начислениям на зарплату, услуг связи, коммунальных услуг, аренды земли под складом, вывоза снега, содержанию здания, противопожарным договорам, охране объетов, по оплате проезда к месту отдыха и обратно.</t>
  </si>
  <si>
    <t>План на 01.03.2019</t>
  </si>
  <si>
    <t>Профинансировано на 01.03.2019</t>
  </si>
  <si>
    <t>Кассовый расход на 01.03.2019</t>
  </si>
  <si>
    <t>На отчетную дату по объекту ведется исполнение следующих контрактов: 1. Контракт 132-АН от 20.11.2018 на оказание услуг по ведению авторского надзора за реконструкцией объекта. Стомиость работ по контракту 350,00 тыс. руб. Срок оказания услуг по 30.04.2019. 2. Контракт 35-АП от 10.04.2018 на выполнение рабто по корректировке проектной и рабочей документации по объекту. Стоимость работ по контракту 6 401 23,00 тыс. руб. (на 01.01.2019 кассовые расходы по контракту составили 4 803,70 тыс. руб.). На отчетную дату контракт рассторгнут, объем выполненных и оплаченных работ составил 6 348,87 тыс. руб. 3. Контракт 16/36 от 21.10.2016 на выполнение работ по реконструкции объекта. Стоимость работ по контракту составляет 601 535 93,00 тыс. руб. (кассовые расходы на 01.01.2019 составили 543 669,35 тыс. руб.). 4. Контракт КОГ-5/18 от 31.07.2018 на выполнение работ по реконструкции объекта. Стоимость работ по контракту составляет 93 858,79 тыс. руб. (кассовые расходы на 01.01.2019 составили 87 706,12 тыс. руб.). 5 Контракт 1707/01 на 28.07.2018 на поставку и монтаж технологического оборудования. Стоимость работ по контракту составляет 313 007,59 тыс. руб. (кассовые расходы на 01.01.2019 составили 312 193,00 тыс. руб.). 6. Контракт 1707/02 от 28.07.2018 на поставку и монтаж техноллогического оборудования. Стоимость работ по контракту составляет 374 350,36 тыс. руб. (кассовые расходы на 01.01.2019 составили 187 300,63 тыс. руб.). 7. Контракт 1808-01 от 31.07.2018 на поставку и монтаж технологического оборудования. Стоимость работ по контракту составляет 67 947,51 тыс. руб. (кассовые расходы составили 33 973,76 тыс. руб.).</t>
  </si>
  <si>
    <t>Отклонение составило - 137,90 тыс. рублей. Оплата будет произведена после поставки товара.</t>
  </si>
  <si>
    <t>Приобретение печатных изданий для комплектования фонда - 641 шт.</t>
  </si>
  <si>
    <t>Оказание информационных услуг (Консультант-Плюс).</t>
  </si>
  <si>
    <t>Приобретение грамот для награждения, канц. товаров, картриджей,  дисков.</t>
  </si>
  <si>
    <t>Оплачены услуги по организации выставки. Приобретена типографская продукция: афиши, пригласительные. Приобретены канц. товары: бумага, картон.</t>
  </si>
  <si>
    <t>Кассовый расход сложился меньше планового в связи собразованием вакантных ставок, отсутствию товаров на складах поставщика, позднему предоставлению счет-фактур.</t>
  </si>
  <si>
    <t>И.о. начальника Управления культуры, спорта и молодежной политики__________________________________________А.Б.Жуков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</si>
</sst>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4" xfId="0" applyNumberFormat="1" applyFont="1" applyFill="1" applyBorder="1" applyAlignment="1" applyProtection="1">
      <alignment vertical="center" wrapText="1"/>
      <protection/>
    </xf>
    <xf numFmtId="173" fontId="4" fillId="34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4" fillId="33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0" xfId="0" applyNumberFormat="1" applyFont="1" applyFill="1" applyBorder="1" applyAlignment="1">
      <alignment horizontal="right" vertical="top" wrapText="1"/>
    </xf>
    <xf numFmtId="186" fontId="4" fillId="11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5" xfId="0" applyNumberFormat="1" applyFont="1" applyFill="1" applyBorder="1" applyAlignment="1" applyProtection="1">
      <alignment vertical="top" wrapText="1"/>
      <protection/>
    </xf>
    <xf numFmtId="4" fontId="49" fillId="0" borderId="0" xfId="0" applyNumberFormat="1" applyFont="1" applyFill="1" applyBorder="1" applyAlignment="1">
      <alignment horizontal="justify" wrapText="1"/>
    </xf>
    <xf numFmtId="4" fontId="49" fillId="0" borderId="0" xfId="0" applyNumberFormat="1" applyFont="1" applyFill="1" applyBorder="1" applyAlignment="1" applyProtection="1">
      <alignment vertical="center" wrapText="1"/>
      <protection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right" vertical="center" wrapText="1"/>
    </xf>
    <xf numFmtId="4" fontId="51" fillId="0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right" vertical="center" wrapText="1"/>
    </xf>
    <xf numFmtId="4" fontId="49" fillId="16" borderId="0" xfId="0" applyNumberFormat="1" applyFont="1" applyFill="1" applyBorder="1" applyAlignment="1" applyProtection="1">
      <alignment vertical="center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9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5" fillId="19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186" fontId="5" fillId="0" borderId="10" xfId="0" applyNumberFormat="1" applyFont="1" applyFill="1" applyBorder="1" applyAlignment="1" applyProtection="1">
      <alignment horizontal="left" vertical="top" wrapText="1"/>
      <protection/>
    </xf>
    <xf numFmtId="186" fontId="5" fillId="11" borderId="10" xfId="0" applyNumberFormat="1" applyFont="1" applyFill="1" applyBorder="1" applyAlignment="1" applyProtection="1">
      <alignment horizontal="left" vertical="top" wrapText="1"/>
      <protection/>
    </xf>
    <xf numFmtId="186" fontId="5" fillId="0" borderId="10" xfId="0" applyNumberFormat="1" applyFont="1" applyFill="1" applyBorder="1" applyAlignment="1" applyProtection="1">
      <alignment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86" fontId="5" fillId="0" borderId="14" xfId="0" applyNumberFormat="1" applyFont="1" applyFill="1" applyBorder="1" applyAlignment="1" applyProtection="1">
      <alignment horizontal="center" vertical="top" wrapText="1"/>
      <protection/>
    </xf>
    <xf numFmtId="186" fontId="5" fillId="0" borderId="16" xfId="0" applyNumberFormat="1" applyFont="1" applyFill="1" applyBorder="1" applyAlignment="1" applyProtection="1">
      <alignment horizontal="center" vertical="top" wrapText="1"/>
      <protection/>
    </xf>
    <xf numFmtId="186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1"/>
  <sheetViews>
    <sheetView showGridLines="0" tabSelected="1" view="pageBreakPreview" zoomScale="60" zoomScaleNormal="70" zoomScalePageLayoutView="0" workbookViewId="0" topLeftCell="A1">
      <pane xSplit="7" ySplit="5" topLeftCell="AE10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I113" sqref="AI113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81.851562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29" t="s">
        <v>18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53"/>
      <c r="AF1" s="53"/>
    </row>
    <row r="2" spans="1:32" ht="27" customHeight="1">
      <c r="A2" s="130" t="s">
        <v>39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37" t="s">
        <v>19</v>
      </c>
      <c r="AC3" s="137"/>
      <c r="AD3" s="137"/>
      <c r="AE3" s="55"/>
      <c r="AF3" s="55"/>
    </row>
    <row r="4" spans="1:32" s="7" customFormat="1" ht="18.75" customHeight="1">
      <c r="A4" s="135" t="s">
        <v>17</v>
      </c>
      <c r="B4" s="136" t="s">
        <v>40</v>
      </c>
      <c r="C4" s="123" t="s">
        <v>74</v>
      </c>
      <c r="D4" s="123" t="s">
        <v>75</v>
      </c>
      <c r="E4" s="123" t="s">
        <v>76</v>
      </c>
      <c r="F4" s="125" t="s">
        <v>32</v>
      </c>
      <c r="G4" s="126"/>
      <c r="H4" s="125" t="s">
        <v>0</v>
      </c>
      <c r="I4" s="126"/>
      <c r="J4" s="125" t="s">
        <v>1</v>
      </c>
      <c r="K4" s="126"/>
      <c r="L4" s="125" t="s">
        <v>2</v>
      </c>
      <c r="M4" s="126"/>
      <c r="N4" s="125" t="s">
        <v>3</v>
      </c>
      <c r="O4" s="126"/>
      <c r="P4" s="125" t="s">
        <v>4</v>
      </c>
      <c r="Q4" s="126"/>
      <c r="R4" s="125" t="s">
        <v>5</v>
      </c>
      <c r="S4" s="126"/>
      <c r="T4" s="125" t="s">
        <v>6</v>
      </c>
      <c r="U4" s="126"/>
      <c r="V4" s="125" t="s">
        <v>7</v>
      </c>
      <c r="W4" s="126"/>
      <c r="X4" s="125" t="s">
        <v>8</v>
      </c>
      <c r="Y4" s="126"/>
      <c r="Z4" s="125" t="s">
        <v>9</v>
      </c>
      <c r="AA4" s="126"/>
      <c r="AB4" s="125" t="s">
        <v>10</v>
      </c>
      <c r="AC4" s="126"/>
      <c r="AD4" s="127" t="s">
        <v>11</v>
      </c>
      <c r="AE4" s="128"/>
      <c r="AF4" s="123" t="s">
        <v>35</v>
      </c>
    </row>
    <row r="5" spans="1:32" s="9" customFormat="1" ht="46.5" customHeight="1">
      <c r="A5" s="135"/>
      <c r="B5" s="136"/>
      <c r="C5" s="124"/>
      <c r="D5" s="124"/>
      <c r="E5" s="124"/>
      <c r="F5" s="6" t="s">
        <v>33</v>
      </c>
      <c r="G5" s="6" t="s">
        <v>34</v>
      </c>
      <c r="H5" s="8" t="s">
        <v>12</v>
      </c>
      <c r="I5" s="8" t="s">
        <v>36</v>
      </c>
      <c r="J5" s="8" t="s">
        <v>12</v>
      </c>
      <c r="K5" s="8" t="s">
        <v>36</v>
      </c>
      <c r="L5" s="8" t="s">
        <v>12</v>
      </c>
      <c r="M5" s="8" t="s">
        <v>36</v>
      </c>
      <c r="N5" s="8" t="s">
        <v>12</v>
      </c>
      <c r="O5" s="8" t="s">
        <v>36</v>
      </c>
      <c r="P5" s="8" t="s">
        <v>12</v>
      </c>
      <c r="Q5" s="8" t="s">
        <v>36</v>
      </c>
      <c r="R5" s="8" t="s">
        <v>12</v>
      </c>
      <c r="S5" s="8" t="s">
        <v>36</v>
      </c>
      <c r="T5" s="8" t="s">
        <v>12</v>
      </c>
      <c r="U5" s="8" t="s">
        <v>36</v>
      </c>
      <c r="V5" s="8" t="s">
        <v>12</v>
      </c>
      <c r="W5" s="8" t="s">
        <v>36</v>
      </c>
      <c r="X5" s="8" t="s">
        <v>12</v>
      </c>
      <c r="Y5" s="8" t="s">
        <v>36</v>
      </c>
      <c r="Z5" s="8" t="s">
        <v>12</v>
      </c>
      <c r="AA5" s="8" t="s">
        <v>36</v>
      </c>
      <c r="AB5" s="8" t="s">
        <v>12</v>
      </c>
      <c r="AC5" s="8" t="s">
        <v>36</v>
      </c>
      <c r="AD5" s="8" t="s">
        <v>12</v>
      </c>
      <c r="AE5" s="8" t="s">
        <v>36</v>
      </c>
      <c r="AF5" s="124"/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14" t="s">
        <v>41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6"/>
      <c r="AE7" s="54"/>
      <c r="AF7" s="51"/>
    </row>
    <row r="8" spans="1:32" s="12" customFormat="1" ht="18.75" customHeight="1">
      <c r="A8" s="50" t="s">
        <v>24</v>
      </c>
      <c r="B8" s="30"/>
      <c r="C8" s="30"/>
      <c r="D8" s="30"/>
      <c r="E8" s="30"/>
      <c r="F8" s="30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4" s="19" customFormat="1" ht="18.75">
      <c r="A9" s="29" t="s">
        <v>16</v>
      </c>
      <c r="B9" s="68">
        <f>B10+B11+B12+B13</f>
        <v>54152.00000000001</v>
      </c>
      <c r="C9" s="68">
        <f>C10+C11+C12+C13</f>
        <v>6578.4716100000005</v>
      </c>
      <c r="D9" s="68">
        <f>D10+D11+D12+D13</f>
        <v>6578.4716100000005</v>
      </c>
      <c r="E9" s="68">
        <f>E10+E11+E12+E13</f>
        <v>5468.50381</v>
      </c>
      <c r="F9" s="64">
        <f>E9/B9*100</f>
        <v>10.098433686659773</v>
      </c>
      <c r="G9" s="64">
        <f>E9/C9*100</f>
        <v>83.12726928375389</v>
      </c>
      <c r="H9" s="68">
        <f aca="true" t="shared" si="0" ref="H9:AE9">H10+H11+H12+H13</f>
        <v>1755.39</v>
      </c>
      <c r="I9" s="68">
        <f t="shared" si="0"/>
        <v>1467.73381</v>
      </c>
      <c r="J9" s="68">
        <f t="shared" si="0"/>
        <v>4823.08161</v>
      </c>
      <c r="K9" s="68">
        <f t="shared" si="0"/>
        <v>4000.77</v>
      </c>
      <c r="L9" s="68">
        <f t="shared" si="0"/>
        <v>4745.65</v>
      </c>
      <c r="M9" s="68">
        <f t="shared" si="0"/>
        <v>0</v>
      </c>
      <c r="N9" s="68">
        <f t="shared" si="0"/>
        <v>4914.7</v>
      </c>
      <c r="O9" s="68">
        <f t="shared" si="0"/>
        <v>0</v>
      </c>
      <c r="P9" s="68">
        <f t="shared" si="0"/>
        <v>6100.7667200000005</v>
      </c>
      <c r="Q9" s="68">
        <f t="shared" si="0"/>
        <v>0</v>
      </c>
      <c r="R9" s="68">
        <f t="shared" si="0"/>
        <v>5765.17839</v>
      </c>
      <c r="S9" s="68">
        <f t="shared" si="0"/>
        <v>0</v>
      </c>
      <c r="T9" s="68">
        <f t="shared" si="0"/>
        <v>4517.8</v>
      </c>
      <c r="U9" s="68">
        <f t="shared" si="0"/>
        <v>0</v>
      </c>
      <c r="V9" s="68">
        <f t="shared" si="0"/>
        <v>2895</v>
      </c>
      <c r="W9" s="68">
        <f t="shared" si="0"/>
        <v>0</v>
      </c>
      <c r="X9" s="68">
        <f t="shared" si="0"/>
        <v>4617.7142</v>
      </c>
      <c r="Y9" s="68">
        <f t="shared" si="0"/>
        <v>0</v>
      </c>
      <c r="Z9" s="68">
        <f t="shared" si="0"/>
        <v>4574.71908</v>
      </c>
      <c r="AA9" s="68">
        <f t="shared" si="0"/>
        <v>0</v>
      </c>
      <c r="AB9" s="68">
        <f t="shared" si="0"/>
        <v>3868.9</v>
      </c>
      <c r="AC9" s="68">
        <f t="shared" si="0"/>
        <v>0</v>
      </c>
      <c r="AD9" s="68">
        <f t="shared" si="0"/>
        <v>5573.1</v>
      </c>
      <c r="AE9" s="68">
        <f t="shared" si="0"/>
        <v>0</v>
      </c>
      <c r="AF9" s="32"/>
      <c r="AG9" s="23"/>
      <c r="AH9" s="61"/>
    </row>
    <row r="10" spans="1:34" s="19" customFormat="1" ht="18.75">
      <c r="A10" s="33" t="s">
        <v>15</v>
      </c>
      <c r="B10" s="69">
        <f>B16+B23+B29</f>
        <v>19.1</v>
      </c>
      <c r="C10" s="69">
        <f>C16+C23+C29</f>
        <v>0</v>
      </c>
      <c r="D10" s="69">
        <f>D16+D23+D29</f>
        <v>0</v>
      </c>
      <c r="E10" s="69">
        <f>E16+E23+E29</f>
        <v>0</v>
      </c>
      <c r="F10" s="43">
        <f>E10/B10*100</f>
        <v>0</v>
      </c>
      <c r="G10" s="43" t="e">
        <f>E10/C10*100</f>
        <v>#DIV/0!</v>
      </c>
      <c r="H10" s="69">
        <f aca="true" t="shared" si="1" ref="H10:AE10">H16+H23+H29</f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19.1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1"/>
        <v>0</v>
      </c>
      <c r="AB10" s="69">
        <f t="shared" si="1"/>
        <v>0</v>
      </c>
      <c r="AC10" s="69">
        <f t="shared" si="1"/>
        <v>0</v>
      </c>
      <c r="AD10" s="69">
        <f t="shared" si="1"/>
        <v>0</v>
      </c>
      <c r="AE10" s="69">
        <f t="shared" si="1"/>
        <v>0</v>
      </c>
      <c r="AF10" s="34"/>
      <c r="AG10" s="42"/>
      <c r="AH10" s="61"/>
    </row>
    <row r="11" spans="1:34" s="19" customFormat="1" ht="18.75">
      <c r="A11" s="33" t="s">
        <v>13</v>
      </c>
      <c r="B11" s="69">
        <f>B17+B24+B30</f>
        <v>100</v>
      </c>
      <c r="C11" s="69">
        <f>C17+C24+C30</f>
        <v>0</v>
      </c>
      <c r="D11" s="69">
        <f>D17+D24+D30</f>
        <v>0</v>
      </c>
      <c r="E11" s="69">
        <f>E17+E24+E30</f>
        <v>0</v>
      </c>
      <c r="F11" s="43">
        <f>E11/B11*100</f>
        <v>0</v>
      </c>
      <c r="G11" s="43" t="e">
        <f>E11/C11*100</f>
        <v>#DIV/0!</v>
      </c>
      <c r="H11" s="69">
        <f aca="true" t="shared" si="2" ref="H11:AE11">H17+H24+H30</f>
        <v>0</v>
      </c>
      <c r="I11" s="69">
        <f t="shared" si="2"/>
        <v>0</v>
      </c>
      <c r="J11" s="69">
        <f t="shared" si="2"/>
        <v>0</v>
      </c>
      <c r="K11" s="69">
        <f t="shared" si="2"/>
        <v>0</v>
      </c>
      <c r="L11" s="69">
        <f t="shared" si="2"/>
        <v>0</v>
      </c>
      <c r="M11" s="69">
        <f t="shared" si="2"/>
        <v>0</v>
      </c>
      <c r="N11" s="69">
        <f t="shared" si="2"/>
        <v>0</v>
      </c>
      <c r="O11" s="69">
        <f t="shared" si="2"/>
        <v>0</v>
      </c>
      <c r="P11" s="69">
        <f t="shared" si="2"/>
        <v>100</v>
      </c>
      <c r="Q11" s="69">
        <f t="shared" si="2"/>
        <v>0</v>
      </c>
      <c r="R11" s="69">
        <f t="shared" si="2"/>
        <v>0</v>
      </c>
      <c r="S11" s="69">
        <f t="shared" si="2"/>
        <v>0</v>
      </c>
      <c r="T11" s="69">
        <f t="shared" si="2"/>
        <v>0</v>
      </c>
      <c r="U11" s="69">
        <f t="shared" si="2"/>
        <v>0</v>
      </c>
      <c r="V11" s="69">
        <f t="shared" si="2"/>
        <v>0</v>
      </c>
      <c r="W11" s="69">
        <f t="shared" si="2"/>
        <v>0</v>
      </c>
      <c r="X11" s="69">
        <f t="shared" si="2"/>
        <v>0</v>
      </c>
      <c r="Y11" s="69">
        <f t="shared" si="2"/>
        <v>0</v>
      </c>
      <c r="Z11" s="69">
        <f t="shared" si="2"/>
        <v>0</v>
      </c>
      <c r="AA11" s="69">
        <f t="shared" si="2"/>
        <v>0</v>
      </c>
      <c r="AB11" s="69">
        <f t="shared" si="2"/>
        <v>0</v>
      </c>
      <c r="AC11" s="69">
        <f t="shared" si="2"/>
        <v>0</v>
      </c>
      <c r="AD11" s="69">
        <f t="shared" si="2"/>
        <v>0</v>
      </c>
      <c r="AE11" s="69">
        <f t="shared" si="2"/>
        <v>0</v>
      </c>
      <c r="AF11" s="34"/>
      <c r="AG11" s="42"/>
      <c r="AH11" s="61"/>
    </row>
    <row r="12" spans="1:34" s="19" customFormat="1" ht="18.75">
      <c r="A12" s="33" t="s">
        <v>14</v>
      </c>
      <c r="B12" s="69">
        <f>B18+B25+B31</f>
        <v>54032.90000000001</v>
      </c>
      <c r="C12" s="69">
        <f>C18+C25+C31</f>
        <v>6578.4716100000005</v>
      </c>
      <c r="D12" s="69">
        <f>D18+D25+D31</f>
        <v>6578.4716100000005</v>
      </c>
      <c r="E12" s="69">
        <f>E18+E25+E31</f>
        <v>5468.50381</v>
      </c>
      <c r="F12" s="43">
        <f>E12/B12*100</f>
        <v>10.120692781620086</v>
      </c>
      <c r="G12" s="43">
        <f>E12/C12*100</f>
        <v>83.12726928375389</v>
      </c>
      <c r="H12" s="69">
        <f aca="true" t="shared" si="3" ref="H12:AE12">H18+H25+H31</f>
        <v>1755.39</v>
      </c>
      <c r="I12" s="69">
        <f t="shared" si="3"/>
        <v>1467.73381</v>
      </c>
      <c r="J12" s="69">
        <f t="shared" si="3"/>
        <v>4823.08161</v>
      </c>
      <c r="K12" s="69">
        <f t="shared" si="3"/>
        <v>4000.77</v>
      </c>
      <c r="L12" s="69">
        <f t="shared" si="3"/>
        <v>4745.65</v>
      </c>
      <c r="M12" s="69">
        <f t="shared" si="3"/>
        <v>0</v>
      </c>
      <c r="N12" s="69">
        <f t="shared" si="3"/>
        <v>4914.7</v>
      </c>
      <c r="O12" s="69">
        <f t="shared" si="3"/>
        <v>0</v>
      </c>
      <c r="P12" s="69">
        <f t="shared" si="3"/>
        <v>5981.66672</v>
      </c>
      <c r="Q12" s="69">
        <f t="shared" si="3"/>
        <v>0</v>
      </c>
      <c r="R12" s="69">
        <f t="shared" si="3"/>
        <v>5765.17839</v>
      </c>
      <c r="S12" s="69">
        <f t="shared" si="3"/>
        <v>0</v>
      </c>
      <c r="T12" s="69">
        <f t="shared" si="3"/>
        <v>4517.8</v>
      </c>
      <c r="U12" s="69">
        <f t="shared" si="3"/>
        <v>0</v>
      </c>
      <c r="V12" s="69">
        <f t="shared" si="3"/>
        <v>2895</v>
      </c>
      <c r="W12" s="69">
        <f t="shared" si="3"/>
        <v>0</v>
      </c>
      <c r="X12" s="69">
        <f t="shared" si="3"/>
        <v>4617.7142</v>
      </c>
      <c r="Y12" s="69">
        <f t="shared" si="3"/>
        <v>0</v>
      </c>
      <c r="Z12" s="69">
        <f t="shared" si="3"/>
        <v>4574.71908</v>
      </c>
      <c r="AA12" s="69">
        <f t="shared" si="3"/>
        <v>0</v>
      </c>
      <c r="AB12" s="69">
        <f t="shared" si="3"/>
        <v>3868.9</v>
      </c>
      <c r="AC12" s="69">
        <f t="shared" si="3"/>
        <v>0</v>
      </c>
      <c r="AD12" s="69">
        <f t="shared" si="3"/>
        <v>5573.1</v>
      </c>
      <c r="AE12" s="69">
        <f t="shared" si="3"/>
        <v>0</v>
      </c>
      <c r="AF12" s="34"/>
      <c r="AG12" s="42"/>
      <c r="AH12" s="61"/>
    </row>
    <row r="13" spans="1:34" s="19" customFormat="1" ht="18.75">
      <c r="A13" s="33" t="s">
        <v>43</v>
      </c>
      <c r="B13" s="69">
        <f>B20+B26+B32</f>
        <v>0</v>
      </c>
      <c r="C13" s="69">
        <f>C20+C26+C32</f>
        <v>0</v>
      </c>
      <c r="D13" s="69">
        <f>D20+D26+D32</f>
        <v>0</v>
      </c>
      <c r="E13" s="69">
        <f>E20+E26+E32</f>
        <v>0</v>
      </c>
      <c r="F13" s="43" t="e">
        <f>E13/B13*100</f>
        <v>#DIV/0!</v>
      </c>
      <c r="G13" s="43" t="e">
        <f>E13/C13*100</f>
        <v>#DIV/0!</v>
      </c>
      <c r="H13" s="69">
        <f aca="true" t="shared" si="4" ref="H13:AE13">H20+H26+H32</f>
        <v>0</v>
      </c>
      <c r="I13" s="69">
        <f t="shared" si="4"/>
        <v>0</v>
      </c>
      <c r="J13" s="69">
        <f t="shared" si="4"/>
        <v>0</v>
      </c>
      <c r="K13" s="69">
        <f t="shared" si="4"/>
        <v>0</v>
      </c>
      <c r="L13" s="69">
        <f t="shared" si="4"/>
        <v>0</v>
      </c>
      <c r="M13" s="69">
        <f t="shared" si="4"/>
        <v>0</v>
      </c>
      <c r="N13" s="69">
        <f t="shared" si="4"/>
        <v>0</v>
      </c>
      <c r="O13" s="69">
        <f t="shared" si="4"/>
        <v>0</v>
      </c>
      <c r="P13" s="69">
        <f t="shared" si="4"/>
        <v>0</v>
      </c>
      <c r="Q13" s="69">
        <f t="shared" si="4"/>
        <v>0</v>
      </c>
      <c r="R13" s="69">
        <f t="shared" si="4"/>
        <v>0</v>
      </c>
      <c r="S13" s="69">
        <f t="shared" si="4"/>
        <v>0</v>
      </c>
      <c r="T13" s="69">
        <f t="shared" si="4"/>
        <v>0</v>
      </c>
      <c r="U13" s="69">
        <f t="shared" si="4"/>
        <v>0</v>
      </c>
      <c r="V13" s="69">
        <f t="shared" si="4"/>
        <v>0</v>
      </c>
      <c r="W13" s="69">
        <f t="shared" si="4"/>
        <v>0</v>
      </c>
      <c r="X13" s="69">
        <f t="shared" si="4"/>
        <v>0</v>
      </c>
      <c r="Y13" s="69">
        <f t="shared" si="4"/>
        <v>0</v>
      </c>
      <c r="Z13" s="69">
        <f t="shared" si="4"/>
        <v>0</v>
      </c>
      <c r="AA13" s="69">
        <f t="shared" si="4"/>
        <v>0</v>
      </c>
      <c r="AB13" s="69">
        <f t="shared" si="4"/>
        <v>0</v>
      </c>
      <c r="AC13" s="69">
        <f t="shared" si="4"/>
        <v>0</v>
      </c>
      <c r="AD13" s="69">
        <f t="shared" si="4"/>
        <v>0</v>
      </c>
      <c r="AE13" s="69">
        <f t="shared" si="4"/>
        <v>0</v>
      </c>
      <c r="AF13" s="62"/>
      <c r="AG13" s="42"/>
      <c r="AH13" s="61"/>
    </row>
    <row r="14" spans="1:32" s="19" customFormat="1" ht="38.25" customHeight="1">
      <c r="A14" s="52" t="s">
        <v>42</v>
      </c>
      <c r="B14" s="70"/>
      <c r="C14" s="70"/>
      <c r="D14" s="70"/>
      <c r="E14" s="70"/>
      <c r="F14" s="65"/>
      <c r="G14" s="6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08" t="s">
        <v>79</v>
      </c>
    </row>
    <row r="15" spans="1:32" s="12" customFormat="1" ht="18.75">
      <c r="A15" s="3" t="s">
        <v>16</v>
      </c>
      <c r="B15" s="71">
        <f>B17+B18+B16</f>
        <v>767.4</v>
      </c>
      <c r="C15" s="71">
        <f>C17+C18</f>
        <v>200</v>
      </c>
      <c r="D15" s="71">
        <f>D17+D18</f>
        <v>200</v>
      </c>
      <c r="E15" s="71">
        <f>E17+E18</f>
        <v>200</v>
      </c>
      <c r="F15" s="49">
        <f>E15/B15*100</f>
        <v>26.062027625749284</v>
      </c>
      <c r="G15" s="49">
        <f>E15/C15*100</f>
        <v>100</v>
      </c>
      <c r="H15" s="27">
        <f>H17+H18+H16</f>
        <v>0</v>
      </c>
      <c r="I15" s="27">
        <f>I16+I17+I18</f>
        <v>0</v>
      </c>
      <c r="J15" s="27">
        <f>J17+J18+J16</f>
        <v>200</v>
      </c>
      <c r="K15" s="27">
        <f>K16+K17+K18</f>
        <v>200</v>
      </c>
      <c r="L15" s="27">
        <f>L17+L18+L16</f>
        <v>100</v>
      </c>
      <c r="M15" s="27">
        <f>M16+M17+M18</f>
        <v>0</v>
      </c>
      <c r="N15" s="27">
        <f>N17+N18+N16</f>
        <v>100</v>
      </c>
      <c r="O15" s="27">
        <f>O16+O17+O18</f>
        <v>0</v>
      </c>
      <c r="P15" s="27">
        <f>P17+P18+P16</f>
        <v>148.9</v>
      </c>
      <c r="Q15" s="27">
        <f>Q16+Q17+Q18</f>
        <v>0</v>
      </c>
      <c r="R15" s="27">
        <f>R17+R18+R16</f>
        <v>218.5</v>
      </c>
      <c r="S15" s="27">
        <f>S16+S17+S18</f>
        <v>0</v>
      </c>
      <c r="T15" s="27">
        <f>T17+T18+T16</f>
        <v>0</v>
      </c>
      <c r="U15" s="27">
        <f>U16+U17+U18</f>
        <v>0</v>
      </c>
      <c r="V15" s="27">
        <f>V17+V18+V16</f>
        <v>0</v>
      </c>
      <c r="W15" s="27">
        <f>W16+W17+W18</f>
        <v>0</v>
      </c>
      <c r="X15" s="27">
        <f>X17+X18+X16</f>
        <v>0</v>
      </c>
      <c r="Y15" s="27">
        <f>Y16+Y17+Y18</f>
        <v>0</v>
      </c>
      <c r="Z15" s="27">
        <f>Z17+Z18+Z16</f>
        <v>0</v>
      </c>
      <c r="AA15" s="27">
        <f>AA16+AA17+AA18</f>
        <v>0</v>
      </c>
      <c r="AB15" s="27">
        <f>AB17+AB18+AB16</f>
        <v>0</v>
      </c>
      <c r="AC15" s="27">
        <f>AC16+AC17+AC18</f>
        <v>0</v>
      </c>
      <c r="AD15" s="27">
        <f>AD17+AD18+AD16</f>
        <v>0</v>
      </c>
      <c r="AE15" s="27">
        <f>AE16+AE17+AE18</f>
        <v>0</v>
      </c>
      <c r="AF15" s="109"/>
    </row>
    <row r="16" spans="1:32" s="12" customFormat="1" ht="18.75">
      <c r="A16" s="2" t="s">
        <v>15</v>
      </c>
      <c r="B16" s="72">
        <f>H16+J16+L16+N16+P16+R16+T16+V16+X16+Z16+AB16+AD16</f>
        <v>19.1</v>
      </c>
      <c r="C16" s="72">
        <f>H16+J16</f>
        <v>0</v>
      </c>
      <c r="D16" s="72">
        <f>C16</f>
        <v>0</v>
      </c>
      <c r="E16" s="72">
        <f>I16+K16+M16+O16+Q16+S16+U16+W16+Y16+AA16+AC16+AE16</f>
        <v>0</v>
      </c>
      <c r="F16" s="46">
        <f>E16/B16*100</f>
        <v>0</v>
      </c>
      <c r="G16" s="46" t="e">
        <f>E16/C16*100</f>
        <v>#DIV/0!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19.1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109"/>
    </row>
    <row r="17" spans="1:32" s="12" customFormat="1" ht="18.75">
      <c r="A17" s="2" t="s">
        <v>13</v>
      </c>
      <c r="B17" s="72">
        <f>H17+J17+L17+N17+P17+R17+T17+V17+X17+Z17+AB17+AD17</f>
        <v>100</v>
      </c>
      <c r="C17" s="72">
        <f>H17+J17</f>
        <v>0</v>
      </c>
      <c r="D17" s="72">
        <f>C17</f>
        <v>0</v>
      </c>
      <c r="E17" s="72">
        <f>I17+K17+M17+O17+Q17+S17+U17+W17+Y17+AA17+AC17+AE17</f>
        <v>0</v>
      </c>
      <c r="F17" s="46">
        <f>E17/B17*100</f>
        <v>0</v>
      </c>
      <c r="G17" s="46" t="e">
        <f>E17/C17*100</f>
        <v>#DIV/0!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100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109"/>
    </row>
    <row r="18" spans="1:32" s="12" customFormat="1" ht="18.75">
      <c r="A18" s="2" t="s">
        <v>14</v>
      </c>
      <c r="B18" s="72">
        <f>H18+J18+L18+N18+P18+R18+T18+V18+X18+Z18+AB18+AD18</f>
        <v>648.3</v>
      </c>
      <c r="C18" s="72">
        <f>H18+J18</f>
        <v>200</v>
      </c>
      <c r="D18" s="72">
        <f>C18</f>
        <v>200</v>
      </c>
      <c r="E18" s="72">
        <f>I18+K18+M18+O18+Q18+S18+U18+W18+Y18+AA18+AC18+AE18</f>
        <v>200</v>
      </c>
      <c r="F18" s="46">
        <f>E18/B18*100</f>
        <v>30.849915162733303</v>
      </c>
      <c r="G18" s="46">
        <f>E18/C18*100</f>
        <v>100</v>
      </c>
      <c r="H18" s="28">
        <v>0</v>
      </c>
      <c r="I18" s="28">
        <v>0</v>
      </c>
      <c r="J18" s="28">
        <v>200</v>
      </c>
      <c r="K18" s="28">
        <v>200</v>
      </c>
      <c r="L18" s="28">
        <v>100</v>
      </c>
      <c r="M18" s="28">
        <v>0</v>
      </c>
      <c r="N18" s="28">
        <v>100</v>
      </c>
      <c r="O18" s="28">
        <v>0</v>
      </c>
      <c r="P18" s="28">
        <v>29.8</v>
      </c>
      <c r="Q18" s="28">
        <v>0</v>
      </c>
      <c r="R18" s="28">
        <v>218.5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109"/>
    </row>
    <row r="19" spans="1:32" s="12" customFormat="1" ht="37.5">
      <c r="A19" s="97" t="s">
        <v>52</v>
      </c>
      <c r="B19" s="73">
        <f>H19+J19+L19+N19+P19+R19+T19+V19+X19+Z19+AB19+AD19</f>
        <v>29.8</v>
      </c>
      <c r="C19" s="73">
        <f>H19+J19</f>
        <v>0</v>
      </c>
      <c r="D19" s="73">
        <f>C19</f>
        <v>0</v>
      </c>
      <c r="E19" s="73">
        <f>I19+K19+M19+O19+Q19+S19+U19+W19+Y19+AA19+AC19+AE19</f>
        <v>0</v>
      </c>
      <c r="F19" s="58">
        <f>E19/B19*100</f>
        <v>0</v>
      </c>
      <c r="G19" s="58" t="e">
        <f>E19/C19*100</f>
        <v>#DIV/0!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29.8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109"/>
    </row>
    <row r="20" spans="1:32" s="12" customFormat="1" ht="18.75">
      <c r="A20" s="2" t="s">
        <v>43</v>
      </c>
      <c r="B20" s="72">
        <f>H20+J20+L20+N20+P20+R20+T20+V20+X20+Z20+AB20+AD20</f>
        <v>0</v>
      </c>
      <c r="C20" s="72">
        <f>H20+J20</f>
        <v>0</v>
      </c>
      <c r="D20" s="72">
        <f>C20</f>
        <v>0</v>
      </c>
      <c r="E20" s="72">
        <f>I20+K20+M20+O20+Q20+S20+U20+W20+Y20+AA20+AC20+AE20</f>
        <v>0</v>
      </c>
      <c r="F20" s="46" t="e">
        <f>E20/B20*100</f>
        <v>#DIV/0!</v>
      </c>
      <c r="G20" s="46" t="e">
        <f>E20/C20*100</f>
        <v>#DIV/0!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110"/>
    </row>
    <row r="21" spans="1:32" s="12" customFormat="1" ht="56.25">
      <c r="A21" s="48" t="s">
        <v>44</v>
      </c>
      <c r="B21" s="71"/>
      <c r="C21" s="71"/>
      <c r="D21" s="71"/>
      <c r="E21" s="71"/>
      <c r="F21" s="49"/>
      <c r="G21" s="49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11" t="s">
        <v>81</v>
      </c>
    </row>
    <row r="22" spans="1:32" s="12" customFormat="1" ht="18.75">
      <c r="A22" s="3" t="s">
        <v>16</v>
      </c>
      <c r="B22" s="71">
        <f>B24+B25+B23</f>
        <v>144.60000000000002</v>
      </c>
      <c r="C22" s="71">
        <f>C24+C25</f>
        <v>44.45</v>
      </c>
      <c r="D22" s="71">
        <f>D24+D25</f>
        <v>44.45</v>
      </c>
      <c r="E22" s="71">
        <f>E24+E25</f>
        <v>44.45</v>
      </c>
      <c r="F22" s="49">
        <v>0</v>
      </c>
      <c r="G22" s="49">
        <f>E22/C22*100</f>
        <v>100</v>
      </c>
      <c r="H22" s="27">
        <f aca="true" t="shared" si="5" ref="H22:AE22">H23+H24+H25</f>
        <v>0</v>
      </c>
      <c r="I22" s="27">
        <f t="shared" si="5"/>
        <v>0</v>
      </c>
      <c r="J22" s="27">
        <f t="shared" si="5"/>
        <v>44.45</v>
      </c>
      <c r="K22" s="27">
        <f t="shared" si="5"/>
        <v>44.45</v>
      </c>
      <c r="L22" s="27">
        <f t="shared" si="5"/>
        <v>100.15</v>
      </c>
      <c r="M22" s="27">
        <f t="shared" si="5"/>
        <v>0</v>
      </c>
      <c r="N22" s="27">
        <f t="shared" si="5"/>
        <v>0</v>
      </c>
      <c r="O22" s="27">
        <f t="shared" si="5"/>
        <v>0</v>
      </c>
      <c r="P22" s="27">
        <f t="shared" si="5"/>
        <v>0</v>
      </c>
      <c r="Q22" s="27">
        <f t="shared" si="5"/>
        <v>0</v>
      </c>
      <c r="R22" s="27">
        <f t="shared" si="5"/>
        <v>0</v>
      </c>
      <c r="S22" s="27">
        <f t="shared" si="5"/>
        <v>0</v>
      </c>
      <c r="T22" s="27">
        <f t="shared" si="5"/>
        <v>0</v>
      </c>
      <c r="U22" s="27">
        <f t="shared" si="5"/>
        <v>0</v>
      </c>
      <c r="V22" s="27">
        <f t="shared" si="5"/>
        <v>0</v>
      </c>
      <c r="W22" s="27">
        <f t="shared" si="5"/>
        <v>0</v>
      </c>
      <c r="X22" s="27">
        <f t="shared" si="5"/>
        <v>0</v>
      </c>
      <c r="Y22" s="27">
        <f t="shared" si="5"/>
        <v>0</v>
      </c>
      <c r="Z22" s="27">
        <f t="shared" si="5"/>
        <v>0</v>
      </c>
      <c r="AA22" s="27">
        <f t="shared" si="5"/>
        <v>0</v>
      </c>
      <c r="AB22" s="27">
        <f t="shared" si="5"/>
        <v>0</v>
      </c>
      <c r="AC22" s="27">
        <f t="shared" si="5"/>
        <v>0</v>
      </c>
      <c r="AD22" s="27">
        <f t="shared" si="5"/>
        <v>0</v>
      </c>
      <c r="AE22" s="27">
        <f t="shared" si="5"/>
        <v>0</v>
      </c>
      <c r="AF22" s="112"/>
    </row>
    <row r="23" spans="1:32" s="12" customFormat="1" ht="18.75">
      <c r="A23" s="2" t="s">
        <v>15</v>
      </c>
      <c r="B23" s="72">
        <f>H23+J23+L23+N23+P23+R23+T23+V23+X23+Z23+AB23+AD23</f>
        <v>0</v>
      </c>
      <c r="C23" s="72">
        <f>H23+J23</f>
        <v>0</v>
      </c>
      <c r="D23" s="72">
        <f>C23</f>
        <v>0</v>
      </c>
      <c r="E23" s="72">
        <f>I23+K23+M23+O23+Q23+S23+U23+W23+Y23+AA23+AC23+AE23</f>
        <v>0</v>
      </c>
      <c r="F23" s="46" t="e">
        <f>E23/B23*100</f>
        <v>#DIV/0!</v>
      </c>
      <c r="G23" s="46" t="e">
        <f>E23/C23*100</f>
        <v>#DIV/0!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112"/>
    </row>
    <row r="24" spans="1:32" s="12" customFormat="1" ht="18.75">
      <c r="A24" s="2" t="s">
        <v>13</v>
      </c>
      <c r="B24" s="72">
        <f>H24+J24+L24+N24+P24+R24+T24+V24+X24+Z24+AB24+AD24</f>
        <v>0</v>
      </c>
      <c r="C24" s="72">
        <f>H24+J24</f>
        <v>0</v>
      </c>
      <c r="D24" s="72">
        <f>C24</f>
        <v>0</v>
      </c>
      <c r="E24" s="72">
        <f>I24+K24+M24+O24+Q24+S24+U24+W24+Y24+AA24+AC24+AE24</f>
        <v>0</v>
      </c>
      <c r="F24" s="46" t="e">
        <f>E24/B24*100</f>
        <v>#DIV/0!</v>
      </c>
      <c r="G24" s="46" t="e">
        <f>E24/C24*100</f>
        <v>#DIV/0!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112"/>
    </row>
    <row r="25" spans="1:32" s="12" customFormat="1" ht="18.75">
      <c r="A25" s="2" t="s">
        <v>14</v>
      </c>
      <c r="B25" s="72">
        <f>H25+J25+L25+N25+P25+R25+T25+V25+X25+Z25+AB25+AD25</f>
        <v>144.60000000000002</v>
      </c>
      <c r="C25" s="72">
        <f>H25+J25</f>
        <v>44.45</v>
      </c>
      <c r="D25" s="72">
        <f>C25</f>
        <v>44.45</v>
      </c>
      <c r="E25" s="72">
        <f>I25+K25+M25+O25+Q25+S25+U25+W25+Y25+AA25+AC25+AE25</f>
        <v>44.45</v>
      </c>
      <c r="F25" s="46">
        <f>E25/B25*100</f>
        <v>30.73997233748271</v>
      </c>
      <c r="G25" s="46">
        <f>E25/C25*100</f>
        <v>100</v>
      </c>
      <c r="H25" s="28">
        <v>0</v>
      </c>
      <c r="I25" s="28">
        <v>0</v>
      </c>
      <c r="J25" s="28">
        <v>44.45</v>
      </c>
      <c r="K25" s="28">
        <v>44.45</v>
      </c>
      <c r="L25" s="28">
        <v>100.15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112"/>
    </row>
    <row r="26" spans="1:32" s="12" customFormat="1" ht="18.75">
      <c r="A26" s="2" t="s">
        <v>43</v>
      </c>
      <c r="B26" s="72">
        <f>H26+J26+L26+N26+P26+R26+T26+V26+X26+Z26+AB26+AD26</f>
        <v>0</v>
      </c>
      <c r="C26" s="72">
        <f>H26+J26</f>
        <v>0</v>
      </c>
      <c r="D26" s="72">
        <f>C26</f>
        <v>0</v>
      </c>
      <c r="E26" s="72">
        <f>I26+K26+M26+O26+Q26+S26+U26+W26+Y26+AA26+AC26+AE26</f>
        <v>0</v>
      </c>
      <c r="F26" s="46" t="e">
        <f>E26/B26*100</f>
        <v>#DIV/0!</v>
      </c>
      <c r="G26" s="46" t="e">
        <f>E26/C26*100</f>
        <v>#DIV/0!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113"/>
    </row>
    <row r="27" spans="1:32" s="12" customFormat="1" ht="56.25">
      <c r="A27" s="48" t="s">
        <v>45</v>
      </c>
      <c r="B27" s="71"/>
      <c r="C27" s="71"/>
      <c r="D27" s="71"/>
      <c r="E27" s="71"/>
      <c r="F27" s="49"/>
      <c r="G27" s="49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11" t="s">
        <v>70</v>
      </c>
    </row>
    <row r="28" spans="1:32" s="12" customFormat="1" ht="18.75">
      <c r="A28" s="3" t="s">
        <v>16</v>
      </c>
      <c r="B28" s="71">
        <f>B30+B31+B29</f>
        <v>53240.00000000001</v>
      </c>
      <c r="C28" s="71">
        <f>C30+C31</f>
        <v>6334.021610000001</v>
      </c>
      <c r="D28" s="71">
        <f>D30+D31</f>
        <v>6334.021610000001</v>
      </c>
      <c r="E28" s="71">
        <f>E30+E31</f>
        <v>5224.05381</v>
      </c>
      <c r="F28" s="66">
        <f>E28/B28*100</f>
        <v>9.812272370398196</v>
      </c>
      <c r="G28" s="49">
        <f>E28/C28*100</f>
        <v>82.476097046344</v>
      </c>
      <c r="H28" s="27">
        <f>H30+H31</f>
        <v>1755.39</v>
      </c>
      <c r="I28" s="27">
        <f>I29+I30+I31</f>
        <v>1467.73381</v>
      </c>
      <c r="J28" s="27">
        <f>J30+J31</f>
        <v>4578.63161</v>
      </c>
      <c r="K28" s="27">
        <f>K29+K30+K31</f>
        <v>3756.32</v>
      </c>
      <c r="L28" s="27">
        <f>L30+L31</f>
        <v>4545.5</v>
      </c>
      <c r="M28" s="27">
        <f>M29+M30+M31</f>
        <v>0</v>
      </c>
      <c r="N28" s="27">
        <f>N30+N31</f>
        <v>4814.7</v>
      </c>
      <c r="O28" s="27">
        <f>O29+O30+O31</f>
        <v>0</v>
      </c>
      <c r="P28" s="27">
        <f>P30+P31</f>
        <v>5951.86672</v>
      </c>
      <c r="Q28" s="27">
        <f>Q29+Q30+Q31</f>
        <v>0</v>
      </c>
      <c r="R28" s="27">
        <f>R29+R30+R31</f>
        <v>5546.67839</v>
      </c>
      <c r="S28" s="25">
        <f>S29+S30+S31</f>
        <v>0</v>
      </c>
      <c r="T28" s="27">
        <f>T30+T31+T29</f>
        <v>4517.8</v>
      </c>
      <c r="U28" s="27">
        <f>U29+U30+U31</f>
        <v>0</v>
      </c>
      <c r="V28" s="27">
        <f>V30+V31+V29</f>
        <v>2895</v>
      </c>
      <c r="W28" s="27">
        <f>W29+W30+W31</f>
        <v>0</v>
      </c>
      <c r="X28" s="27">
        <f>X30+X31</f>
        <v>4617.7142</v>
      </c>
      <c r="Y28" s="27">
        <f>Y29+Y30+Y31</f>
        <v>0</v>
      </c>
      <c r="Z28" s="27">
        <f>Z30+Z31</f>
        <v>4574.71908</v>
      </c>
      <c r="AA28" s="27">
        <f>AA29+AA30+AA31</f>
        <v>0</v>
      </c>
      <c r="AB28" s="27">
        <f>AB30+AB31</f>
        <v>3868.9</v>
      </c>
      <c r="AC28" s="27">
        <f>AC29+AC30+AC31</f>
        <v>0</v>
      </c>
      <c r="AD28" s="27">
        <f>AD30+AD31</f>
        <v>5573.1</v>
      </c>
      <c r="AE28" s="27">
        <f>AE29+AE30+AE31</f>
        <v>0</v>
      </c>
      <c r="AF28" s="112"/>
    </row>
    <row r="29" spans="1:32" s="12" customFormat="1" ht="18.75">
      <c r="A29" s="2" t="s">
        <v>15</v>
      </c>
      <c r="B29" s="72">
        <f>H29+J29+L29+N29+P29+R29+T29+V29+X29+Z29+AB29+AD29</f>
        <v>0</v>
      </c>
      <c r="C29" s="72">
        <f>H29+J29</f>
        <v>0</v>
      </c>
      <c r="D29" s="72">
        <f>C29</f>
        <v>0</v>
      </c>
      <c r="E29" s="72">
        <f>I29+K29+M29+O29+Q29+S29+U29+W29+Y29+AA29+AC29+AE29</f>
        <v>0</v>
      </c>
      <c r="F29" s="65" t="e">
        <f>E29/B29*100</f>
        <v>#DIV/0!</v>
      </c>
      <c r="G29" s="46" t="e">
        <f>E29/C29*100</f>
        <v>#DIV/0!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112"/>
    </row>
    <row r="30" spans="1:32" s="12" customFormat="1" ht="18.75">
      <c r="A30" s="2" t="s">
        <v>13</v>
      </c>
      <c r="B30" s="72">
        <f>H30+J30+L30+N30+P30+R30+T30+V30+X30+Z30+AB30+AD30</f>
        <v>0</v>
      </c>
      <c r="C30" s="72">
        <f>H30+J30</f>
        <v>0</v>
      </c>
      <c r="D30" s="72">
        <f>C30</f>
        <v>0</v>
      </c>
      <c r="E30" s="72">
        <f>I30+K30+M30+O30+Q30+S30+U30+W30+Y30+AA30+AC30+AE30</f>
        <v>0</v>
      </c>
      <c r="F30" s="65" t="e">
        <f>E30/B30*100</f>
        <v>#DIV/0!</v>
      </c>
      <c r="G30" s="46" t="e">
        <f>E30/C30*100</f>
        <v>#DIV/0!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112"/>
    </row>
    <row r="31" spans="1:32" s="12" customFormat="1" ht="18.75">
      <c r="A31" s="2" t="s">
        <v>14</v>
      </c>
      <c r="B31" s="72">
        <f>H31+J31+L31+N31+P31+R31+T31+V31+X31+Z31+AB31+AD31</f>
        <v>53240.00000000001</v>
      </c>
      <c r="C31" s="72">
        <f>H31+J31</f>
        <v>6334.021610000001</v>
      </c>
      <c r="D31" s="72">
        <f>C31</f>
        <v>6334.021610000001</v>
      </c>
      <c r="E31" s="72">
        <f>I31+K31+M31+O31+Q31+S31+U31+W31+Y31+AA31+AC31+AE31</f>
        <v>5224.05381</v>
      </c>
      <c r="F31" s="65">
        <f>E31/B31*100</f>
        <v>9.812272370398196</v>
      </c>
      <c r="G31" s="46">
        <f>E31/C31*100</f>
        <v>82.476097046344</v>
      </c>
      <c r="H31" s="28">
        <v>1755.39</v>
      </c>
      <c r="I31" s="28">
        <v>1467.73381</v>
      </c>
      <c r="J31" s="28">
        <v>4578.63161</v>
      </c>
      <c r="K31" s="28">
        <v>3756.32</v>
      </c>
      <c r="L31" s="28">
        <v>4545.5</v>
      </c>
      <c r="M31" s="28">
        <v>0</v>
      </c>
      <c r="N31" s="28">
        <v>4814.7</v>
      </c>
      <c r="O31" s="28">
        <v>0</v>
      </c>
      <c r="P31" s="28">
        <v>5951.86672</v>
      </c>
      <c r="Q31" s="28">
        <v>0</v>
      </c>
      <c r="R31" s="28">
        <v>5546.67839</v>
      </c>
      <c r="S31" s="28">
        <v>0</v>
      </c>
      <c r="T31" s="28">
        <v>4517.8</v>
      </c>
      <c r="U31" s="28">
        <v>0</v>
      </c>
      <c r="V31" s="28">
        <v>2895</v>
      </c>
      <c r="W31" s="28">
        <v>0</v>
      </c>
      <c r="X31" s="28">
        <v>4617.7142</v>
      </c>
      <c r="Y31" s="28">
        <v>0</v>
      </c>
      <c r="Z31" s="28">
        <v>4574.71908</v>
      </c>
      <c r="AA31" s="28">
        <v>0</v>
      </c>
      <c r="AB31" s="28">
        <v>3868.9</v>
      </c>
      <c r="AC31" s="28">
        <v>0</v>
      </c>
      <c r="AD31" s="28">
        <v>5573.1</v>
      </c>
      <c r="AE31" s="28">
        <v>0</v>
      </c>
      <c r="AF31" s="112"/>
    </row>
    <row r="32" spans="1:32" s="12" customFormat="1" ht="18.75">
      <c r="A32" s="2" t="s">
        <v>43</v>
      </c>
      <c r="B32" s="72">
        <f>H32+J32+L32+N32+P32+R32+T32+V32+X32+Z32+AB32+AD32</f>
        <v>0</v>
      </c>
      <c r="C32" s="72">
        <f>H32+J32</f>
        <v>0</v>
      </c>
      <c r="D32" s="72">
        <f>C32</f>
        <v>0</v>
      </c>
      <c r="E32" s="72">
        <f>I32+K32+M32+O32+Q32+S32+U32+W32+Y32+AA32+AC32+AE32</f>
        <v>0</v>
      </c>
      <c r="F32" s="46" t="e">
        <f>E32/B32*100</f>
        <v>#DIV/0!</v>
      </c>
      <c r="G32" s="46" t="e">
        <f>E32/C32*100</f>
        <v>#DIV/0!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113"/>
    </row>
    <row r="33" spans="1:32" s="12" customFormat="1" ht="19.5" customHeight="1">
      <c r="A33" s="50" t="s">
        <v>25</v>
      </c>
      <c r="B33" s="68"/>
      <c r="C33" s="68"/>
      <c r="D33" s="68"/>
      <c r="E33" s="68"/>
      <c r="F33" s="64"/>
      <c r="G33" s="64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4" s="19" customFormat="1" ht="18.75">
      <c r="A34" s="29" t="s">
        <v>16</v>
      </c>
      <c r="B34" s="68">
        <f>B35+B36+B37</f>
        <v>36925.6</v>
      </c>
      <c r="C34" s="68">
        <f>C35+C36+C37</f>
        <v>4887.26288</v>
      </c>
      <c r="D34" s="68">
        <f>D35+D36+D37</f>
        <v>4887.26288</v>
      </c>
      <c r="E34" s="68">
        <f>E35+E36+E37</f>
        <v>4374.113</v>
      </c>
      <c r="F34" s="64">
        <f>E34/B34*100</f>
        <v>11.845746582316877</v>
      </c>
      <c r="G34" s="64">
        <f>E34/C34*100</f>
        <v>89.5002603174888</v>
      </c>
      <c r="H34" s="32">
        <f>H35+H36+H37</f>
        <v>2105.5</v>
      </c>
      <c r="I34" s="32">
        <f>I35+I36+I37</f>
        <v>1657.402</v>
      </c>
      <c r="J34" s="32">
        <f>J35+J36+J37</f>
        <v>2781.76288</v>
      </c>
      <c r="K34" s="32">
        <f>K35+K36+K37</f>
        <v>2716.7110000000002</v>
      </c>
      <c r="L34" s="32">
        <f aca="true" t="shared" si="6" ref="L34:AD34">L36+L37</f>
        <v>2858.58288</v>
      </c>
      <c r="M34" s="32">
        <f>M35+M36+M37</f>
        <v>0</v>
      </c>
      <c r="N34" s="32">
        <f t="shared" si="6"/>
        <v>4415.76288</v>
      </c>
      <c r="O34" s="32">
        <f>O35+O36+O37</f>
        <v>0</v>
      </c>
      <c r="P34" s="32">
        <f t="shared" si="6"/>
        <v>4313.16288</v>
      </c>
      <c r="Q34" s="32">
        <f>Q35+Q36+Q37</f>
        <v>0</v>
      </c>
      <c r="R34" s="32">
        <f t="shared" si="6"/>
        <v>3871.31288</v>
      </c>
      <c r="S34" s="32">
        <f>S35+S36+S37</f>
        <v>0</v>
      </c>
      <c r="T34" s="32">
        <f t="shared" si="6"/>
        <v>4400.96288</v>
      </c>
      <c r="U34" s="32">
        <f>U35+U36+U37</f>
        <v>0</v>
      </c>
      <c r="V34" s="32">
        <f t="shared" si="6"/>
        <v>3331.8628799999997</v>
      </c>
      <c r="W34" s="32">
        <f>W35+W36+W37</f>
        <v>0</v>
      </c>
      <c r="X34" s="32">
        <f t="shared" si="6"/>
        <v>2797.3928800000003</v>
      </c>
      <c r="Y34" s="32">
        <f>Y35+Y36+Y37</f>
        <v>0</v>
      </c>
      <c r="Z34" s="32">
        <f t="shared" si="6"/>
        <v>3148.26288</v>
      </c>
      <c r="AA34" s="32">
        <f>AA35+AA36+AA37</f>
        <v>0</v>
      </c>
      <c r="AB34" s="32">
        <f t="shared" si="6"/>
        <v>1492.56288</v>
      </c>
      <c r="AC34" s="32">
        <f>AC35+AC36+AC37</f>
        <v>0</v>
      </c>
      <c r="AD34" s="32">
        <f t="shared" si="6"/>
        <v>1408.4712</v>
      </c>
      <c r="AE34" s="32">
        <f>AE35+AE36+AE37</f>
        <v>0</v>
      </c>
      <c r="AF34" s="32"/>
      <c r="AG34" s="42"/>
      <c r="AH34" s="61"/>
    </row>
    <row r="35" spans="1:34" s="19" customFormat="1" ht="18.75">
      <c r="A35" s="33" t="s">
        <v>15</v>
      </c>
      <c r="B35" s="69">
        <f>B41+B47+B53+B59+B65</f>
        <v>0</v>
      </c>
      <c r="C35" s="69">
        <f>C41+C47+C53+C59+C65</f>
        <v>0</v>
      </c>
      <c r="D35" s="69">
        <f>D41+D47+D53+D59+D65</f>
        <v>0</v>
      </c>
      <c r="E35" s="69">
        <f>E41+E47+E53+E59+E65</f>
        <v>0</v>
      </c>
      <c r="F35" s="43" t="e">
        <f>E35/B35*100</f>
        <v>#DIV/0!</v>
      </c>
      <c r="G35" s="43" t="e">
        <f>E35/C35*100</f>
        <v>#DIV/0!</v>
      </c>
      <c r="H35" s="34">
        <f aca="true" t="shared" si="7" ref="H35:AE35">H41+H47+H53+H59+H65</f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4">
        <f t="shared" si="7"/>
        <v>0</v>
      </c>
      <c r="O35" s="34">
        <f t="shared" si="7"/>
        <v>0</v>
      </c>
      <c r="P35" s="34">
        <f t="shared" si="7"/>
        <v>0</v>
      </c>
      <c r="Q35" s="34">
        <f t="shared" si="7"/>
        <v>0</v>
      </c>
      <c r="R35" s="34">
        <f t="shared" si="7"/>
        <v>0</v>
      </c>
      <c r="S35" s="34">
        <f t="shared" si="7"/>
        <v>0</v>
      </c>
      <c r="T35" s="34">
        <f t="shared" si="7"/>
        <v>0</v>
      </c>
      <c r="U35" s="34">
        <f t="shared" si="7"/>
        <v>0</v>
      </c>
      <c r="V35" s="34">
        <f t="shared" si="7"/>
        <v>0</v>
      </c>
      <c r="W35" s="34">
        <f t="shared" si="7"/>
        <v>0</v>
      </c>
      <c r="X35" s="34">
        <f t="shared" si="7"/>
        <v>0</v>
      </c>
      <c r="Y35" s="34">
        <f t="shared" si="7"/>
        <v>0</v>
      </c>
      <c r="Z35" s="34">
        <f t="shared" si="7"/>
        <v>0</v>
      </c>
      <c r="AA35" s="34">
        <f t="shared" si="7"/>
        <v>0</v>
      </c>
      <c r="AB35" s="34">
        <f t="shared" si="7"/>
        <v>0</v>
      </c>
      <c r="AC35" s="34">
        <f t="shared" si="7"/>
        <v>0</v>
      </c>
      <c r="AD35" s="34">
        <f t="shared" si="7"/>
        <v>0</v>
      </c>
      <c r="AE35" s="34">
        <f t="shared" si="7"/>
        <v>0</v>
      </c>
      <c r="AF35" s="34"/>
      <c r="AG35" s="42"/>
      <c r="AH35" s="61"/>
    </row>
    <row r="36" spans="1:34" s="19" customFormat="1" ht="18.75">
      <c r="A36" s="33" t="s">
        <v>13</v>
      </c>
      <c r="B36" s="69">
        <f>B48+B61+B66</f>
        <v>0</v>
      </c>
      <c r="C36" s="69">
        <f>C42+C48+C54+C66</f>
        <v>0</v>
      </c>
      <c r="D36" s="69">
        <f>D42+D48+D54+D60+D66</f>
        <v>0</v>
      </c>
      <c r="E36" s="69">
        <f>E42+E48+E54+E66</f>
        <v>0</v>
      </c>
      <c r="F36" s="43" t="e">
        <f>E36/B36*100</f>
        <v>#DIV/0!</v>
      </c>
      <c r="G36" s="43" t="e">
        <f>E36/C36*100</f>
        <v>#DIV/0!</v>
      </c>
      <c r="H36" s="34">
        <f>H42+H48+H54+H60+H66</f>
        <v>0</v>
      </c>
      <c r="I36" s="34">
        <f>I42+I48+I54+I66</f>
        <v>0</v>
      </c>
      <c r="J36" s="34">
        <f>J42+J48+J54+J60+J66</f>
        <v>0</v>
      </c>
      <c r="K36" s="34">
        <f>K42+K48+K54+K66</f>
        <v>0</v>
      </c>
      <c r="L36" s="34">
        <f>L42+L48+L54+L60+L66</f>
        <v>0</v>
      </c>
      <c r="M36" s="34">
        <f>M42+M48+M54+M66</f>
        <v>0</v>
      </c>
      <c r="N36" s="34">
        <f>N42+N48+N54+N60+N66</f>
        <v>0</v>
      </c>
      <c r="O36" s="34">
        <f>O42+O48+O54+O66</f>
        <v>0</v>
      </c>
      <c r="P36" s="34">
        <f>P42+P48+P54+P60+P66</f>
        <v>0</v>
      </c>
      <c r="Q36" s="34">
        <f>Q42+Q48+Q54+Q66</f>
        <v>0</v>
      </c>
      <c r="R36" s="34">
        <f>R42+R48+R54+R60+R66</f>
        <v>0</v>
      </c>
      <c r="S36" s="34">
        <f>S42+S48+S54+S66</f>
        <v>0</v>
      </c>
      <c r="T36" s="34">
        <f>T42+T48+T54+T60+T66</f>
        <v>0</v>
      </c>
      <c r="U36" s="34">
        <f>U42+U48+U54+U66</f>
        <v>0</v>
      </c>
      <c r="V36" s="34">
        <f>V42+V48+V54+V60+V66</f>
        <v>0</v>
      </c>
      <c r="W36" s="34">
        <f>W42+W48+W54+W66</f>
        <v>0</v>
      </c>
      <c r="X36" s="34">
        <f>X42+X48+X54+X60+X66</f>
        <v>0</v>
      </c>
      <c r="Y36" s="34">
        <f>Y42+Y48+Y54+Y66</f>
        <v>0</v>
      </c>
      <c r="Z36" s="34">
        <f>Z42+Z48+Z54+Z60+Z66</f>
        <v>0</v>
      </c>
      <c r="AA36" s="34">
        <f>AA42+AA48+AA54+AA66</f>
        <v>0</v>
      </c>
      <c r="AB36" s="34">
        <f>AB42+AB48+AB54+AB60+AB66</f>
        <v>0</v>
      </c>
      <c r="AC36" s="34">
        <f>AC42+AC48+AC54+AC66</f>
        <v>0</v>
      </c>
      <c r="AD36" s="34">
        <f>AD42+AD48+AD54+AD60+AD66</f>
        <v>0</v>
      </c>
      <c r="AE36" s="34">
        <f>AE42+AE48+AE54+AE66</f>
        <v>0</v>
      </c>
      <c r="AF36" s="34"/>
      <c r="AG36" s="42"/>
      <c r="AH36" s="61"/>
    </row>
    <row r="37" spans="1:34" s="19" customFormat="1" ht="18.75">
      <c r="A37" s="33" t="s">
        <v>14</v>
      </c>
      <c r="B37" s="69">
        <f>B43+B49+B55++B67</f>
        <v>36925.6</v>
      </c>
      <c r="C37" s="69">
        <f>C43+C49+C55+C61+C67</f>
        <v>4887.26288</v>
      </c>
      <c r="D37" s="69">
        <f>D43+D49+D55+D61+D67</f>
        <v>4887.26288</v>
      </c>
      <c r="E37" s="69">
        <f>E43+E49+E55+E61+E67</f>
        <v>4374.113</v>
      </c>
      <c r="F37" s="43">
        <f>E37/B37*100</f>
        <v>11.845746582316877</v>
      </c>
      <c r="G37" s="43">
        <f>E37/C37*100</f>
        <v>89.5002603174888</v>
      </c>
      <c r="H37" s="34">
        <f>H43+H49+H55+H67</f>
        <v>2105.5</v>
      </c>
      <c r="I37" s="34">
        <f>I43+I49+I55+I61+I67</f>
        <v>1657.402</v>
      </c>
      <c r="J37" s="34">
        <f>J43+J49+J55+J61+J67</f>
        <v>2781.76288</v>
      </c>
      <c r="K37" s="34">
        <f>K43+K49+K55+K61+K67</f>
        <v>2716.7110000000002</v>
      </c>
      <c r="L37" s="34">
        <f>L43+L49+L55+L61+L67</f>
        <v>2858.58288</v>
      </c>
      <c r="M37" s="34">
        <f>M43+M49+M55+M61+M67</f>
        <v>0</v>
      </c>
      <c r="N37" s="34">
        <f>N43+N49+N55+N61+N67</f>
        <v>4415.76288</v>
      </c>
      <c r="O37" s="34">
        <f>O43+O49+O55+O61+O67</f>
        <v>0</v>
      </c>
      <c r="P37" s="34">
        <f>P43+P49+P55+P61+P67</f>
        <v>4313.16288</v>
      </c>
      <c r="Q37" s="34">
        <f>Q43+Q49+Q55+Q61+Q67</f>
        <v>0</v>
      </c>
      <c r="R37" s="34">
        <f>R43+R49+R55+R61+R67</f>
        <v>3871.31288</v>
      </c>
      <c r="S37" s="34">
        <f>S43+S49+S55+S61+S67</f>
        <v>0</v>
      </c>
      <c r="T37" s="34">
        <f>T43+T49+T55+T61+T67</f>
        <v>4400.96288</v>
      </c>
      <c r="U37" s="34">
        <f>U43+U49+U55+U61+U67</f>
        <v>0</v>
      </c>
      <c r="V37" s="34">
        <f>V43+V49+V55+V61+V67</f>
        <v>3331.8628799999997</v>
      </c>
      <c r="W37" s="34">
        <f>W43+W49+W55+W61+W67</f>
        <v>0</v>
      </c>
      <c r="X37" s="34">
        <f>X43+X49+X55+X61+X67</f>
        <v>2797.3928800000003</v>
      </c>
      <c r="Y37" s="34">
        <f>Y43+Y49+Y55+Y61+Y67</f>
        <v>0</v>
      </c>
      <c r="Z37" s="34">
        <f>Z43+Z49+Z55+Z61+Z67</f>
        <v>3148.26288</v>
      </c>
      <c r="AA37" s="34">
        <f>AA43+AA49+AA55+AA61+AA67</f>
        <v>0</v>
      </c>
      <c r="AB37" s="34">
        <f>AB43+AB49+AB55+AB61+AB67</f>
        <v>1492.56288</v>
      </c>
      <c r="AC37" s="34">
        <f>AC43+AC49+AC55+AC61+AC67</f>
        <v>0</v>
      </c>
      <c r="AD37" s="34">
        <f>AD43+AD49+AD55+AD61+AD67</f>
        <v>1408.4712</v>
      </c>
      <c r="AE37" s="34">
        <f>AE43+AE49+AE55+AE61+AE67</f>
        <v>0</v>
      </c>
      <c r="AF37" s="34"/>
      <c r="AG37" s="42"/>
      <c r="AH37" s="61"/>
    </row>
    <row r="38" spans="1:34" s="19" customFormat="1" ht="18.75">
      <c r="A38" s="33" t="s">
        <v>43</v>
      </c>
      <c r="B38" s="69">
        <f>B44+B50+B56++B68</f>
        <v>0</v>
      </c>
      <c r="C38" s="69">
        <f>C44+C50+C56+C62+C68</f>
        <v>0</v>
      </c>
      <c r="D38" s="69">
        <f>D44+D50+D56+D62+D68</f>
        <v>0</v>
      </c>
      <c r="E38" s="69">
        <f>E44+E50+E56+E62+E68</f>
        <v>0</v>
      </c>
      <c r="F38" s="43" t="e">
        <f>E38/B38*100</f>
        <v>#DIV/0!</v>
      </c>
      <c r="G38" s="43" t="e">
        <f>E38/C38*100</f>
        <v>#DIV/0!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62"/>
      <c r="AG38" s="42"/>
      <c r="AH38" s="61"/>
    </row>
    <row r="39" spans="1:32" s="19" customFormat="1" ht="37.5">
      <c r="A39" s="52" t="s">
        <v>20</v>
      </c>
      <c r="B39" s="70"/>
      <c r="C39" s="70"/>
      <c r="D39" s="70"/>
      <c r="E39" s="70"/>
      <c r="F39" s="65"/>
      <c r="G39" s="6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108"/>
    </row>
    <row r="40" spans="1:32" s="19" customFormat="1" ht="18.75">
      <c r="A40" s="18" t="s">
        <v>16</v>
      </c>
      <c r="B40" s="74">
        <f>B43+B42+B41+B44</f>
        <v>314.7</v>
      </c>
      <c r="C40" s="71">
        <f>C41+C42+C43+C44</f>
        <v>0</v>
      </c>
      <c r="D40" s="71">
        <f>D41+D42+D43+D44</f>
        <v>0</v>
      </c>
      <c r="E40" s="71">
        <f>E42+E43</f>
        <v>0</v>
      </c>
      <c r="F40" s="66">
        <f>E40/B40*100</f>
        <v>0</v>
      </c>
      <c r="G40" s="49" t="e">
        <f>E40/C40*100</f>
        <v>#DIV/0!</v>
      </c>
      <c r="H40" s="25">
        <f>H41+H42+H43+H44</f>
        <v>0</v>
      </c>
      <c r="I40" s="25">
        <f aca="true" t="shared" si="8" ref="I40:AE40">I41+I42+I43+I44</f>
        <v>0</v>
      </c>
      <c r="J40" s="25">
        <f t="shared" si="8"/>
        <v>0</v>
      </c>
      <c r="K40" s="25">
        <f t="shared" si="8"/>
        <v>0</v>
      </c>
      <c r="L40" s="25">
        <f t="shared" si="8"/>
        <v>0</v>
      </c>
      <c r="M40" s="25">
        <f t="shared" si="8"/>
        <v>0</v>
      </c>
      <c r="N40" s="25">
        <f t="shared" si="8"/>
        <v>0</v>
      </c>
      <c r="O40" s="25">
        <f t="shared" si="8"/>
        <v>0</v>
      </c>
      <c r="P40" s="25">
        <f t="shared" si="8"/>
        <v>0</v>
      </c>
      <c r="Q40" s="25">
        <f t="shared" si="8"/>
        <v>0</v>
      </c>
      <c r="R40" s="25">
        <f t="shared" si="8"/>
        <v>0</v>
      </c>
      <c r="S40" s="25">
        <f t="shared" si="8"/>
        <v>0</v>
      </c>
      <c r="T40" s="25">
        <f t="shared" si="8"/>
        <v>0</v>
      </c>
      <c r="U40" s="25">
        <f t="shared" si="8"/>
        <v>0</v>
      </c>
      <c r="V40" s="25">
        <f t="shared" si="8"/>
        <v>314.7</v>
      </c>
      <c r="W40" s="25">
        <f t="shared" si="8"/>
        <v>0</v>
      </c>
      <c r="X40" s="25">
        <f t="shared" si="8"/>
        <v>0</v>
      </c>
      <c r="Y40" s="25">
        <f t="shared" si="8"/>
        <v>0</v>
      </c>
      <c r="Z40" s="25">
        <f t="shared" si="8"/>
        <v>0</v>
      </c>
      <c r="AA40" s="25">
        <f t="shared" si="8"/>
        <v>0</v>
      </c>
      <c r="AB40" s="25">
        <f t="shared" si="8"/>
        <v>0</v>
      </c>
      <c r="AC40" s="25">
        <f t="shared" si="8"/>
        <v>0</v>
      </c>
      <c r="AD40" s="25">
        <f t="shared" si="8"/>
        <v>0</v>
      </c>
      <c r="AE40" s="25">
        <f t="shared" si="8"/>
        <v>0</v>
      </c>
      <c r="AF40" s="109"/>
    </row>
    <row r="41" spans="1:32" s="19" customFormat="1" ht="18.75">
      <c r="A41" s="20" t="s">
        <v>15</v>
      </c>
      <c r="B41" s="70">
        <f>H41+J41+L41+N41+P41+R41+T41+V41+X41+Z41+AB41+AD41</f>
        <v>0</v>
      </c>
      <c r="C41" s="72">
        <f>H41+J41</f>
        <v>0</v>
      </c>
      <c r="D41" s="72">
        <f>C41</f>
        <v>0</v>
      </c>
      <c r="E41" s="72">
        <f>I41+K41+M41+O41+Q41+S41+U41+W41+Y41+AA41+AC41+AE41</f>
        <v>0</v>
      </c>
      <c r="F41" s="65" t="e">
        <f>E41/B41*100</f>
        <v>#DIV/0!</v>
      </c>
      <c r="G41" s="46" t="e">
        <f>E41/C41*100</f>
        <v>#DIV/0!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109"/>
    </row>
    <row r="42" spans="1:32" s="19" customFormat="1" ht="18.75">
      <c r="A42" s="20" t="s">
        <v>13</v>
      </c>
      <c r="B42" s="70">
        <f>H42+J42+L42+N42+P42+R42+T42+V42+X42+Z42+AB42+AD42</f>
        <v>0</v>
      </c>
      <c r="C42" s="72">
        <f>H42+J42</f>
        <v>0</v>
      </c>
      <c r="D42" s="72">
        <f>C42</f>
        <v>0</v>
      </c>
      <c r="E42" s="72">
        <f>I42+K42+M42+O42+Q42+S42+U42+W42+Y42+AA42+AC42+AE42</f>
        <v>0</v>
      </c>
      <c r="F42" s="65" t="e">
        <f>E42/B42*100</f>
        <v>#DIV/0!</v>
      </c>
      <c r="G42" s="46" t="e">
        <f>E42/C42*100</f>
        <v>#DIV/0!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109"/>
    </row>
    <row r="43" spans="1:32" s="12" customFormat="1" ht="18.75">
      <c r="A43" s="2" t="s">
        <v>14</v>
      </c>
      <c r="B43" s="72">
        <f>H43+J43+L43+N43+P43+R43+T43+V43+X43+Z43+AB43+AD43</f>
        <v>314.7</v>
      </c>
      <c r="C43" s="72">
        <f>H43+J43</f>
        <v>0</v>
      </c>
      <c r="D43" s="72">
        <f>C43</f>
        <v>0</v>
      </c>
      <c r="E43" s="72">
        <f>I43+K43+M43+O43+Q43+S43+U43+W43+Y43+AA43+AC43+AE43</f>
        <v>0</v>
      </c>
      <c r="F43" s="65">
        <f>E43/B43*100</f>
        <v>0</v>
      </c>
      <c r="G43" s="46" t="e">
        <f>E43/C43*100</f>
        <v>#DIV/0!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314.7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109"/>
    </row>
    <row r="44" spans="1:32" s="12" customFormat="1" ht="18.75">
      <c r="A44" s="2" t="s">
        <v>43</v>
      </c>
      <c r="B44" s="72">
        <f>H44+J44+L44+N44+P44+R44+T44+V44+X44+Z44+AB44+AD44</f>
        <v>0</v>
      </c>
      <c r="C44" s="72">
        <f>H44+J44</f>
        <v>0</v>
      </c>
      <c r="D44" s="72">
        <f>C44</f>
        <v>0</v>
      </c>
      <c r="E44" s="72">
        <f>I44+K44+M44+O44+Q44+S44+U44+W44+Y44+AA44+AC44+AE44</f>
        <v>0</v>
      </c>
      <c r="F44" s="65" t="e">
        <f>E44/B44*100</f>
        <v>#DIV/0!</v>
      </c>
      <c r="G44" s="46" t="e">
        <f>E44/C44*100</f>
        <v>#DIV/0!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110"/>
    </row>
    <row r="45" spans="1:32" s="12" customFormat="1" ht="37.5" customHeight="1">
      <c r="A45" s="48" t="s">
        <v>21</v>
      </c>
      <c r="B45" s="71"/>
      <c r="C45" s="71"/>
      <c r="D45" s="71"/>
      <c r="E45" s="71"/>
      <c r="F45" s="49"/>
      <c r="G45" s="49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11"/>
    </row>
    <row r="46" spans="1:32" s="12" customFormat="1" ht="18.75">
      <c r="A46" s="3" t="s">
        <v>16</v>
      </c>
      <c r="B46" s="74">
        <f>B49+B48+B47+B50</f>
        <v>329.9</v>
      </c>
      <c r="C46" s="71">
        <f>C47+C48+C49+C50</f>
        <v>0</v>
      </c>
      <c r="D46" s="71">
        <f>D47+D48+D49+D50</f>
        <v>0</v>
      </c>
      <c r="E46" s="71">
        <f>E48+E49</f>
        <v>0</v>
      </c>
      <c r="F46" s="66">
        <f>E46/B46*100</f>
        <v>0</v>
      </c>
      <c r="G46" s="49" t="e">
        <f>E46/C46*100</f>
        <v>#DIV/0!</v>
      </c>
      <c r="H46" s="25">
        <f aca="true" t="shared" si="9" ref="H46:AE46">H47+H48+H49+H50</f>
        <v>0</v>
      </c>
      <c r="I46" s="25">
        <f t="shared" si="9"/>
        <v>0</v>
      </c>
      <c r="J46" s="25">
        <f t="shared" si="9"/>
        <v>0</v>
      </c>
      <c r="K46" s="25">
        <f t="shared" si="9"/>
        <v>0</v>
      </c>
      <c r="L46" s="25">
        <f t="shared" si="9"/>
        <v>0</v>
      </c>
      <c r="M46" s="25">
        <f t="shared" si="9"/>
        <v>0</v>
      </c>
      <c r="N46" s="25">
        <f t="shared" si="9"/>
        <v>0</v>
      </c>
      <c r="O46" s="25">
        <f t="shared" si="9"/>
        <v>0</v>
      </c>
      <c r="P46" s="25">
        <f t="shared" si="9"/>
        <v>329.9</v>
      </c>
      <c r="Q46" s="25">
        <f t="shared" si="9"/>
        <v>0</v>
      </c>
      <c r="R46" s="25">
        <f t="shared" si="9"/>
        <v>0</v>
      </c>
      <c r="S46" s="25">
        <f t="shared" si="9"/>
        <v>0</v>
      </c>
      <c r="T46" s="25">
        <f t="shared" si="9"/>
        <v>0</v>
      </c>
      <c r="U46" s="25">
        <f t="shared" si="9"/>
        <v>0</v>
      </c>
      <c r="V46" s="25">
        <f t="shared" si="9"/>
        <v>0</v>
      </c>
      <c r="W46" s="25">
        <f t="shared" si="9"/>
        <v>0</v>
      </c>
      <c r="X46" s="25">
        <f t="shared" si="9"/>
        <v>0</v>
      </c>
      <c r="Y46" s="25">
        <f t="shared" si="9"/>
        <v>0</v>
      </c>
      <c r="Z46" s="25">
        <f t="shared" si="9"/>
        <v>0</v>
      </c>
      <c r="AA46" s="25">
        <f t="shared" si="9"/>
        <v>0</v>
      </c>
      <c r="AB46" s="25">
        <f t="shared" si="9"/>
        <v>0</v>
      </c>
      <c r="AC46" s="25">
        <f t="shared" si="9"/>
        <v>0</v>
      </c>
      <c r="AD46" s="25">
        <f t="shared" si="9"/>
        <v>0</v>
      </c>
      <c r="AE46" s="25">
        <f t="shared" si="9"/>
        <v>0</v>
      </c>
      <c r="AF46" s="112"/>
    </row>
    <row r="47" spans="1:32" s="12" customFormat="1" ht="18.75">
      <c r="A47" s="2" t="s">
        <v>15</v>
      </c>
      <c r="B47" s="70">
        <f>H47+J47+L47+N47+P47+R47+T47+V47+X47+Z47+AB47+AD47</f>
        <v>0</v>
      </c>
      <c r="C47" s="72">
        <f>H47+J47</f>
        <v>0</v>
      </c>
      <c r="D47" s="72">
        <f>C47</f>
        <v>0</v>
      </c>
      <c r="E47" s="72">
        <f>I47+K47+M47+O47+Q47+S47+U47+W47+Y47+AA47+AC47+AE47</f>
        <v>0</v>
      </c>
      <c r="F47" s="65" t="e">
        <f>E47/B47*100</f>
        <v>#DIV/0!</v>
      </c>
      <c r="G47" s="46" t="e">
        <f>E47/C47*100</f>
        <v>#DIV/0!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112"/>
    </row>
    <row r="48" spans="1:32" s="12" customFormat="1" ht="18.75">
      <c r="A48" s="2" t="s">
        <v>13</v>
      </c>
      <c r="B48" s="70">
        <f>H48+J48+L48+N48+P48+R48+T48+V48+X48+Z48+AB48+AD48</f>
        <v>0</v>
      </c>
      <c r="C48" s="72">
        <f>H48+J48</f>
        <v>0</v>
      </c>
      <c r="D48" s="72">
        <f>C48</f>
        <v>0</v>
      </c>
      <c r="E48" s="72">
        <f>I48+K48+M48+O48+Q48+S48+U48+W48+Y48+AA48+AC48+AE48</f>
        <v>0</v>
      </c>
      <c r="F48" s="65" t="e">
        <f>E48/B48*100</f>
        <v>#DIV/0!</v>
      </c>
      <c r="G48" s="46" t="e">
        <f>E48/C48*100</f>
        <v>#DIV/0!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112"/>
    </row>
    <row r="49" spans="1:32" s="12" customFormat="1" ht="18.75">
      <c r="A49" s="2" t="s">
        <v>14</v>
      </c>
      <c r="B49" s="72">
        <f>H49+J49+L49+N49+P49+R49+T49+V49+X49+Z49+AB49+AD49</f>
        <v>329.9</v>
      </c>
      <c r="C49" s="72">
        <f>H49+J49</f>
        <v>0</v>
      </c>
      <c r="D49" s="72">
        <f>C49</f>
        <v>0</v>
      </c>
      <c r="E49" s="72">
        <f>I49+K49+M49+O49+Q49+S49+U49+W49+Y49+AA49+AC49+AE49</f>
        <v>0</v>
      </c>
      <c r="F49" s="65">
        <f>E49/B49*100</f>
        <v>0</v>
      </c>
      <c r="G49" s="46" t="e">
        <f>E49/C49*100</f>
        <v>#DIV/0!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329.9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112"/>
    </row>
    <row r="50" spans="1:32" s="12" customFormat="1" ht="18.75">
      <c r="A50" s="2" t="s">
        <v>43</v>
      </c>
      <c r="B50" s="72">
        <f>H50+J50+L50+N50+P50+R50+T50+V50+X50+Z50+AB50+AD50</f>
        <v>0</v>
      </c>
      <c r="C50" s="72">
        <f>H50+J50</f>
        <v>0</v>
      </c>
      <c r="D50" s="72">
        <f>C50</f>
        <v>0</v>
      </c>
      <c r="E50" s="72">
        <f>I50+K50+M50+O50+Q50+S50+U50+W50+Y50+AA50+AC50+AE50</f>
        <v>0</v>
      </c>
      <c r="F50" s="65" t="e">
        <f>E50/B50*100</f>
        <v>#DIV/0!</v>
      </c>
      <c r="G50" s="46" t="e">
        <f>E50/C50*100</f>
        <v>#DIV/0!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113"/>
    </row>
    <row r="51" spans="1:32" s="12" customFormat="1" ht="37.5" customHeight="1">
      <c r="A51" s="48" t="s">
        <v>22</v>
      </c>
      <c r="B51" s="71"/>
      <c r="C51" s="71"/>
      <c r="D51" s="71"/>
      <c r="E51" s="71"/>
      <c r="F51" s="49"/>
      <c r="G51" s="49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111" t="s">
        <v>82</v>
      </c>
    </row>
    <row r="52" spans="1:32" s="12" customFormat="1" ht="18.75">
      <c r="A52" s="3" t="s">
        <v>16</v>
      </c>
      <c r="B52" s="74">
        <f>B55+B54+B53+B56</f>
        <v>500</v>
      </c>
      <c r="C52" s="71">
        <f>C53+C54+C55+C56</f>
        <v>116.8</v>
      </c>
      <c r="D52" s="71">
        <f>D53+D54+D55+D56</f>
        <v>116.8</v>
      </c>
      <c r="E52" s="71">
        <f>E54+E55</f>
        <v>116.8</v>
      </c>
      <c r="F52" s="49">
        <f>E52/B52*100</f>
        <v>23.36</v>
      </c>
      <c r="G52" s="49">
        <f>E52/C52*100</f>
        <v>100</v>
      </c>
      <c r="H52" s="25">
        <f aca="true" t="shared" si="10" ref="H52:AE52">H53+H54+H55+H56</f>
        <v>106</v>
      </c>
      <c r="I52" s="25">
        <f t="shared" si="10"/>
        <v>106</v>
      </c>
      <c r="J52" s="25">
        <f t="shared" si="10"/>
        <v>10.8</v>
      </c>
      <c r="K52" s="25">
        <f t="shared" si="10"/>
        <v>10.8</v>
      </c>
      <c r="L52" s="25">
        <f t="shared" si="10"/>
        <v>144.12</v>
      </c>
      <c r="M52" s="25">
        <f t="shared" si="10"/>
        <v>0</v>
      </c>
      <c r="N52" s="25">
        <f t="shared" si="10"/>
        <v>80</v>
      </c>
      <c r="O52" s="25">
        <f t="shared" si="10"/>
        <v>0</v>
      </c>
      <c r="P52" s="25">
        <f t="shared" si="10"/>
        <v>0</v>
      </c>
      <c r="Q52" s="25">
        <f t="shared" si="10"/>
        <v>0</v>
      </c>
      <c r="R52" s="25">
        <f t="shared" si="10"/>
        <v>103.95</v>
      </c>
      <c r="S52" s="25">
        <f t="shared" si="10"/>
        <v>0</v>
      </c>
      <c r="T52" s="25">
        <f t="shared" si="10"/>
        <v>20</v>
      </c>
      <c r="U52" s="25">
        <f t="shared" si="10"/>
        <v>0</v>
      </c>
      <c r="V52" s="25">
        <f t="shared" si="10"/>
        <v>0</v>
      </c>
      <c r="W52" s="25">
        <f t="shared" si="10"/>
        <v>0</v>
      </c>
      <c r="X52" s="25">
        <f t="shared" si="10"/>
        <v>35.13</v>
      </c>
      <c r="Y52" s="25">
        <f t="shared" si="10"/>
        <v>0</v>
      </c>
      <c r="Z52" s="25">
        <f t="shared" si="10"/>
        <v>0</v>
      </c>
      <c r="AA52" s="25">
        <f t="shared" si="10"/>
        <v>0</v>
      </c>
      <c r="AB52" s="25">
        <f t="shared" si="10"/>
        <v>0</v>
      </c>
      <c r="AC52" s="25">
        <f t="shared" si="10"/>
        <v>0</v>
      </c>
      <c r="AD52" s="25">
        <f t="shared" si="10"/>
        <v>0</v>
      </c>
      <c r="AE52" s="25">
        <f t="shared" si="10"/>
        <v>0</v>
      </c>
      <c r="AF52" s="112"/>
    </row>
    <row r="53" spans="1:32" s="12" customFormat="1" ht="18.75">
      <c r="A53" s="2" t="s">
        <v>15</v>
      </c>
      <c r="B53" s="70">
        <f>H53+J53+L53+N53+P53+R53+T53+V53+X53+Z53+AB53+AD53</f>
        <v>0</v>
      </c>
      <c r="C53" s="72">
        <f>H53+J53</f>
        <v>0</v>
      </c>
      <c r="D53" s="72">
        <f>C53</f>
        <v>0</v>
      </c>
      <c r="E53" s="72">
        <f>I53+K53+M53+O53+Q53+S53+U53+W53+Y53+AA53+AC53+AE53</f>
        <v>0</v>
      </c>
      <c r="F53" s="46" t="e">
        <f>E53/B53*100</f>
        <v>#DIV/0!</v>
      </c>
      <c r="G53" s="46" t="e">
        <f>E53/C53*100</f>
        <v>#DIV/0!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112"/>
    </row>
    <row r="54" spans="1:32" s="12" customFormat="1" ht="18.75">
      <c r="A54" s="2" t="s">
        <v>13</v>
      </c>
      <c r="B54" s="70">
        <f>H54+J54+L54+N54+P54+R54+T54+V54+X54+Z54+AB54+AD54</f>
        <v>0</v>
      </c>
      <c r="C54" s="72">
        <f>H54+J54</f>
        <v>0</v>
      </c>
      <c r="D54" s="72">
        <f>C54</f>
        <v>0</v>
      </c>
      <c r="E54" s="72">
        <f>I54+K54+M54+O54+Q54+S54+U54+W54+Y54+AA54+AC54+AE54</f>
        <v>0</v>
      </c>
      <c r="F54" s="46" t="e">
        <f>E54/B54*100</f>
        <v>#DIV/0!</v>
      </c>
      <c r="G54" s="46" t="e">
        <f>E54/C54*100</f>
        <v>#DIV/0!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112"/>
    </row>
    <row r="55" spans="1:32" s="12" customFormat="1" ht="18.75">
      <c r="A55" s="2" t="s">
        <v>14</v>
      </c>
      <c r="B55" s="72">
        <f>H55+J55+L55+N55+P55+R55+T55+V55+X55+Z55+AB55+AD55</f>
        <v>500</v>
      </c>
      <c r="C55" s="72">
        <f>H55+J55</f>
        <v>116.8</v>
      </c>
      <c r="D55" s="72">
        <f>C55</f>
        <v>116.8</v>
      </c>
      <c r="E55" s="72">
        <f>I55+K55+M55+O55+Q55+S55+U55+W55+Y55+AA55+AC55+AE55</f>
        <v>116.8</v>
      </c>
      <c r="F55" s="46">
        <f>E55/B55*100</f>
        <v>23.36</v>
      </c>
      <c r="G55" s="46">
        <f>E55/C55*100</f>
        <v>100</v>
      </c>
      <c r="H55" s="28">
        <v>106</v>
      </c>
      <c r="I55" s="28">
        <v>106</v>
      </c>
      <c r="J55" s="28">
        <v>10.8</v>
      </c>
      <c r="K55" s="28">
        <v>10.8</v>
      </c>
      <c r="L55" s="28">
        <v>144.12</v>
      </c>
      <c r="M55" s="28">
        <v>0</v>
      </c>
      <c r="N55" s="28">
        <v>80</v>
      </c>
      <c r="O55" s="28">
        <v>0</v>
      </c>
      <c r="P55" s="28">
        <v>0</v>
      </c>
      <c r="Q55" s="28">
        <v>0</v>
      </c>
      <c r="R55" s="28">
        <v>103.95</v>
      </c>
      <c r="S55" s="28">
        <v>0</v>
      </c>
      <c r="T55" s="28">
        <v>20</v>
      </c>
      <c r="U55" s="28">
        <v>0</v>
      </c>
      <c r="V55" s="28">
        <v>0</v>
      </c>
      <c r="W55" s="28">
        <v>0</v>
      </c>
      <c r="X55" s="28">
        <v>35.13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112"/>
    </row>
    <row r="56" spans="1:32" s="12" customFormat="1" ht="18.75">
      <c r="A56" s="2" t="s">
        <v>43</v>
      </c>
      <c r="B56" s="72">
        <f>H56+J56+L56+N56+P56+R56+T56+V56+X56+Z56+AB56+AD56</f>
        <v>0</v>
      </c>
      <c r="C56" s="72">
        <f>H56+J56</f>
        <v>0</v>
      </c>
      <c r="D56" s="72">
        <f>C56</f>
        <v>0</v>
      </c>
      <c r="E56" s="72">
        <f>I56+K56+M56+O56+Q56+S56+U56+W56+Y56+AA56+AC56+AE56</f>
        <v>0</v>
      </c>
      <c r="F56" s="65" t="e">
        <f>E56/B56*100</f>
        <v>#DIV/0!</v>
      </c>
      <c r="G56" s="46" t="e">
        <f>E56/C56*100</f>
        <v>#DIV/0!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113"/>
    </row>
    <row r="57" spans="1:32" s="12" customFormat="1" ht="18.75" customHeight="1">
      <c r="A57" s="48" t="s">
        <v>26</v>
      </c>
      <c r="B57" s="72"/>
      <c r="C57" s="72"/>
      <c r="D57" s="72"/>
      <c r="E57" s="72"/>
      <c r="F57" s="46"/>
      <c r="G57" s="46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111"/>
    </row>
    <row r="58" spans="1:32" s="12" customFormat="1" ht="18.75" customHeight="1">
      <c r="A58" s="3" t="s">
        <v>16</v>
      </c>
      <c r="B58" s="74">
        <f>B61+B60+B59+B62</f>
        <v>0</v>
      </c>
      <c r="C58" s="71">
        <f>C59+C60+C61+C62</f>
        <v>0</v>
      </c>
      <c r="D58" s="71">
        <f>D59+D60+D61+D62</f>
        <v>0</v>
      </c>
      <c r="E58" s="71">
        <f>E60+E61</f>
        <v>0</v>
      </c>
      <c r="F58" s="49" t="e">
        <f>E58/B58*100</f>
        <v>#DIV/0!</v>
      </c>
      <c r="G58" s="49" t="e">
        <f>E58/C58*100</f>
        <v>#DIV/0!</v>
      </c>
      <c r="H58" s="25">
        <f aca="true" t="shared" si="11" ref="H58:AE58">H59+H60+H61+H62</f>
        <v>0</v>
      </c>
      <c r="I58" s="25">
        <f t="shared" si="11"/>
        <v>0</v>
      </c>
      <c r="J58" s="25">
        <f t="shared" si="11"/>
        <v>0</v>
      </c>
      <c r="K58" s="25">
        <f t="shared" si="11"/>
        <v>0</v>
      </c>
      <c r="L58" s="25">
        <f t="shared" si="11"/>
        <v>0</v>
      </c>
      <c r="M58" s="25">
        <f t="shared" si="11"/>
        <v>0</v>
      </c>
      <c r="N58" s="25">
        <f t="shared" si="11"/>
        <v>0</v>
      </c>
      <c r="O58" s="25">
        <f t="shared" si="11"/>
        <v>0</v>
      </c>
      <c r="P58" s="25">
        <f t="shared" si="11"/>
        <v>0</v>
      </c>
      <c r="Q58" s="25">
        <f t="shared" si="11"/>
        <v>0</v>
      </c>
      <c r="R58" s="25">
        <f t="shared" si="11"/>
        <v>0</v>
      </c>
      <c r="S58" s="25">
        <f t="shared" si="11"/>
        <v>0</v>
      </c>
      <c r="T58" s="25">
        <f t="shared" si="11"/>
        <v>0</v>
      </c>
      <c r="U58" s="25">
        <f t="shared" si="11"/>
        <v>0</v>
      </c>
      <c r="V58" s="25">
        <f t="shared" si="11"/>
        <v>0</v>
      </c>
      <c r="W58" s="25">
        <f t="shared" si="11"/>
        <v>0</v>
      </c>
      <c r="X58" s="25">
        <f t="shared" si="11"/>
        <v>0</v>
      </c>
      <c r="Y58" s="25">
        <f t="shared" si="11"/>
        <v>0</v>
      </c>
      <c r="Z58" s="25">
        <f t="shared" si="11"/>
        <v>0</v>
      </c>
      <c r="AA58" s="25">
        <f t="shared" si="11"/>
        <v>0</v>
      </c>
      <c r="AB58" s="25">
        <f t="shared" si="11"/>
        <v>0</v>
      </c>
      <c r="AC58" s="25">
        <f t="shared" si="11"/>
        <v>0</v>
      </c>
      <c r="AD58" s="25">
        <f t="shared" si="11"/>
        <v>0</v>
      </c>
      <c r="AE58" s="25">
        <f t="shared" si="11"/>
        <v>0</v>
      </c>
      <c r="AF58" s="112"/>
    </row>
    <row r="59" spans="1:32" s="12" customFormat="1" ht="18.75" customHeight="1">
      <c r="A59" s="2" t="s">
        <v>15</v>
      </c>
      <c r="B59" s="70">
        <f>H59+J59+L59+N59+P59+R59+T59+V59+X59+Z59+AB59+AD59</f>
        <v>0</v>
      </c>
      <c r="C59" s="72">
        <f>H59+J59</f>
        <v>0</v>
      </c>
      <c r="D59" s="72">
        <f>C59</f>
        <v>0</v>
      </c>
      <c r="E59" s="72">
        <f>I59+K59+M59+O59+Q59+S59+U59+W59+Y59+AA59+AC59+AE59</f>
        <v>0</v>
      </c>
      <c r="F59" s="46" t="e">
        <f>E59/B59*100</f>
        <v>#DIV/0!</v>
      </c>
      <c r="G59" s="46" t="e">
        <f>E59/C59*100</f>
        <v>#DIV/0!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112"/>
    </row>
    <row r="60" spans="1:32" s="12" customFormat="1" ht="18.75" customHeight="1">
      <c r="A60" s="2" t="s">
        <v>13</v>
      </c>
      <c r="B60" s="70">
        <f>H60+J60+L60+N60+P60+R60+T60+V60+X60+Z60+AB60+AD60</f>
        <v>0</v>
      </c>
      <c r="C60" s="72">
        <f>H60+J60</f>
        <v>0</v>
      </c>
      <c r="D60" s="72">
        <f>C60</f>
        <v>0</v>
      </c>
      <c r="E60" s="72">
        <f>I60+K60+M60+O60+Q60+S60+U60+W60+Y60+AA60+AC60+AE60</f>
        <v>0</v>
      </c>
      <c r="F60" s="46" t="e">
        <f>E60/B60*100</f>
        <v>#DIV/0!</v>
      </c>
      <c r="G60" s="46" t="e">
        <f>E60/C60*100</f>
        <v>#DIV/0!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112"/>
    </row>
    <row r="61" spans="1:32" s="12" customFormat="1" ht="18.75">
      <c r="A61" s="2" t="s">
        <v>14</v>
      </c>
      <c r="B61" s="72">
        <f>H61+J61+L61+N61+P61+R61+T61+V61+X61+Z61+AB61+AD61</f>
        <v>0</v>
      </c>
      <c r="C61" s="72">
        <f>H61+J61</f>
        <v>0</v>
      </c>
      <c r="D61" s="72">
        <f>C61</f>
        <v>0</v>
      </c>
      <c r="E61" s="72">
        <f>I61+K61+M61+O61+Q61+S61+U61+W61+Y61+AA61+AC61+AE61</f>
        <v>0</v>
      </c>
      <c r="F61" s="46" t="e">
        <f>E61/B61*100</f>
        <v>#DIV/0!</v>
      </c>
      <c r="G61" s="46" t="e">
        <f>E61/C61*100</f>
        <v>#DIV/0!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112"/>
    </row>
    <row r="62" spans="1:32" s="12" customFormat="1" ht="18.75">
      <c r="A62" s="2" t="s">
        <v>43</v>
      </c>
      <c r="B62" s="72">
        <f>H62+J62+L62+N62+P62+R62+T62+V62+X62+Z62+AB62+AD62</f>
        <v>0</v>
      </c>
      <c r="C62" s="72">
        <f>H62+J62</f>
        <v>0</v>
      </c>
      <c r="D62" s="72">
        <f>C62</f>
        <v>0</v>
      </c>
      <c r="E62" s="72">
        <f>I62+K62+M62+O62+Q62+S62+U62+W62+Y62+AA62+AC62+AE62</f>
        <v>0</v>
      </c>
      <c r="F62" s="65" t="e">
        <f>E62/B62*100</f>
        <v>#DIV/0!</v>
      </c>
      <c r="G62" s="46" t="e">
        <f>E62/C62*100</f>
        <v>#DIV/0!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113"/>
    </row>
    <row r="63" spans="1:32" s="12" customFormat="1" ht="38.25" customHeight="1">
      <c r="A63" s="48" t="s">
        <v>27</v>
      </c>
      <c r="B63" s="71"/>
      <c r="C63" s="71"/>
      <c r="D63" s="71"/>
      <c r="E63" s="71"/>
      <c r="F63" s="49"/>
      <c r="G63" s="49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111" t="s">
        <v>71</v>
      </c>
    </row>
    <row r="64" spans="1:32" s="12" customFormat="1" ht="18.75" customHeight="1">
      <c r="A64" s="3" t="s">
        <v>16</v>
      </c>
      <c r="B64" s="74">
        <f>B67+B66+B65+B68</f>
        <v>35781</v>
      </c>
      <c r="C64" s="71">
        <f>C65+C66+C67+C68</f>
        <v>4770.46288</v>
      </c>
      <c r="D64" s="71">
        <f>D65+D66+D67+D68</f>
        <v>4770.46288</v>
      </c>
      <c r="E64" s="71">
        <f>E66+E67</f>
        <v>4257.313</v>
      </c>
      <c r="F64" s="49">
        <f>E64/B64*100</f>
        <v>11.898250468125541</v>
      </c>
      <c r="G64" s="49">
        <f>E64/C64*100</f>
        <v>89.24318472005383</v>
      </c>
      <c r="H64" s="25">
        <f aca="true" t="shared" si="12" ref="H64:AE64">H65+H66+H67+H68</f>
        <v>1999.5</v>
      </c>
      <c r="I64" s="25">
        <f t="shared" si="12"/>
        <v>1551.402</v>
      </c>
      <c r="J64" s="25">
        <f t="shared" si="12"/>
        <v>2770.96288</v>
      </c>
      <c r="K64" s="25">
        <f t="shared" si="12"/>
        <v>2705.911</v>
      </c>
      <c r="L64" s="25">
        <f t="shared" si="12"/>
        <v>2714.46288</v>
      </c>
      <c r="M64" s="25">
        <f t="shared" si="12"/>
        <v>0</v>
      </c>
      <c r="N64" s="25">
        <f t="shared" si="12"/>
        <v>4335.76288</v>
      </c>
      <c r="O64" s="25">
        <f t="shared" si="12"/>
        <v>0</v>
      </c>
      <c r="P64" s="25">
        <f t="shared" si="12"/>
        <v>3983.26288</v>
      </c>
      <c r="Q64" s="25">
        <f t="shared" si="12"/>
        <v>0</v>
      </c>
      <c r="R64" s="25">
        <f t="shared" si="12"/>
        <v>3767.36288</v>
      </c>
      <c r="S64" s="25">
        <f t="shared" si="12"/>
        <v>0</v>
      </c>
      <c r="T64" s="25">
        <f t="shared" si="12"/>
        <v>4380.96288</v>
      </c>
      <c r="U64" s="25">
        <f t="shared" si="12"/>
        <v>0</v>
      </c>
      <c r="V64" s="25">
        <f t="shared" si="12"/>
        <v>3017.16288</v>
      </c>
      <c r="W64" s="25">
        <f t="shared" si="12"/>
        <v>0</v>
      </c>
      <c r="X64" s="25">
        <f t="shared" si="12"/>
        <v>2762.26288</v>
      </c>
      <c r="Y64" s="25">
        <f t="shared" si="12"/>
        <v>0</v>
      </c>
      <c r="Z64" s="25">
        <f t="shared" si="12"/>
        <v>3148.26288</v>
      </c>
      <c r="AA64" s="25">
        <f t="shared" si="12"/>
        <v>0</v>
      </c>
      <c r="AB64" s="25">
        <f t="shared" si="12"/>
        <v>1492.56288</v>
      </c>
      <c r="AC64" s="25">
        <f t="shared" si="12"/>
        <v>0</v>
      </c>
      <c r="AD64" s="25">
        <f t="shared" si="12"/>
        <v>1408.4712</v>
      </c>
      <c r="AE64" s="25">
        <f t="shared" si="12"/>
        <v>0</v>
      </c>
      <c r="AF64" s="112"/>
    </row>
    <row r="65" spans="1:32" s="12" customFormat="1" ht="18.75" customHeight="1">
      <c r="A65" s="2" t="s">
        <v>15</v>
      </c>
      <c r="B65" s="70">
        <f>H65+J65+L65+N65+P65+R65+T65+V65+X65+Z65+AB65+AD65</f>
        <v>0</v>
      </c>
      <c r="C65" s="72">
        <f>H65+J65</f>
        <v>0</v>
      </c>
      <c r="D65" s="72">
        <f>C65</f>
        <v>0</v>
      </c>
      <c r="E65" s="72">
        <f>I65+K65+M65+O65+Q65+S65+U65+W65+Y65+AA65+AC65+AE65</f>
        <v>0</v>
      </c>
      <c r="F65" s="46" t="e">
        <f>E65/B65*100</f>
        <v>#DIV/0!</v>
      </c>
      <c r="G65" s="46" t="e">
        <f>E65/C65*100</f>
        <v>#DIV/0!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112"/>
    </row>
    <row r="66" spans="1:32" s="12" customFormat="1" ht="18.75" customHeight="1">
      <c r="A66" s="2" t="s">
        <v>13</v>
      </c>
      <c r="B66" s="70">
        <f>H66+J66+L66+N66+P66+R66+T66+V66+X66+Z66+AB66+AD66</f>
        <v>0</v>
      </c>
      <c r="C66" s="72">
        <f>H66+J66</f>
        <v>0</v>
      </c>
      <c r="D66" s="72">
        <f>C66</f>
        <v>0</v>
      </c>
      <c r="E66" s="72">
        <f>I66+K66+M66+O66+Q66+S66+U66+W66+Y66+AA66+AC66+AE66</f>
        <v>0</v>
      </c>
      <c r="F66" s="46" t="e">
        <f>E66/B66*100</f>
        <v>#DIV/0!</v>
      </c>
      <c r="G66" s="46" t="e">
        <f>E66/C66*100</f>
        <v>#DIV/0!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112"/>
    </row>
    <row r="67" spans="1:32" s="12" customFormat="1" ht="18.75" customHeight="1">
      <c r="A67" s="2" t="s">
        <v>14</v>
      </c>
      <c r="B67" s="72">
        <f>H67+J67+L67+N67+P67+R67+T67+V67+X67+Z67+AB67+AD67</f>
        <v>35781</v>
      </c>
      <c r="C67" s="72">
        <f>H67+J67</f>
        <v>4770.46288</v>
      </c>
      <c r="D67" s="72">
        <f>C67</f>
        <v>4770.46288</v>
      </c>
      <c r="E67" s="72">
        <f>I67+K67+M67+O67+Q67+S67+U67+W67+Y67+AA67+AC67+AE67</f>
        <v>4257.313</v>
      </c>
      <c r="F67" s="46">
        <f>E67/B67*100</f>
        <v>11.898250468125541</v>
      </c>
      <c r="G67" s="46">
        <f>E67/C67*100</f>
        <v>89.24318472005383</v>
      </c>
      <c r="H67" s="28">
        <v>1999.5</v>
      </c>
      <c r="I67" s="28">
        <v>1551.402</v>
      </c>
      <c r="J67" s="28">
        <v>2770.96288</v>
      </c>
      <c r="K67" s="28">
        <v>2705.911</v>
      </c>
      <c r="L67" s="28">
        <v>2714.46288</v>
      </c>
      <c r="M67" s="28">
        <v>0</v>
      </c>
      <c r="N67" s="28">
        <v>4335.76288</v>
      </c>
      <c r="O67" s="28">
        <v>0</v>
      </c>
      <c r="P67" s="28">
        <v>3983.26288</v>
      </c>
      <c r="Q67" s="28">
        <v>0</v>
      </c>
      <c r="R67" s="28">
        <v>3767.36288</v>
      </c>
      <c r="S67" s="28">
        <v>0</v>
      </c>
      <c r="T67" s="28">
        <v>4380.96288</v>
      </c>
      <c r="U67" s="28">
        <v>0</v>
      </c>
      <c r="V67" s="28">
        <v>3017.16288</v>
      </c>
      <c r="W67" s="28">
        <v>0</v>
      </c>
      <c r="X67" s="28">
        <v>2762.26288</v>
      </c>
      <c r="Y67" s="28">
        <v>0</v>
      </c>
      <c r="Z67" s="28">
        <v>3148.26288</v>
      </c>
      <c r="AA67" s="28">
        <v>0</v>
      </c>
      <c r="AB67" s="28">
        <v>1492.56288</v>
      </c>
      <c r="AC67" s="28">
        <v>0</v>
      </c>
      <c r="AD67" s="28">
        <v>1408.4712</v>
      </c>
      <c r="AE67" s="28">
        <v>0</v>
      </c>
      <c r="AF67" s="112"/>
    </row>
    <row r="68" spans="1:32" s="12" customFormat="1" ht="18.75" customHeight="1">
      <c r="A68" s="2" t="s">
        <v>43</v>
      </c>
      <c r="B68" s="72">
        <f>H68+J68+L68+N68+P68+R68+T68+V68+X68+Z68+AB68+AD68</f>
        <v>0</v>
      </c>
      <c r="C68" s="72">
        <f>H68+J68</f>
        <v>0</v>
      </c>
      <c r="D68" s="72">
        <f>C68</f>
        <v>0</v>
      </c>
      <c r="E68" s="72">
        <f>I68+K68+M68+O68+Q68+S68+U68+W68+Y68+AA68+AC68+AE68</f>
        <v>0</v>
      </c>
      <c r="F68" s="65" t="e">
        <f>E68/B68*100</f>
        <v>#DIV/0!</v>
      </c>
      <c r="G68" s="46" t="e">
        <f>E68/C68*100</f>
        <v>#DIV/0!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113"/>
    </row>
    <row r="69" spans="1:32" s="12" customFormat="1" ht="56.25" customHeight="1">
      <c r="A69" s="50" t="s">
        <v>46</v>
      </c>
      <c r="B69" s="69"/>
      <c r="C69" s="69"/>
      <c r="D69" s="69"/>
      <c r="E69" s="69"/>
      <c r="F69" s="43"/>
      <c r="G69" s="43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4" s="12" customFormat="1" ht="18.75" customHeight="1">
      <c r="A70" s="29" t="s">
        <v>16</v>
      </c>
      <c r="B70" s="68">
        <f>B71+B72+B73+B74</f>
        <v>301041.45999999996</v>
      </c>
      <c r="C70" s="68">
        <f>C71+C72+C73+C74</f>
        <v>20293.39</v>
      </c>
      <c r="D70" s="68">
        <f>D71+D72+D73+D74</f>
        <v>20293.39</v>
      </c>
      <c r="E70" s="68">
        <f>E71+E72+E73+E74</f>
        <v>20155.489999999998</v>
      </c>
      <c r="F70" s="64">
        <f>E70/B70*100</f>
        <v>6.695253869682934</v>
      </c>
      <c r="G70" s="64">
        <f>E70/C70*100</f>
        <v>99.32046838896802</v>
      </c>
      <c r="H70" s="68">
        <f aca="true" t="shared" si="13" ref="H70:AE70">H71+H72+H73+H74</f>
        <v>9162.49</v>
      </c>
      <c r="I70" s="68">
        <f t="shared" si="13"/>
        <v>9162.49</v>
      </c>
      <c r="J70" s="68">
        <f t="shared" si="13"/>
        <v>11130.9</v>
      </c>
      <c r="K70" s="68">
        <f t="shared" si="13"/>
        <v>10993</v>
      </c>
      <c r="L70" s="68">
        <f t="shared" si="13"/>
        <v>240</v>
      </c>
      <c r="M70" s="68">
        <f t="shared" si="13"/>
        <v>0</v>
      </c>
      <c r="N70" s="68">
        <f t="shared" si="13"/>
        <v>57112.88</v>
      </c>
      <c r="O70" s="68">
        <f t="shared" si="13"/>
        <v>0</v>
      </c>
      <c r="P70" s="68">
        <f t="shared" si="13"/>
        <v>222187.94</v>
      </c>
      <c r="Q70" s="68">
        <f t="shared" si="13"/>
        <v>0</v>
      </c>
      <c r="R70" s="68">
        <f t="shared" si="13"/>
        <v>0</v>
      </c>
      <c r="S70" s="68">
        <f t="shared" si="13"/>
        <v>0</v>
      </c>
      <c r="T70" s="68">
        <f t="shared" si="13"/>
        <v>1207.25</v>
      </c>
      <c r="U70" s="68">
        <f t="shared" si="13"/>
        <v>0</v>
      </c>
      <c r="V70" s="68">
        <f t="shared" si="13"/>
        <v>0</v>
      </c>
      <c r="W70" s="68">
        <f t="shared" si="13"/>
        <v>0</v>
      </c>
      <c r="X70" s="68">
        <f t="shared" si="13"/>
        <v>0</v>
      </c>
      <c r="Y70" s="68">
        <f t="shared" si="13"/>
        <v>0</v>
      </c>
      <c r="Z70" s="68">
        <f t="shared" si="13"/>
        <v>0</v>
      </c>
      <c r="AA70" s="68">
        <f t="shared" si="13"/>
        <v>0</v>
      </c>
      <c r="AB70" s="68">
        <f t="shared" si="13"/>
        <v>0</v>
      </c>
      <c r="AC70" s="68">
        <f t="shared" si="13"/>
        <v>0</v>
      </c>
      <c r="AD70" s="68">
        <f t="shared" si="13"/>
        <v>0</v>
      </c>
      <c r="AE70" s="68">
        <f t="shared" si="13"/>
        <v>0</v>
      </c>
      <c r="AF70" s="32"/>
      <c r="AG70" s="36"/>
      <c r="AH70" s="61"/>
    </row>
    <row r="71" spans="1:34" s="12" customFormat="1" ht="18.75" customHeight="1">
      <c r="A71" s="33" t="s">
        <v>15</v>
      </c>
      <c r="B71" s="69">
        <f>B77+B102</f>
        <v>0</v>
      </c>
      <c r="C71" s="69">
        <f>C77+C102</f>
        <v>0</v>
      </c>
      <c r="D71" s="69">
        <f>D77+D102</f>
        <v>0</v>
      </c>
      <c r="E71" s="69">
        <f>E77+E102</f>
        <v>0</v>
      </c>
      <c r="F71" s="43" t="e">
        <f>E71/B71*100</f>
        <v>#DIV/0!</v>
      </c>
      <c r="G71" s="43" t="e">
        <f>E71/C71*100</f>
        <v>#DIV/0!</v>
      </c>
      <c r="H71" s="69">
        <f aca="true" t="shared" si="14" ref="H71:AE71">H77+H102</f>
        <v>0</v>
      </c>
      <c r="I71" s="69">
        <f t="shared" si="14"/>
        <v>0</v>
      </c>
      <c r="J71" s="69">
        <f t="shared" si="14"/>
        <v>0</v>
      </c>
      <c r="K71" s="69">
        <f t="shared" si="14"/>
        <v>0</v>
      </c>
      <c r="L71" s="69">
        <f t="shared" si="14"/>
        <v>0</v>
      </c>
      <c r="M71" s="69">
        <f t="shared" si="14"/>
        <v>0</v>
      </c>
      <c r="N71" s="69">
        <f t="shared" si="14"/>
        <v>0</v>
      </c>
      <c r="O71" s="69">
        <f t="shared" si="14"/>
        <v>0</v>
      </c>
      <c r="P71" s="69">
        <f t="shared" si="14"/>
        <v>0</v>
      </c>
      <c r="Q71" s="69">
        <f t="shared" si="14"/>
        <v>0</v>
      </c>
      <c r="R71" s="69">
        <f t="shared" si="14"/>
        <v>0</v>
      </c>
      <c r="S71" s="69">
        <f t="shared" si="14"/>
        <v>0</v>
      </c>
      <c r="T71" s="69">
        <f t="shared" si="14"/>
        <v>0</v>
      </c>
      <c r="U71" s="69">
        <f t="shared" si="14"/>
        <v>0</v>
      </c>
      <c r="V71" s="69">
        <f t="shared" si="14"/>
        <v>0</v>
      </c>
      <c r="W71" s="69">
        <f t="shared" si="14"/>
        <v>0</v>
      </c>
      <c r="X71" s="69">
        <f t="shared" si="14"/>
        <v>0</v>
      </c>
      <c r="Y71" s="69">
        <f t="shared" si="14"/>
        <v>0</v>
      </c>
      <c r="Z71" s="69">
        <f t="shared" si="14"/>
        <v>0</v>
      </c>
      <c r="AA71" s="69">
        <f t="shared" si="14"/>
        <v>0</v>
      </c>
      <c r="AB71" s="69">
        <f t="shared" si="14"/>
        <v>0</v>
      </c>
      <c r="AC71" s="69">
        <f t="shared" si="14"/>
        <v>0</v>
      </c>
      <c r="AD71" s="69">
        <f t="shared" si="14"/>
        <v>0</v>
      </c>
      <c r="AE71" s="69">
        <f t="shared" si="14"/>
        <v>0</v>
      </c>
      <c r="AF71" s="34"/>
      <c r="AG71" s="36"/>
      <c r="AH71" s="61"/>
    </row>
    <row r="72" spans="1:34" s="12" customFormat="1" ht="18.75" customHeight="1">
      <c r="A72" s="33" t="s">
        <v>13</v>
      </c>
      <c r="B72" s="69">
        <f aca="true" t="shared" si="15" ref="B72:C74">B78+B103</f>
        <v>0</v>
      </c>
      <c r="C72" s="69">
        <f t="shared" si="15"/>
        <v>0</v>
      </c>
      <c r="D72" s="69">
        <f aca="true" t="shared" si="16" ref="D72:E74">D78+D103</f>
        <v>0</v>
      </c>
      <c r="E72" s="69">
        <f t="shared" si="16"/>
        <v>0</v>
      </c>
      <c r="F72" s="43" t="e">
        <f>E72/B72*100</f>
        <v>#DIV/0!</v>
      </c>
      <c r="G72" s="43" t="e">
        <f>E72/C72*100</f>
        <v>#DIV/0!</v>
      </c>
      <c r="H72" s="69">
        <f aca="true" t="shared" si="17" ref="H72:AE72">H78+H103</f>
        <v>0</v>
      </c>
      <c r="I72" s="69">
        <f t="shared" si="17"/>
        <v>0</v>
      </c>
      <c r="J72" s="69">
        <f t="shared" si="17"/>
        <v>0</v>
      </c>
      <c r="K72" s="69">
        <f t="shared" si="17"/>
        <v>0</v>
      </c>
      <c r="L72" s="69">
        <f t="shared" si="17"/>
        <v>0</v>
      </c>
      <c r="M72" s="69">
        <f t="shared" si="17"/>
        <v>0</v>
      </c>
      <c r="N72" s="69">
        <f t="shared" si="17"/>
        <v>0</v>
      </c>
      <c r="O72" s="69">
        <f t="shared" si="17"/>
        <v>0</v>
      </c>
      <c r="P72" s="69">
        <f t="shared" si="17"/>
        <v>0</v>
      </c>
      <c r="Q72" s="69">
        <f t="shared" si="17"/>
        <v>0</v>
      </c>
      <c r="R72" s="69">
        <f t="shared" si="17"/>
        <v>0</v>
      </c>
      <c r="S72" s="69">
        <f t="shared" si="17"/>
        <v>0</v>
      </c>
      <c r="T72" s="69">
        <f t="shared" si="17"/>
        <v>0</v>
      </c>
      <c r="U72" s="69">
        <f t="shared" si="17"/>
        <v>0</v>
      </c>
      <c r="V72" s="69">
        <f t="shared" si="17"/>
        <v>0</v>
      </c>
      <c r="W72" s="69">
        <f t="shared" si="17"/>
        <v>0</v>
      </c>
      <c r="X72" s="69">
        <f t="shared" si="17"/>
        <v>0</v>
      </c>
      <c r="Y72" s="69">
        <f t="shared" si="17"/>
        <v>0</v>
      </c>
      <c r="Z72" s="69">
        <f t="shared" si="17"/>
        <v>0</v>
      </c>
      <c r="AA72" s="69">
        <f t="shared" si="17"/>
        <v>0</v>
      </c>
      <c r="AB72" s="69">
        <f t="shared" si="17"/>
        <v>0</v>
      </c>
      <c r="AC72" s="69">
        <f t="shared" si="17"/>
        <v>0</v>
      </c>
      <c r="AD72" s="69">
        <f t="shared" si="17"/>
        <v>0</v>
      </c>
      <c r="AE72" s="69">
        <f t="shared" si="17"/>
        <v>0</v>
      </c>
      <c r="AF72" s="34"/>
      <c r="AG72" s="36"/>
      <c r="AH72" s="61"/>
    </row>
    <row r="73" spans="1:34" s="12" customFormat="1" ht="18.75" customHeight="1">
      <c r="A73" s="33" t="s">
        <v>14</v>
      </c>
      <c r="B73" s="69">
        <f t="shared" si="15"/>
        <v>1036.5</v>
      </c>
      <c r="C73" s="69">
        <f t="shared" si="15"/>
        <v>137.9</v>
      </c>
      <c r="D73" s="69">
        <f t="shared" si="16"/>
        <v>137.9</v>
      </c>
      <c r="E73" s="69">
        <f t="shared" si="16"/>
        <v>0</v>
      </c>
      <c r="F73" s="43">
        <f>E73/B73*100</f>
        <v>0</v>
      </c>
      <c r="G73" s="43">
        <f>E73/C73*100</f>
        <v>0</v>
      </c>
      <c r="H73" s="69">
        <f aca="true" t="shared" si="18" ref="H73:AE73">H79+H104</f>
        <v>0</v>
      </c>
      <c r="I73" s="69">
        <f t="shared" si="18"/>
        <v>0</v>
      </c>
      <c r="J73" s="69">
        <f t="shared" si="18"/>
        <v>137.9</v>
      </c>
      <c r="K73" s="69">
        <f t="shared" si="18"/>
        <v>0</v>
      </c>
      <c r="L73" s="69">
        <f t="shared" si="18"/>
        <v>240</v>
      </c>
      <c r="M73" s="69">
        <f t="shared" si="18"/>
        <v>0</v>
      </c>
      <c r="N73" s="69">
        <f t="shared" si="18"/>
        <v>658.6</v>
      </c>
      <c r="O73" s="69">
        <f t="shared" si="18"/>
        <v>0</v>
      </c>
      <c r="P73" s="69">
        <f t="shared" si="18"/>
        <v>0</v>
      </c>
      <c r="Q73" s="69">
        <f t="shared" si="18"/>
        <v>0</v>
      </c>
      <c r="R73" s="69">
        <f t="shared" si="18"/>
        <v>0</v>
      </c>
      <c r="S73" s="69">
        <f t="shared" si="18"/>
        <v>0</v>
      </c>
      <c r="T73" s="69">
        <f t="shared" si="18"/>
        <v>0</v>
      </c>
      <c r="U73" s="69">
        <f t="shared" si="18"/>
        <v>0</v>
      </c>
      <c r="V73" s="69">
        <f t="shared" si="18"/>
        <v>0</v>
      </c>
      <c r="W73" s="69">
        <f t="shared" si="18"/>
        <v>0</v>
      </c>
      <c r="X73" s="69">
        <f t="shared" si="18"/>
        <v>0</v>
      </c>
      <c r="Y73" s="69">
        <f t="shared" si="18"/>
        <v>0</v>
      </c>
      <c r="Z73" s="69">
        <f t="shared" si="18"/>
        <v>0</v>
      </c>
      <c r="AA73" s="69">
        <f t="shared" si="18"/>
        <v>0</v>
      </c>
      <c r="AB73" s="69">
        <f t="shared" si="18"/>
        <v>0</v>
      </c>
      <c r="AC73" s="69">
        <f t="shared" si="18"/>
        <v>0</v>
      </c>
      <c r="AD73" s="69">
        <f t="shared" si="18"/>
        <v>0</v>
      </c>
      <c r="AE73" s="69">
        <f t="shared" si="18"/>
        <v>0</v>
      </c>
      <c r="AF73" s="34"/>
      <c r="AG73" s="36"/>
      <c r="AH73" s="61"/>
    </row>
    <row r="74" spans="1:34" s="12" customFormat="1" ht="18.75" customHeight="1">
      <c r="A74" s="59" t="s">
        <v>43</v>
      </c>
      <c r="B74" s="69">
        <f t="shared" si="15"/>
        <v>300004.95999999996</v>
      </c>
      <c r="C74" s="69">
        <f t="shared" si="15"/>
        <v>20155.489999999998</v>
      </c>
      <c r="D74" s="69">
        <f t="shared" si="16"/>
        <v>20155.489999999998</v>
      </c>
      <c r="E74" s="69">
        <f t="shared" si="16"/>
        <v>20155.489999999998</v>
      </c>
      <c r="F74" s="43">
        <f>E74/B74*100</f>
        <v>6.718385589358256</v>
      </c>
      <c r="G74" s="43">
        <f>E74/C74*100</f>
        <v>100</v>
      </c>
      <c r="H74" s="69">
        <f aca="true" t="shared" si="19" ref="H74:AE74">H80+H105</f>
        <v>9162.49</v>
      </c>
      <c r="I74" s="69">
        <f t="shared" si="19"/>
        <v>9162.49</v>
      </c>
      <c r="J74" s="69">
        <f t="shared" si="19"/>
        <v>10993</v>
      </c>
      <c r="K74" s="69">
        <f t="shared" si="19"/>
        <v>10993</v>
      </c>
      <c r="L74" s="69">
        <f t="shared" si="19"/>
        <v>0</v>
      </c>
      <c r="M74" s="69">
        <f t="shared" si="19"/>
        <v>0</v>
      </c>
      <c r="N74" s="69">
        <f t="shared" si="19"/>
        <v>56454.28</v>
      </c>
      <c r="O74" s="69">
        <f t="shared" si="19"/>
        <v>0</v>
      </c>
      <c r="P74" s="69">
        <f t="shared" si="19"/>
        <v>222187.94</v>
      </c>
      <c r="Q74" s="69">
        <f t="shared" si="19"/>
        <v>0</v>
      </c>
      <c r="R74" s="69">
        <f t="shared" si="19"/>
        <v>0</v>
      </c>
      <c r="S74" s="69">
        <f t="shared" si="19"/>
        <v>0</v>
      </c>
      <c r="T74" s="69">
        <f t="shared" si="19"/>
        <v>1207.25</v>
      </c>
      <c r="U74" s="69">
        <f t="shared" si="19"/>
        <v>0</v>
      </c>
      <c r="V74" s="69">
        <f t="shared" si="19"/>
        <v>0</v>
      </c>
      <c r="W74" s="69">
        <f t="shared" si="19"/>
        <v>0</v>
      </c>
      <c r="X74" s="69">
        <f t="shared" si="19"/>
        <v>0</v>
      </c>
      <c r="Y74" s="69">
        <f t="shared" si="19"/>
        <v>0</v>
      </c>
      <c r="Z74" s="69">
        <f t="shared" si="19"/>
        <v>0</v>
      </c>
      <c r="AA74" s="69">
        <f t="shared" si="19"/>
        <v>0</v>
      </c>
      <c r="AB74" s="69">
        <f t="shared" si="19"/>
        <v>0</v>
      </c>
      <c r="AC74" s="69">
        <f t="shared" si="19"/>
        <v>0</v>
      </c>
      <c r="AD74" s="69">
        <f t="shared" si="19"/>
        <v>0</v>
      </c>
      <c r="AE74" s="69">
        <f t="shared" si="19"/>
        <v>0</v>
      </c>
      <c r="AF74" s="34"/>
      <c r="AG74" s="36"/>
      <c r="AH74" s="61"/>
    </row>
    <row r="75" spans="1:34" s="12" customFormat="1" ht="56.25" customHeight="1">
      <c r="A75" s="48" t="s">
        <v>47</v>
      </c>
      <c r="B75" s="72"/>
      <c r="C75" s="72"/>
      <c r="D75" s="72"/>
      <c r="E75" s="72"/>
      <c r="F75" s="46"/>
      <c r="G75" s="46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107"/>
      <c r="AG75" s="36"/>
      <c r="AH75" s="44"/>
    </row>
    <row r="76" spans="1:34" s="12" customFormat="1" ht="18.75" customHeight="1">
      <c r="A76" s="47" t="s">
        <v>16</v>
      </c>
      <c r="B76" s="71">
        <f>B77+B78+B79+B80</f>
        <v>1036.5</v>
      </c>
      <c r="C76" s="71">
        <f>C77+C78+C79+C80</f>
        <v>137.9</v>
      </c>
      <c r="D76" s="71">
        <f>D77+D78+D79+D80</f>
        <v>137.9</v>
      </c>
      <c r="E76" s="71">
        <f>E77+E78+E79+E80</f>
        <v>0</v>
      </c>
      <c r="F76" s="49">
        <f>E76/B76*100</f>
        <v>0</v>
      </c>
      <c r="G76" s="49">
        <f>E76/C76*100</f>
        <v>0</v>
      </c>
      <c r="H76" s="27">
        <f>H77+H78+H79+H80</f>
        <v>0</v>
      </c>
      <c r="I76" s="27">
        <f aca="true" t="shared" si="20" ref="I76:AE76">I77+I78+I79+I80</f>
        <v>0</v>
      </c>
      <c r="J76" s="27">
        <f t="shared" si="20"/>
        <v>137.9</v>
      </c>
      <c r="K76" s="27">
        <f t="shared" si="20"/>
        <v>0</v>
      </c>
      <c r="L76" s="27">
        <f t="shared" si="20"/>
        <v>240</v>
      </c>
      <c r="M76" s="27">
        <f t="shared" si="20"/>
        <v>0</v>
      </c>
      <c r="N76" s="27">
        <f t="shared" si="20"/>
        <v>658.6</v>
      </c>
      <c r="O76" s="27">
        <f t="shared" si="20"/>
        <v>0</v>
      </c>
      <c r="P76" s="27">
        <f t="shared" si="20"/>
        <v>0</v>
      </c>
      <c r="Q76" s="27">
        <f t="shared" si="20"/>
        <v>0</v>
      </c>
      <c r="R76" s="27">
        <f t="shared" si="20"/>
        <v>0</v>
      </c>
      <c r="S76" s="27">
        <f t="shared" si="20"/>
        <v>0</v>
      </c>
      <c r="T76" s="27">
        <f t="shared" si="20"/>
        <v>0</v>
      </c>
      <c r="U76" s="27">
        <f t="shared" si="20"/>
        <v>0</v>
      </c>
      <c r="V76" s="27">
        <f t="shared" si="20"/>
        <v>0</v>
      </c>
      <c r="W76" s="27">
        <f t="shared" si="20"/>
        <v>0</v>
      </c>
      <c r="X76" s="27">
        <f t="shared" si="20"/>
        <v>0</v>
      </c>
      <c r="Y76" s="27">
        <f t="shared" si="20"/>
        <v>0</v>
      </c>
      <c r="Z76" s="27">
        <f t="shared" si="20"/>
        <v>0</v>
      </c>
      <c r="AA76" s="27">
        <f t="shared" si="20"/>
        <v>0</v>
      </c>
      <c r="AB76" s="27">
        <f t="shared" si="20"/>
        <v>0</v>
      </c>
      <c r="AC76" s="27">
        <f t="shared" si="20"/>
        <v>0</v>
      </c>
      <c r="AD76" s="27">
        <f t="shared" si="20"/>
        <v>0</v>
      </c>
      <c r="AE76" s="27">
        <f t="shared" si="20"/>
        <v>0</v>
      </c>
      <c r="AF76" s="107"/>
      <c r="AG76" s="36"/>
      <c r="AH76" s="44"/>
    </row>
    <row r="77" spans="1:34" s="12" customFormat="1" ht="18.75" customHeight="1">
      <c r="A77" s="2" t="s">
        <v>15</v>
      </c>
      <c r="B77" s="72">
        <f>H77+J77+L77+N77+P77+R77+T77+V77+X77+Z77+AB77+AD77</f>
        <v>0</v>
      </c>
      <c r="C77" s="72">
        <f>H77+J77</f>
        <v>0</v>
      </c>
      <c r="D77" s="72">
        <f>C77</f>
        <v>0</v>
      </c>
      <c r="E77" s="72">
        <f>I77+K77+M77+O77+Q77+S77+U77+W77+Y77+AA77+AC77+AE77</f>
        <v>0</v>
      </c>
      <c r="F77" s="46" t="e">
        <f>E77/B77*100</f>
        <v>#DIV/0!</v>
      </c>
      <c r="G77" s="46" t="e">
        <f>E77/C77*100</f>
        <v>#DIV/0!</v>
      </c>
      <c r="H77" s="28">
        <f>H84+H90+H96</f>
        <v>0</v>
      </c>
      <c r="I77" s="28">
        <f aca="true" t="shared" si="21" ref="I77:AE77">I84+I90+I96</f>
        <v>0</v>
      </c>
      <c r="J77" s="28">
        <f t="shared" si="21"/>
        <v>0</v>
      </c>
      <c r="K77" s="28">
        <f t="shared" si="21"/>
        <v>0</v>
      </c>
      <c r="L77" s="28">
        <f t="shared" si="21"/>
        <v>0</v>
      </c>
      <c r="M77" s="28">
        <f t="shared" si="21"/>
        <v>0</v>
      </c>
      <c r="N77" s="28">
        <f t="shared" si="21"/>
        <v>0</v>
      </c>
      <c r="O77" s="28">
        <f t="shared" si="21"/>
        <v>0</v>
      </c>
      <c r="P77" s="28">
        <f t="shared" si="21"/>
        <v>0</v>
      </c>
      <c r="Q77" s="28">
        <f t="shared" si="21"/>
        <v>0</v>
      </c>
      <c r="R77" s="28">
        <f t="shared" si="21"/>
        <v>0</v>
      </c>
      <c r="S77" s="28">
        <f t="shared" si="21"/>
        <v>0</v>
      </c>
      <c r="T77" s="28">
        <f t="shared" si="21"/>
        <v>0</v>
      </c>
      <c r="U77" s="28">
        <f t="shared" si="21"/>
        <v>0</v>
      </c>
      <c r="V77" s="28">
        <f t="shared" si="21"/>
        <v>0</v>
      </c>
      <c r="W77" s="28">
        <f t="shared" si="21"/>
        <v>0</v>
      </c>
      <c r="X77" s="28">
        <f t="shared" si="21"/>
        <v>0</v>
      </c>
      <c r="Y77" s="28">
        <f t="shared" si="21"/>
        <v>0</v>
      </c>
      <c r="Z77" s="28">
        <f t="shared" si="21"/>
        <v>0</v>
      </c>
      <c r="AA77" s="28">
        <f t="shared" si="21"/>
        <v>0</v>
      </c>
      <c r="AB77" s="28">
        <f t="shared" si="21"/>
        <v>0</v>
      </c>
      <c r="AC77" s="28">
        <f t="shared" si="21"/>
        <v>0</v>
      </c>
      <c r="AD77" s="28">
        <f t="shared" si="21"/>
        <v>0</v>
      </c>
      <c r="AE77" s="28">
        <f t="shared" si="21"/>
        <v>0</v>
      </c>
      <c r="AF77" s="107"/>
      <c r="AG77" s="36"/>
      <c r="AH77" s="44"/>
    </row>
    <row r="78" spans="1:34" s="12" customFormat="1" ht="18.75" customHeight="1">
      <c r="A78" s="2" t="s">
        <v>13</v>
      </c>
      <c r="B78" s="72">
        <f>H78+J78+L78+N78+P78+R78+T78+V78+X78+Z78+AB78+AD78</f>
        <v>0</v>
      </c>
      <c r="C78" s="72">
        <f>H78+J78</f>
        <v>0</v>
      </c>
      <c r="D78" s="72">
        <f>C78</f>
        <v>0</v>
      </c>
      <c r="E78" s="72">
        <f>I78+K78+M78+O78+Q78+S78+U78+W78+Y78+AA78+AC78+AE78</f>
        <v>0</v>
      </c>
      <c r="F78" s="46" t="e">
        <f>E78/B78*100</f>
        <v>#DIV/0!</v>
      </c>
      <c r="G78" s="46" t="e">
        <f>E78/C78*100</f>
        <v>#DIV/0!</v>
      </c>
      <c r="H78" s="28">
        <f>H85+H91+H97</f>
        <v>0</v>
      </c>
      <c r="I78" s="28">
        <f aca="true" t="shared" si="22" ref="I78:AE78">I85+I91+I97</f>
        <v>0</v>
      </c>
      <c r="J78" s="28">
        <f t="shared" si="22"/>
        <v>0</v>
      </c>
      <c r="K78" s="28">
        <f t="shared" si="22"/>
        <v>0</v>
      </c>
      <c r="L78" s="28">
        <f t="shared" si="22"/>
        <v>0</v>
      </c>
      <c r="M78" s="28">
        <f t="shared" si="22"/>
        <v>0</v>
      </c>
      <c r="N78" s="28">
        <f t="shared" si="22"/>
        <v>0</v>
      </c>
      <c r="O78" s="28">
        <f t="shared" si="22"/>
        <v>0</v>
      </c>
      <c r="P78" s="28">
        <f t="shared" si="22"/>
        <v>0</v>
      </c>
      <c r="Q78" s="28">
        <f t="shared" si="22"/>
        <v>0</v>
      </c>
      <c r="R78" s="28">
        <f t="shared" si="22"/>
        <v>0</v>
      </c>
      <c r="S78" s="28">
        <f t="shared" si="22"/>
        <v>0</v>
      </c>
      <c r="T78" s="28">
        <f t="shared" si="22"/>
        <v>0</v>
      </c>
      <c r="U78" s="28">
        <f t="shared" si="22"/>
        <v>0</v>
      </c>
      <c r="V78" s="28">
        <f t="shared" si="22"/>
        <v>0</v>
      </c>
      <c r="W78" s="28">
        <f t="shared" si="22"/>
        <v>0</v>
      </c>
      <c r="X78" s="28">
        <f t="shared" si="22"/>
        <v>0</v>
      </c>
      <c r="Y78" s="28">
        <f t="shared" si="22"/>
        <v>0</v>
      </c>
      <c r="Z78" s="28">
        <f t="shared" si="22"/>
        <v>0</v>
      </c>
      <c r="AA78" s="28">
        <f t="shared" si="22"/>
        <v>0</v>
      </c>
      <c r="AB78" s="28">
        <f t="shared" si="22"/>
        <v>0</v>
      </c>
      <c r="AC78" s="28">
        <f t="shared" si="22"/>
        <v>0</v>
      </c>
      <c r="AD78" s="28">
        <f t="shared" si="22"/>
        <v>0</v>
      </c>
      <c r="AE78" s="28">
        <f t="shared" si="22"/>
        <v>0</v>
      </c>
      <c r="AF78" s="107"/>
      <c r="AG78" s="36"/>
      <c r="AH78" s="44"/>
    </row>
    <row r="79" spans="1:34" s="12" customFormat="1" ht="18.75" customHeight="1">
      <c r="A79" s="2" t="s">
        <v>14</v>
      </c>
      <c r="B79" s="72">
        <f>H79+J79+L79+N79+P79+R79+T79+V79+X79+Z79+AB79+AD79</f>
        <v>1036.5</v>
      </c>
      <c r="C79" s="72">
        <f>H79+J79</f>
        <v>137.9</v>
      </c>
      <c r="D79" s="72">
        <f>C79</f>
        <v>137.9</v>
      </c>
      <c r="E79" s="72">
        <f>I79+K79+M79+O79+Q79+S79+U79+W79+Y79+AA79+AC79+AE79</f>
        <v>0</v>
      </c>
      <c r="F79" s="46">
        <f>E79/B79*100</f>
        <v>0</v>
      </c>
      <c r="G79" s="46">
        <f>E79/C79*100</f>
        <v>0</v>
      </c>
      <c r="H79" s="28">
        <f>H86+H92+H98</f>
        <v>0</v>
      </c>
      <c r="I79" s="28">
        <f aca="true" t="shared" si="23" ref="I79:AE79">I86+I92+I98</f>
        <v>0</v>
      </c>
      <c r="J79" s="28">
        <f t="shared" si="23"/>
        <v>137.9</v>
      </c>
      <c r="K79" s="28">
        <f t="shared" si="23"/>
        <v>0</v>
      </c>
      <c r="L79" s="28">
        <f t="shared" si="23"/>
        <v>240</v>
      </c>
      <c r="M79" s="28">
        <f t="shared" si="23"/>
        <v>0</v>
      </c>
      <c r="N79" s="28">
        <f t="shared" si="23"/>
        <v>658.6</v>
      </c>
      <c r="O79" s="28">
        <f t="shared" si="23"/>
        <v>0</v>
      </c>
      <c r="P79" s="28">
        <f t="shared" si="23"/>
        <v>0</v>
      </c>
      <c r="Q79" s="28">
        <f t="shared" si="23"/>
        <v>0</v>
      </c>
      <c r="R79" s="28">
        <f t="shared" si="23"/>
        <v>0</v>
      </c>
      <c r="S79" s="28">
        <f t="shared" si="23"/>
        <v>0</v>
      </c>
      <c r="T79" s="28">
        <f t="shared" si="23"/>
        <v>0</v>
      </c>
      <c r="U79" s="28">
        <f t="shared" si="23"/>
        <v>0</v>
      </c>
      <c r="V79" s="28">
        <f t="shared" si="23"/>
        <v>0</v>
      </c>
      <c r="W79" s="28">
        <f t="shared" si="23"/>
        <v>0</v>
      </c>
      <c r="X79" s="28">
        <f t="shared" si="23"/>
        <v>0</v>
      </c>
      <c r="Y79" s="28">
        <f t="shared" si="23"/>
        <v>0</v>
      </c>
      <c r="Z79" s="28">
        <f t="shared" si="23"/>
        <v>0</v>
      </c>
      <c r="AA79" s="28">
        <f t="shared" si="23"/>
        <v>0</v>
      </c>
      <c r="AB79" s="28">
        <f t="shared" si="23"/>
        <v>0</v>
      </c>
      <c r="AC79" s="28">
        <f t="shared" si="23"/>
        <v>0</v>
      </c>
      <c r="AD79" s="28">
        <f t="shared" si="23"/>
        <v>0</v>
      </c>
      <c r="AE79" s="28">
        <f t="shared" si="23"/>
        <v>0</v>
      </c>
      <c r="AF79" s="107"/>
      <c r="AG79" s="36"/>
      <c r="AH79" s="44"/>
    </row>
    <row r="80" spans="1:34" s="12" customFormat="1" ht="18.75" customHeight="1">
      <c r="A80" s="48" t="s">
        <v>43</v>
      </c>
      <c r="B80" s="72">
        <f>H80+J80+L80+N80+P80+R80+T80+V80+X80+Z80+AB80+AD80</f>
        <v>0</v>
      </c>
      <c r="C80" s="72">
        <f>H80+J80</f>
        <v>0</v>
      </c>
      <c r="D80" s="72">
        <f>C80</f>
        <v>0</v>
      </c>
      <c r="E80" s="72">
        <f>I80+K80+M80+O80+Q80+S80+U80+W80+Y80+AA80+AC80+AE80</f>
        <v>0</v>
      </c>
      <c r="F80" s="46" t="e">
        <f>E80/B80*100</f>
        <v>#DIV/0!</v>
      </c>
      <c r="G80" s="46" t="e">
        <f>E80/C80*100</f>
        <v>#DIV/0!</v>
      </c>
      <c r="H80" s="28">
        <f>H87+H93+H99</f>
        <v>0</v>
      </c>
      <c r="I80" s="28">
        <f aca="true" t="shared" si="24" ref="I80:AE80">I87+I93+I99</f>
        <v>0</v>
      </c>
      <c r="J80" s="28">
        <f t="shared" si="24"/>
        <v>0</v>
      </c>
      <c r="K80" s="28">
        <f t="shared" si="24"/>
        <v>0</v>
      </c>
      <c r="L80" s="28">
        <f t="shared" si="24"/>
        <v>0</v>
      </c>
      <c r="M80" s="28">
        <f t="shared" si="24"/>
        <v>0</v>
      </c>
      <c r="N80" s="28">
        <f t="shared" si="24"/>
        <v>0</v>
      </c>
      <c r="O80" s="28">
        <f t="shared" si="24"/>
        <v>0</v>
      </c>
      <c r="P80" s="28">
        <f t="shared" si="24"/>
        <v>0</v>
      </c>
      <c r="Q80" s="28">
        <f t="shared" si="24"/>
        <v>0</v>
      </c>
      <c r="R80" s="28">
        <f t="shared" si="24"/>
        <v>0</v>
      </c>
      <c r="S80" s="28">
        <f t="shared" si="24"/>
        <v>0</v>
      </c>
      <c r="T80" s="28">
        <f t="shared" si="24"/>
        <v>0</v>
      </c>
      <c r="U80" s="28">
        <f t="shared" si="24"/>
        <v>0</v>
      </c>
      <c r="V80" s="28">
        <f t="shared" si="24"/>
        <v>0</v>
      </c>
      <c r="W80" s="28">
        <f t="shared" si="24"/>
        <v>0</v>
      </c>
      <c r="X80" s="28">
        <f t="shared" si="24"/>
        <v>0</v>
      </c>
      <c r="Y80" s="28">
        <f t="shared" si="24"/>
        <v>0</v>
      </c>
      <c r="Z80" s="28">
        <f t="shared" si="24"/>
        <v>0</v>
      </c>
      <c r="AA80" s="28">
        <f t="shared" si="24"/>
        <v>0</v>
      </c>
      <c r="AB80" s="28">
        <f t="shared" si="24"/>
        <v>0</v>
      </c>
      <c r="AC80" s="28">
        <f t="shared" si="24"/>
        <v>0</v>
      </c>
      <c r="AD80" s="28">
        <f t="shared" si="24"/>
        <v>0</v>
      </c>
      <c r="AE80" s="28">
        <f t="shared" si="24"/>
        <v>0</v>
      </c>
      <c r="AF80" s="107"/>
      <c r="AG80" s="36"/>
      <c r="AH80" s="44"/>
    </row>
    <row r="81" spans="1:34" s="12" customFormat="1" ht="18.75" customHeight="1">
      <c r="A81" s="95" t="s">
        <v>48</v>
      </c>
      <c r="B81" s="72"/>
      <c r="C81" s="72"/>
      <c r="D81" s="72"/>
      <c r="E81" s="72"/>
      <c r="F81" s="46"/>
      <c r="G81" s="46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93"/>
      <c r="AG81" s="36"/>
      <c r="AH81" s="44"/>
    </row>
    <row r="82" spans="1:34" s="12" customFormat="1" ht="18.75" customHeight="1">
      <c r="A82" s="48" t="s">
        <v>31</v>
      </c>
      <c r="B82" s="72"/>
      <c r="C82" s="72"/>
      <c r="D82" s="72"/>
      <c r="E82" s="72"/>
      <c r="F82" s="46"/>
      <c r="G82" s="46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11" t="s">
        <v>78</v>
      </c>
      <c r="AG82" s="36"/>
      <c r="AH82" s="44"/>
    </row>
    <row r="83" spans="1:34" s="12" customFormat="1" ht="18.75" customHeight="1">
      <c r="A83" s="47" t="s">
        <v>16</v>
      </c>
      <c r="B83" s="71">
        <f>B84+B85+B86+B87</f>
        <v>776.5</v>
      </c>
      <c r="C83" s="71">
        <f>C84+C85+C86+C87</f>
        <v>137.9</v>
      </c>
      <c r="D83" s="71">
        <f>D84+D85+D86+D87</f>
        <v>137.9</v>
      </c>
      <c r="E83" s="71">
        <f>E84+E85+E86+E87</f>
        <v>0</v>
      </c>
      <c r="F83" s="49">
        <f>E83/B83*100</f>
        <v>0</v>
      </c>
      <c r="G83" s="49">
        <f>E83/C83*100</f>
        <v>0</v>
      </c>
      <c r="H83" s="27">
        <f>H84+H85+H86+H87</f>
        <v>0</v>
      </c>
      <c r="I83" s="27">
        <f aca="true" t="shared" si="25" ref="I83:AE83">I84+I85+I86+I87</f>
        <v>0</v>
      </c>
      <c r="J83" s="27">
        <f t="shared" si="25"/>
        <v>137.9</v>
      </c>
      <c r="K83" s="27">
        <f t="shared" si="25"/>
        <v>0</v>
      </c>
      <c r="L83" s="27">
        <f t="shared" si="25"/>
        <v>240</v>
      </c>
      <c r="M83" s="27">
        <f t="shared" si="25"/>
        <v>0</v>
      </c>
      <c r="N83" s="27">
        <f t="shared" si="25"/>
        <v>398.6</v>
      </c>
      <c r="O83" s="27">
        <f t="shared" si="25"/>
        <v>0</v>
      </c>
      <c r="P83" s="27">
        <f t="shared" si="25"/>
        <v>0</v>
      </c>
      <c r="Q83" s="27">
        <f t="shared" si="25"/>
        <v>0</v>
      </c>
      <c r="R83" s="27">
        <f t="shared" si="25"/>
        <v>0</v>
      </c>
      <c r="S83" s="27">
        <f t="shared" si="25"/>
        <v>0</v>
      </c>
      <c r="T83" s="27">
        <f t="shared" si="25"/>
        <v>0</v>
      </c>
      <c r="U83" s="27">
        <f t="shared" si="25"/>
        <v>0</v>
      </c>
      <c r="V83" s="27">
        <f t="shared" si="25"/>
        <v>0</v>
      </c>
      <c r="W83" s="27">
        <f t="shared" si="25"/>
        <v>0</v>
      </c>
      <c r="X83" s="27">
        <f t="shared" si="25"/>
        <v>0</v>
      </c>
      <c r="Y83" s="27">
        <f t="shared" si="25"/>
        <v>0</v>
      </c>
      <c r="Z83" s="27">
        <f t="shared" si="25"/>
        <v>0</v>
      </c>
      <c r="AA83" s="27">
        <f t="shared" si="25"/>
        <v>0</v>
      </c>
      <c r="AB83" s="27">
        <f t="shared" si="25"/>
        <v>0</v>
      </c>
      <c r="AC83" s="27">
        <f t="shared" si="25"/>
        <v>0</v>
      </c>
      <c r="AD83" s="27">
        <f t="shared" si="25"/>
        <v>0</v>
      </c>
      <c r="AE83" s="27">
        <f t="shared" si="25"/>
        <v>0</v>
      </c>
      <c r="AF83" s="112"/>
      <c r="AG83" s="36"/>
      <c r="AH83" s="44"/>
    </row>
    <row r="84" spans="1:34" s="12" customFormat="1" ht="18.75" customHeight="1">
      <c r="A84" s="2" t="s">
        <v>15</v>
      </c>
      <c r="B84" s="72">
        <f>H84+J84+L84+N84+P84+R84+T84+V84+X84+Z84+AB84+AD84</f>
        <v>0</v>
      </c>
      <c r="C84" s="72">
        <f>H84+J84</f>
        <v>0</v>
      </c>
      <c r="D84" s="72">
        <f>C84</f>
        <v>0</v>
      </c>
      <c r="E84" s="72">
        <f>I84+K84+M84+O84+Q84+S84+U84+W84+Y84+AA84+AC84+AE84</f>
        <v>0</v>
      </c>
      <c r="F84" s="46" t="e">
        <f>E84/B84*100</f>
        <v>#DIV/0!</v>
      </c>
      <c r="G84" s="46" t="e">
        <f>E84/C84*100</f>
        <v>#DIV/0!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112"/>
      <c r="AG84" s="36"/>
      <c r="AH84" s="44"/>
    </row>
    <row r="85" spans="1:34" s="12" customFormat="1" ht="18.75" customHeight="1">
      <c r="A85" s="2" t="s">
        <v>13</v>
      </c>
      <c r="B85" s="72">
        <f>H85+J85+L85+N85+P85+R85+T85+V85+X85+Z85+AB85+AD85</f>
        <v>0</v>
      </c>
      <c r="C85" s="72">
        <f>H85+J85</f>
        <v>0</v>
      </c>
      <c r="D85" s="72">
        <f>C85</f>
        <v>0</v>
      </c>
      <c r="E85" s="72">
        <f>I85+K85+M85+O85+Q85+S85+U85+W85+Y85+AA85+AC85+AE85</f>
        <v>0</v>
      </c>
      <c r="F85" s="46" t="e">
        <f>E85/B85*100</f>
        <v>#DIV/0!</v>
      </c>
      <c r="G85" s="46" t="e">
        <f>E85/C85*100</f>
        <v>#DIV/0!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112"/>
      <c r="AG85" s="36"/>
      <c r="AH85" s="44"/>
    </row>
    <row r="86" spans="1:34" s="12" customFormat="1" ht="18.75" customHeight="1">
      <c r="A86" s="2" t="s">
        <v>14</v>
      </c>
      <c r="B86" s="72">
        <f>H86+J86+L86+N86+P86+R86+T86+V86+X86+Z86+AB86+AD86</f>
        <v>776.5</v>
      </c>
      <c r="C86" s="72">
        <f>H86+J86</f>
        <v>137.9</v>
      </c>
      <c r="D86" s="72">
        <f>C86</f>
        <v>137.9</v>
      </c>
      <c r="E86" s="72">
        <f>I86+K86+M86+O86+Q86+S86+U86+W86+Y86+AA86+AC86+AE86</f>
        <v>0</v>
      </c>
      <c r="F86" s="46">
        <f>E86/B86*100</f>
        <v>0</v>
      </c>
      <c r="G86" s="46">
        <f>E86/C86*100</f>
        <v>0</v>
      </c>
      <c r="H86" s="28">
        <v>0</v>
      </c>
      <c r="I86" s="28">
        <v>0</v>
      </c>
      <c r="J86" s="28">
        <v>137.9</v>
      </c>
      <c r="K86" s="28">
        <v>0</v>
      </c>
      <c r="L86" s="28">
        <v>240</v>
      </c>
      <c r="M86" s="28">
        <v>0</v>
      </c>
      <c r="N86" s="28">
        <v>398.6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112"/>
      <c r="AG86" s="36"/>
      <c r="AH86" s="44"/>
    </row>
    <row r="87" spans="1:34" s="12" customFormat="1" ht="18.75" customHeight="1">
      <c r="A87" s="48" t="s">
        <v>43</v>
      </c>
      <c r="B87" s="72">
        <f>H87+J87+L87+N87+P87+R87+T87+V87+X87+Z87+AB87+AD87</f>
        <v>0</v>
      </c>
      <c r="C87" s="72">
        <f>H87+J87</f>
        <v>0</v>
      </c>
      <c r="D87" s="72">
        <f>C87</f>
        <v>0</v>
      </c>
      <c r="E87" s="72">
        <f>I87+K87+M87+O87+Q87+S87+U87+W87+Y87+AA87+AC87+AE87</f>
        <v>0</v>
      </c>
      <c r="F87" s="46" t="e">
        <f>E87/B87*100</f>
        <v>#DIV/0!</v>
      </c>
      <c r="G87" s="46" t="e">
        <f>E87/C87*100</f>
        <v>#DIV/0!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112"/>
      <c r="AG87" s="36"/>
      <c r="AH87" s="44"/>
    </row>
    <row r="88" spans="1:34" s="12" customFormat="1" ht="18.75" customHeight="1">
      <c r="A88" s="48" t="s">
        <v>29</v>
      </c>
      <c r="B88" s="72"/>
      <c r="C88" s="72"/>
      <c r="D88" s="72"/>
      <c r="E88" s="72"/>
      <c r="F88" s="46"/>
      <c r="G88" s="46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111"/>
      <c r="AG88" s="36"/>
      <c r="AH88" s="44"/>
    </row>
    <row r="89" spans="1:34" s="12" customFormat="1" ht="18.75" customHeight="1">
      <c r="A89" s="47" t="s">
        <v>16</v>
      </c>
      <c r="B89" s="71">
        <f>B90+B91+B92+B93</f>
        <v>0</v>
      </c>
      <c r="C89" s="71">
        <f>C90+C91+C92+C93</f>
        <v>0</v>
      </c>
      <c r="D89" s="71">
        <f>D90+D91+D92+D93</f>
        <v>0</v>
      </c>
      <c r="E89" s="71">
        <f>E90+E91+E92+E93</f>
        <v>0</v>
      </c>
      <c r="F89" s="49" t="e">
        <f>E89/B89*100</f>
        <v>#DIV/0!</v>
      </c>
      <c r="G89" s="49" t="e">
        <f>E89/C89*100</f>
        <v>#DIV/0!</v>
      </c>
      <c r="H89" s="27">
        <f aca="true" t="shared" si="26" ref="H89:AE89">H90+H91+H92+H93</f>
        <v>0</v>
      </c>
      <c r="I89" s="27">
        <f t="shared" si="26"/>
        <v>0</v>
      </c>
      <c r="J89" s="27">
        <f t="shared" si="26"/>
        <v>0</v>
      </c>
      <c r="K89" s="27">
        <f t="shared" si="26"/>
        <v>0</v>
      </c>
      <c r="L89" s="27">
        <f t="shared" si="26"/>
        <v>0</v>
      </c>
      <c r="M89" s="27">
        <f t="shared" si="26"/>
        <v>0</v>
      </c>
      <c r="N89" s="27">
        <f t="shared" si="26"/>
        <v>0</v>
      </c>
      <c r="O89" s="27">
        <f t="shared" si="26"/>
        <v>0</v>
      </c>
      <c r="P89" s="27">
        <f t="shared" si="26"/>
        <v>0</v>
      </c>
      <c r="Q89" s="27">
        <f t="shared" si="26"/>
        <v>0</v>
      </c>
      <c r="R89" s="27">
        <f t="shared" si="26"/>
        <v>0</v>
      </c>
      <c r="S89" s="27">
        <f t="shared" si="26"/>
        <v>0</v>
      </c>
      <c r="T89" s="27">
        <f t="shared" si="26"/>
        <v>0</v>
      </c>
      <c r="U89" s="27">
        <f t="shared" si="26"/>
        <v>0</v>
      </c>
      <c r="V89" s="27">
        <f t="shared" si="26"/>
        <v>0</v>
      </c>
      <c r="W89" s="27">
        <f t="shared" si="26"/>
        <v>0</v>
      </c>
      <c r="X89" s="27">
        <f t="shared" si="26"/>
        <v>0</v>
      </c>
      <c r="Y89" s="27">
        <f t="shared" si="26"/>
        <v>0</v>
      </c>
      <c r="Z89" s="27">
        <f t="shared" si="26"/>
        <v>0</v>
      </c>
      <c r="AA89" s="27">
        <f t="shared" si="26"/>
        <v>0</v>
      </c>
      <c r="AB89" s="27">
        <f t="shared" si="26"/>
        <v>0</v>
      </c>
      <c r="AC89" s="27">
        <f t="shared" si="26"/>
        <v>0</v>
      </c>
      <c r="AD89" s="27">
        <f t="shared" si="26"/>
        <v>0</v>
      </c>
      <c r="AE89" s="27">
        <f t="shared" si="26"/>
        <v>0</v>
      </c>
      <c r="AF89" s="112"/>
      <c r="AG89" s="36"/>
      <c r="AH89" s="44"/>
    </row>
    <row r="90" spans="1:34" s="12" customFormat="1" ht="18.75" customHeight="1">
      <c r="A90" s="2" t="s">
        <v>15</v>
      </c>
      <c r="B90" s="72">
        <f>H90+J90+L90+N90+P90+R90+T90+V90+X90+Z90+AB90+AD90</f>
        <v>0</v>
      </c>
      <c r="C90" s="72">
        <f>H90+J90</f>
        <v>0</v>
      </c>
      <c r="D90" s="72">
        <f>C90</f>
        <v>0</v>
      </c>
      <c r="E90" s="72">
        <f>I90+K90+M90+O90+Q90+S90+U90+W90+Y90+AA90+AC90+AE90</f>
        <v>0</v>
      </c>
      <c r="F90" s="46" t="e">
        <f>E90/B90*100</f>
        <v>#DIV/0!</v>
      </c>
      <c r="G90" s="46" t="e">
        <f>E90/C90*100</f>
        <v>#DIV/0!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112"/>
      <c r="AG90" s="36"/>
      <c r="AH90" s="44"/>
    </row>
    <row r="91" spans="1:34" s="12" customFormat="1" ht="18.75" customHeight="1">
      <c r="A91" s="2" t="s">
        <v>13</v>
      </c>
      <c r="B91" s="72">
        <f>H91+J91+L91+N91+P91+R91+T91+V91+X91+Z91+AB91+AD91</f>
        <v>0</v>
      </c>
      <c r="C91" s="72">
        <f>H91+J91</f>
        <v>0</v>
      </c>
      <c r="D91" s="72">
        <f>C91</f>
        <v>0</v>
      </c>
      <c r="E91" s="72">
        <f>I91+K91+M91+O91+Q91+S91+U91+W91+Y91+AA91+AC91+AE91</f>
        <v>0</v>
      </c>
      <c r="F91" s="46" t="e">
        <f>E91/B91*100</f>
        <v>#DIV/0!</v>
      </c>
      <c r="G91" s="46" t="e">
        <f>E91/C91*100</f>
        <v>#DIV/0!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112"/>
      <c r="AG91" s="36"/>
      <c r="AH91" s="44"/>
    </row>
    <row r="92" spans="1:34" s="12" customFormat="1" ht="18.75" customHeight="1">
      <c r="A92" s="2" t="s">
        <v>14</v>
      </c>
      <c r="B92" s="72">
        <f>H92+J92+L92+N92+P92+R92+T92+V92+X92+Z92+AB92+AD92</f>
        <v>0</v>
      </c>
      <c r="C92" s="72">
        <f>H92+J92</f>
        <v>0</v>
      </c>
      <c r="D92" s="72">
        <f>C92</f>
        <v>0</v>
      </c>
      <c r="E92" s="72">
        <f>I92+K92+M92+O92+Q92+S92+U92+W92+Y92+AA92+AC92+AE92</f>
        <v>0</v>
      </c>
      <c r="F92" s="46" t="e">
        <f>E92/B92*100</f>
        <v>#DIV/0!</v>
      </c>
      <c r="G92" s="46" t="e">
        <f>E92/C92*100</f>
        <v>#DIV/0!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112"/>
      <c r="AG92" s="36"/>
      <c r="AH92" s="44"/>
    </row>
    <row r="93" spans="1:34" s="12" customFormat="1" ht="18.75" customHeight="1">
      <c r="A93" s="48" t="s">
        <v>43</v>
      </c>
      <c r="B93" s="72">
        <f>H93+J93+L93+N93+P93+R93+T93+V93+X93+Z93+AB93+AD93</f>
        <v>0</v>
      </c>
      <c r="C93" s="72">
        <f>H93+J93</f>
        <v>0</v>
      </c>
      <c r="D93" s="72">
        <f>C93</f>
        <v>0</v>
      </c>
      <c r="E93" s="72">
        <f>I93+K93+M93+O93+Q93+S93+U93+W93+Y93+AA93+AC93+AE93</f>
        <v>0</v>
      </c>
      <c r="F93" s="46" t="e">
        <f>E93/B93*100</f>
        <v>#DIV/0!</v>
      </c>
      <c r="G93" s="46" t="e">
        <f>E93/C93*100</f>
        <v>#DIV/0!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112"/>
      <c r="AG93" s="36"/>
      <c r="AH93" s="44"/>
    </row>
    <row r="94" spans="1:34" s="12" customFormat="1" ht="18.75" customHeight="1">
      <c r="A94" s="48" t="s">
        <v>30</v>
      </c>
      <c r="B94" s="72"/>
      <c r="C94" s="72"/>
      <c r="D94" s="72"/>
      <c r="E94" s="72"/>
      <c r="F94" s="46"/>
      <c r="G94" s="46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111"/>
      <c r="AG94" s="36"/>
      <c r="AH94" s="44"/>
    </row>
    <row r="95" spans="1:34" s="12" customFormat="1" ht="18.75" customHeight="1">
      <c r="A95" s="77" t="s">
        <v>16</v>
      </c>
      <c r="B95" s="71">
        <f>B96+B97+B98+B99</f>
        <v>260</v>
      </c>
      <c r="C95" s="71">
        <f>C96+C97+C98+C99</f>
        <v>0</v>
      </c>
      <c r="D95" s="71">
        <f>D96+D97+D98+D99</f>
        <v>0</v>
      </c>
      <c r="E95" s="71">
        <f>E96+E97+E98+E99</f>
        <v>0</v>
      </c>
      <c r="F95" s="49">
        <f>E95/B95*100</f>
        <v>0</v>
      </c>
      <c r="G95" s="49" t="e">
        <f>E95/C95*100</f>
        <v>#DIV/0!</v>
      </c>
      <c r="H95" s="27">
        <f aca="true" t="shared" si="27" ref="H95:AE95">H96+H97+H98+H99</f>
        <v>0</v>
      </c>
      <c r="I95" s="27">
        <f t="shared" si="27"/>
        <v>0</v>
      </c>
      <c r="J95" s="27">
        <f t="shared" si="27"/>
        <v>0</v>
      </c>
      <c r="K95" s="27">
        <f t="shared" si="27"/>
        <v>0</v>
      </c>
      <c r="L95" s="27">
        <f t="shared" si="27"/>
        <v>0</v>
      </c>
      <c r="M95" s="27">
        <f t="shared" si="27"/>
        <v>0</v>
      </c>
      <c r="N95" s="27">
        <f t="shared" si="27"/>
        <v>260</v>
      </c>
      <c r="O95" s="27">
        <f t="shared" si="27"/>
        <v>0</v>
      </c>
      <c r="P95" s="27">
        <f t="shared" si="27"/>
        <v>0</v>
      </c>
      <c r="Q95" s="27">
        <f t="shared" si="27"/>
        <v>0</v>
      </c>
      <c r="R95" s="27">
        <f t="shared" si="27"/>
        <v>0</v>
      </c>
      <c r="S95" s="27">
        <f t="shared" si="27"/>
        <v>0</v>
      </c>
      <c r="T95" s="27">
        <f t="shared" si="27"/>
        <v>0</v>
      </c>
      <c r="U95" s="27">
        <f t="shared" si="27"/>
        <v>0</v>
      </c>
      <c r="V95" s="27">
        <f t="shared" si="27"/>
        <v>0</v>
      </c>
      <c r="W95" s="27">
        <f t="shared" si="27"/>
        <v>0</v>
      </c>
      <c r="X95" s="27">
        <f t="shared" si="27"/>
        <v>0</v>
      </c>
      <c r="Y95" s="27">
        <f t="shared" si="27"/>
        <v>0</v>
      </c>
      <c r="Z95" s="27">
        <f t="shared" si="27"/>
        <v>0</v>
      </c>
      <c r="AA95" s="27">
        <f t="shared" si="27"/>
        <v>0</v>
      </c>
      <c r="AB95" s="27">
        <f t="shared" si="27"/>
        <v>0</v>
      </c>
      <c r="AC95" s="27">
        <f t="shared" si="27"/>
        <v>0</v>
      </c>
      <c r="AD95" s="27">
        <f t="shared" si="27"/>
        <v>0</v>
      </c>
      <c r="AE95" s="27">
        <f t="shared" si="27"/>
        <v>0</v>
      </c>
      <c r="AF95" s="112"/>
      <c r="AG95" s="36"/>
      <c r="AH95" s="44"/>
    </row>
    <row r="96" spans="1:34" s="12" customFormat="1" ht="18.75" customHeight="1">
      <c r="A96" s="48" t="s">
        <v>15</v>
      </c>
      <c r="B96" s="72">
        <f>H96+J96+L96+N96+P96+R96+T96+V96+X96+Z96+AB96+AD96</f>
        <v>0</v>
      </c>
      <c r="C96" s="72">
        <f>H96+J96</f>
        <v>0</v>
      </c>
      <c r="D96" s="72">
        <f>C96</f>
        <v>0</v>
      </c>
      <c r="E96" s="72">
        <f>I96+K96+M96+O96+Q96+S96+U96+W96+Y96+AA96+AC96+AE96</f>
        <v>0</v>
      </c>
      <c r="F96" s="46" t="e">
        <f>E96/B96*100</f>
        <v>#DIV/0!</v>
      </c>
      <c r="G96" s="46" t="e">
        <f>E96/C96*100</f>
        <v>#DIV/0!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112"/>
      <c r="AG96" s="36"/>
      <c r="AH96" s="44"/>
    </row>
    <row r="97" spans="1:34" s="12" customFormat="1" ht="18.75" customHeight="1">
      <c r="A97" s="48" t="s">
        <v>13</v>
      </c>
      <c r="B97" s="72">
        <f>H97+J97+L97+N97+P97+R97+T97+V97+X97+Z97+AB97+AD97</f>
        <v>0</v>
      </c>
      <c r="C97" s="72">
        <f>H97+J97</f>
        <v>0</v>
      </c>
      <c r="D97" s="72">
        <f>C97</f>
        <v>0</v>
      </c>
      <c r="E97" s="72">
        <f>I97+K97+M97+O97+Q97+S97+U97+W97+Y97+AA97+AC97+AE97</f>
        <v>0</v>
      </c>
      <c r="F97" s="46" t="e">
        <f>E97/B97*100</f>
        <v>#DIV/0!</v>
      </c>
      <c r="G97" s="46" t="e">
        <f>E97/C97*100</f>
        <v>#DIV/0!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112"/>
      <c r="AG97" s="36"/>
      <c r="AH97" s="44"/>
    </row>
    <row r="98" spans="1:34" s="12" customFormat="1" ht="18.75" customHeight="1">
      <c r="A98" s="48" t="s">
        <v>14</v>
      </c>
      <c r="B98" s="72">
        <f>H98+J98+L98+N98+P98+R98+T98+V98+X98+Z98+AB98+AD98</f>
        <v>260</v>
      </c>
      <c r="C98" s="72">
        <f>H98+J98</f>
        <v>0</v>
      </c>
      <c r="D98" s="72">
        <f>C98</f>
        <v>0</v>
      </c>
      <c r="E98" s="72">
        <f>I98+K98+M98+O98+Q98+S98+U98+W98+Y98+AA98+AC98+AE98</f>
        <v>0</v>
      </c>
      <c r="F98" s="46">
        <f>E98/B98*100</f>
        <v>0</v>
      </c>
      <c r="G98" s="46" t="e">
        <f>E98/C98*100</f>
        <v>#DIV/0!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260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112"/>
      <c r="AG98" s="36"/>
      <c r="AH98" s="44"/>
    </row>
    <row r="99" spans="1:34" s="12" customFormat="1" ht="18.75" customHeight="1">
      <c r="A99" s="48" t="s">
        <v>43</v>
      </c>
      <c r="B99" s="72">
        <f>H99+J99+L99+N99+P99+R99+T99+V99+X99+Z99+AB99+AD99</f>
        <v>0</v>
      </c>
      <c r="C99" s="72">
        <f>H99+J99</f>
        <v>0</v>
      </c>
      <c r="D99" s="72">
        <f>C99</f>
        <v>0</v>
      </c>
      <c r="E99" s="72">
        <f>I99+K99+M99+O99+Q99+S99+U99+W99+Y99+AA99+AC99+AE99</f>
        <v>0</v>
      </c>
      <c r="F99" s="46" t="e">
        <f>E99/B99*100</f>
        <v>#DIV/0!</v>
      </c>
      <c r="G99" s="46" t="e">
        <f>E99/C99*100</f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113"/>
      <c r="AG99" s="36"/>
      <c r="AH99" s="44"/>
    </row>
    <row r="100" spans="1:34" s="12" customFormat="1" ht="409.5" customHeight="1">
      <c r="A100" s="48" t="s">
        <v>49</v>
      </c>
      <c r="B100" s="72"/>
      <c r="C100" s="72"/>
      <c r="D100" s="72"/>
      <c r="E100" s="72"/>
      <c r="F100" s="46"/>
      <c r="G100" s="46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111" t="s">
        <v>77</v>
      </c>
      <c r="AG100" s="36"/>
      <c r="AH100" s="44"/>
    </row>
    <row r="101" spans="1:34" s="12" customFormat="1" ht="18.75" customHeight="1">
      <c r="A101" s="77" t="s">
        <v>16</v>
      </c>
      <c r="B101" s="71">
        <f>B102+B103+B104+B105</f>
        <v>300004.95999999996</v>
      </c>
      <c r="C101" s="71">
        <f>C102+C103+C104+C105</f>
        <v>20155.489999999998</v>
      </c>
      <c r="D101" s="71">
        <f>D102+D103+D104+D105</f>
        <v>20155.489999999998</v>
      </c>
      <c r="E101" s="71">
        <f>E102+E103+E104+E105</f>
        <v>20155.489999999998</v>
      </c>
      <c r="F101" s="49">
        <f>E101/B101*100</f>
        <v>6.718385589358256</v>
      </c>
      <c r="G101" s="49">
        <f>E101/C101*100</f>
        <v>100</v>
      </c>
      <c r="H101" s="27">
        <f aca="true" t="shared" si="28" ref="H101:AE101">H102+H103+H104+H105</f>
        <v>9162.49</v>
      </c>
      <c r="I101" s="27">
        <f t="shared" si="28"/>
        <v>9162.49</v>
      </c>
      <c r="J101" s="27">
        <f t="shared" si="28"/>
        <v>10993</v>
      </c>
      <c r="K101" s="27">
        <f t="shared" si="28"/>
        <v>10993</v>
      </c>
      <c r="L101" s="27">
        <f t="shared" si="28"/>
        <v>0</v>
      </c>
      <c r="M101" s="27">
        <f t="shared" si="28"/>
        <v>0</v>
      </c>
      <c r="N101" s="27">
        <f t="shared" si="28"/>
        <v>56454.28</v>
      </c>
      <c r="O101" s="27">
        <f t="shared" si="28"/>
        <v>0</v>
      </c>
      <c r="P101" s="27">
        <f t="shared" si="28"/>
        <v>222187.94</v>
      </c>
      <c r="Q101" s="27">
        <f t="shared" si="28"/>
        <v>0</v>
      </c>
      <c r="R101" s="27">
        <f t="shared" si="28"/>
        <v>0</v>
      </c>
      <c r="S101" s="27">
        <f t="shared" si="28"/>
        <v>0</v>
      </c>
      <c r="T101" s="27">
        <f t="shared" si="28"/>
        <v>1207.25</v>
      </c>
      <c r="U101" s="27">
        <f t="shared" si="28"/>
        <v>0</v>
      </c>
      <c r="V101" s="27">
        <f t="shared" si="28"/>
        <v>0</v>
      </c>
      <c r="W101" s="27">
        <f t="shared" si="28"/>
        <v>0</v>
      </c>
      <c r="X101" s="27">
        <f t="shared" si="28"/>
        <v>0</v>
      </c>
      <c r="Y101" s="27">
        <f t="shared" si="28"/>
        <v>0</v>
      </c>
      <c r="Z101" s="27">
        <f t="shared" si="28"/>
        <v>0</v>
      </c>
      <c r="AA101" s="27">
        <f t="shared" si="28"/>
        <v>0</v>
      </c>
      <c r="AB101" s="27">
        <f t="shared" si="28"/>
        <v>0</v>
      </c>
      <c r="AC101" s="27">
        <f t="shared" si="28"/>
        <v>0</v>
      </c>
      <c r="AD101" s="27">
        <f t="shared" si="28"/>
        <v>0</v>
      </c>
      <c r="AE101" s="27">
        <f t="shared" si="28"/>
        <v>0</v>
      </c>
      <c r="AF101" s="112"/>
      <c r="AG101" s="36"/>
      <c r="AH101" s="44"/>
    </row>
    <row r="102" spans="1:34" s="12" customFormat="1" ht="18.75" customHeight="1">
      <c r="A102" s="48" t="s">
        <v>15</v>
      </c>
      <c r="B102" s="72">
        <f>H102+J102+L102+N102+P102+R102+T102+V102+X102+Z102+AB102+AD102</f>
        <v>0</v>
      </c>
      <c r="C102" s="72">
        <f>H102+J102</f>
        <v>0</v>
      </c>
      <c r="D102" s="72">
        <f>C102</f>
        <v>0</v>
      </c>
      <c r="E102" s="72">
        <f>I102+K102+M102+O102+Q102+S102+U102+W102+Y102+AA102+AC102+AE102</f>
        <v>0</v>
      </c>
      <c r="F102" s="46" t="e">
        <f>E102/B102*100</f>
        <v>#DIV/0!</v>
      </c>
      <c r="G102" s="46" t="e">
        <f>E102/C102*100</f>
        <v>#DIV/0!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112"/>
      <c r="AG102" s="36"/>
      <c r="AH102" s="44"/>
    </row>
    <row r="103" spans="1:34" s="12" customFormat="1" ht="18.75" customHeight="1">
      <c r="A103" s="48" t="s">
        <v>13</v>
      </c>
      <c r="B103" s="72">
        <f>H103+J103+L103+N103+P103+R103+T103+V103+X103+Z103+AB103+AD103</f>
        <v>0</v>
      </c>
      <c r="C103" s="72">
        <f>H103+J103</f>
        <v>0</v>
      </c>
      <c r="D103" s="72">
        <f>C103</f>
        <v>0</v>
      </c>
      <c r="E103" s="72">
        <f>I103+K103+M103+O103+Q103+S103+U103+W103+Y103+AA103+AC103+AE103</f>
        <v>0</v>
      </c>
      <c r="F103" s="46" t="e">
        <f>E103/B103*100</f>
        <v>#DIV/0!</v>
      </c>
      <c r="G103" s="46" t="e">
        <f>E103/C103*100</f>
        <v>#DIV/0!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112"/>
      <c r="AG103" s="36"/>
      <c r="AH103" s="44"/>
    </row>
    <row r="104" spans="1:34" s="12" customFormat="1" ht="18.75" customHeight="1">
      <c r="A104" s="48" t="s">
        <v>14</v>
      </c>
      <c r="B104" s="72">
        <f>H104+J104+L104+N104+P104+R104+T104+V104+X104+Z104+AB104+AD104</f>
        <v>0</v>
      </c>
      <c r="C104" s="72">
        <f>H104+J104</f>
        <v>0</v>
      </c>
      <c r="D104" s="72">
        <f>C104</f>
        <v>0</v>
      </c>
      <c r="E104" s="72">
        <f>I104+K104+M104+O104+Q104+S104+U104+W104+Y104+AA104+AC104+AE104</f>
        <v>0</v>
      </c>
      <c r="F104" s="46" t="e">
        <f>E104/B104*100</f>
        <v>#DIV/0!</v>
      </c>
      <c r="G104" s="46" t="e">
        <f>E104/C104*100</f>
        <v>#DIV/0!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112"/>
      <c r="AG104" s="36"/>
      <c r="AH104" s="44"/>
    </row>
    <row r="105" spans="1:34" s="12" customFormat="1" ht="18.75" customHeight="1">
      <c r="A105" s="48" t="s">
        <v>43</v>
      </c>
      <c r="B105" s="72">
        <f>H105+J105+L105+N105+P105+R105+T105+V105+X105+Z105+AB105+AD105</f>
        <v>300004.95999999996</v>
      </c>
      <c r="C105" s="72">
        <f>H105+J105</f>
        <v>20155.489999999998</v>
      </c>
      <c r="D105" s="72">
        <f>C105</f>
        <v>20155.489999999998</v>
      </c>
      <c r="E105" s="72">
        <f>I105+K105+M105+O105+Q105+S105+U105+W105+Y105+AA105+AC105+AE105</f>
        <v>20155.489999999998</v>
      </c>
      <c r="F105" s="46">
        <f>E105/B105*100</f>
        <v>6.718385589358256</v>
      </c>
      <c r="G105" s="46">
        <f>E105/C105*100</f>
        <v>100</v>
      </c>
      <c r="H105" s="28">
        <v>9162.49</v>
      </c>
      <c r="I105" s="28">
        <v>9162.49</v>
      </c>
      <c r="J105" s="28">
        <v>10993</v>
      </c>
      <c r="K105" s="28">
        <v>10993</v>
      </c>
      <c r="L105" s="28">
        <v>0</v>
      </c>
      <c r="M105" s="28">
        <v>0</v>
      </c>
      <c r="N105" s="28">
        <v>56454.28</v>
      </c>
      <c r="O105" s="28">
        <v>0</v>
      </c>
      <c r="P105" s="28">
        <v>222187.94</v>
      </c>
      <c r="Q105" s="28">
        <v>0</v>
      </c>
      <c r="R105" s="28">
        <v>0</v>
      </c>
      <c r="S105" s="28">
        <v>0</v>
      </c>
      <c r="T105" s="28">
        <v>1207.25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112"/>
      <c r="AG105" s="36"/>
      <c r="AH105" s="44"/>
    </row>
    <row r="106" spans="1:34" s="12" customFormat="1" ht="37.5" customHeight="1">
      <c r="A106" s="59" t="s">
        <v>50</v>
      </c>
      <c r="B106" s="69"/>
      <c r="C106" s="69"/>
      <c r="D106" s="69"/>
      <c r="E106" s="69"/>
      <c r="F106" s="43"/>
      <c r="G106" s="43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106"/>
      <c r="AG106" s="36"/>
      <c r="AH106" s="44"/>
    </row>
    <row r="107" spans="1:34" s="12" customFormat="1" ht="18.75" customHeight="1">
      <c r="A107" s="29" t="s">
        <v>16</v>
      </c>
      <c r="B107" s="68">
        <f>B108+B109+B110+B111</f>
        <v>419.9</v>
      </c>
      <c r="C107" s="68">
        <f>C108+C109+C110+C111</f>
        <v>1.325</v>
      </c>
      <c r="D107" s="68">
        <f>D108+D109+D110+D111</f>
        <v>1.325</v>
      </c>
      <c r="E107" s="68">
        <f>E108+E109+E110+E111</f>
        <v>1.33</v>
      </c>
      <c r="F107" s="64">
        <f>E107/B107*100</f>
        <v>0.31674208144796384</v>
      </c>
      <c r="G107" s="64">
        <f>E107/C107*100</f>
        <v>100.37735849056604</v>
      </c>
      <c r="H107" s="68">
        <f aca="true" t="shared" si="29" ref="H107:AE107">H108+H109+H110+H111</f>
        <v>0</v>
      </c>
      <c r="I107" s="68">
        <f t="shared" si="29"/>
        <v>0</v>
      </c>
      <c r="J107" s="68">
        <f t="shared" si="29"/>
        <v>1.325</v>
      </c>
      <c r="K107" s="68">
        <f t="shared" si="29"/>
        <v>1.33</v>
      </c>
      <c r="L107" s="68">
        <f t="shared" si="29"/>
        <v>23.924999999999997</v>
      </c>
      <c r="M107" s="68">
        <f t="shared" si="29"/>
        <v>0</v>
      </c>
      <c r="N107" s="68">
        <f t="shared" si="29"/>
        <v>19.125</v>
      </c>
      <c r="O107" s="68">
        <f t="shared" si="29"/>
        <v>0</v>
      </c>
      <c r="P107" s="68">
        <f t="shared" si="29"/>
        <v>107.875</v>
      </c>
      <c r="Q107" s="68">
        <f t="shared" si="29"/>
        <v>0</v>
      </c>
      <c r="R107" s="68">
        <f t="shared" si="29"/>
        <v>19.125</v>
      </c>
      <c r="S107" s="68">
        <f t="shared" si="29"/>
        <v>0</v>
      </c>
      <c r="T107" s="68">
        <f t="shared" si="29"/>
        <v>19.125</v>
      </c>
      <c r="U107" s="68">
        <f t="shared" si="29"/>
        <v>0</v>
      </c>
      <c r="V107" s="68">
        <f t="shared" si="29"/>
        <v>19.125</v>
      </c>
      <c r="W107" s="68">
        <f t="shared" si="29"/>
        <v>0</v>
      </c>
      <c r="X107" s="68">
        <f t="shared" si="29"/>
        <v>77.27499999999999</v>
      </c>
      <c r="Y107" s="68">
        <f t="shared" si="29"/>
        <v>0</v>
      </c>
      <c r="Z107" s="68">
        <f t="shared" si="29"/>
        <v>88.625</v>
      </c>
      <c r="AA107" s="68">
        <f t="shared" si="29"/>
        <v>0</v>
      </c>
      <c r="AB107" s="68">
        <f t="shared" si="29"/>
        <v>18.625</v>
      </c>
      <c r="AC107" s="68">
        <f t="shared" si="29"/>
        <v>0</v>
      </c>
      <c r="AD107" s="68">
        <f t="shared" si="29"/>
        <v>25.75</v>
      </c>
      <c r="AE107" s="68">
        <f t="shared" si="29"/>
        <v>0</v>
      </c>
      <c r="AF107" s="106"/>
      <c r="AG107" s="36"/>
      <c r="AH107" s="44"/>
    </row>
    <row r="108" spans="1:34" s="12" customFormat="1" ht="18.75" customHeight="1">
      <c r="A108" s="33" t="s">
        <v>15</v>
      </c>
      <c r="B108" s="69">
        <f aca="true" t="shared" si="30" ref="B108:E110">B115+B122+B129</f>
        <v>0</v>
      </c>
      <c r="C108" s="69">
        <f t="shared" si="30"/>
        <v>0</v>
      </c>
      <c r="D108" s="69">
        <f t="shared" si="30"/>
        <v>0</v>
      </c>
      <c r="E108" s="69">
        <f t="shared" si="30"/>
        <v>0</v>
      </c>
      <c r="F108" s="43" t="e">
        <f>E108/B108*100</f>
        <v>#DIV/0!</v>
      </c>
      <c r="G108" s="43" t="e">
        <f>E108/C108*100</f>
        <v>#DIV/0!</v>
      </c>
      <c r="H108" s="69">
        <f aca="true" t="shared" si="31" ref="H108:AE108">H115+H122+H129</f>
        <v>0</v>
      </c>
      <c r="I108" s="69">
        <f t="shared" si="31"/>
        <v>0</v>
      </c>
      <c r="J108" s="69">
        <f t="shared" si="31"/>
        <v>0</v>
      </c>
      <c r="K108" s="69">
        <f t="shared" si="31"/>
        <v>0</v>
      </c>
      <c r="L108" s="69">
        <f t="shared" si="31"/>
        <v>0</v>
      </c>
      <c r="M108" s="69">
        <f t="shared" si="31"/>
        <v>0</v>
      </c>
      <c r="N108" s="69">
        <f t="shared" si="31"/>
        <v>0</v>
      </c>
      <c r="O108" s="69">
        <f t="shared" si="31"/>
        <v>0</v>
      </c>
      <c r="P108" s="69">
        <f t="shared" si="31"/>
        <v>0</v>
      </c>
      <c r="Q108" s="69">
        <f t="shared" si="31"/>
        <v>0</v>
      </c>
      <c r="R108" s="69">
        <f t="shared" si="31"/>
        <v>0</v>
      </c>
      <c r="S108" s="69">
        <f t="shared" si="31"/>
        <v>0</v>
      </c>
      <c r="T108" s="69">
        <f t="shared" si="31"/>
        <v>0</v>
      </c>
      <c r="U108" s="69">
        <f t="shared" si="31"/>
        <v>0</v>
      </c>
      <c r="V108" s="69">
        <f t="shared" si="31"/>
        <v>0</v>
      </c>
      <c r="W108" s="69">
        <f t="shared" si="31"/>
        <v>0</v>
      </c>
      <c r="X108" s="69">
        <f t="shared" si="31"/>
        <v>0</v>
      </c>
      <c r="Y108" s="69">
        <f t="shared" si="31"/>
        <v>0</v>
      </c>
      <c r="Z108" s="69">
        <f t="shared" si="31"/>
        <v>0</v>
      </c>
      <c r="AA108" s="69">
        <f t="shared" si="31"/>
        <v>0</v>
      </c>
      <c r="AB108" s="69">
        <f t="shared" si="31"/>
        <v>0</v>
      </c>
      <c r="AC108" s="69">
        <f t="shared" si="31"/>
        <v>0</v>
      </c>
      <c r="AD108" s="69">
        <f t="shared" si="31"/>
        <v>0</v>
      </c>
      <c r="AE108" s="69">
        <f t="shared" si="31"/>
        <v>0</v>
      </c>
      <c r="AF108" s="106"/>
      <c r="AG108" s="36"/>
      <c r="AH108" s="44"/>
    </row>
    <row r="109" spans="1:34" s="12" customFormat="1" ht="18.75" customHeight="1">
      <c r="A109" s="33" t="s">
        <v>13</v>
      </c>
      <c r="B109" s="69">
        <f t="shared" si="30"/>
        <v>335.9</v>
      </c>
      <c r="C109" s="69">
        <f t="shared" si="30"/>
        <v>0</v>
      </c>
      <c r="D109" s="69">
        <f t="shared" si="30"/>
        <v>0</v>
      </c>
      <c r="E109" s="69">
        <f t="shared" si="30"/>
        <v>0</v>
      </c>
      <c r="F109" s="43">
        <f>E109/B109*100</f>
        <v>0</v>
      </c>
      <c r="G109" s="43" t="e">
        <f>E109/C109*100</f>
        <v>#DIV/0!</v>
      </c>
      <c r="H109" s="69">
        <f aca="true" t="shared" si="32" ref="H109:AE109">H116+H123+H130</f>
        <v>0</v>
      </c>
      <c r="I109" s="69">
        <f t="shared" si="32"/>
        <v>0</v>
      </c>
      <c r="J109" s="69">
        <f t="shared" si="32"/>
        <v>0</v>
      </c>
      <c r="K109" s="69">
        <f t="shared" si="32"/>
        <v>0</v>
      </c>
      <c r="L109" s="69">
        <f t="shared" si="32"/>
        <v>10.6</v>
      </c>
      <c r="M109" s="69">
        <f t="shared" si="32"/>
        <v>0</v>
      </c>
      <c r="N109" s="69">
        <f t="shared" si="32"/>
        <v>7.699999999999999</v>
      </c>
      <c r="O109" s="69">
        <f t="shared" si="32"/>
        <v>0</v>
      </c>
      <c r="P109" s="69">
        <f t="shared" si="32"/>
        <v>88.3</v>
      </c>
      <c r="Q109" s="69">
        <f t="shared" si="32"/>
        <v>0</v>
      </c>
      <c r="R109" s="69">
        <f t="shared" si="32"/>
        <v>17.3</v>
      </c>
      <c r="S109" s="69">
        <f t="shared" si="32"/>
        <v>0</v>
      </c>
      <c r="T109" s="69">
        <f t="shared" si="32"/>
        <v>17.3</v>
      </c>
      <c r="U109" s="69">
        <f t="shared" si="32"/>
        <v>0</v>
      </c>
      <c r="V109" s="69">
        <f t="shared" si="32"/>
        <v>17.3</v>
      </c>
      <c r="W109" s="69">
        <f t="shared" si="32"/>
        <v>0</v>
      </c>
      <c r="X109" s="69">
        <f t="shared" si="32"/>
        <v>63.8</v>
      </c>
      <c r="Y109" s="69">
        <f t="shared" si="32"/>
        <v>0</v>
      </c>
      <c r="Z109" s="69">
        <f t="shared" si="32"/>
        <v>73.3</v>
      </c>
      <c r="AA109" s="69">
        <f t="shared" si="32"/>
        <v>0</v>
      </c>
      <c r="AB109" s="69">
        <f t="shared" si="32"/>
        <v>17.3</v>
      </c>
      <c r="AC109" s="69">
        <f t="shared" si="32"/>
        <v>0</v>
      </c>
      <c r="AD109" s="69">
        <f t="shared" si="32"/>
        <v>23</v>
      </c>
      <c r="AE109" s="69">
        <f t="shared" si="32"/>
        <v>0</v>
      </c>
      <c r="AF109" s="106"/>
      <c r="AG109" s="36"/>
      <c r="AH109" s="44"/>
    </row>
    <row r="110" spans="1:34" s="12" customFormat="1" ht="18.75" customHeight="1">
      <c r="A110" s="33" t="s">
        <v>14</v>
      </c>
      <c r="B110" s="69">
        <f t="shared" si="30"/>
        <v>84</v>
      </c>
      <c r="C110" s="69">
        <f t="shared" si="30"/>
        <v>1.325</v>
      </c>
      <c r="D110" s="69">
        <f t="shared" si="30"/>
        <v>1.325</v>
      </c>
      <c r="E110" s="69">
        <f t="shared" si="30"/>
        <v>1.33</v>
      </c>
      <c r="F110" s="43">
        <f>E110/B110*100</f>
        <v>1.5833333333333335</v>
      </c>
      <c r="G110" s="43">
        <f>E110/C110*100</f>
        <v>100.37735849056604</v>
      </c>
      <c r="H110" s="69">
        <f aca="true" t="shared" si="33" ref="H110:AE110">H117+H124+H131</f>
        <v>0</v>
      </c>
      <c r="I110" s="69">
        <f t="shared" si="33"/>
        <v>0</v>
      </c>
      <c r="J110" s="69">
        <f t="shared" si="33"/>
        <v>1.325</v>
      </c>
      <c r="K110" s="69">
        <f t="shared" si="33"/>
        <v>1.33</v>
      </c>
      <c r="L110" s="69">
        <f t="shared" si="33"/>
        <v>13.325</v>
      </c>
      <c r="M110" s="69">
        <f t="shared" si="33"/>
        <v>0</v>
      </c>
      <c r="N110" s="69">
        <f t="shared" si="33"/>
        <v>11.424999999999999</v>
      </c>
      <c r="O110" s="69">
        <f t="shared" si="33"/>
        <v>0</v>
      </c>
      <c r="P110" s="69">
        <f t="shared" si="33"/>
        <v>19.575</v>
      </c>
      <c r="Q110" s="69">
        <f t="shared" si="33"/>
        <v>0</v>
      </c>
      <c r="R110" s="69">
        <f t="shared" si="33"/>
        <v>1.825</v>
      </c>
      <c r="S110" s="69">
        <f t="shared" si="33"/>
        <v>0</v>
      </c>
      <c r="T110" s="69">
        <f t="shared" si="33"/>
        <v>1.825</v>
      </c>
      <c r="U110" s="69">
        <f t="shared" si="33"/>
        <v>0</v>
      </c>
      <c r="V110" s="69">
        <f t="shared" si="33"/>
        <v>1.825</v>
      </c>
      <c r="W110" s="69">
        <f t="shared" si="33"/>
        <v>0</v>
      </c>
      <c r="X110" s="69">
        <f t="shared" si="33"/>
        <v>13.475</v>
      </c>
      <c r="Y110" s="69">
        <f t="shared" si="33"/>
        <v>0</v>
      </c>
      <c r="Z110" s="69">
        <f t="shared" si="33"/>
        <v>15.325</v>
      </c>
      <c r="AA110" s="69">
        <f t="shared" si="33"/>
        <v>0</v>
      </c>
      <c r="AB110" s="69">
        <f t="shared" si="33"/>
        <v>1.325</v>
      </c>
      <c r="AC110" s="69">
        <f t="shared" si="33"/>
        <v>0</v>
      </c>
      <c r="AD110" s="69">
        <f t="shared" si="33"/>
        <v>2.75</v>
      </c>
      <c r="AE110" s="69">
        <f t="shared" si="33"/>
        <v>0</v>
      </c>
      <c r="AF110" s="106"/>
      <c r="AG110" s="36"/>
      <c r="AH110" s="44"/>
    </row>
    <row r="111" spans="1:34" s="12" customFormat="1" ht="18.75" customHeight="1">
      <c r="A111" s="59" t="s">
        <v>43</v>
      </c>
      <c r="B111" s="69">
        <f>B119+B126+B133</f>
        <v>0</v>
      </c>
      <c r="C111" s="69">
        <f>C119+C126+C133</f>
        <v>0</v>
      </c>
      <c r="D111" s="69">
        <f>D119+D126+D133</f>
        <v>0</v>
      </c>
      <c r="E111" s="69">
        <f>E119+E126+E133</f>
        <v>0</v>
      </c>
      <c r="F111" s="43" t="e">
        <f>E111/B111*100</f>
        <v>#DIV/0!</v>
      </c>
      <c r="G111" s="43" t="e">
        <f>E111/C111*100</f>
        <v>#DIV/0!</v>
      </c>
      <c r="H111" s="69">
        <f aca="true" t="shared" si="34" ref="H111:AE111">H119+H126+H133</f>
        <v>0</v>
      </c>
      <c r="I111" s="69">
        <f t="shared" si="34"/>
        <v>0</v>
      </c>
      <c r="J111" s="69">
        <f t="shared" si="34"/>
        <v>0</v>
      </c>
      <c r="K111" s="69">
        <f t="shared" si="34"/>
        <v>0</v>
      </c>
      <c r="L111" s="69">
        <f t="shared" si="34"/>
        <v>0</v>
      </c>
      <c r="M111" s="69">
        <f t="shared" si="34"/>
        <v>0</v>
      </c>
      <c r="N111" s="69">
        <f t="shared" si="34"/>
        <v>0</v>
      </c>
      <c r="O111" s="69">
        <f t="shared" si="34"/>
        <v>0</v>
      </c>
      <c r="P111" s="69">
        <f t="shared" si="34"/>
        <v>0</v>
      </c>
      <c r="Q111" s="69">
        <f t="shared" si="34"/>
        <v>0</v>
      </c>
      <c r="R111" s="69">
        <f t="shared" si="34"/>
        <v>0</v>
      </c>
      <c r="S111" s="69">
        <f t="shared" si="34"/>
        <v>0</v>
      </c>
      <c r="T111" s="69">
        <f t="shared" si="34"/>
        <v>0</v>
      </c>
      <c r="U111" s="69">
        <f t="shared" si="34"/>
        <v>0</v>
      </c>
      <c r="V111" s="69">
        <f t="shared" si="34"/>
        <v>0</v>
      </c>
      <c r="W111" s="69">
        <f t="shared" si="34"/>
        <v>0</v>
      </c>
      <c r="X111" s="69">
        <f t="shared" si="34"/>
        <v>0</v>
      </c>
      <c r="Y111" s="69">
        <f t="shared" si="34"/>
        <v>0</v>
      </c>
      <c r="Z111" s="69">
        <f t="shared" si="34"/>
        <v>0</v>
      </c>
      <c r="AA111" s="69">
        <f t="shared" si="34"/>
        <v>0</v>
      </c>
      <c r="AB111" s="69">
        <f t="shared" si="34"/>
        <v>0</v>
      </c>
      <c r="AC111" s="69">
        <f t="shared" si="34"/>
        <v>0</v>
      </c>
      <c r="AD111" s="69">
        <f t="shared" si="34"/>
        <v>0</v>
      </c>
      <c r="AE111" s="69">
        <f t="shared" si="34"/>
        <v>0</v>
      </c>
      <c r="AF111" s="106"/>
      <c r="AG111" s="36"/>
      <c r="AH111" s="44"/>
    </row>
    <row r="112" spans="1:34" s="12" customFormat="1" ht="18.75" customHeight="1">
      <c r="A112" s="95" t="s">
        <v>48</v>
      </c>
      <c r="B112" s="72"/>
      <c r="C112" s="72"/>
      <c r="D112" s="72"/>
      <c r="E112" s="72"/>
      <c r="F112" s="46"/>
      <c r="G112" s="46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105"/>
      <c r="AG112" s="36"/>
      <c r="AH112" s="44"/>
    </row>
    <row r="113" spans="1:34" s="12" customFormat="1" ht="114" customHeight="1">
      <c r="A113" s="48" t="s">
        <v>51</v>
      </c>
      <c r="B113" s="72"/>
      <c r="C113" s="72"/>
      <c r="D113" s="72"/>
      <c r="E113" s="72"/>
      <c r="F113" s="46"/>
      <c r="G113" s="46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111"/>
      <c r="AG113" s="36"/>
      <c r="AH113" s="44"/>
    </row>
    <row r="114" spans="1:34" s="12" customFormat="1" ht="18.75" customHeight="1">
      <c r="A114" s="77" t="s">
        <v>16</v>
      </c>
      <c r="B114" s="71">
        <f>B115+B116+B117+B119</f>
        <v>250.5</v>
      </c>
      <c r="C114" s="71">
        <f>C115+C116+C117+C119</f>
        <v>0</v>
      </c>
      <c r="D114" s="71">
        <f>D115+D116+D117+D119</f>
        <v>0</v>
      </c>
      <c r="E114" s="71">
        <f>E115+E116+E117+E119</f>
        <v>0</v>
      </c>
      <c r="F114" s="49">
        <f aca="true" t="shared" si="35" ref="F114:F119">E114/B114*100</f>
        <v>0</v>
      </c>
      <c r="G114" s="49" t="e">
        <f aca="true" t="shared" si="36" ref="G114:G119">E114/C114*100</f>
        <v>#DIV/0!</v>
      </c>
      <c r="H114" s="27">
        <f aca="true" t="shared" si="37" ref="H114:AE114">H115+H116+H117+H119</f>
        <v>0</v>
      </c>
      <c r="I114" s="27">
        <f t="shared" si="37"/>
        <v>0</v>
      </c>
      <c r="J114" s="27">
        <f t="shared" si="37"/>
        <v>0</v>
      </c>
      <c r="K114" s="27">
        <f t="shared" si="37"/>
        <v>0</v>
      </c>
      <c r="L114" s="27">
        <f t="shared" si="37"/>
        <v>12</v>
      </c>
      <c r="M114" s="27">
        <f t="shared" si="37"/>
        <v>0</v>
      </c>
      <c r="N114" s="27">
        <f t="shared" si="37"/>
        <v>12.5</v>
      </c>
      <c r="O114" s="27">
        <f t="shared" si="37"/>
        <v>0</v>
      </c>
      <c r="P114" s="27">
        <f t="shared" si="37"/>
        <v>70</v>
      </c>
      <c r="Q114" s="27">
        <f t="shared" si="37"/>
        <v>0</v>
      </c>
      <c r="R114" s="27">
        <f t="shared" si="37"/>
        <v>12.5</v>
      </c>
      <c r="S114" s="27">
        <f t="shared" si="37"/>
        <v>0</v>
      </c>
      <c r="T114" s="27">
        <f t="shared" si="37"/>
        <v>12.5</v>
      </c>
      <c r="U114" s="27">
        <f t="shared" si="37"/>
        <v>0</v>
      </c>
      <c r="V114" s="27">
        <f t="shared" si="37"/>
        <v>12.5</v>
      </c>
      <c r="W114" s="27">
        <f t="shared" si="37"/>
        <v>0</v>
      </c>
      <c r="X114" s="27">
        <f t="shared" si="37"/>
        <v>12.5</v>
      </c>
      <c r="Y114" s="27">
        <f t="shared" si="37"/>
        <v>0</v>
      </c>
      <c r="Z114" s="27">
        <f t="shared" si="37"/>
        <v>82</v>
      </c>
      <c r="AA114" s="27">
        <f t="shared" si="37"/>
        <v>0</v>
      </c>
      <c r="AB114" s="27">
        <f t="shared" si="37"/>
        <v>12</v>
      </c>
      <c r="AC114" s="27">
        <f t="shared" si="37"/>
        <v>0</v>
      </c>
      <c r="AD114" s="27">
        <f t="shared" si="37"/>
        <v>12</v>
      </c>
      <c r="AE114" s="27">
        <f t="shared" si="37"/>
        <v>0</v>
      </c>
      <c r="AF114" s="112"/>
      <c r="AG114" s="36"/>
      <c r="AH114" s="44"/>
    </row>
    <row r="115" spans="1:34" s="12" customFormat="1" ht="18.75" customHeight="1">
      <c r="A115" s="48" t="s">
        <v>15</v>
      </c>
      <c r="B115" s="72">
        <f>H115+J115+L115+N115+P115+R115+T115+V115+X115+Z115+AB115+AD115</f>
        <v>0</v>
      </c>
      <c r="C115" s="72">
        <f>H115+J115</f>
        <v>0</v>
      </c>
      <c r="D115" s="72">
        <f>C115</f>
        <v>0</v>
      </c>
      <c r="E115" s="72">
        <f>I115+K115+M115+O115+Q115+S115+U115+W115+Y115+AA115+AC115+AE115</f>
        <v>0</v>
      </c>
      <c r="F115" s="46" t="e">
        <f t="shared" si="35"/>
        <v>#DIV/0!</v>
      </c>
      <c r="G115" s="46" t="e">
        <f t="shared" si="36"/>
        <v>#DIV/0!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112"/>
      <c r="AG115" s="36"/>
      <c r="AH115" s="44"/>
    </row>
    <row r="116" spans="1:34" s="12" customFormat="1" ht="18.75" customHeight="1">
      <c r="A116" s="48" t="s">
        <v>13</v>
      </c>
      <c r="B116" s="72">
        <f>H116+J116+L116+N116+P116+R116+T116+V116+X116+Z116+AB116+AD116</f>
        <v>200.4</v>
      </c>
      <c r="C116" s="72">
        <f>H116+J116</f>
        <v>0</v>
      </c>
      <c r="D116" s="72">
        <f>C116</f>
        <v>0</v>
      </c>
      <c r="E116" s="72">
        <f>I116+K116+M116+O116+Q116+S116+U116+W116+Y116+AA116+AC116+AE116</f>
        <v>0</v>
      </c>
      <c r="F116" s="46">
        <f t="shared" si="35"/>
        <v>0</v>
      </c>
      <c r="G116" s="46" t="e">
        <f t="shared" si="36"/>
        <v>#DIV/0!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2.4</v>
      </c>
      <c r="O116" s="28">
        <v>0</v>
      </c>
      <c r="P116" s="28">
        <v>58</v>
      </c>
      <c r="Q116" s="28">
        <v>0</v>
      </c>
      <c r="R116" s="28">
        <v>12</v>
      </c>
      <c r="S116" s="28">
        <v>0</v>
      </c>
      <c r="T116" s="28">
        <v>12</v>
      </c>
      <c r="U116" s="28">
        <v>0</v>
      </c>
      <c r="V116" s="28">
        <v>12</v>
      </c>
      <c r="W116" s="28">
        <v>0</v>
      </c>
      <c r="X116" s="28">
        <v>12</v>
      </c>
      <c r="Y116" s="28">
        <v>0</v>
      </c>
      <c r="Z116" s="28">
        <v>68</v>
      </c>
      <c r="AA116" s="28">
        <v>0</v>
      </c>
      <c r="AB116" s="28">
        <v>12</v>
      </c>
      <c r="AC116" s="28">
        <v>0</v>
      </c>
      <c r="AD116" s="28">
        <v>12</v>
      </c>
      <c r="AE116" s="28">
        <v>0</v>
      </c>
      <c r="AF116" s="112"/>
      <c r="AG116" s="36"/>
      <c r="AH116" s="44"/>
    </row>
    <row r="117" spans="1:34" s="12" customFormat="1" ht="18.75" customHeight="1">
      <c r="A117" s="48" t="s">
        <v>14</v>
      </c>
      <c r="B117" s="72">
        <f>H117+J117+L117+N117+P117+R117+T117+V117+X117+Z117+AB117+AD117</f>
        <v>50.1</v>
      </c>
      <c r="C117" s="72">
        <f>H117+J117</f>
        <v>0</v>
      </c>
      <c r="D117" s="72">
        <f>C117</f>
        <v>0</v>
      </c>
      <c r="E117" s="72">
        <f>I117+K117+M117+O117+Q117+S117+U117+W117+Y117+AA117+AC117+AE117</f>
        <v>0</v>
      </c>
      <c r="F117" s="46">
        <f t="shared" si="35"/>
        <v>0</v>
      </c>
      <c r="G117" s="46" t="e">
        <f t="shared" si="36"/>
        <v>#DIV/0!</v>
      </c>
      <c r="H117" s="28">
        <v>0</v>
      </c>
      <c r="I117" s="28">
        <v>0</v>
      </c>
      <c r="J117" s="28">
        <v>0</v>
      </c>
      <c r="K117" s="28">
        <v>0</v>
      </c>
      <c r="L117" s="28">
        <v>12</v>
      </c>
      <c r="M117" s="28">
        <v>0</v>
      </c>
      <c r="N117" s="28">
        <v>10.1</v>
      </c>
      <c r="O117" s="28">
        <v>0</v>
      </c>
      <c r="P117" s="28">
        <v>12</v>
      </c>
      <c r="Q117" s="28">
        <v>0</v>
      </c>
      <c r="R117" s="28">
        <v>0.5</v>
      </c>
      <c r="S117" s="28">
        <v>0</v>
      </c>
      <c r="T117" s="28">
        <v>0.5</v>
      </c>
      <c r="U117" s="28">
        <v>0</v>
      </c>
      <c r="V117" s="28">
        <v>0.5</v>
      </c>
      <c r="W117" s="28">
        <v>0</v>
      </c>
      <c r="X117" s="28">
        <v>0.5</v>
      </c>
      <c r="Y117" s="28">
        <v>0</v>
      </c>
      <c r="Z117" s="28">
        <v>14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112"/>
      <c r="AG117" s="36"/>
      <c r="AH117" s="44"/>
    </row>
    <row r="118" spans="1:34" s="12" customFormat="1" ht="37.5" customHeight="1">
      <c r="A118" s="97" t="s">
        <v>52</v>
      </c>
      <c r="B118" s="73">
        <f>H118+J118+L118+N118+P118+R118+T118+V118+X118+Z118+AB118+AD118</f>
        <v>50.1</v>
      </c>
      <c r="C118" s="73">
        <f>H118+J118</f>
        <v>0</v>
      </c>
      <c r="D118" s="73">
        <f>C118</f>
        <v>0</v>
      </c>
      <c r="E118" s="73">
        <f>I118+K118+M118+O118+Q118+S118+U118+W118+Y118+AA118+AC118+AE118</f>
        <v>0</v>
      </c>
      <c r="F118" s="58">
        <f>E118/B118*100</f>
        <v>0</v>
      </c>
      <c r="G118" s="58" t="e">
        <f>E118/C118*100</f>
        <v>#DIV/0!</v>
      </c>
      <c r="H118" s="37">
        <v>0</v>
      </c>
      <c r="I118" s="37">
        <v>0</v>
      </c>
      <c r="J118" s="37">
        <v>0</v>
      </c>
      <c r="K118" s="37">
        <v>0</v>
      </c>
      <c r="L118" s="37">
        <v>12</v>
      </c>
      <c r="M118" s="37">
        <v>0</v>
      </c>
      <c r="N118" s="37">
        <v>10.1</v>
      </c>
      <c r="O118" s="37">
        <v>0</v>
      </c>
      <c r="P118" s="37">
        <v>12</v>
      </c>
      <c r="Q118" s="37">
        <v>0</v>
      </c>
      <c r="R118" s="37">
        <v>0.5</v>
      </c>
      <c r="S118" s="37">
        <v>0</v>
      </c>
      <c r="T118" s="37">
        <v>0.5</v>
      </c>
      <c r="U118" s="37">
        <v>0</v>
      </c>
      <c r="V118" s="37">
        <v>0.5</v>
      </c>
      <c r="W118" s="37">
        <v>0</v>
      </c>
      <c r="X118" s="37">
        <v>0.5</v>
      </c>
      <c r="Y118" s="37">
        <v>0</v>
      </c>
      <c r="Z118" s="37">
        <v>14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112"/>
      <c r="AG118" s="36"/>
      <c r="AH118" s="44"/>
    </row>
    <row r="119" spans="1:34" s="12" customFormat="1" ht="18.75" customHeight="1">
      <c r="A119" s="48" t="s">
        <v>43</v>
      </c>
      <c r="B119" s="72">
        <f>H119+J119+L119+N119+P119+R119+T119+V119+X119+Z119+AB119+AD119</f>
        <v>0</v>
      </c>
      <c r="C119" s="72">
        <f>H119+J119</f>
        <v>0</v>
      </c>
      <c r="D119" s="72">
        <f>C119</f>
        <v>0</v>
      </c>
      <c r="E119" s="72">
        <f>I119+K119+M119+O119+Q119+S119+U119+W119+Y119+AA119+AC119+AE119</f>
        <v>0</v>
      </c>
      <c r="F119" s="46" t="e">
        <f t="shared" si="35"/>
        <v>#DIV/0!</v>
      </c>
      <c r="G119" s="46" t="e">
        <f t="shared" si="36"/>
        <v>#DIV/0!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113"/>
      <c r="AG119" s="36"/>
      <c r="AH119" s="44"/>
    </row>
    <row r="120" spans="1:32" s="12" customFormat="1" ht="37.5" customHeight="1">
      <c r="A120" s="98" t="s">
        <v>53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111" t="s">
        <v>80</v>
      </c>
    </row>
    <row r="121" spans="1:32" s="12" customFormat="1" ht="18.75" customHeight="1">
      <c r="A121" s="77" t="s">
        <v>16</v>
      </c>
      <c r="B121" s="71">
        <f>B122+B123+B124+B126</f>
        <v>169.4</v>
      </c>
      <c r="C121" s="71">
        <f>C122+C123+C124+C126</f>
        <v>1.325</v>
      </c>
      <c r="D121" s="71">
        <f>D122+D123+D124+D126</f>
        <v>1.325</v>
      </c>
      <c r="E121" s="71">
        <f>E122+E123+E124+E126</f>
        <v>1.33</v>
      </c>
      <c r="F121" s="49">
        <f aca="true" t="shared" si="38" ref="F121:F126">E121/B121*100</f>
        <v>0.7851239669421488</v>
      </c>
      <c r="G121" s="49">
        <f aca="true" t="shared" si="39" ref="G121:G126">E121/C121*100</f>
        <v>100.37735849056604</v>
      </c>
      <c r="H121" s="27">
        <f aca="true" t="shared" si="40" ref="H121:AE121">H122+H123+H124+H126</f>
        <v>0</v>
      </c>
      <c r="I121" s="27">
        <f t="shared" si="40"/>
        <v>0</v>
      </c>
      <c r="J121" s="27">
        <f t="shared" si="40"/>
        <v>1.325</v>
      </c>
      <c r="K121" s="27">
        <f t="shared" si="40"/>
        <v>1.33</v>
      </c>
      <c r="L121" s="27">
        <f t="shared" si="40"/>
        <v>11.924999999999999</v>
      </c>
      <c r="M121" s="27">
        <f t="shared" si="40"/>
        <v>0</v>
      </c>
      <c r="N121" s="27">
        <f t="shared" si="40"/>
        <v>6.625</v>
      </c>
      <c r="O121" s="27">
        <f t="shared" si="40"/>
        <v>0</v>
      </c>
      <c r="P121" s="27">
        <f t="shared" si="40"/>
        <v>37.875</v>
      </c>
      <c r="Q121" s="27">
        <f t="shared" si="40"/>
        <v>0</v>
      </c>
      <c r="R121" s="27">
        <f t="shared" si="40"/>
        <v>6.625</v>
      </c>
      <c r="S121" s="27">
        <f t="shared" si="40"/>
        <v>0</v>
      </c>
      <c r="T121" s="27">
        <f t="shared" si="40"/>
        <v>6.625</v>
      </c>
      <c r="U121" s="27">
        <f t="shared" si="40"/>
        <v>0</v>
      </c>
      <c r="V121" s="27">
        <f t="shared" si="40"/>
        <v>6.625</v>
      </c>
      <c r="W121" s="27">
        <f t="shared" si="40"/>
        <v>0</v>
      </c>
      <c r="X121" s="27">
        <f t="shared" si="40"/>
        <v>64.77499999999999</v>
      </c>
      <c r="Y121" s="27">
        <f t="shared" si="40"/>
        <v>0</v>
      </c>
      <c r="Z121" s="27">
        <f t="shared" si="40"/>
        <v>6.625</v>
      </c>
      <c r="AA121" s="27">
        <f t="shared" si="40"/>
        <v>0</v>
      </c>
      <c r="AB121" s="27">
        <f t="shared" si="40"/>
        <v>6.625</v>
      </c>
      <c r="AC121" s="27">
        <f t="shared" si="40"/>
        <v>0</v>
      </c>
      <c r="AD121" s="27">
        <f t="shared" si="40"/>
        <v>13.75</v>
      </c>
      <c r="AE121" s="27">
        <f t="shared" si="40"/>
        <v>0</v>
      </c>
      <c r="AF121" s="112"/>
    </row>
    <row r="122" spans="1:32" s="12" customFormat="1" ht="18.75" customHeight="1">
      <c r="A122" s="48" t="s">
        <v>15</v>
      </c>
      <c r="B122" s="72">
        <f>H122+J122+L122+N122+P122+R122+T122+V122+X122+Z122+AB122+AD122</f>
        <v>0</v>
      </c>
      <c r="C122" s="72">
        <f>H122+J122</f>
        <v>0</v>
      </c>
      <c r="D122" s="72">
        <f>C122</f>
        <v>0</v>
      </c>
      <c r="E122" s="72">
        <f>I122+K122+M122+O122+Q122+S122+U122+W122+Y122+AA122+AC122+AE122</f>
        <v>0</v>
      </c>
      <c r="F122" s="46" t="e">
        <f t="shared" si="38"/>
        <v>#DIV/0!</v>
      </c>
      <c r="G122" s="46" t="e">
        <f t="shared" si="39"/>
        <v>#DIV/0!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112"/>
    </row>
    <row r="123" spans="1:32" s="12" customFormat="1" ht="18.75" customHeight="1">
      <c r="A123" s="48" t="s">
        <v>13</v>
      </c>
      <c r="B123" s="72">
        <f>H123+J123+L123+N123+P123+R123+T123+V123+X123+Z123+AB123+AD123</f>
        <v>135.5</v>
      </c>
      <c r="C123" s="72">
        <f>H123+J123</f>
        <v>0</v>
      </c>
      <c r="D123" s="72">
        <f>C123</f>
        <v>0</v>
      </c>
      <c r="E123" s="72">
        <f>I123+K123+M123+O123+Q123+S123+U123+W123+Y123+AA123+AC123+AE123</f>
        <v>0</v>
      </c>
      <c r="F123" s="46">
        <f t="shared" si="38"/>
        <v>0</v>
      </c>
      <c r="G123" s="46" t="e">
        <f t="shared" si="39"/>
        <v>#DIV/0!</v>
      </c>
      <c r="H123" s="28">
        <v>0</v>
      </c>
      <c r="I123" s="28">
        <v>0</v>
      </c>
      <c r="J123" s="28">
        <v>0</v>
      </c>
      <c r="K123" s="28">
        <v>0</v>
      </c>
      <c r="L123" s="28">
        <v>10.6</v>
      </c>
      <c r="M123" s="28">
        <v>0</v>
      </c>
      <c r="N123" s="28">
        <v>5.3</v>
      </c>
      <c r="O123" s="28">
        <v>0</v>
      </c>
      <c r="P123" s="28">
        <v>30.3</v>
      </c>
      <c r="Q123" s="28">
        <v>0</v>
      </c>
      <c r="R123" s="28">
        <v>5.3</v>
      </c>
      <c r="S123" s="28">
        <v>0</v>
      </c>
      <c r="T123" s="28">
        <v>5.3</v>
      </c>
      <c r="U123" s="28">
        <v>0</v>
      </c>
      <c r="V123" s="28">
        <v>5.3</v>
      </c>
      <c r="W123" s="28">
        <v>0</v>
      </c>
      <c r="X123" s="28">
        <v>51.8</v>
      </c>
      <c r="Y123" s="28">
        <v>0</v>
      </c>
      <c r="Z123" s="28">
        <v>5.3</v>
      </c>
      <c r="AA123" s="28">
        <v>0</v>
      </c>
      <c r="AB123" s="28">
        <v>5.3</v>
      </c>
      <c r="AC123" s="28">
        <v>0</v>
      </c>
      <c r="AD123" s="28">
        <v>11</v>
      </c>
      <c r="AE123" s="28">
        <v>0</v>
      </c>
      <c r="AF123" s="112"/>
    </row>
    <row r="124" spans="1:32" s="12" customFormat="1" ht="18.75" customHeight="1">
      <c r="A124" s="48" t="s">
        <v>14</v>
      </c>
      <c r="B124" s="72">
        <f>H124+J124+L124+N124+P124+R124+T124+V124+X124+Z124+AB124+AD124</f>
        <v>33.9</v>
      </c>
      <c r="C124" s="72">
        <f>H124+J124</f>
        <v>1.325</v>
      </c>
      <c r="D124" s="72">
        <f>C124</f>
        <v>1.325</v>
      </c>
      <c r="E124" s="72">
        <f>I124+K124+M124+O124+Q124+S124+U124+W124+Y124+AA124+AC124+AE124</f>
        <v>1.33</v>
      </c>
      <c r="F124" s="46">
        <f t="shared" si="38"/>
        <v>3.92330383480826</v>
      </c>
      <c r="G124" s="46">
        <f t="shared" si="39"/>
        <v>100.37735849056604</v>
      </c>
      <c r="H124" s="28">
        <v>0</v>
      </c>
      <c r="I124" s="28">
        <v>0</v>
      </c>
      <c r="J124" s="28">
        <v>1.325</v>
      </c>
      <c r="K124" s="28">
        <v>1.33</v>
      </c>
      <c r="L124" s="28">
        <v>1.325</v>
      </c>
      <c r="M124" s="28">
        <v>0</v>
      </c>
      <c r="N124" s="28">
        <v>1.325</v>
      </c>
      <c r="O124" s="28">
        <v>0</v>
      </c>
      <c r="P124" s="28">
        <v>7.575</v>
      </c>
      <c r="Q124" s="28">
        <v>0</v>
      </c>
      <c r="R124" s="28">
        <v>1.325</v>
      </c>
      <c r="S124" s="28">
        <v>0</v>
      </c>
      <c r="T124" s="28">
        <v>1.325</v>
      </c>
      <c r="U124" s="28">
        <v>0</v>
      </c>
      <c r="V124" s="28">
        <v>1.325</v>
      </c>
      <c r="W124" s="28">
        <v>0</v>
      </c>
      <c r="X124" s="28">
        <v>12.975</v>
      </c>
      <c r="Y124" s="28">
        <v>0</v>
      </c>
      <c r="Z124" s="28">
        <v>1.325</v>
      </c>
      <c r="AA124" s="28">
        <v>0</v>
      </c>
      <c r="AB124" s="28">
        <v>1.325</v>
      </c>
      <c r="AC124" s="28">
        <v>0</v>
      </c>
      <c r="AD124" s="28">
        <v>2.75</v>
      </c>
      <c r="AE124" s="28">
        <v>0</v>
      </c>
      <c r="AF124" s="112"/>
    </row>
    <row r="125" spans="1:32" s="12" customFormat="1" ht="37.5" customHeight="1">
      <c r="A125" s="97" t="s">
        <v>52</v>
      </c>
      <c r="B125" s="73">
        <f>H125+J125+L125+N125+P125+R125+T125+V125+X125+Z125+AB125+AD125</f>
        <v>33.9</v>
      </c>
      <c r="C125" s="73">
        <f>H125+J125</f>
        <v>1.325</v>
      </c>
      <c r="D125" s="73">
        <f>C125</f>
        <v>1.325</v>
      </c>
      <c r="E125" s="73">
        <f>I125+K125+M125+O125+Q125+S125+U125+W125+Y125+AA125+AC125+AE125</f>
        <v>1.33</v>
      </c>
      <c r="F125" s="58">
        <f t="shared" si="38"/>
        <v>3.92330383480826</v>
      </c>
      <c r="G125" s="58">
        <f t="shared" si="39"/>
        <v>100.37735849056604</v>
      </c>
      <c r="H125" s="37">
        <v>0</v>
      </c>
      <c r="I125" s="37">
        <v>0</v>
      </c>
      <c r="J125" s="37">
        <v>1.325</v>
      </c>
      <c r="K125" s="37">
        <v>1.33</v>
      </c>
      <c r="L125" s="37">
        <v>1.325</v>
      </c>
      <c r="M125" s="37">
        <v>0</v>
      </c>
      <c r="N125" s="37">
        <v>1.325</v>
      </c>
      <c r="O125" s="37">
        <v>0</v>
      </c>
      <c r="P125" s="37">
        <v>7.575</v>
      </c>
      <c r="Q125" s="37">
        <v>0</v>
      </c>
      <c r="R125" s="37">
        <v>1.325</v>
      </c>
      <c r="S125" s="37">
        <v>0</v>
      </c>
      <c r="T125" s="37">
        <v>1.325</v>
      </c>
      <c r="U125" s="37">
        <v>0</v>
      </c>
      <c r="V125" s="37">
        <v>1.325</v>
      </c>
      <c r="W125" s="37">
        <v>0</v>
      </c>
      <c r="X125" s="37">
        <v>12.975</v>
      </c>
      <c r="Y125" s="37">
        <v>0</v>
      </c>
      <c r="Z125" s="37">
        <v>1.325</v>
      </c>
      <c r="AA125" s="37">
        <v>0</v>
      </c>
      <c r="AB125" s="37">
        <v>1.325</v>
      </c>
      <c r="AC125" s="37">
        <v>0</v>
      </c>
      <c r="AD125" s="37">
        <v>2.75</v>
      </c>
      <c r="AE125" s="37">
        <v>0</v>
      </c>
      <c r="AF125" s="112"/>
    </row>
    <row r="126" spans="1:32" s="12" customFormat="1" ht="18.75" customHeight="1">
      <c r="A126" s="48" t="s">
        <v>43</v>
      </c>
      <c r="B126" s="72">
        <f>H126+J126+L126+N126+P126+R126+T126+V126+X126+Z126+AB126+AD126</f>
        <v>0</v>
      </c>
      <c r="C126" s="72">
        <f>H126+J126</f>
        <v>0</v>
      </c>
      <c r="D126" s="72">
        <f>C126</f>
        <v>0</v>
      </c>
      <c r="E126" s="72">
        <f>I126+K126+M126+O126+Q126+S126+U126+W126+Y126+AA126+AC126+AE126</f>
        <v>0</v>
      </c>
      <c r="F126" s="46" t="e">
        <f t="shared" si="38"/>
        <v>#DIV/0!</v>
      </c>
      <c r="G126" s="46" t="e">
        <f t="shared" si="39"/>
        <v>#DIV/0!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113"/>
    </row>
    <row r="127" spans="1:32" s="12" customFormat="1" ht="37.5" customHeight="1">
      <c r="A127" s="98" t="s">
        <v>54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117"/>
    </row>
    <row r="128" spans="1:32" s="12" customFormat="1" ht="18.75" customHeight="1">
      <c r="A128" s="77" t="s">
        <v>16</v>
      </c>
      <c r="B128" s="71">
        <f>B129+B130+B131+B133</f>
        <v>0</v>
      </c>
      <c r="C128" s="71">
        <f>C129+C130+C131+C133</f>
        <v>0</v>
      </c>
      <c r="D128" s="71">
        <f>D129+D130+D131+D133</f>
        <v>0</v>
      </c>
      <c r="E128" s="71">
        <f>E129+E130+E131+E133</f>
        <v>0</v>
      </c>
      <c r="F128" s="49" t="e">
        <f aca="true" t="shared" si="41" ref="F128:F133">E128/B128*100</f>
        <v>#DIV/0!</v>
      </c>
      <c r="G128" s="49" t="e">
        <f aca="true" t="shared" si="42" ref="G128:G133">E128/C128*100</f>
        <v>#DIV/0!</v>
      </c>
      <c r="H128" s="27">
        <f aca="true" t="shared" si="43" ref="H128:AE128">H129+H130+H131+H133</f>
        <v>0</v>
      </c>
      <c r="I128" s="27">
        <f t="shared" si="43"/>
        <v>0</v>
      </c>
      <c r="J128" s="27">
        <f t="shared" si="43"/>
        <v>0</v>
      </c>
      <c r="K128" s="27">
        <f t="shared" si="43"/>
        <v>0</v>
      </c>
      <c r="L128" s="27">
        <f t="shared" si="43"/>
        <v>0</v>
      </c>
      <c r="M128" s="27">
        <f t="shared" si="43"/>
        <v>0</v>
      </c>
      <c r="N128" s="27">
        <f t="shared" si="43"/>
        <v>0</v>
      </c>
      <c r="O128" s="27">
        <f t="shared" si="43"/>
        <v>0</v>
      </c>
      <c r="P128" s="27">
        <f t="shared" si="43"/>
        <v>0</v>
      </c>
      <c r="Q128" s="27">
        <f t="shared" si="43"/>
        <v>0</v>
      </c>
      <c r="R128" s="27">
        <f t="shared" si="43"/>
        <v>0</v>
      </c>
      <c r="S128" s="27">
        <f t="shared" si="43"/>
        <v>0</v>
      </c>
      <c r="T128" s="27">
        <f t="shared" si="43"/>
        <v>0</v>
      </c>
      <c r="U128" s="27">
        <f t="shared" si="43"/>
        <v>0</v>
      </c>
      <c r="V128" s="27">
        <f t="shared" si="43"/>
        <v>0</v>
      </c>
      <c r="W128" s="27">
        <f t="shared" si="43"/>
        <v>0</v>
      </c>
      <c r="X128" s="27">
        <f t="shared" si="43"/>
        <v>0</v>
      </c>
      <c r="Y128" s="27">
        <f t="shared" si="43"/>
        <v>0</v>
      </c>
      <c r="Z128" s="27">
        <f t="shared" si="43"/>
        <v>0</v>
      </c>
      <c r="AA128" s="27">
        <f t="shared" si="43"/>
        <v>0</v>
      </c>
      <c r="AB128" s="27">
        <f t="shared" si="43"/>
        <v>0</v>
      </c>
      <c r="AC128" s="27">
        <f t="shared" si="43"/>
        <v>0</v>
      </c>
      <c r="AD128" s="27">
        <f t="shared" si="43"/>
        <v>0</v>
      </c>
      <c r="AE128" s="27">
        <f t="shared" si="43"/>
        <v>0</v>
      </c>
      <c r="AF128" s="118"/>
    </row>
    <row r="129" spans="1:32" s="12" customFormat="1" ht="18.75" customHeight="1">
      <c r="A129" s="48" t="s">
        <v>15</v>
      </c>
      <c r="B129" s="72">
        <f>H129+J129+L129+N129+P129+R129+T129+V129+X129+Z129+AB129+AD129</f>
        <v>0</v>
      </c>
      <c r="C129" s="72">
        <f>H129+J129</f>
        <v>0</v>
      </c>
      <c r="D129" s="72">
        <f>C129</f>
        <v>0</v>
      </c>
      <c r="E129" s="72">
        <f>I129+K129+M129+O129+Q129+S129+U129+W129+Y129+AA129+AC129+AE129</f>
        <v>0</v>
      </c>
      <c r="F129" s="46" t="e">
        <f t="shared" si="41"/>
        <v>#DIV/0!</v>
      </c>
      <c r="G129" s="46" t="e">
        <f t="shared" si="42"/>
        <v>#DIV/0!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118"/>
    </row>
    <row r="130" spans="1:32" s="12" customFormat="1" ht="18.75" customHeight="1">
      <c r="A130" s="48" t="s">
        <v>13</v>
      </c>
      <c r="B130" s="72">
        <f>H130+J130+L130+N130+P130+R130+T130+V130+X130+Z130+AB130+AD130</f>
        <v>0</v>
      </c>
      <c r="C130" s="72">
        <f>H130+J130</f>
        <v>0</v>
      </c>
      <c r="D130" s="72">
        <f>C130</f>
        <v>0</v>
      </c>
      <c r="E130" s="72">
        <f>I130+K130+M130+O130+Q130+S130+U130+W130+Y130+AA130+AC130+AE130</f>
        <v>0</v>
      </c>
      <c r="F130" s="46" t="e">
        <f t="shared" si="41"/>
        <v>#DIV/0!</v>
      </c>
      <c r="G130" s="46" t="e">
        <f t="shared" si="42"/>
        <v>#DIV/0!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118"/>
    </row>
    <row r="131" spans="1:32" s="12" customFormat="1" ht="18.75" customHeight="1">
      <c r="A131" s="48" t="s">
        <v>14</v>
      </c>
      <c r="B131" s="72">
        <f>H131+J131+L131+N131+P131+R131+T131+V131+X131+Z131+AB131+AD131</f>
        <v>0</v>
      </c>
      <c r="C131" s="72">
        <f>H131+J131</f>
        <v>0</v>
      </c>
      <c r="D131" s="72">
        <f>C131</f>
        <v>0</v>
      </c>
      <c r="E131" s="72">
        <f>I131+K131+M131+O131+Q131+S131+U131+W131+Y131+AA131+AC131+AE131</f>
        <v>0</v>
      </c>
      <c r="F131" s="46" t="e">
        <f t="shared" si="41"/>
        <v>#DIV/0!</v>
      </c>
      <c r="G131" s="46" t="e">
        <f t="shared" si="42"/>
        <v>#DIV/0!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118"/>
    </row>
    <row r="132" spans="1:32" s="12" customFormat="1" ht="37.5" customHeight="1">
      <c r="A132" s="97" t="s">
        <v>52</v>
      </c>
      <c r="B132" s="73">
        <f>H132+J132+L132+N132+P132+R132+T132+V132+X132+Z132+AB132+AD132</f>
        <v>0</v>
      </c>
      <c r="C132" s="73">
        <f>H132+J132</f>
        <v>0</v>
      </c>
      <c r="D132" s="73">
        <f>C132</f>
        <v>0</v>
      </c>
      <c r="E132" s="73">
        <f>I132+K132+M132+O132+Q132+S132+U132+W132+Y132+AA132+AC132+AE132</f>
        <v>0</v>
      </c>
      <c r="F132" s="58" t="e">
        <f t="shared" si="41"/>
        <v>#DIV/0!</v>
      </c>
      <c r="G132" s="58" t="e">
        <f t="shared" si="42"/>
        <v>#DIV/0!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118"/>
    </row>
    <row r="133" spans="1:32" s="12" customFormat="1" ht="18.75" customHeight="1">
      <c r="A133" s="48" t="s">
        <v>43</v>
      </c>
      <c r="B133" s="72">
        <f>H133+J133+L133+N133+P133+R133+T133+V133+X133+Z133+AB133+AD133</f>
        <v>0</v>
      </c>
      <c r="C133" s="72">
        <f>H133+J133</f>
        <v>0</v>
      </c>
      <c r="D133" s="72">
        <f>C133</f>
        <v>0</v>
      </c>
      <c r="E133" s="72">
        <f>I133+K133+M133+O133+Q133+S133+U133+W133+Y133+AA133+AC133+AE133</f>
        <v>0</v>
      </c>
      <c r="F133" s="46" t="e">
        <f t="shared" si="41"/>
        <v>#DIV/0!</v>
      </c>
      <c r="G133" s="46" t="e">
        <f t="shared" si="42"/>
        <v>#DIV/0!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119"/>
    </row>
    <row r="134" spans="1:32" s="12" customFormat="1" ht="18.75" customHeight="1">
      <c r="A134" s="114" t="s">
        <v>55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6"/>
      <c r="AE134" s="101"/>
      <c r="AF134" s="35"/>
    </row>
    <row r="135" spans="1:32" s="12" customFormat="1" ht="76.5" customHeight="1">
      <c r="A135" s="99" t="s">
        <v>57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34"/>
      <c r="AF135" s="32"/>
    </row>
    <row r="136" spans="1:32" s="12" customFormat="1" ht="18.75" customHeight="1">
      <c r="A136" s="29" t="s">
        <v>16</v>
      </c>
      <c r="B136" s="68">
        <f>B138+B139+B137+B140</f>
        <v>367.6</v>
      </c>
      <c r="C136" s="68">
        <f>C138+C139+C137+C140</f>
        <v>0</v>
      </c>
      <c r="D136" s="68">
        <f>D138+D139+D137+D140</f>
        <v>0</v>
      </c>
      <c r="E136" s="68">
        <f>E138+E139+E137+E140</f>
        <v>0</v>
      </c>
      <c r="F136" s="64">
        <f>E136/B136*100</f>
        <v>0</v>
      </c>
      <c r="G136" s="64" t="e">
        <f>E136/C136*100</f>
        <v>#DIV/0!</v>
      </c>
      <c r="H136" s="68">
        <f aca="true" t="shared" si="44" ref="H136:AE136">H138+H139+H137+H140</f>
        <v>0</v>
      </c>
      <c r="I136" s="68">
        <f t="shared" si="44"/>
        <v>0</v>
      </c>
      <c r="J136" s="68">
        <f t="shared" si="44"/>
        <v>0</v>
      </c>
      <c r="K136" s="68">
        <f t="shared" si="44"/>
        <v>0</v>
      </c>
      <c r="L136" s="68">
        <f t="shared" si="44"/>
        <v>116.945</v>
      </c>
      <c r="M136" s="68">
        <f t="shared" si="44"/>
        <v>0</v>
      </c>
      <c r="N136" s="68">
        <f t="shared" si="44"/>
        <v>15.1</v>
      </c>
      <c r="O136" s="68">
        <f t="shared" si="44"/>
        <v>0</v>
      </c>
      <c r="P136" s="68">
        <f t="shared" si="44"/>
        <v>35.555</v>
      </c>
      <c r="Q136" s="68">
        <f t="shared" si="44"/>
        <v>0</v>
      </c>
      <c r="R136" s="68">
        <f t="shared" si="44"/>
        <v>0</v>
      </c>
      <c r="S136" s="68">
        <f t="shared" si="44"/>
        <v>0</v>
      </c>
      <c r="T136" s="68">
        <f t="shared" si="44"/>
        <v>0</v>
      </c>
      <c r="U136" s="68">
        <f t="shared" si="44"/>
        <v>0</v>
      </c>
      <c r="V136" s="68">
        <f t="shared" si="44"/>
        <v>60</v>
      </c>
      <c r="W136" s="68">
        <f t="shared" si="44"/>
        <v>0</v>
      </c>
      <c r="X136" s="68">
        <f t="shared" si="44"/>
        <v>140</v>
      </c>
      <c r="Y136" s="68">
        <f t="shared" si="44"/>
        <v>0</v>
      </c>
      <c r="Z136" s="68">
        <f t="shared" si="44"/>
        <v>0</v>
      </c>
      <c r="AA136" s="68">
        <f t="shared" si="44"/>
        <v>0</v>
      </c>
      <c r="AB136" s="68">
        <f t="shared" si="44"/>
        <v>0</v>
      </c>
      <c r="AC136" s="68">
        <f t="shared" si="44"/>
        <v>0</v>
      </c>
      <c r="AD136" s="68">
        <f t="shared" si="44"/>
        <v>0</v>
      </c>
      <c r="AE136" s="68">
        <f t="shared" si="44"/>
        <v>0</v>
      </c>
      <c r="AF136" s="32"/>
    </row>
    <row r="137" spans="1:32" s="12" customFormat="1" ht="18.75" customHeight="1">
      <c r="A137" s="33" t="s">
        <v>15</v>
      </c>
      <c r="B137" s="69">
        <f aca="true" t="shared" si="45" ref="B137:C140">B143</f>
        <v>0</v>
      </c>
      <c r="C137" s="69">
        <f t="shared" si="45"/>
        <v>0</v>
      </c>
      <c r="D137" s="69">
        <f>C137</f>
        <v>0</v>
      </c>
      <c r="E137" s="69">
        <f>E143</f>
        <v>0</v>
      </c>
      <c r="F137" s="43" t="e">
        <f>E137/B137*100</f>
        <v>#DIV/0!</v>
      </c>
      <c r="G137" s="43" t="e">
        <f>E137/C137*100</f>
        <v>#DIV/0!</v>
      </c>
      <c r="H137" s="69">
        <f aca="true" t="shared" si="46" ref="H137:AE137">H143</f>
        <v>0</v>
      </c>
      <c r="I137" s="69">
        <f t="shared" si="46"/>
        <v>0</v>
      </c>
      <c r="J137" s="69">
        <f t="shared" si="46"/>
        <v>0</v>
      </c>
      <c r="K137" s="69">
        <f t="shared" si="46"/>
        <v>0</v>
      </c>
      <c r="L137" s="69">
        <f t="shared" si="46"/>
        <v>0</v>
      </c>
      <c r="M137" s="69">
        <f t="shared" si="46"/>
        <v>0</v>
      </c>
      <c r="N137" s="69">
        <f t="shared" si="46"/>
        <v>0</v>
      </c>
      <c r="O137" s="69">
        <f t="shared" si="46"/>
        <v>0</v>
      </c>
      <c r="P137" s="69">
        <f t="shared" si="46"/>
        <v>0</v>
      </c>
      <c r="Q137" s="69">
        <f t="shared" si="46"/>
        <v>0</v>
      </c>
      <c r="R137" s="69">
        <f t="shared" si="46"/>
        <v>0</v>
      </c>
      <c r="S137" s="69">
        <f t="shared" si="46"/>
        <v>0</v>
      </c>
      <c r="T137" s="69">
        <f t="shared" si="46"/>
        <v>0</v>
      </c>
      <c r="U137" s="69">
        <f t="shared" si="46"/>
        <v>0</v>
      </c>
      <c r="V137" s="69">
        <f t="shared" si="46"/>
        <v>0</v>
      </c>
      <c r="W137" s="69">
        <f t="shared" si="46"/>
        <v>0</v>
      </c>
      <c r="X137" s="69">
        <f t="shared" si="46"/>
        <v>0</v>
      </c>
      <c r="Y137" s="69">
        <f t="shared" si="46"/>
        <v>0</v>
      </c>
      <c r="Z137" s="69">
        <f t="shared" si="46"/>
        <v>0</v>
      </c>
      <c r="AA137" s="69">
        <f t="shared" si="46"/>
        <v>0</v>
      </c>
      <c r="AB137" s="69">
        <f t="shared" si="46"/>
        <v>0</v>
      </c>
      <c r="AC137" s="69">
        <f t="shared" si="46"/>
        <v>0</v>
      </c>
      <c r="AD137" s="69">
        <f t="shared" si="46"/>
        <v>0</v>
      </c>
      <c r="AE137" s="69">
        <f t="shared" si="46"/>
        <v>0</v>
      </c>
      <c r="AF137" s="34"/>
    </row>
    <row r="138" spans="1:32" s="12" customFormat="1" ht="18.75" customHeight="1">
      <c r="A138" s="33" t="s">
        <v>13</v>
      </c>
      <c r="B138" s="69">
        <f t="shared" si="45"/>
        <v>0</v>
      </c>
      <c r="C138" s="69">
        <f t="shared" si="45"/>
        <v>0</v>
      </c>
      <c r="D138" s="69">
        <f>C138</f>
        <v>0</v>
      </c>
      <c r="E138" s="69">
        <f>E144</f>
        <v>0</v>
      </c>
      <c r="F138" s="43" t="e">
        <f>E138/B138*100</f>
        <v>#DIV/0!</v>
      </c>
      <c r="G138" s="43" t="e">
        <f>E138/C138*100</f>
        <v>#DIV/0!</v>
      </c>
      <c r="H138" s="69">
        <f aca="true" t="shared" si="47" ref="H138:AE138">H144</f>
        <v>0</v>
      </c>
      <c r="I138" s="69">
        <f t="shared" si="47"/>
        <v>0</v>
      </c>
      <c r="J138" s="69">
        <f t="shared" si="47"/>
        <v>0</v>
      </c>
      <c r="K138" s="69">
        <f t="shared" si="47"/>
        <v>0</v>
      </c>
      <c r="L138" s="69">
        <f t="shared" si="47"/>
        <v>0</v>
      </c>
      <c r="M138" s="69">
        <f t="shared" si="47"/>
        <v>0</v>
      </c>
      <c r="N138" s="69">
        <f t="shared" si="47"/>
        <v>0</v>
      </c>
      <c r="O138" s="69">
        <f t="shared" si="47"/>
        <v>0</v>
      </c>
      <c r="P138" s="69">
        <f t="shared" si="47"/>
        <v>0</v>
      </c>
      <c r="Q138" s="69">
        <f t="shared" si="47"/>
        <v>0</v>
      </c>
      <c r="R138" s="69">
        <f t="shared" si="47"/>
        <v>0</v>
      </c>
      <c r="S138" s="69">
        <f t="shared" si="47"/>
        <v>0</v>
      </c>
      <c r="T138" s="69">
        <f t="shared" si="47"/>
        <v>0</v>
      </c>
      <c r="U138" s="69">
        <f t="shared" si="47"/>
        <v>0</v>
      </c>
      <c r="V138" s="69">
        <f t="shared" si="47"/>
        <v>0</v>
      </c>
      <c r="W138" s="69">
        <f t="shared" si="47"/>
        <v>0</v>
      </c>
      <c r="X138" s="69">
        <f t="shared" si="47"/>
        <v>0</v>
      </c>
      <c r="Y138" s="69">
        <f t="shared" si="47"/>
        <v>0</v>
      </c>
      <c r="Z138" s="69">
        <f t="shared" si="47"/>
        <v>0</v>
      </c>
      <c r="AA138" s="69">
        <f t="shared" si="47"/>
        <v>0</v>
      </c>
      <c r="AB138" s="69">
        <f t="shared" si="47"/>
        <v>0</v>
      </c>
      <c r="AC138" s="69">
        <f t="shared" si="47"/>
        <v>0</v>
      </c>
      <c r="AD138" s="69">
        <f t="shared" si="47"/>
        <v>0</v>
      </c>
      <c r="AE138" s="69">
        <f t="shared" si="47"/>
        <v>0</v>
      </c>
      <c r="AF138" s="34"/>
    </row>
    <row r="139" spans="1:32" s="12" customFormat="1" ht="18.75" customHeight="1">
      <c r="A139" s="33" t="s">
        <v>14</v>
      </c>
      <c r="B139" s="69">
        <f t="shared" si="45"/>
        <v>367.6</v>
      </c>
      <c r="C139" s="69">
        <f t="shared" si="45"/>
        <v>0</v>
      </c>
      <c r="D139" s="69">
        <f>C139</f>
        <v>0</v>
      </c>
      <c r="E139" s="69">
        <f>E145</f>
        <v>0</v>
      </c>
      <c r="F139" s="43">
        <f>E139/B139*100</f>
        <v>0</v>
      </c>
      <c r="G139" s="43" t="e">
        <f>E139/C139*100</f>
        <v>#DIV/0!</v>
      </c>
      <c r="H139" s="69">
        <f aca="true" t="shared" si="48" ref="H139:AE139">H145</f>
        <v>0</v>
      </c>
      <c r="I139" s="69">
        <f t="shared" si="48"/>
        <v>0</v>
      </c>
      <c r="J139" s="69">
        <f t="shared" si="48"/>
        <v>0</v>
      </c>
      <c r="K139" s="69">
        <f t="shared" si="48"/>
        <v>0</v>
      </c>
      <c r="L139" s="69">
        <f t="shared" si="48"/>
        <v>116.945</v>
      </c>
      <c r="M139" s="69">
        <f t="shared" si="48"/>
        <v>0</v>
      </c>
      <c r="N139" s="69">
        <f t="shared" si="48"/>
        <v>15.1</v>
      </c>
      <c r="O139" s="69">
        <f t="shared" si="48"/>
        <v>0</v>
      </c>
      <c r="P139" s="69">
        <f t="shared" si="48"/>
        <v>35.555</v>
      </c>
      <c r="Q139" s="69">
        <f t="shared" si="48"/>
        <v>0</v>
      </c>
      <c r="R139" s="69">
        <f t="shared" si="48"/>
        <v>0</v>
      </c>
      <c r="S139" s="69">
        <f t="shared" si="48"/>
        <v>0</v>
      </c>
      <c r="T139" s="69">
        <f t="shared" si="48"/>
        <v>0</v>
      </c>
      <c r="U139" s="69">
        <f t="shared" si="48"/>
        <v>0</v>
      </c>
      <c r="V139" s="69">
        <f t="shared" si="48"/>
        <v>60</v>
      </c>
      <c r="W139" s="69">
        <f t="shared" si="48"/>
        <v>0</v>
      </c>
      <c r="X139" s="69">
        <f t="shared" si="48"/>
        <v>140</v>
      </c>
      <c r="Y139" s="69">
        <f t="shared" si="48"/>
        <v>0</v>
      </c>
      <c r="Z139" s="69">
        <f t="shared" si="48"/>
        <v>0</v>
      </c>
      <c r="AA139" s="69">
        <f t="shared" si="48"/>
        <v>0</v>
      </c>
      <c r="AB139" s="69">
        <f t="shared" si="48"/>
        <v>0</v>
      </c>
      <c r="AC139" s="69">
        <f t="shared" si="48"/>
        <v>0</v>
      </c>
      <c r="AD139" s="69">
        <f t="shared" si="48"/>
        <v>0</v>
      </c>
      <c r="AE139" s="69">
        <f t="shared" si="48"/>
        <v>0</v>
      </c>
      <c r="AF139" s="34"/>
    </row>
    <row r="140" spans="1:32" s="12" customFormat="1" ht="18.75" customHeight="1">
      <c r="A140" s="33" t="s">
        <v>43</v>
      </c>
      <c r="B140" s="69">
        <f t="shared" si="45"/>
        <v>0</v>
      </c>
      <c r="C140" s="69">
        <f t="shared" si="45"/>
        <v>0</v>
      </c>
      <c r="D140" s="69">
        <f>C140</f>
        <v>0</v>
      </c>
      <c r="E140" s="69">
        <f>E146</f>
        <v>0</v>
      </c>
      <c r="F140" s="43" t="e">
        <f>E140/B140*100</f>
        <v>#DIV/0!</v>
      </c>
      <c r="G140" s="43" t="e">
        <f>E140/C140*100</f>
        <v>#DIV/0!</v>
      </c>
      <c r="H140" s="69">
        <f aca="true" t="shared" si="49" ref="H140:AE140">H146</f>
        <v>0</v>
      </c>
      <c r="I140" s="69">
        <f t="shared" si="49"/>
        <v>0</v>
      </c>
      <c r="J140" s="69">
        <f t="shared" si="49"/>
        <v>0</v>
      </c>
      <c r="K140" s="69">
        <f t="shared" si="49"/>
        <v>0</v>
      </c>
      <c r="L140" s="69">
        <f t="shared" si="49"/>
        <v>0</v>
      </c>
      <c r="M140" s="69">
        <f t="shared" si="49"/>
        <v>0</v>
      </c>
      <c r="N140" s="69">
        <f t="shared" si="49"/>
        <v>0</v>
      </c>
      <c r="O140" s="69">
        <f t="shared" si="49"/>
        <v>0</v>
      </c>
      <c r="P140" s="69">
        <f t="shared" si="49"/>
        <v>0</v>
      </c>
      <c r="Q140" s="69">
        <f t="shared" si="49"/>
        <v>0</v>
      </c>
      <c r="R140" s="69">
        <f t="shared" si="49"/>
        <v>0</v>
      </c>
      <c r="S140" s="69">
        <f t="shared" si="49"/>
        <v>0</v>
      </c>
      <c r="T140" s="69">
        <f t="shared" si="49"/>
        <v>0</v>
      </c>
      <c r="U140" s="69">
        <f t="shared" si="49"/>
        <v>0</v>
      </c>
      <c r="V140" s="69">
        <f t="shared" si="49"/>
        <v>0</v>
      </c>
      <c r="W140" s="69">
        <f t="shared" si="49"/>
        <v>0</v>
      </c>
      <c r="X140" s="69">
        <f t="shared" si="49"/>
        <v>0</v>
      </c>
      <c r="Y140" s="69">
        <f t="shared" si="49"/>
        <v>0</v>
      </c>
      <c r="Z140" s="69">
        <f t="shared" si="49"/>
        <v>0</v>
      </c>
      <c r="AA140" s="69">
        <f t="shared" si="49"/>
        <v>0</v>
      </c>
      <c r="AB140" s="69">
        <f t="shared" si="49"/>
        <v>0</v>
      </c>
      <c r="AC140" s="69">
        <f t="shared" si="49"/>
        <v>0</v>
      </c>
      <c r="AD140" s="69">
        <f t="shared" si="49"/>
        <v>0</v>
      </c>
      <c r="AE140" s="69">
        <f t="shared" si="49"/>
        <v>0</v>
      </c>
      <c r="AF140" s="62"/>
    </row>
    <row r="141" spans="1:32" s="12" customFormat="1" ht="55.5" customHeight="1">
      <c r="A141" s="48" t="s">
        <v>58</v>
      </c>
      <c r="B141" s="72"/>
      <c r="C141" s="72"/>
      <c r="D141" s="72"/>
      <c r="E141" s="72"/>
      <c r="F141" s="46"/>
      <c r="G141" s="46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100"/>
    </row>
    <row r="142" spans="1:32" s="12" customFormat="1" ht="18.75" customHeight="1">
      <c r="A142" s="18" t="s">
        <v>16</v>
      </c>
      <c r="B142" s="80">
        <f>B143+B144+B145+B146</f>
        <v>367.6</v>
      </c>
      <c r="C142" s="80">
        <f>C143+C144+C145+C146</f>
        <v>0</v>
      </c>
      <c r="D142" s="80">
        <f>D143+D144+D145+D146</f>
        <v>0</v>
      </c>
      <c r="E142" s="80">
        <f>E143+E144+E145+E146</f>
        <v>0</v>
      </c>
      <c r="F142" s="49">
        <f>E142/B142*100</f>
        <v>0</v>
      </c>
      <c r="G142" s="49" t="e">
        <f>E142/C142*100</f>
        <v>#DIV/0!</v>
      </c>
      <c r="H142" s="80">
        <f aca="true" t="shared" si="50" ref="H142:AE142">H143+H144+H145+H146</f>
        <v>0</v>
      </c>
      <c r="I142" s="80">
        <f t="shared" si="50"/>
        <v>0</v>
      </c>
      <c r="J142" s="80">
        <f t="shared" si="50"/>
        <v>0</v>
      </c>
      <c r="K142" s="80">
        <f t="shared" si="50"/>
        <v>0</v>
      </c>
      <c r="L142" s="80">
        <f t="shared" si="50"/>
        <v>116.945</v>
      </c>
      <c r="M142" s="80">
        <f t="shared" si="50"/>
        <v>0</v>
      </c>
      <c r="N142" s="80">
        <f t="shared" si="50"/>
        <v>15.1</v>
      </c>
      <c r="O142" s="80">
        <f t="shared" si="50"/>
        <v>0</v>
      </c>
      <c r="P142" s="80">
        <f t="shared" si="50"/>
        <v>35.555</v>
      </c>
      <c r="Q142" s="80">
        <f t="shared" si="50"/>
        <v>0</v>
      </c>
      <c r="R142" s="80">
        <f t="shared" si="50"/>
        <v>0</v>
      </c>
      <c r="S142" s="80">
        <f t="shared" si="50"/>
        <v>0</v>
      </c>
      <c r="T142" s="80">
        <f t="shared" si="50"/>
        <v>0</v>
      </c>
      <c r="U142" s="80">
        <f t="shared" si="50"/>
        <v>0</v>
      </c>
      <c r="V142" s="80">
        <f t="shared" si="50"/>
        <v>60</v>
      </c>
      <c r="W142" s="80">
        <f t="shared" si="50"/>
        <v>0</v>
      </c>
      <c r="X142" s="80">
        <f t="shared" si="50"/>
        <v>140</v>
      </c>
      <c r="Y142" s="80">
        <f t="shared" si="50"/>
        <v>0</v>
      </c>
      <c r="Z142" s="80">
        <f t="shared" si="50"/>
        <v>0</v>
      </c>
      <c r="AA142" s="80">
        <f t="shared" si="50"/>
        <v>0</v>
      </c>
      <c r="AB142" s="80">
        <f t="shared" si="50"/>
        <v>0</v>
      </c>
      <c r="AC142" s="80">
        <f t="shared" si="50"/>
        <v>0</v>
      </c>
      <c r="AD142" s="80">
        <f t="shared" si="50"/>
        <v>0</v>
      </c>
      <c r="AE142" s="80">
        <f t="shared" si="50"/>
        <v>0</v>
      </c>
      <c r="AF142" s="100"/>
    </row>
    <row r="143" spans="1:32" s="12" customFormat="1" ht="18.75" customHeight="1">
      <c r="A143" s="2" t="s">
        <v>15</v>
      </c>
      <c r="B143" s="70">
        <f>B150+B156+B162</f>
        <v>0</v>
      </c>
      <c r="C143" s="72">
        <f>H143+J143</f>
        <v>0</v>
      </c>
      <c r="D143" s="70">
        <f>C143</f>
        <v>0</v>
      </c>
      <c r="E143" s="70">
        <f>E150+E156+E162</f>
        <v>0</v>
      </c>
      <c r="F143" s="46" t="e">
        <f>E143/B143*100</f>
        <v>#DIV/0!</v>
      </c>
      <c r="G143" s="46" t="e">
        <f>E143/C143*100</f>
        <v>#DIV/0!</v>
      </c>
      <c r="H143" s="70">
        <f aca="true" t="shared" si="51" ref="H143:AE143">H150+H156+H162</f>
        <v>0</v>
      </c>
      <c r="I143" s="70">
        <f t="shared" si="51"/>
        <v>0</v>
      </c>
      <c r="J143" s="70">
        <f t="shared" si="51"/>
        <v>0</v>
      </c>
      <c r="K143" s="70">
        <f t="shared" si="51"/>
        <v>0</v>
      </c>
      <c r="L143" s="70">
        <f t="shared" si="51"/>
        <v>0</v>
      </c>
      <c r="M143" s="70">
        <f t="shared" si="51"/>
        <v>0</v>
      </c>
      <c r="N143" s="70">
        <f t="shared" si="51"/>
        <v>0</v>
      </c>
      <c r="O143" s="70">
        <f t="shared" si="51"/>
        <v>0</v>
      </c>
      <c r="P143" s="70">
        <f t="shared" si="51"/>
        <v>0</v>
      </c>
      <c r="Q143" s="70">
        <f t="shared" si="51"/>
        <v>0</v>
      </c>
      <c r="R143" s="70">
        <f t="shared" si="51"/>
        <v>0</v>
      </c>
      <c r="S143" s="70">
        <f t="shared" si="51"/>
        <v>0</v>
      </c>
      <c r="T143" s="70">
        <f t="shared" si="51"/>
        <v>0</v>
      </c>
      <c r="U143" s="70">
        <f t="shared" si="51"/>
        <v>0</v>
      </c>
      <c r="V143" s="70">
        <f t="shared" si="51"/>
        <v>0</v>
      </c>
      <c r="W143" s="70">
        <f t="shared" si="51"/>
        <v>0</v>
      </c>
      <c r="X143" s="70">
        <f t="shared" si="51"/>
        <v>0</v>
      </c>
      <c r="Y143" s="70">
        <f t="shared" si="51"/>
        <v>0</v>
      </c>
      <c r="Z143" s="70">
        <f t="shared" si="51"/>
        <v>0</v>
      </c>
      <c r="AA143" s="70">
        <f t="shared" si="51"/>
        <v>0</v>
      </c>
      <c r="AB143" s="70">
        <f t="shared" si="51"/>
        <v>0</v>
      </c>
      <c r="AC143" s="70">
        <f t="shared" si="51"/>
        <v>0</v>
      </c>
      <c r="AD143" s="70">
        <f t="shared" si="51"/>
        <v>0</v>
      </c>
      <c r="AE143" s="70">
        <f t="shared" si="51"/>
        <v>0</v>
      </c>
      <c r="AF143" s="100"/>
    </row>
    <row r="144" spans="1:32" s="12" customFormat="1" ht="18.75" customHeight="1">
      <c r="A144" s="20" t="s">
        <v>13</v>
      </c>
      <c r="B144" s="70">
        <f>B151+B157+B163</f>
        <v>0</v>
      </c>
      <c r="C144" s="72">
        <f>H144+J144</f>
        <v>0</v>
      </c>
      <c r="D144" s="70">
        <f>C144</f>
        <v>0</v>
      </c>
      <c r="E144" s="70">
        <f>E151+E157+E163</f>
        <v>0</v>
      </c>
      <c r="F144" s="46" t="e">
        <f>E144/B144*100</f>
        <v>#DIV/0!</v>
      </c>
      <c r="G144" s="46" t="e">
        <f>E144/C144*100</f>
        <v>#DIV/0!</v>
      </c>
      <c r="H144" s="70">
        <f aca="true" t="shared" si="52" ref="H144:AE144">H151+H157+H163</f>
        <v>0</v>
      </c>
      <c r="I144" s="70">
        <f t="shared" si="52"/>
        <v>0</v>
      </c>
      <c r="J144" s="70">
        <f t="shared" si="52"/>
        <v>0</v>
      </c>
      <c r="K144" s="70">
        <f t="shared" si="52"/>
        <v>0</v>
      </c>
      <c r="L144" s="70">
        <f t="shared" si="52"/>
        <v>0</v>
      </c>
      <c r="M144" s="70">
        <f t="shared" si="52"/>
        <v>0</v>
      </c>
      <c r="N144" s="70">
        <f t="shared" si="52"/>
        <v>0</v>
      </c>
      <c r="O144" s="70">
        <f t="shared" si="52"/>
        <v>0</v>
      </c>
      <c r="P144" s="70">
        <f t="shared" si="52"/>
        <v>0</v>
      </c>
      <c r="Q144" s="70">
        <f t="shared" si="52"/>
        <v>0</v>
      </c>
      <c r="R144" s="70">
        <f t="shared" si="52"/>
        <v>0</v>
      </c>
      <c r="S144" s="70">
        <f t="shared" si="52"/>
        <v>0</v>
      </c>
      <c r="T144" s="70">
        <f t="shared" si="52"/>
        <v>0</v>
      </c>
      <c r="U144" s="70">
        <f t="shared" si="52"/>
        <v>0</v>
      </c>
      <c r="V144" s="70">
        <f t="shared" si="52"/>
        <v>0</v>
      </c>
      <c r="W144" s="70">
        <f t="shared" si="52"/>
        <v>0</v>
      </c>
      <c r="X144" s="70">
        <f t="shared" si="52"/>
        <v>0</v>
      </c>
      <c r="Y144" s="70">
        <f t="shared" si="52"/>
        <v>0</v>
      </c>
      <c r="Z144" s="70">
        <f t="shared" si="52"/>
        <v>0</v>
      </c>
      <c r="AA144" s="70">
        <f t="shared" si="52"/>
        <v>0</v>
      </c>
      <c r="AB144" s="70">
        <f t="shared" si="52"/>
        <v>0</v>
      </c>
      <c r="AC144" s="70">
        <f t="shared" si="52"/>
        <v>0</v>
      </c>
      <c r="AD144" s="70">
        <f t="shared" si="52"/>
        <v>0</v>
      </c>
      <c r="AE144" s="70">
        <f t="shared" si="52"/>
        <v>0</v>
      </c>
      <c r="AF144" s="100"/>
    </row>
    <row r="145" spans="1:32" s="12" customFormat="1" ht="18.75" customHeight="1">
      <c r="A145" s="20" t="s">
        <v>14</v>
      </c>
      <c r="B145" s="70">
        <f>B152+B158+B164</f>
        <v>367.6</v>
      </c>
      <c r="C145" s="72">
        <f>H145+J145</f>
        <v>0</v>
      </c>
      <c r="D145" s="70">
        <f>C145</f>
        <v>0</v>
      </c>
      <c r="E145" s="70">
        <f>E152+E158+E164</f>
        <v>0</v>
      </c>
      <c r="F145" s="46">
        <f>E145/B145*100</f>
        <v>0</v>
      </c>
      <c r="G145" s="46" t="e">
        <f>E145/C145*100</f>
        <v>#DIV/0!</v>
      </c>
      <c r="H145" s="70">
        <f aca="true" t="shared" si="53" ref="H145:AE145">H152+H158+H164</f>
        <v>0</v>
      </c>
      <c r="I145" s="70">
        <f t="shared" si="53"/>
        <v>0</v>
      </c>
      <c r="J145" s="70">
        <f t="shared" si="53"/>
        <v>0</v>
      </c>
      <c r="K145" s="70">
        <f t="shared" si="53"/>
        <v>0</v>
      </c>
      <c r="L145" s="70">
        <f t="shared" si="53"/>
        <v>116.945</v>
      </c>
      <c r="M145" s="70">
        <f t="shared" si="53"/>
        <v>0</v>
      </c>
      <c r="N145" s="70">
        <f t="shared" si="53"/>
        <v>15.1</v>
      </c>
      <c r="O145" s="70">
        <f t="shared" si="53"/>
        <v>0</v>
      </c>
      <c r="P145" s="70">
        <f t="shared" si="53"/>
        <v>35.555</v>
      </c>
      <c r="Q145" s="70">
        <f t="shared" si="53"/>
        <v>0</v>
      </c>
      <c r="R145" s="70">
        <f t="shared" si="53"/>
        <v>0</v>
      </c>
      <c r="S145" s="70">
        <f t="shared" si="53"/>
        <v>0</v>
      </c>
      <c r="T145" s="70">
        <f t="shared" si="53"/>
        <v>0</v>
      </c>
      <c r="U145" s="70">
        <f t="shared" si="53"/>
        <v>0</v>
      </c>
      <c r="V145" s="70">
        <f t="shared" si="53"/>
        <v>60</v>
      </c>
      <c r="W145" s="70">
        <f t="shared" si="53"/>
        <v>0</v>
      </c>
      <c r="X145" s="70">
        <f t="shared" si="53"/>
        <v>140</v>
      </c>
      <c r="Y145" s="70">
        <f t="shared" si="53"/>
        <v>0</v>
      </c>
      <c r="Z145" s="70">
        <f t="shared" si="53"/>
        <v>0</v>
      </c>
      <c r="AA145" s="70">
        <f t="shared" si="53"/>
        <v>0</v>
      </c>
      <c r="AB145" s="70">
        <f t="shared" si="53"/>
        <v>0</v>
      </c>
      <c r="AC145" s="70">
        <f t="shared" si="53"/>
        <v>0</v>
      </c>
      <c r="AD145" s="70">
        <f t="shared" si="53"/>
        <v>0</v>
      </c>
      <c r="AE145" s="70">
        <f t="shared" si="53"/>
        <v>0</v>
      </c>
      <c r="AF145" s="100"/>
    </row>
    <row r="146" spans="1:32" s="12" customFormat="1" ht="18.75" customHeight="1">
      <c r="A146" s="20" t="s">
        <v>43</v>
      </c>
      <c r="B146" s="70">
        <f>B153+B159+B165</f>
        <v>0</v>
      </c>
      <c r="C146" s="72">
        <f>H146+J146</f>
        <v>0</v>
      </c>
      <c r="D146" s="70">
        <f>C146</f>
        <v>0</v>
      </c>
      <c r="E146" s="70">
        <f>E153+E159+E165</f>
        <v>0</v>
      </c>
      <c r="F146" s="46" t="e">
        <f>E146/B146*100</f>
        <v>#DIV/0!</v>
      </c>
      <c r="G146" s="46" t="e">
        <f>E146/C146*100</f>
        <v>#DIV/0!</v>
      </c>
      <c r="H146" s="70">
        <f aca="true" t="shared" si="54" ref="H146:AE146">H153+H159+H165</f>
        <v>0</v>
      </c>
      <c r="I146" s="70">
        <f t="shared" si="54"/>
        <v>0</v>
      </c>
      <c r="J146" s="70">
        <f t="shared" si="54"/>
        <v>0</v>
      </c>
      <c r="K146" s="70">
        <f t="shared" si="54"/>
        <v>0</v>
      </c>
      <c r="L146" s="70">
        <f t="shared" si="54"/>
        <v>0</v>
      </c>
      <c r="M146" s="70">
        <f t="shared" si="54"/>
        <v>0</v>
      </c>
      <c r="N146" s="70">
        <f t="shared" si="54"/>
        <v>0</v>
      </c>
      <c r="O146" s="70">
        <f t="shared" si="54"/>
        <v>0</v>
      </c>
      <c r="P146" s="70">
        <f t="shared" si="54"/>
        <v>0</v>
      </c>
      <c r="Q146" s="70">
        <f t="shared" si="54"/>
        <v>0</v>
      </c>
      <c r="R146" s="70">
        <f t="shared" si="54"/>
        <v>0</v>
      </c>
      <c r="S146" s="70">
        <f t="shared" si="54"/>
        <v>0</v>
      </c>
      <c r="T146" s="70">
        <f t="shared" si="54"/>
        <v>0</v>
      </c>
      <c r="U146" s="70">
        <f t="shared" si="54"/>
        <v>0</v>
      </c>
      <c r="V146" s="70">
        <f t="shared" si="54"/>
        <v>0</v>
      </c>
      <c r="W146" s="70">
        <f t="shared" si="54"/>
        <v>0</v>
      </c>
      <c r="X146" s="70">
        <f t="shared" si="54"/>
        <v>0</v>
      </c>
      <c r="Y146" s="70">
        <f t="shared" si="54"/>
        <v>0</v>
      </c>
      <c r="Z146" s="70">
        <f t="shared" si="54"/>
        <v>0</v>
      </c>
      <c r="AA146" s="70">
        <f t="shared" si="54"/>
        <v>0</v>
      </c>
      <c r="AB146" s="70">
        <f t="shared" si="54"/>
        <v>0</v>
      </c>
      <c r="AC146" s="70">
        <f t="shared" si="54"/>
        <v>0</v>
      </c>
      <c r="AD146" s="70">
        <f t="shared" si="54"/>
        <v>0</v>
      </c>
      <c r="AE146" s="70">
        <f t="shared" si="54"/>
        <v>0</v>
      </c>
      <c r="AF146" s="100"/>
    </row>
    <row r="147" spans="1:32" s="12" customFormat="1" ht="18.75" customHeight="1">
      <c r="A147" s="102" t="s">
        <v>48</v>
      </c>
      <c r="B147" s="70"/>
      <c r="C147" s="72"/>
      <c r="D147" s="70"/>
      <c r="E147" s="70"/>
      <c r="F147" s="46"/>
      <c r="G147" s="4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100"/>
    </row>
    <row r="148" spans="1:32" s="12" customFormat="1" ht="18.75" customHeight="1">
      <c r="A148" s="20" t="s">
        <v>31</v>
      </c>
      <c r="B148" s="70"/>
      <c r="C148" s="72"/>
      <c r="D148" s="72"/>
      <c r="E148" s="72"/>
      <c r="F148" s="46"/>
      <c r="G148" s="4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111"/>
    </row>
    <row r="149" spans="1:32" s="12" customFormat="1" ht="18.75" customHeight="1">
      <c r="A149" s="18" t="s">
        <v>16</v>
      </c>
      <c r="B149" s="74">
        <f>B151+B152</f>
        <v>105.1</v>
      </c>
      <c r="C149" s="71">
        <f>C151+C152</f>
        <v>0</v>
      </c>
      <c r="D149" s="71">
        <f>C149</f>
        <v>0</v>
      </c>
      <c r="E149" s="71">
        <f>E151+E152</f>
        <v>0</v>
      </c>
      <c r="F149" s="49">
        <f>E149/B149*100</f>
        <v>0</v>
      </c>
      <c r="G149" s="49" t="e">
        <f>E149/C149*100</f>
        <v>#DIV/0!</v>
      </c>
      <c r="H149" s="25">
        <f aca="true" t="shared" si="55" ref="H149:AE149">H150+H151+H152</f>
        <v>0</v>
      </c>
      <c r="I149" s="25">
        <f t="shared" si="55"/>
        <v>0</v>
      </c>
      <c r="J149" s="25">
        <f t="shared" si="55"/>
        <v>0</v>
      </c>
      <c r="K149" s="25">
        <f t="shared" si="55"/>
        <v>0</v>
      </c>
      <c r="L149" s="25">
        <f t="shared" si="55"/>
        <v>90</v>
      </c>
      <c r="M149" s="25">
        <f t="shared" si="55"/>
        <v>0</v>
      </c>
      <c r="N149" s="25">
        <f t="shared" si="55"/>
        <v>15.1</v>
      </c>
      <c r="O149" s="25">
        <f t="shared" si="55"/>
        <v>0</v>
      </c>
      <c r="P149" s="25">
        <f t="shared" si="55"/>
        <v>0</v>
      </c>
      <c r="Q149" s="25">
        <f t="shared" si="55"/>
        <v>0</v>
      </c>
      <c r="R149" s="25">
        <f t="shared" si="55"/>
        <v>0</v>
      </c>
      <c r="S149" s="25">
        <f t="shared" si="55"/>
        <v>0</v>
      </c>
      <c r="T149" s="25">
        <f t="shared" si="55"/>
        <v>0</v>
      </c>
      <c r="U149" s="25">
        <f t="shared" si="55"/>
        <v>0</v>
      </c>
      <c r="V149" s="25">
        <f t="shared" si="55"/>
        <v>0</v>
      </c>
      <c r="W149" s="25">
        <f t="shared" si="55"/>
        <v>0</v>
      </c>
      <c r="X149" s="25">
        <f t="shared" si="55"/>
        <v>0</v>
      </c>
      <c r="Y149" s="25">
        <f t="shared" si="55"/>
        <v>0</v>
      </c>
      <c r="Z149" s="25">
        <f t="shared" si="55"/>
        <v>0</v>
      </c>
      <c r="AA149" s="25">
        <f t="shared" si="55"/>
        <v>0</v>
      </c>
      <c r="AB149" s="25">
        <f t="shared" si="55"/>
        <v>0</v>
      </c>
      <c r="AC149" s="25">
        <f t="shared" si="55"/>
        <v>0</v>
      </c>
      <c r="AD149" s="25">
        <f t="shared" si="55"/>
        <v>0</v>
      </c>
      <c r="AE149" s="25">
        <f t="shared" si="55"/>
        <v>0</v>
      </c>
      <c r="AF149" s="112"/>
    </row>
    <row r="150" spans="1:32" s="12" customFormat="1" ht="18.75" customHeight="1">
      <c r="A150" s="2" t="s">
        <v>15</v>
      </c>
      <c r="B150" s="70">
        <f>H150+J150+L150+N150+P150+R150+T150+V150+X150+Z150+AB150+AD150</f>
        <v>0</v>
      </c>
      <c r="C150" s="72">
        <f>H150+J150</f>
        <v>0</v>
      </c>
      <c r="D150" s="70">
        <f>C150</f>
        <v>0</v>
      </c>
      <c r="E150" s="72">
        <f>I150+K150+M150+O150+Q150+S150+U150+W150+Y150+AA150+AC150+AE150</f>
        <v>0</v>
      </c>
      <c r="F150" s="46" t="e">
        <f>E150/B150*100</f>
        <v>#DIV/0!</v>
      </c>
      <c r="G150" s="46" t="e">
        <f>E150/C150*100</f>
        <v>#DIV/0!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0</v>
      </c>
      <c r="AF150" s="112"/>
    </row>
    <row r="151" spans="1:32" s="12" customFormat="1" ht="18.75" customHeight="1">
      <c r="A151" s="20" t="s">
        <v>13</v>
      </c>
      <c r="B151" s="70">
        <f>H151+J151+L151+N151+P151+R151+T151+V151+X151+Z151+AB151+AD151</f>
        <v>0</v>
      </c>
      <c r="C151" s="72">
        <f>H151+J151</f>
        <v>0</v>
      </c>
      <c r="D151" s="70">
        <f>C151</f>
        <v>0</v>
      </c>
      <c r="E151" s="72">
        <f>I151+K151+M151+O151+Q151+S151+U151+W151+Y151+AA151+AC151+AE151</f>
        <v>0</v>
      </c>
      <c r="F151" s="46" t="e">
        <f>E151/B151*100</f>
        <v>#DIV/0!</v>
      </c>
      <c r="G151" s="46" t="e">
        <f>E151/C151*100</f>
        <v>#DIV/0!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112"/>
    </row>
    <row r="152" spans="1:32" s="12" customFormat="1" ht="18.75" customHeight="1">
      <c r="A152" s="20" t="s">
        <v>14</v>
      </c>
      <c r="B152" s="70">
        <f>H152+J152+L152+N152+P152+R152+T152+V152+X152+Z152+AB152+AD152</f>
        <v>105.1</v>
      </c>
      <c r="C152" s="72">
        <f>H152+J152</f>
        <v>0</v>
      </c>
      <c r="D152" s="70">
        <f>C152</f>
        <v>0</v>
      </c>
      <c r="E152" s="72">
        <f>I152+K152+M152+O152+Q152+S152+U152+W152+Y152+AA152+AC152+AE152</f>
        <v>0</v>
      </c>
      <c r="F152" s="46">
        <f>E152/B152*100</f>
        <v>0</v>
      </c>
      <c r="G152" s="46" t="e">
        <f>E152/C152*100</f>
        <v>#DIV/0!</v>
      </c>
      <c r="H152" s="26">
        <v>0</v>
      </c>
      <c r="I152" s="26">
        <v>0</v>
      </c>
      <c r="J152" s="26">
        <v>0</v>
      </c>
      <c r="K152" s="26">
        <v>0</v>
      </c>
      <c r="L152" s="26">
        <v>90</v>
      </c>
      <c r="M152" s="26">
        <v>0</v>
      </c>
      <c r="N152" s="26">
        <v>15.1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112"/>
    </row>
    <row r="153" spans="1:32" s="12" customFormat="1" ht="18.75" customHeight="1">
      <c r="A153" s="20" t="s">
        <v>43</v>
      </c>
      <c r="B153" s="70">
        <f>H153+J153+L153+N153+P153+R153+T153+V153+X153+Z153+AB153+AD153</f>
        <v>0</v>
      </c>
      <c r="C153" s="72">
        <f>H153+J153</f>
        <v>0</v>
      </c>
      <c r="D153" s="70">
        <f>C153</f>
        <v>0</v>
      </c>
      <c r="E153" s="72">
        <f>I153+K153+M153+O153+Q153+S153+U153+W153+Y153+AA153+AC153+AE153</f>
        <v>0</v>
      </c>
      <c r="F153" s="46" t="e">
        <f>E153/B153*100</f>
        <v>#DIV/0!</v>
      </c>
      <c r="G153" s="46" t="e">
        <f>E153/C153*100</f>
        <v>#DIV/0!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26">
        <v>0</v>
      </c>
      <c r="AF153" s="113"/>
    </row>
    <row r="154" spans="1:32" s="12" customFormat="1" ht="18.75" customHeight="1">
      <c r="A154" s="20" t="s">
        <v>30</v>
      </c>
      <c r="B154" s="70"/>
      <c r="C154" s="72"/>
      <c r="D154" s="72"/>
      <c r="E154" s="72"/>
      <c r="F154" s="46"/>
      <c r="G154" s="4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111"/>
    </row>
    <row r="155" spans="1:32" s="12" customFormat="1" ht="18.75" customHeight="1">
      <c r="A155" s="18" t="s">
        <v>16</v>
      </c>
      <c r="B155" s="74">
        <f>B157+B158</f>
        <v>200</v>
      </c>
      <c r="C155" s="71">
        <f>C157+C158</f>
        <v>0</v>
      </c>
      <c r="D155" s="71">
        <f>C155</f>
        <v>0</v>
      </c>
      <c r="E155" s="71">
        <f>E157+E158</f>
        <v>0</v>
      </c>
      <c r="F155" s="49">
        <f>E155/B155*100</f>
        <v>0</v>
      </c>
      <c r="G155" s="49" t="e">
        <f>E155/C155*100</f>
        <v>#DIV/0!</v>
      </c>
      <c r="H155" s="25">
        <f aca="true" t="shared" si="56" ref="H155:AE155">H156+H157+H158</f>
        <v>0</v>
      </c>
      <c r="I155" s="25">
        <f t="shared" si="56"/>
        <v>0</v>
      </c>
      <c r="J155" s="25">
        <f t="shared" si="56"/>
        <v>0</v>
      </c>
      <c r="K155" s="25">
        <f t="shared" si="56"/>
        <v>0</v>
      </c>
      <c r="L155" s="25">
        <f t="shared" si="56"/>
        <v>0</v>
      </c>
      <c r="M155" s="25">
        <f t="shared" si="56"/>
        <v>0</v>
      </c>
      <c r="N155" s="25">
        <f t="shared" si="56"/>
        <v>0</v>
      </c>
      <c r="O155" s="25">
        <f t="shared" si="56"/>
        <v>0</v>
      </c>
      <c r="P155" s="25">
        <f t="shared" si="56"/>
        <v>0</v>
      </c>
      <c r="Q155" s="25">
        <f t="shared" si="56"/>
        <v>0</v>
      </c>
      <c r="R155" s="25">
        <f t="shared" si="56"/>
        <v>0</v>
      </c>
      <c r="S155" s="25">
        <f t="shared" si="56"/>
        <v>0</v>
      </c>
      <c r="T155" s="25">
        <f t="shared" si="56"/>
        <v>0</v>
      </c>
      <c r="U155" s="25">
        <f t="shared" si="56"/>
        <v>0</v>
      </c>
      <c r="V155" s="25">
        <f t="shared" si="56"/>
        <v>60</v>
      </c>
      <c r="W155" s="25">
        <f t="shared" si="56"/>
        <v>0</v>
      </c>
      <c r="X155" s="25">
        <f t="shared" si="56"/>
        <v>140</v>
      </c>
      <c r="Y155" s="25">
        <f t="shared" si="56"/>
        <v>0</v>
      </c>
      <c r="Z155" s="25">
        <f t="shared" si="56"/>
        <v>0</v>
      </c>
      <c r="AA155" s="25">
        <f t="shared" si="56"/>
        <v>0</v>
      </c>
      <c r="AB155" s="25">
        <f t="shared" si="56"/>
        <v>0</v>
      </c>
      <c r="AC155" s="25">
        <f t="shared" si="56"/>
        <v>0</v>
      </c>
      <c r="AD155" s="25">
        <f t="shared" si="56"/>
        <v>0</v>
      </c>
      <c r="AE155" s="25">
        <f t="shared" si="56"/>
        <v>0</v>
      </c>
      <c r="AF155" s="112"/>
    </row>
    <row r="156" spans="1:32" s="12" customFormat="1" ht="18.75" customHeight="1">
      <c r="A156" s="2" t="s">
        <v>15</v>
      </c>
      <c r="B156" s="70">
        <f>H156+J156+L156+N156+P156+R156+T156+V156+X156+Z156+AB156+AD156</f>
        <v>0</v>
      </c>
      <c r="C156" s="72">
        <f>H156+J156</f>
        <v>0</v>
      </c>
      <c r="D156" s="70">
        <f>C156</f>
        <v>0</v>
      </c>
      <c r="E156" s="72">
        <f>I156+K156+M156+O156+Q156+S156+U156+W156+Y156+AA156+AC156+AE156</f>
        <v>0</v>
      </c>
      <c r="F156" s="46" t="e">
        <f>E156/B156*100</f>
        <v>#DIV/0!</v>
      </c>
      <c r="G156" s="46" t="e">
        <f>E156/C156*100</f>
        <v>#DIV/0!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112"/>
    </row>
    <row r="157" spans="1:32" s="12" customFormat="1" ht="18.75" customHeight="1">
      <c r="A157" s="20" t="s">
        <v>13</v>
      </c>
      <c r="B157" s="70">
        <f>H157+J157+L157+N157+P157+R157+T157+V157+X157+Z157+AB157+AD157</f>
        <v>0</v>
      </c>
      <c r="C157" s="72">
        <f>H157+J157</f>
        <v>0</v>
      </c>
      <c r="D157" s="70">
        <f>C157</f>
        <v>0</v>
      </c>
      <c r="E157" s="72">
        <f>I157+K157+M157+O157+Q157+S157+U157+W157+Y157+AA157+AC157+AE157</f>
        <v>0</v>
      </c>
      <c r="F157" s="46" t="e">
        <f>E157/B157*100</f>
        <v>#DIV/0!</v>
      </c>
      <c r="G157" s="46" t="e">
        <f>E157/C157*100</f>
        <v>#DIV/0!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26">
        <v>0</v>
      </c>
      <c r="AF157" s="112"/>
    </row>
    <row r="158" spans="1:32" s="12" customFormat="1" ht="18.75" customHeight="1">
      <c r="A158" s="20" t="s">
        <v>14</v>
      </c>
      <c r="B158" s="70">
        <f>H158+J158+L158+N158+P158+R158+T158+V158+X158+Z158+AB158+AD158</f>
        <v>200</v>
      </c>
      <c r="C158" s="72">
        <f>H158+J158</f>
        <v>0</v>
      </c>
      <c r="D158" s="70">
        <f>C158</f>
        <v>0</v>
      </c>
      <c r="E158" s="72">
        <f>I158+K158+M158+O158+Q158+S158+U158+W158+Y158+AA158+AC158+AE158</f>
        <v>0</v>
      </c>
      <c r="F158" s="46">
        <f>E158/B158*100</f>
        <v>0</v>
      </c>
      <c r="G158" s="46" t="e">
        <f>E158/C158*100</f>
        <v>#DIV/0!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60</v>
      </c>
      <c r="W158" s="26">
        <v>0</v>
      </c>
      <c r="X158" s="26">
        <v>140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0</v>
      </c>
      <c r="AF158" s="112"/>
    </row>
    <row r="159" spans="1:32" s="12" customFormat="1" ht="18.75" customHeight="1">
      <c r="A159" s="20" t="s">
        <v>43</v>
      </c>
      <c r="B159" s="70">
        <f>H159+J159+L159+N159+P159+R159+T159+V159+X159+Z159+AB159+AD159</f>
        <v>0</v>
      </c>
      <c r="C159" s="72">
        <f>H159+J159</f>
        <v>0</v>
      </c>
      <c r="D159" s="70">
        <f>C159</f>
        <v>0</v>
      </c>
      <c r="E159" s="72">
        <f>I159+K159+M159+O159+Q159+S159+U159+W159+Y159+AA159+AC159+AE159</f>
        <v>0</v>
      </c>
      <c r="F159" s="46" t="e">
        <f>E159/B159*100</f>
        <v>#DIV/0!</v>
      </c>
      <c r="G159" s="46" t="e">
        <f>E159/C159*100</f>
        <v>#DIV/0!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26">
        <v>0</v>
      </c>
      <c r="AF159" s="113"/>
    </row>
    <row r="160" spans="1:32" s="12" customFormat="1" ht="18.75" customHeight="1">
      <c r="A160" s="20" t="s">
        <v>37</v>
      </c>
      <c r="B160" s="70"/>
      <c r="C160" s="72"/>
      <c r="D160" s="72"/>
      <c r="E160" s="72"/>
      <c r="F160" s="46"/>
      <c r="G160" s="4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117"/>
    </row>
    <row r="161" spans="1:32" s="12" customFormat="1" ht="18.75" customHeight="1">
      <c r="A161" s="18" t="s">
        <v>16</v>
      </c>
      <c r="B161" s="74">
        <f>B163+B164</f>
        <v>62.5</v>
      </c>
      <c r="C161" s="71">
        <f>C163+C164</f>
        <v>0</v>
      </c>
      <c r="D161" s="71">
        <f>C161</f>
        <v>0</v>
      </c>
      <c r="E161" s="71">
        <f>E163+E164</f>
        <v>0</v>
      </c>
      <c r="F161" s="49">
        <f>E161/B161*100</f>
        <v>0</v>
      </c>
      <c r="G161" s="49" t="e">
        <f>E161/C161*100</f>
        <v>#DIV/0!</v>
      </c>
      <c r="H161" s="25">
        <f aca="true" t="shared" si="57" ref="H161:AE161">H162+H163+H164</f>
        <v>0</v>
      </c>
      <c r="I161" s="25">
        <f t="shared" si="57"/>
        <v>0</v>
      </c>
      <c r="J161" s="25">
        <f t="shared" si="57"/>
        <v>0</v>
      </c>
      <c r="K161" s="25">
        <f t="shared" si="57"/>
        <v>0</v>
      </c>
      <c r="L161" s="25">
        <f t="shared" si="57"/>
        <v>26.945</v>
      </c>
      <c r="M161" s="25">
        <f t="shared" si="57"/>
        <v>0</v>
      </c>
      <c r="N161" s="25">
        <f t="shared" si="57"/>
        <v>0</v>
      </c>
      <c r="O161" s="25">
        <f t="shared" si="57"/>
        <v>0</v>
      </c>
      <c r="P161" s="25">
        <f t="shared" si="57"/>
        <v>35.555</v>
      </c>
      <c r="Q161" s="25">
        <f t="shared" si="57"/>
        <v>0</v>
      </c>
      <c r="R161" s="25">
        <f t="shared" si="57"/>
        <v>0</v>
      </c>
      <c r="S161" s="25">
        <f t="shared" si="57"/>
        <v>0</v>
      </c>
      <c r="T161" s="25">
        <f t="shared" si="57"/>
        <v>0</v>
      </c>
      <c r="U161" s="25">
        <f t="shared" si="57"/>
        <v>0</v>
      </c>
      <c r="V161" s="25">
        <f t="shared" si="57"/>
        <v>0</v>
      </c>
      <c r="W161" s="25">
        <f t="shared" si="57"/>
        <v>0</v>
      </c>
      <c r="X161" s="25">
        <f t="shared" si="57"/>
        <v>0</v>
      </c>
      <c r="Y161" s="25">
        <f t="shared" si="57"/>
        <v>0</v>
      </c>
      <c r="Z161" s="25">
        <f t="shared" si="57"/>
        <v>0</v>
      </c>
      <c r="AA161" s="25">
        <f t="shared" si="57"/>
        <v>0</v>
      </c>
      <c r="AB161" s="25">
        <f t="shared" si="57"/>
        <v>0</v>
      </c>
      <c r="AC161" s="25">
        <f t="shared" si="57"/>
        <v>0</v>
      </c>
      <c r="AD161" s="25">
        <f t="shared" si="57"/>
        <v>0</v>
      </c>
      <c r="AE161" s="25">
        <f t="shared" si="57"/>
        <v>0</v>
      </c>
      <c r="AF161" s="118"/>
    </row>
    <row r="162" spans="1:32" s="12" customFormat="1" ht="18.75" customHeight="1">
      <c r="A162" s="2" t="s">
        <v>15</v>
      </c>
      <c r="B162" s="70">
        <f>H162+J162+L162+N162+P162+R162+T162+V162+X162+Z162+AB162+AD162</f>
        <v>0</v>
      </c>
      <c r="C162" s="72">
        <f>H162+J162</f>
        <v>0</v>
      </c>
      <c r="D162" s="70">
        <f>C162</f>
        <v>0</v>
      </c>
      <c r="E162" s="72">
        <f>I162+K162+M162+O162+Q162+S162+U162+W162+Y162+AA162+AC162+AE162</f>
        <v>0</v>
      </c>
      <c r="F162" s="46" t="e">
        <f>E162/B162*100</f>
        <v>#DIV/0!</v>
      </c>
      <c r="G162" s="46" t="e">
        <f>E162/C162*100</f>
        <v>#DIV/0!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26">
        <v>0</v>
      </c>
      <c r="AF162" s="118"/>
    </row>
    <row r="163" spans="1:32" s="12" customFormat="1" ht="18.75" customHeight="1">
      <c r="A163" s="20" t="s">
        <v>13</v>
      </c>
      <c r="B163" s="70">
        <f>H163+J163+L163+N163+P163+R163+T163+V163+X163+Z163+AB163+AD163</f>
        <v>0</v>
      </c>
      <c r="C163" s="72">
        <f>H163+J163</f>
        <v>0</v>
      </c>
      <c r="D163" s="70">
        <f>C163</f>
        <v>0</v>
      </c>
      <c r="E163" s="72">
        <f>I163+K163+M163+O163+Q163+S163+U163+W163+Y163+AA163+AC163+AE163</f>
        <v>0</v>
      </c>
      <c r="F163" s="46" t="e">
        <f>E163/B163*100</f>
        <v>#DIV/0!</v>
      </c>
      <c r="G163" s="46" t="e">
        <f>E163/C163*100</f>
        <v>#DIV/0!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118"/>
    </row>
    <row r="164" spans="1:32" s="12" customFormat="1" ht="18.75" customHeight="1">
      <c r="A164" s="20" t="s">
        <v>14</v>
      </c>
      <c r="B164" s="70">
        <f>H164+J164+L164+N164+P164+R164+T164+V164+X164+Z164+AB164+AD164</f>
        <v>62.5</v>
      </c>
      <c r="C164" s="72">
        <f>H164+J164</f>
        <v>0</v>
      </c>
      <c r="D164" s="70">
        <f>C164</f>
        <v>0</v>
      </c>
      <c r="E164" s="72">
        <f>I164+K164+M164+O164+Q164+S164+U164+W164+Y164+AA164+AC164+AE164</f>
        <v>0</v>
      </c>
      <c r="F164" s="46">
        <f>E164/B164*100</f>
        <v>0</v>
      </c>
      <c r="G164" s="46" t="e">
        <f>E164/C164*100</f>
        <v>#DIV/0!</v>
      </c>
      <c r="H164" s="26">
        <v>0</v>
      </c>
      <c r="I164" s="26">
        <v>0</v>
      </c>
      <c r="J164" s="26">
        <v>0</v>
      </c>
      <c r="K164" s="26">
        <v>0</v>
      </c>
      <c r="L164" s="26">
        <v>26.945</v>
      </c>
      <c r="M164" s="26">
        <v>0</v>
      </c>
      <c r="N164" s="26">
        <v>0</v>
      </c>
      <c r="O164" s="26">
        <v>0</v>
      </c>
      <c r="P164" s="26">
        <v>35.555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26">
        <v>0</v>
      </c>
      <c r="AF164" s="118"/>
    </row>
    <row r="165" spans="1:32" s="12" customFormat="1" ht="18.75" customHeight="1">
      <c r="A165" s="98" t="s">
        <v>43</v>
      </c>
      <c r="B165" s="70">
        <f>H165+J165+L165+N165+P165+R165+T165+V165+X165+Z165+AB165+AD165</f>
        <v>0</v>
      </c>
      <c r="C165" s="72">
        <f>H165+J165</f>
        <v>0</v>
      </c>
      <c r="D165" s="70">
        <f>C165</f>
        <v>0</v>
      </c>
      <c r="E165" s="72">
        <f>I165+K165+M165+O165+Q165+S165+U165+W165+Y165+AA165+AC165+AE165</f>
        <v>0</v>
      </c>
      <c r="F165" s="46" t="e">
        <f>E165/B165*100</f>
        <v>#DIV/0!</v>
      </c>
      <c r="G165" s="46" t="e">
        <f>E165/C165*100</f>
        <v>#DIV/0!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  <c r="U165" s="103">
        <v>0</v>
      </c>
      <c r="V165" s="103">
        <v>0</v>
      </c>
      <c r="W165" s="103">
        <v>0</v>
      </c>
      <c r="X165" s="103">
        <v>0</v>
      </c>
      <c r="Y165" s="103">
        <v>0</v>
      </c>
      <c r="Z165" s="103">
        <v>0</v>
      </c>
      <c r="AA165" s="103">
        <v>0</v>
      </c>
      <c r="AB165" s="103">
        <v>0</v>
      </c>
      <c r="AC165" s="103">
        <v>0</v>
      </c>
      <c r="AD165" s="103">
        <v>0</v>
      </c>
      <c r="AE165" s="104">
        <v>0</v>
      </c>
      <c r="AF165" s="119"/>
    </row>
    <row r="166" spans="1:32" s="12" customFormat="1" ht="36" customHeight="1">
      <c r="A166" s="50" t="s">
        <v>56</v>
      </c>
      <c r="B166" s="69"/>
      <c r="C166" s="69"/>
      <c r="D166" s="69"/>
      <c r="E166" s="69"/>
      <c r="F166" s="43"/>
      <c r="G166" s="4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4" s="19" customFormat="1" ht="18.75">
      <c r="A167" s="29" t="s">
        <v>16</v>
      </c>
      <c r="B167" s="68">
        <f>B169+B170+B168+B171</f>
        <v>141211.30000000002</v>
      </c>
      <c r="C167" s="68">
        <f>C169+C170+C168+C171</f>
        <v>18332.49986</v>
      </c>
      <c r="D167" s="68">
        <f>D169+D170+D168+D171</f>
        <v>18332.49986</v>
      </c>
      <c r="E167" s="68">
        <f>E169+E170+E168+E171</f>
        <v>12474.572</v>
      </c>
      <c r="F167" s="64">
        <f>E167/B167*100</f>
        <v>8.833975751232371</v>
      </c>
      <c r="G167" s="64">
        <f>E167/C167*100</f>
        <v>68.04621352933151</v>
      </c>
      <c r="H167" s="68">
        <f aca="true" t="shared" si="58" ref="H167:AE167">H169+H170+H168+H171</f>
        <v>6157.98474</v>
      </c>
      <c r="I167" s="68">
        <f t="shared" si="58"/>
        <v>3380.186</v>
      </c>
      <c r="J167" s="68">
        <f t="shared" si="58"/>
        <v>12174.51512</v>
      </c>
      <c r="K167" s="68">
        <f t="shared" si="58"/>
        <v>9094.386</v>
      </c>
      <c r="L167" s="68">
        <f t="shared" si="58"/>
        <v>13263.86312</v>
      </c>
      <c r="M167" s="68">
        <f t="shared" si="58"/>
        <v>0</v>
      </c>
      <c r="N167" s="68">
        <f t="shared" si="58"/>
        <v>13275.68597</v>
      </c>
      <c r="O167" s="68">
        <f t="shared" si="58"/>
        <v>0</v>
      </c>
      <c r="P167" s="68">
        <f t="shared" si="58"/>
        <v>11222.705119999999</v>
      </c>
      <c r="Q167" s="68">
        <f t="shared" si="58"/>
        <v>0</v>
      </c>
      <c r="R167" s="68">
        <f t="shared" si="58"/>
        <v>11373.392479999999</v>
      </c>
      <c r="S167" s="68">
        <f t="shared" si="58"/>
        <v>0</v>
      </c>
      <c r="T167" s="68">
        <f t="shared" si="58"/>
        <v>14408.65712</v>
      </c>
      <c r="U167" s="68">
        <f t="shared" si="58"/>
        <v>0</v>
      </c>
      <c r="V167" s="68">
        <f t="shared" si="58"/>
        <v>9093.54512</v>
      </c>
      <c r="W167" s="68">
        <f t="shared" si="58"/>
        <v>0</v>
      </c>
      <c r="X167" s="68">
        <f t="shared" si="58"/>
        <v>9926.69612</v>
      </c>
      <c r="Y167" s="68">
        <f t="shared" si="58"/>
        <v>0</v>
      </c>
      <c r="Z167" s="68">
        <f t="shared" si="58"/>
        <v>14399.95912</v>
      </c>
      <c r="AA167" s="68">
        <f t="shared" si="58"/>
        <v>0</v>
      </c>
      <c r="AB167" s="68">
        <f t="shared" si="58"/>
        <v>11249.95032</v>
      </c>
      <c r="AC167" s="68">
        <f t="shared" si="58"/>
        <v>0</v>
      </c>
      <c r="AD167" s="68">
        <f t="shared" si="58"/>
        <v>13360.64565</v>
      </c>
      <c r="AE167" s="68">
        <f t="shared" si="58"/>
        <v>0</v>
      </c>
      <c r="AF167" s="32"/>
      <c r="AG167" s="42"/>
      <c r="AH167" s="61"/>
    </row>
    <row r="168" spans="1:34" s="19" customFormat="1" ht="18.75">
      <c r="A168" s="33" t="s">
        <v>15</v>
      </c>
      <c r="B168" s="69">
        <f aca="true" t="shared" si="59" ref="B168:E171">B174+B180+B186+B192</f>
        <v>0</v>
      </c>
      <c r="C168" s="69">
        <f t="shared" si="59"/>
        <v>0</v>
      </c>
      <c r="D168" s="69">
        <f t="shared" si="59"/>
        <v>0</v>
      </c>
      <c r="E168" s="69">
        <f t="shared" si="59"/>
        <v>0</v>
      </c>
      <c r="F168" s="43" t="e">
        <f>E168/B168*100</f>
        <v>#DIV/0!</v>
      </c>
      <c r="G168" s="43" t="e">
        <f>E168/C168*100</f>
        <v>#DIV/0!</v>
      </c>
      <c r="H168" s="34">
        <f aca="true" t="shared" si="60" ref="H168:AE168">H174+H180+H186</f>
        <v>0</v>
      </c>
      <c r="I168" s="34">
        <f t="shared" si="60"/>
        <v>0</v>
      </c>
      <c r="J168" s="34">
        <f t="shared" si="60"/>
        <v>0</v>
      </c>
      <c r="K168" s="34">
        <f t="shared" si="60"/>
        <v>0</v>
      </c>
      <c r="L168" s="34">
        <f t="shared" si="60"/>
        <v>0</v>
      </c>
      <c r="M168" s="34">
        <f t="shared" si="60"/>
        <v>0</v>
      </c>
      <c r="N168" s="34">
        <f t="shared" si="60"/>
        <v>0</v>
      </c>
      <c r="O168" s="34">
        <f t="shared" si="60"/>
        <v>0</v>
      </c>
      <c r="P168" s="34">
        <f t="shared" si="60"/>
        <v>0</v>
      </c>
      <c r="Q168" s="34">
        <f t="shared" si="60"/>
        <v>0</v>
      </c>
      <c r="R168" s="34">
        <f t="shared" si="60"/>
        <v>0</v>
      </c>
      <c r="S168" s="34">
        <f t="shared" si="60"/>
        <v>0</v>
      </c>
      <c r="T168" s="34">
        <f t="shared" si="60"/>
        <v>0</v>
      </c>
      <c r="U168" s="34">
        <f t="shared" si="60"/>
        <v>0</v>
      </c>
      <c r="V168" s="34">
        <f t="shared" si="60"/>
        <v>0</v>
      </c>
      <c r="W168" s="34">
        <f t="shared" si="60"/>
        <v>0</v>
      </c>
      <c r="X168" s="34">
        <f t="shared" si="60"/>
        <v>0</v>
      </c>
      <c r="Y168" s="34">
        <f t="shared" si="60"/>
        <v>0</v>
      </c>
      <c r="Z168" s="34">
        <f t="shared" si="60"/>
        <v>0</v>
      </c>
      <c r="AA168" s="34">
        <f t="shared" si="60"/>
        <v>0</v>
      </c>
      <c r="AB168" s="34">
        <f t="shared" si="60"/>
        <v>0</v>
      </c>
      <c r="AC168" s="34">
        <f t="shared" si="60"/>
        <v>0</v>
      </c>
      <c r="AD168" s="34">
        <f t="shared" si="60"/>
        <v>0</v>
      </c>
      <c r="AE168" s="34">
        <f t="shared" si="60"/>
        <v>0</v>
      </c>
      <c r="AF168" s="34"/>
      <c r="AG168" s="42"/>
      <c r="AH168" s="61"/>
    </row>
    <row r="169" spans="1:34" s="19" customFormat="1" ht="18.75">
      <c r="A169" s="33" t="s">
        <v>13</v>
      </c>
      <c r="B169" s="69">
        <f t="shared" si="59"/>
        <v>0</v>
      </c>
      <c r="C169" s="69">
        <f t="shared" si="59"/>
        <v>0</v>
      </c>
      <c r="D169" s="69">
        <f t="shared" si="59"/>
        <v>0</v>
      </c>
      <c r="E169" s="69">
        <f t="shared" si="59"/>
        <v>0</v>
      </c>
      <c r="F169" s="43" t="e">
        <f>E169/B169*100</f>
        <v>#DIV/0!</v>
      </c>
      <c r="G169" s="43" t="e">
        <f>E169/C169*100</f>
        <v>#DIV/0!</v>
      </c>
      <c r="H169" s="34">
        <f aca="true" t="shared" si="61" ref="H169:AE169">H175+H181+H187</f>
        <v>0</v>
      </c>
      <c r="I169" s="34">
        <f t="shared" si="61"/>
        <v>0</v>
      </c>
      <c r="J169" s="34">
        <f t="shared" si="61"/>
        <v>0</v>
      </c>
      <c r="K169" s="34">
        <f t="shared" si="61"/>
        <v>0</v>
      </c>
      <c r="L169" s="34">
        <f t="shared" si="61"/>
        <v>0</v>
      </c>
      <c r="M169" s="34">
        <f t="shared" si="61"/>
        <v>0</v>
      </c>
      <c r="N169" s="34">
        <f t="shared" si="61"/>
        <v>0</v>
      </c>
      <c r="O169" s="34">
        <f t="shared" si="61"/>
        <v>0</v>
      </c>
      <c r="P169" s="34">
        <f t="shared" si="61"/>
        <v>0</v>
      </c>
      <c r="Q169" s="34">
        <f t="shared" si="61"/>
        <v>0</v>
      </c>
      <c r="R169" s="34">
        <f t="shared" si="61"/>
        <v>0</v>
      </c>
      <c r="S169" s="34">
        <f t="shared" si="61"/>
        <v>0</v>
      </c>
      <c r="T169" s="34">
        <f t="shared" si="61"/>
        <v>0</v>
      </c>
      <c r="U169" s="34">
        <f t="shared" si="61"/>
        <v>0</v>
      </c>
      <c r="V169" s="34">
        <f t="shared" si="61"/>
        <v>0</v>
      </c>
      <c r="W169" s="34">
        <f t="shared" si="61"/>
        <v>0</v>
      </c>
      <c r="X169" s="34">
        <f t="shared" si="61"/>
        <v>0</v>
      </c>
      <c r="Y169" s="34">
        <f t="shared" si="61"/>
        <v>0</v>
      </c>
      <c r="Z169" s="34">
        <f t="shared" si="61"/>
        <v>0</v>
      </c>
      <c r="AA169" s="34">
        <f t="shared" si="61"/>
        <v>0</v>
      </c>
      <c r="AB169" s="34">
        <f t="shared" si="61"/>
        <v>0</v>
      </c>
      <c r="AC169" s="34">
        <f t="shared" si="61"/>
        <v>0</v>
      </c>
      <c r="AD169" s="34">
        <f t="shared" si="61"/>
        <v>0</v>
      </c>
      <c r="AE169" s="34">
        <f t="shared" si="61"/>
        <v>0</v>
      </c>
      <c r="AF169" s="34"/>
      <c r="AG169" s="42"/>
      <c r="AH169" s="61"/>
    </row>
    <row r="170" spans="1:34" s="19" customFormat="1" ht="18.75">
      <c r="A170" s="33" t="s">
        <v>14</v>
      </c>
      <c r="B170" s="69">
        <f t="shared" si="59"/>
        <v>141211.30000000002</v>
      </c>
      <c r="C170" s="69">
        <f t="shared" si="59"/>
        <v>18332.49986</v>
      </c>
      <c r="D170" s="69">
        <f t="shared" si="59"/>
        <v>18332.49986</v>
      </c>
      <c r="E170" s="69">
        <f t="shared" si="59"/>
        <v>12474.572</v>
      </c>
      <c r="F170" s="43">
        <f>E170/B170*100</f>
        <v>8.833975751232371</v>
      </c>
      <c r="G170" s="43">
        <f>E170/C170*100</f>
        <v>68.04621352933151</v>
      </c>
      <c r="H170" s="34">
        <f aca="true" t="shared" si="62" ref="H170:AE170">H176+H182+H188</f>
        <v>6157.98474</v>
      </c>
      <c r="I170" s="34">
        <f t="shared" si="62"/>
        <v>3380.186</v>
      </c>
      <c r="J170" s="34">
        <f t="shared" si="62"/>
        <v>12174.51512</v>
      </c>
      <c r="K170" s="34">
        <f t="shared" si="62"/>
        <v>9094.386</v>
      </c>
      <c r="L170" s="34">
        <f t="shared" si="62"/>
        <v>13263.86312</v>
      </c>
      <c r="M170" s="34">
        <f t="shared" si="62"/>
        <v>0</v>
      </c>
      <c r="N170" s="34">
        <f t="shared" si="62"/>
        <v>13275.68597</v>
      </c>
      <c r="O170" s="34">
        <f t="shared" si="62"/>
        <v>0</v>
      </c>
      <c r="P170" s="34">
        <f t="shared" si="62"/>
        <v>11222.705119999999</v>
      </c>
      <c r="Q170" s="34">
        <f t="shared" si="62"/>
        <v>0</v>
      </c>
      <c r="R170" s="34">
        <f t="shared" si="62"/>
        <v>11373.392479999999</v>
      </c>
      <c r="S170" s="34">
        <f t="shared" si="62"/>
        <v>0</v>
      </c>
      <c r="T170" s="34">
        <f t="shared" si="62"/>
        <v>14408.65712</v>
      </c>
      <c r="U170" s="34">
        <f t="shared" si="62"/>
        <v>0</v>
      </c>
      <c r="V170" s="34">
        <f t="shared" si="62"/>
        <v>9093.54512</v>
      </c>
      <c r="W170" s="34">
        <f t="shared" si="62"/>
        <v>0</v>
      </c>
      <c r="X170" s="34">
        <f t="shared" si="62"/>
        <v>9926.69612</v>
      </c>
      <c r="Y170" s="34">
        <f t="shared" si="62"/>
        <v>0</v>
      </c>
      <c r="Z170" s="34">
        <f t="shared" si="62"/>
        <v>14399.95912</v>
      </c>
      <c r="AA170" s="34">
        <f t="shared" si="62"/>
        <v>0</v>
      </c>
      <c r="AB170" s="34">
        <f t="shared" si="62"/>
        <v>11249.95032</v>
      </c>
      <c r="AC170" s="34">
        <f t="shared" si="62"/>
        <v>0</v>
      </c>
      <c r="AD170" s="34">
        <f t="shared" si="62"/>
        <v>13360.64565</v>
      </c>
      <c r="AE170" s="34">
        <f t="shared" si="62"/>
        <v>0</v>
      </c>
      <c r="AF170" s="34"/>
      <c r="AG170" s="42"/>
      <c r="AH170" s="61"/>
    </row>
    <row r="171" spans="1:34" s="19" customFormat="1" ht="18.75">
      <c r="A171" s="33" t="s">
        <v>43</v>
      </c>
      <c r="B171" s="69">
        <f t="shared" si="59"/>
        <v>0</v>
      </c>
      <c r="C171" s="69">
        <f t="shared" si="59"/>
        <v>0</v>
      </c>
      <c r="D171" s="69">
        <f t="shared" si="59"/>
        <v>0</v>
      </c>
      <c r="E171" s="69">
        <f t="shared" si="59"/>
        <v>0</v>
      </c>
      <c r="F171" s="43" t="e">
        <f>E171/B171*100</f>
        <v>#DIV/0!</v>
      </c>
      <c r="G171" s="43" t="e">
        <f>E171/C171*100</f>
        <v>#DIV/0!</v>
      </c>
      <c r="H171" s="69">
        <f aca="true" t="shared" si="63" ref="H171:AE171">H177</f>
        <v>0</v>
      </c>
      <c r="I171" s="69">
        <f t="shared" si="63"/>
        <v>0</v>
      </c>
      <c r="J171" s="69">
        <f t="shared" si="63"/>
        <v>0</v>
      </c>
      <c r="K171" s="69">
        <f t="shared" si="63"/>
        <v>0</v>
      </c>
      <c r="L171" s="69">
        <f t="shared" si="63"/>
        <v>0</v>
      </c>
      <c r="M171" s="69">
        <f t="shared" si="63"/>
        <v>0</v>
      </c>
      <c r="N171" s="69">
        <f t="shared" si="63"/>
        <v>0</v>
      </c>
      <c r="O171" s="69">
        <f t="shared" si="63"/>
        <v>0</v>
      </c>
      <c r="P171" s="69">
        <f t="shared" si="63"/>
        <v>0</v>
      </c>
      <c r="Q171" s="69">
        <f t="shared" si="63"/>
        <v>0</v>
      </c>
      <c r="R171" s="69">
        <f t="shared" si="63"/>
        <v>0</v>
      </c>
      <c r="S171" s="69">
        <f t="shared" si="63"/>
        <v>0</v>
      </c>
      <c r="T171" s="69">
        <f t="shared" si="63"/>
        <v>0</v>
      </c>
      <c r="U171" s="69">
        <f t="shared" si="63"/>
        <v>0</v>
      </c>
      <c r="V171" s="69">
        <f t="shared" si="63"/>
        <v>0</v>
      </c>
      <c r="W171" s="69">
        <f t="shared" si="63"/>
        <v>0</v>
      </c>
      <c r="X171" s="69">
        <f t="shared" si="63"/>
        <v>0</v>
      </c>
      <c r="Y171" s="69">
        <f t="shared" si="63"/>
        <v>0</v>
      </c>
      <c r="Z171" s="69">
        <f t="shared" si="63"/>
        <v>0</v>
      </c>
      <c r="AA171" s="69">
        <f t="shared" si="63"/>
        <v>0</v>
      </c>
      <c r="AB171" s="69">
        <f t="shared" si="63"/>
        <v>0</v>
      </c>
      <c r="AC171" s="69">
        <f t="shared" si="63"/>
        <v>0</v>
      </c>
      <c r="AD171" s="69">
        <f t="shared" si="63"/>
        <v>0</v>
      </c>
      <c r="AE171" s="69">
        <f t="shared" si="63"/>
        <v>0</v>
      </c>
      <c r="AF171" s="62"/>
      <c r="AG171" s="42"/>
      <c r="AH171" s="61"/>
    </row>
    <row r="172" spans="1:32" s="19" customFormat="1" ht="37.5" customHeight="1">
      <c r="A172" s="52" t="s">
        <v>59</v>
      </c>
      <c r="B172" s="26"/>
      <c r="C172" s="26"/>
      <c r="D172" s="26"/>
      <c r="E172" s="26"/>
      <c r="F172" s="67"/>
      <c r="G172" s="67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108" t="s">
        <v>72</v>
      </c>
    </row>
    <row r="173" spans="1:32" s="12" customFormat="1" ht="18.75">
      <c r="A173" s="3" t="s">
        <v>16</v>
      </c>
      <c r="B173" s="71">
        <f>B176+B175+B174+B177</f>
        <v>15863.300000000001</v>
      </c>
      <c r="C173" s="71">
        <f>C176+C175+C174+C177</f>
        <v>2391.018</v>
      </c>
      <c r="D173" s="71">
        <f>D176+D175+D174+D177</f>
        <v>2391.018</v>
      </c>
      <c r="E173" s="71">
        <f>E176+E175+E174+E177</f>
        <v>967.317</v>
      </c>
      <c r="F173" s="49">
        <f>E173/B173*100</f>
        <v>6.0978295814868275</v>
      </c>
      <c r="G173" s="49">
        <f>E173/C173*100</f>
        <v>40.456282637771864</v>
      </c>
      <c r="H173" s="71">
        <f aca="true" t="shared" si="64" ref="H173:AE173">H176+H175+H174+H177</f>
        <v>888.376</v>
      </c>
      <c r="I173" s="71">
        <f t="shared" si="64"/>
        <v>182.708</v>
      </c>
      <c r="J173" s="71">
        <f t="shared" si="64"/>
        <v>1502.642</v>
      </c>
      <c r="K173" s="71">
        <f t="shared" si="64"/>
        <v>784.609</v>
      </c>
      <c r="L173" s="71">
        <f t="shared" si="64"/>
        <v>1440.519</v>
      </c>
      <c r="M173" s="71">
        <f t="shared" si="64"/>
        <v>0</v>
      </c>
      <c r="N173" s="71">
        <f t="shared" si="64"/>
        <v>1455.923</v>
      </c>
      <c r="O173" s="71">
        <f t="shared" si="64"/>
        <v>0</v>
      </c>
      <c r="P173" s="71">
        <f t="shared" si="64"/>
        <v>754.73</v>
      </c>
      <c r="Q173" s="71">
        <f t="shared" si="64"/>
        <v>0</v>
      </c>
      <c r="R173" s="71">
        <f t="shared" si="64"/>
        <v>126.71</v>
      </c>
      <c r="S173" s="71">
        <f t="shared" si="64"/>
        <v>0</v>
      </c>
      <c r="T173" s="71">
        <f t="shared" si="64"/>
        <v>0</v>
      </c>
      <c r="U173" s="71">
        <f t="shared" si="64"/>
        <v>0</v>
      </c>
      <c r="V173" s="71">
        <f t="shared" si="64"/>
        <v>597.215</v>
      </c>
      <c r="W173" s="71">
        <f t="shared" si="64"/>
        <v>0</v>
      </c>
      <c r="X173" s="71">
        <f t="shared" si="64"/>
        <v>2693.928</v>
      </c>
      <c r="Y173" s="71">
        <f t="shared" si="64"/>
        <v>0</v>
      </c>
      <c r="Z173" s="71">
        <f t="shared" si="64"/>
        <v>2925.227</v>
      </c>
      <c r="AA173" s="71">
        <f t="shared" si="64"/>
        <v>0</v>
      </c>
      <c r="AB173" s="71">
        <f t="shared" si="64"/>
        <v>2561.2</v>
      </c>
      <c r="AC173" s="71">
        <f t="shared" si="64"/>
        <v>0</v>
      </c>
      <c r="AD173" s="71">
        <f t="shared" si="64"/>
        <v>916.83</v>
      </c>
      <c r="AE173" s="71">
        <f t="shared" si="64"/>
        <v>0</v>
      </c>
      <c r="AF173" s="109"/>
    </row>
    <row r="174" spans="1:32" s="12" customFormat="1" ht="18.75">
      <c r="A174" s="2" t="s">
        <v>15</v>
      </c>
      <c r="B174" s="72">
        <f>H174+J174+L174+N174+P174+R174+T174+V174+X174+Z174+AB174+AD174</f>
        <v>0</v>
      </c>
      <c r="C174" s="72">
        <f>H174+J174</f>
        <v>0</v>
      </c>
      <c r="D174" s="72">
        <f>C174</f>
        <v>0</v>
      </c>
      <c r="E174" s="72">
        <f>I174+K174+M174+O174+Q174+S174+U174+W174+Y174+AA174+AC174+AE174</f>
        <v>0</v>
      </c>
      <c r="F174" s="46" t="e">
        <f>E174/B174*100</f>
        <v>#DIV/0!</v>
      </c>
      <c r="G174" s="46" t="e">
        <f>E174/C174*100</f>
        <v>#DIV/0!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109"/>
    </row>
    <row r="175" spans="1:32" s="12" customFormat="1" ht="18.75">
      <c r="A175" s="2" t="s">
        <v>13</v>
      </c>
      <c r="B175" s="72">
        <f>H175+J175+L175+N175+P175+R175+T175+V175+X175+Z175+AB175+AD175</f>
        <v>0</v>
      </c>
      <c r="C175" s="72">
        <f>H175+J175</f>
        <v>0</v>
      </c>
      <c r="D175" s="72">
        <f>C175</f>
        <v>0</v>
      </c>
      <c r="E175" s="72">
        <f>I175+K175+M175+O175+Q175+S175+U175+W175+Y175+AA175+AC175+AE175</f>
        <v>0</v>
      </c>
      <c r="F175" s="46" t="e">
        <f>E175/B175*100</f>
        <v>#DIV/0!</v>
      </c>
      <c r="G175" s="46" t="e">
        <f>E175/C175*100</f>
        <v>#DIV/0!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109"/>
    </row>
    <row r="176" spans="1:32" s="12" customFormat="1" ht="18.75">
      <c r="A176" s="2" t="s">
        <v>14</v>
      </c>
      <c r="B176" s="72">
        <f>H176+J176+L176+N176+P176+R176+T176+V176+X176+Z176+AB176+AD176</f>
        <v>15863.300000000001</v>
      </c>
      <c r="C176" s="72">
        <f>H176+J176</f>
        <v>2391.018</v>
      </c>
      <c r="D176" s="72">
        <f>C176</f>
        <v>2391.018</v>
      </c>
      <c r="E176" s="72">
        <f>I176+K176+M176+O176+Q176+S176+U176+W176+Y176+AA176+AC176+AE176</f>
        <v>967.317</v>
      </c>
      <c r="F176" s="46">
        <f>E176/B176*100</f>
        <v>6.0978295814868275</v>
      </c>
      <c r="G176" s="46">
        <f>E176/C176*100</f>
        <v>40.456282637771864</v>
      </c>
      <c r="H176" s="28">
        <v>888.376</v>
      </c>
      <c r="I176" s="28">
        <v>182.708</v>
      </c>
      <c r="J176" s="28">
        <v>1502.642</v>
      </c>
      <c r="K176" s="28">
        <v>784.609</v>
      </c>
      <c r="L176" s="28">
        <v>1440.519</v>
      </c>
      <c r="M176" s="28">
        <v>0</v>
      </c>
      <c r="N176" s="28">
        <v>1455.923</v>
      </c>
      <c r="O176" s="28">
        <v>0</v>
      </c>
      <c r="P176" s="28">
        <v>754.73</v>
      </c>
      <c r="Q176" s="28">
        <v>0</v>
      </c>
      <c r="R176" s="28">
        <v>126.71</v>
      </c>
      <c r="S176" s="28">
        <v>0</v>
      </c>
      <c r="T176" s="28">
        <v>0</v>
      </c>
      <c r="U176" s="28">
        <v>0</v>
      </c>
      <c r="V176" s="28">
        <v>597.215</v>
      </c>
      <c r="W176" s="28">
        <v>0</v>
      </c>
      <c r="X176" s="28">
        <v>2693.928</v>
      </c>
      <c r="Y176" s="28">
        <v>0</v>
      </c>
      <c r="Z176" s="28">
        <v>2925.227</v>
      </c>
      <c r="AA176" s="28">
        <v>0</v>
      </c>
      <c r="AB176" s="28">
        <v>2561.2</v>
      </c>
      <c r="AC176" s="28">
        <v>0</v>
      </c>
      <c r="AD176" s="28">
        <v>916.83</v>
      </c>
      <c r="AE176" s="28">
        <v>0</v>
      </c>
      <c r="AF176" s="109"/>
    </row>
    <row r="177" spans="1:32" s="12" customFormat="1" ht="18.75">
      <c r="A177" s="2" t="s">
        <v>43</v>
      </c>
      <c r="B177" s="72">
        <f>H177+J177+L177+N177+P177+R177+T177+V177+X177+Z177+AB177+AD177</f>
        <v>0</v>
      </c>
      <c r="C177" s="72">
        <f>H177+J177</f>
        <v>0</v>
      </c>
      <c r="D177" s="72">
        <f>C177</f>
        <v>0</v>
      </c>
      <c r="E177" s="72">
        <f>I177+K177+M177+O177+Q177+S177+U177+W177+Y177+AA177+AC177+AE177</f>
        <v>0</v>
      </c>
      <c r="F177" s="46" t="e">
        <f>E177/B177*100</f>
        <v>#DIV/0!</v>
      </c>
      <c r="G177" s="46" t="e">
        <f>E177/C177*100</f>
        <v>#DIV/0!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110"/>
    </row>
    <row r="178" spans="1:32" s="12" customFormat="1" ht="37.5">
      <c r="A178" s="48" t="s">
        <v>60</v>
      </c>
      <c r="B178" s="71"/>
      <c r="C178" s="71"/>
      <c r="D178" s="71"/>
      <c r="E178" s="71"/>
      <c r="F178" s="49"/>
      <c r="G178" s="49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117"/>
    </row>
    <row r="179" spans="1:32" s="12" customFormat="1" ht="18.75">
      <c r="A179" s="3" t="s">
        <v>16</v>
      </c>
      <c r="B179" s="71">
        <f>B182+B181+B180+B183</f>
        <v>172.5</v>
      </c>
      <c r="C179" s="71">
        <f>C182+C181+C180+C183</f>
        <v>0</v>
      </c>
      <c r="D179" s="71">
        <f>D182+D181+D180+D183</f>
        <v>0</v>
      </c>
      <c r="E179" s="71">
        <f>E182+E181+E180+E183</f>
        <v>0</v>
      </c>
      <c r="F179" s="49">
        <f>E179/B179*100</f>
        <v>0</v>
      </c>
      <c r="G179" s="49" t="e">
        <f>E179/C179*100</f>
        <v>#DIV/0!</v>
      </c>
      <c r="H179" s="27">
        <f>H180+H181+H182+H183</f>
        <v>0</v>
      </c>
      <c r="I179" s="27">
        <f aca="true" t="shared" si="65" ref="I179:AE179">I180+I181+I182+I183</f>
        <v>0</v>
      </c>
      <c r="J179" s="27">
        <f t="shared" si="65"/>
        <v>0</v>
      </c>
      <c r="K179" s="27">
        <f t="shared" si="65"/>
        <v>0</v>
      </c>
      <c r="L179" s="27">
        <f t="shared" si="65"/>
        <v>0</v>
      </c>
      <c r="M179" s="27">
        <f t="shared" si="65"/>
        <v>0</v>
      </c>
      <c r="N179" s="27">
        <f t="shared" si="65"/>
        <v>0</v>
      </c>
      <c r="O179" s="27">
        <f t="shared" si="65"/>
        <v>0</v>
      </c>
      <c r="P179" s="27">
        <f t="shared" si="65"/>
        <v>0</v>
      </c>
      <c r="Q179" s="27">
        <f t="shared" si="65"/>
        <v>0</v>
      </c>
      <c r="R179" s="27">
        <f t="shared" si="65"/>
        <v>0</v>
      </c>
      <c r="S179" s="27">
        <f t="shared" si="65"/>
        <v>0</v>
      </c>
      <c r="T179" s="27">
        <f t="shared" si="65"/>
        <v>0</v>
      </c>
      <c r="U179" s="27">
        <f t="shared" si="65"/>
        <v>0</v>
      </c>
      <c r="V179" s="27">
        <f t="shared" si="65"/>
        <v>0</v>
      </c>
      <c r="W179" s="27">
        <f t="shared" si="65"/>
        <v>0</v>
      </c>
      <c r="X179" s="27">
        <f t="shared" si="65"/>
        <v>0</v>
      </c>
      <c r="Y179" s="27">
        <f t="shared" si="65"/>
        <v>0</v>
      </c>
      <c r="Z179" s="27">
        <f t="shared" si="65"/>
        <v>0</v>
      </c>
      <c r="AA179" s="27">
        <f t="shared" si="65"/>
        <v>0</v>
      </c>
      <c r="AB179" s="27">
        <f t="shared" si="65"/>
        <v>172.5</v>
      </c>
      <c r="AC179" s="27">
        <f t="shared" si="65"/>
        <v>0</v>
      </c>
      <c r="AD179" s="27">
        <f t="shared" si="65"/>
        <v>0</v>
      </c>
      <c r="AE179" s="27">
        <f t="shared" si="65"/>
        <v>0</v>
      </c>
      <c r="AF179" s="118"/>
    </row>
    <row r="180" spans="1:32" s="12" customFormat="1" ht="18.75">
      <c r="A180" s="2" t="s">
        <v>15</v>
      </c>
      <c r="B180" s="72">
        <f>H180+J180+L180+N180+P180+R180+T180+V180+X180+Z180+AB180+AD180</f>
        <v>0</v>
      </c>
      <c r="C180" s="72">
        <f>H180+J180</f>
        <v>0</v>
      </c>
      <c r="D180" s="72">
        <f>C180</f>
        <v>0</v>
      </c>
      <c r="E180" s="72">
        <f>I180+K180+M180+O180+Q180+S180+U180+W180+Y180+AA180+AC180+AE180</f>
        <v>0</v>
      </c>
      <c r="F180" s="46" t="e">
        <f>E180/B180*100</f>
        <v>#DIV/0!</v>
      </c>
      <c r="G180" s="46" t="e">
        <f>E180/C180*100</f>
        <v>#DIV/0!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118"/>
    </row>
    <row r="181" spans="1:32" s="12" customFormat="1" ht="18.75">
      <c r="A181" s="2" t="s">
        <v>13</v>
      </c>
      <c r="B181" s="72">
        <f>H181+J181+L181+N181+P181+R181+T181+V181+X181+Z181+AB181+AD181</f>
        <v>0</v>
      </c>
      <c r="C181" s="72">
        <f>H181+J181</f>
        <v>0</v>
      </c>
      <c r="D181" s="72">
        <f>C181</f>
        <v>0</v>
      </c>
      <c r="E181" s="72">
        <f>I181+K181+M181+O181+Q181+S181+U181+W181+Y181+AA181+AC181+AE181</f>
        <v>0</v>
      </c>
      <c r="F181" s="46" t="e">
        <f>E181/B181*100</f>
        <v>#DIV/0!</v>
      </c>
      <c r="G181" s="46" t="e">
        <f>E181/C181*100</f>
        <v>#DIV/0!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118"/>
    </row>
    <row r="182" spans="1:32" s="12" customFormat="1" ht="18.75">
      <c r="A182" s="2" t="s">
        <v>14</v>
      </c>
      <c r="B182" s="72">
        <f>H182+J182+L182+N182+P182+R182+T182+V182+X182+Z182+AB182+AD182</f>
        <v>172.5</v>
      </c>
      <c r="C182" s="72">
        <f>H182+J182</f>
        <v>0</v>
      </c>
      <c r="D182" s="72">
        <f>C182</f>
        <v>0</v>
      </c>
      <c r="E182" s="72">
        <f>I182+K182+M182+O182+Q182+S182+U182+W182+Y182+AA182+AC182+AE182</f>
        <v>0</v>
      </c>
      <c r="F182" s="46">
        <f>E182/B182*100</f>
        <v>0</v>
      </c>
      <c r="G182" s="46" t="e">
        <f>E182/C182*100</f>
        <v>#DIV/0!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172.5</v>
      </c>
      <c r="AC182" s="28">
        <v>0</v>
      </c>
      <c r="AD182" s="28">
        <v>0</v>
      </c>
      <c r="AE182" s="28">
        <v>0</v>
      </c>
      <c r="AF182" s="118"/>
    </row>
    <row r="183" spans="1:32" s="12" customFormat="1" ht="18.75">
      <c r="A183" s="2" t="s">
        <v>43</v>
      </c>
      <c r="B183" s="72">
        <f>H183+J183+L183+N183+P183+R183+T183+V183+X183+Z183+AB183+AD183</f>
        <v>0</v>
      </c>
      <c r="C183" s="72">
        <f>H183+J183</f>
        <v>0</v>
      </c>
      <c r="D183" s="72">
        <f>C183</f>
        <v>0</v>
      </c>
      <c r="E183" s="72">
        <f>I183+K183+M183+O183+Q183+S183+U183+W183+Y183+AA183+AC183+AE183</f>
        <v>0</v>
      </c>
      <c r="F183" s="46" t="e">
        <f>E183/B183*100</f>
        <v>#DIV/0!</v>
      </c>
      <c r="G183" s="46" t="e">
        <f>E183/C183*100</f>
        <v>#DIV/0!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119"/>
    </row>
    <row r="184" spans="1:32" s="12" customFormat="1" ht="74.25" customHeight="1">
      <c r="A184" s="48" t="s">
        <v>61</v>
      </c>
      <c r="B184" s="71"/>
      <c r="C184" s="71"/>
      <c r="D184" s="71"/>
      <c r="E184" s="71"/>
      <c r="F184" s="49"/>
      <c r="G184" s="49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111" t="s">
        <v>73</v>
      </c>
    </row>
    <row r="185" spans="1:32" s="19" customFormat="1" ht="18.75">
      <c r="A185" s="18" t="s">
        <v>16</v>
      </c>
      <c r="B185" s="71">
        <f>B188+B187+B186+B189</f>
        <v>123871.80000000002</v>
      </c>
      <c r="C185" s="71">
        <f>C188+C187+C186+C189</f>
        <v>15941.48186</v>
      </c>
      <c r="D185" s="71">
        <f>D188+D187+D186+D189</f>
        <v>15941.48186</v>
      </c>
      <c r="E185" s="71">
        <f>E188+E187+E186+E189</f>
        <v>11507.255000000001</v>
      </c>
      <c r="F185" s="49">
        <f>E185/B185*100</f>
        <v>9.289648652881446</v>
      </c>
      <c r="G185" s="49">
        <f>E185/C185*100</f>
        <v>72.18434961729461</v>
      </c>
      <c r="H185" s="27">
        <f>H186+H187+H188+H189</f>
        <v>5269.60874</v>
      </c>
      <c r="I185" s="27">
        <f aca="true" t="shared" si="66" ref="I185:AE185">I186+I187+I188+I189</f>
        <v>3197.478</v>
      </c>
      <c r="J185" s="27">
        <f t="shared" si="66"/>
        <v>10671.87312</v>
      </c>
      <c r="K185" s="27">
        <f t="shared" si="66"/>
        <v>8309.777</v>
      </c>
      <c r="L185" s="27">
        <f t="shared" si="66"/>
        <v>11823.34412</v>
      </c>
      <c r="M185" s="27">
        <f t="shared" si="66"/>
        <v>0</v>
      </c>
      <c r="N185" s="27">
        <f t="shared" si="66"/>
        <v>11819.76297</v>
      </c>
      <c r="O185" s="27">
        <f t="shared" si="66"/>
        <v>0</v>
      </c>
      <c r="P185" s="27">
        <f t="shared" si="66"/>
        <v>10467.97512</v>
      </c>
      <c r="Q185" s="27">
        <f t="shared" si="66"/>
        <v>0</v>
      </c>
      <c r="R185" s="27">
        <f t="shared" si="66"/>
        <v>11246.68248</v>
      </c>
      <c r="S185" s="27">
        <f t="shared" si="66"/>
        <v>0</v>
      </c>
      <c r="T185" s="27">
        <f t="shared" si="66"/>
        <v>14408.65712</v>
      </c>
      <c r="U185" s="27">
        <f t="shared" si="66"/>
        <v>0</v>
      </c>
      <c r="V185" s="27">
        <f t="shared" si="66"/>
        <v>8496.33012</v>
      </c>
      <c r="W185" s="27">
        <f t="shared" si="66"/>
        <v>0</v>
      </c>
      <c r="X185" s="27">
        <f t="shared" si="66"/>
        <v>7232.76812</v>
      </c>
      <c r="Y185" s="27">
        <f t="shared" si="66"/>
        <v>0</v>
      </c>
      <c r="Z185" s="27">
        <f t="shared" si="66"/>
        <v>11474.73212</v>
      </c>
      <c r="AA185" s="27">
        <f t="shared" si="66"/>
        <v>0</v>
      </c>
      <c r="AB185" s="27">
        <f t="shared" si="66"/>
        <v>8516.25032</v>
      </c>
      <c r="AC185" s="27">
        <f t="shared" si="66"/>
        <v>0</v>
      </c>
      <c r="AD185" s="27">
        <f t="shared" si="66"/>
        <v>12443.81565</v>
      </c>
      <c r="AE185" s="27">
        <f t="shared" si="66"/>
        <v>0</v>
      </c>
      <c r="AF185" s="112"/>
    </row>
    <row r="186" spans="1:32" s="19" customFormat="1" ht="18.75">
      <c r="A186" s="2" t="s">
        <v>15</v>
      </c>
      <c r="B186" s="72">
        <f>H186+J186+L186+N186+P186+R186+T186+V186+X186+Z186+AB186+AD186</f>
        <v>0</v>
      </c>
      <c r="C186" s="72">
        <f>H186+J186</f>
        <v>0</v>
      </c>
      <c r="D186" s="72">
        <f>C186</f>
        <v>0</v>
      </c>
      <c r="E186" s="72">
        <f>I186+K186+M186+O186+Q186+S186+U186+W186+Y186+AA186+AC186+AE186</f>
        <v>0</v>
      </c>
      <c r="F186" s="46" t="e">
        <f>E186/B186*100</f>
        <v>#DIV/0!</v>
      </c>
      <c r="G186" s="46" t="e">
        <f>E186/C186*100</f>
        <v>#DIV/0!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112"/>
    </row>
    <row r="187" spans="1:32" s="19" customFormat="1" ht="18.75">
      <c r="A187" s="20" t="s">
        <v>13</v>
      </c>
      <c r="B187" s="72">
        <f>H187+J187+L187+N187+P187+R187+T187+V187+X187+Z187+AB187+AD187</f>
        <v>0</v>
      </c>
      <c r="C187" s="72">
        <f>H187+J187</f>
        <v>0</v>
      </c>
      <c r="D187" s="72">
        <f>C187</f>
        <v>0</v>
      </c>
      <c r="E187" s="72">
        <f>I187+K187+M187+O187+Q187+S187+U187+W187+Y187+AA187+AC187+AE187</f>
        <v>0</v>
      </c>
      <c r="F187" s="46" t="e">
        <f>E187/B187*100</f>
        <v>#DIV/0!</v>
      </c>
      <c r="G187" s="46" t="e">
        <f>E187/C187*100</f>
        <v>#DIV/0!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112"/>
    </row>
    <row r="188" spans="1:32" s="19" customFormat="1" ht="18.75">
      <c r="A188" s="20" t="s">
        <v>14</v>
      </c>
      <c r="B188" s="72">
        <f>H188+J188+L188+N188+P188+R188+T188+V188+X188+Z188+AB188+AD188</f>
        <v>123871.80000000002</v>
      </c>
      <c r="C188" s="72">
        <f>H188+J188</f>
        <v>15941.48186</v>
      </c>
      <c r="D188" s="72">
        <f>C188</f>
        <v>15941.48186</v>
      </c>
      <c r="E188" s="72">
        <f>I188+K188+M188+O188+Q188+S188+U188+W188+Y188+AA188+AC188+AE188</f>
        <v>11507.255000000001</v>
      </c>
      <c r="F188" s="46">
        <f>E188/B188*100</f>
        <v>9.289648652881446</v>
      </c>
      <c r="G188" s="46">
        <f>E188/C188*100</f>
        <v>72.18434961729461</v>
      </c>
      <c r="H188" s="28">
        <v>5269.60874</v>
      </c>
      <c r="I188" s="28">
        <v>3197.478</v>
      </c>
      <c r="J188" s="28">
        <v>10671.87312</v>
      </c>
      <c r="K188" s="28">
        <v>8309.777</v>
      </c>
      <c r="L188" s="28">
        <v>11823.34412</v>
      </c>
      <c r="M188" s="28">
        <v>0</v>
      </c>
      <c r="N188" s="28">
        <v>11819.76297</v>
      </c>
      <c r="O188" s="28">
        <v>0</v>
      </c>
      <c r="P188" s="28">
        <v>10467.97512</v>
      </c>
      <c r="Q188" s="28">
        <v>0</v>
      </c>
      <c r="R188" s="28">
        <v>11246.68248</v>
      </c>
      <c r="S188" s="28">
        <v>0</v>
      </c>
      <c r="T188" s="28">
        <v>14408.65712</v>
      </c>
      <c r="U188" s="28">
        <v>0</v>
      </c>
      <c r="V188" s="28">
        <v>8496.33012</v>
      </c>
      <c r="W188" s="28">
        <v>0</v>
      </c>
      <c r="X188" s="28">
        <v>7232.76812</v>
      </c>
      <c r="Y188" s="28">
        <v>0</v>
      </c>
      <c r="Z188" s="28">
        <v>11474.73212</v>
      </c>
      <c r="AA188" s="28">
        <v>0</v>
      </c>
      <c r="AB188" s="28">
        <v>8516.25032</v>
      </c>
      <c r="AC188" s="28">
        <v>0</v>
      </c>
      <c r="AD188" s="28">
        <v>12443.81565</v>
      </c>
      <c r="AE188" s="28">
        <v>0</v>
      </c>
      <c r="AF188" s="112"/>
    </row>
    <row r="189" spans="1:32" s="19" customFormat="1" ht="18.75">
      <c r="A189" s="20" t="s">
        <v>43</v>
      </c>
      <c r="B189" s="72">
        <f>H189+J189+L189+N189+P189+R189+T189+V189+X189+Z189+AB189+AD189</f>
        <v>0</v>
      </c>
      <c r="C189" s="72">
        <f>H189+J189</f>
        <v>0</v>
      </c>
      <c r="D189" s="72">
        <f>C189</f>
        <v>0</v>
      </c>
      <c r="E189" s="72">
        <f>I189+K189+M189+O189+Q189+S189+U189+W189+Y189+AA189+AC189+AE189</f>
        <v>0</v>
      </c>
      <c r="F189" s="46" t="e">
        <f>E189/B189*100</f>
        <v>#DIV/0!</v>
      </c>
      <c r="G189" s="46" t="e">
        <f>E189/C189*100</f>
        <v>#DIV/0!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113"/>
    </row>
    <row r="190" spans="1:32" s="19" customFormat="1" ht="75">
      <c r="A190" s="52" t="s">
        <v>62</v>
      </c>
      <c r="B190" s="72"/>
      <c r="C190" s="72"/>
      <c r="D190" s="72"/>
      <c r="E190" s="72"/>
      <c r="F190" s="46"/>
      <c r="G190" s="46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131"/>
    </row>
    <row r="191" spans="1:32" s="19" customFormat="1" ht="18.75">
      <c r="A191" s="18" t="s">
        <v>16</v>
      </c>
      <c r="B191" s="71">
        <f>B194+B193+B192+B195</f>
        <v>1303.7</v>
      </c>
      <c r="C191" s="71">
        <f>C194+C193+C192+C195</f>
        <v>0</v>
      </c>
      <c r="D191" s="71">
        <f>D194+D193+D192+D195</f>
        <v>0</v>
      </c>
      <c r="E191" s="71">
        <f>E194+E193+E192+E195</f>
        <v>0</v>
      </c>
      <c r="F191" s="49">
        <f>E191/B191*100</f>
        <v>0</v>
      </c>
      <c r="G191" s="49" t="e">
        <f>E191/C191*100</f>
        <v>#DIV/0!</v>
      </c>
      <c r="H191" s="27">
        <f aca="true" t="shared" si="67" ref="H191:AE191">H192+H193+H194+H195</f>
        <v>0</v>
      </c>
      <c r="I191" s="27">
        <f t="shared" si="67"/>
        <v>0</v>
      </c>
      <c r="J191" s="27">
        <f t="shared" si="67"/>
        <v>0</v>
      </c>
      <c r="K191" s="27">
        <f t="shared" si="67"/>
        <v>0</v>
      </c>
      <c r="L191" s="27">
        <f t="shared" si="67"/>
        <v>1303.7</v>
      </c>
      <c r="M191" s="27">
        <f t="shared" si="67"/>
        <v>0</v>
      </c>
      <c r="N191" s="27">
        <f t="shared" si="67"/>
        <v>0</v>
      </c>
      <c r="O191" s="27">
        <f t="shared" si="67"/>
        <v>0</v>
      </c>
      <c r="P191" s="27">
        <f t="shared" si="67"/>
        <v>0</v>
      </c>
      <c r="Q191" s="27">
        <f t="shared" si="67"/>
        <v>0</v>
      </c>
      <c r="R191" s="27">
        <f t="shared" si="67"/>
        <v>0</v>
      </c>
      <c r="S191" s="27">
        <f t="shared" si="67"/>
        <v>0</v>
      </c>
      <c r="T191" s="27">
        <f t="shared" si="67"/>
        <v>0</v>
      </c>
      <c r="U191" s="27">
        <f t="shared" si="67"/>
        <v>0</v>
      </c>
      <c r="V191" s="27">
        <f t="shared" si="67"/>
        <v>0</v>
      </c>
      <c r="W191" s="27">
        <f t="shared" si="67"/>
        <v>0</v>
      </c>
      <c r="X191" s="27">
        <f t="shared" si="67"/>
        <v>0</v>
      </c>
      <c r="Y191" s="27">
        <f t="shared" si="67"/>
        <v>0</v>
      </c>
      <c r="Z191" s="27">
        <f t="shared" si="67"/>
        <v>0</v>
      </c>
      <c r="AA191" s="27">
        <f t="shared" si="67"/>
        <v>0</v>
      </c>
      <c r="AB191" s="27">
        <f t="shared" si="67"/>
        <v>0</v>
      </c>
      <c r="AC191" s="27">
        <f t="shared" si="67"/>
        <v>0</v>
      </c>
      <c r="AD191" s="27">
        <f t="shared" si="67"/>
        <v>0</v>
      </c>
      <c r="AE191" s="27">
        <f t="shared" si="67"/>
        <v>0</v>
      </c>
      <c r="AF191" s="132"/>
    </row>
    <row r="192" spans="1:32" s="19" customFormat="1" ht="18.75">
      <c r="A192" s="2" t="s">
        <v>15</v>
      </c>
      <c r="B192" s="72">
        <f>H192+J192+L192+N192+P192+R192+T192+V192+X192+Z192+AB192+AD192</f>
        <v>0</v>
      </c>
      <c r="C192" s="72">
        <f>H192+J192</f>
        <v>0</v>
      </c>
      <c r="D192" s="72">
        <f>C192</f>
        <v>0</v>
      </c>
      <c r="E192" s="72">
        <f>I192+K192+M192+O192+Q192+S192+U192+W192+Y192+AA192+AC192+AE192</f>
        <v>0</v>
      </c>
      <c r="F192" s="46" t="e">
        <f>E192/B192*100</f>
        <v>#DIV/0!</v>
      </c>
      <c r="G192" s="46" t="e">
        <f>E192/C192*100</f>
        <v>#DIV/0!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132"/>
    </row>
    <row r="193" spans="1:32" s="19" customFormat="1" ht="18.75">
      <c r="A193" s="20" t="s">
        <v>13</v>
      </c>
      <c r="B193" s="72">
        <f>H193+J193+L193+N193+P193+R193+T193+V193+X193+Z193+AB193+AD193</f>
        <v>0</v>
      </c>
      <c r="C193" s="72">
        <f>H193+J193</f>
        <v>0</v>
      </c>
      <c r="D193" s="72">
        <f>C193</f>
        <v>0</v>
      </c>
      <c r="E193" s="72">
        <f>I193+K193+M193+O193+Q193+S193+U193+W193+Y193+AA193+AC193+AE193</f>
        <v>0</v>
      </c>
      <c r="F193" s="46" t="e">
        <f>E193/B193*100</f>
        <v>#DIV/0!</v>
      </c>
      <c r="G193" s="46" t="e">
        <f>E193/C193*100</f>
        <v>#DIV/0!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132"/>
    </row>
    <row r="194" spans="1:32" s="19" customFormat="1" ht="18.75">
      <c r="A194" s="20" t="s">
        <v>14</v>
      </c>
      <c r="B194" s="72">
        <f>H194+J194+L194+N194+P194+R194+T194+V194+X194+Z194+AB194+AD194</f>
        <v>1303.7</v>
      </c>
      <c r="C194" s="72">
        <f>H194+J194</f>
        <v>0</v>
      </c>
      <c r="D194" s="72">
        <f>C194</f>
        <v>0</v>
      </c>
      <c r="E194" s="72">
        <f>I194+K194+M194+O194+Q194+S194+U194+W194+Y194+AA194+AC194+AE194</f>
        <v>0</v>
      </c>
      <c r="F194" s="46">
        <f>E194/B194*100</f>
        <v>0</v>
      </c>
      <c r="G194" s="46" t="e">
        <f>E194/C194*100</f>
        <v>#DIV/0!</v>
      </c>
      <c r="H194" s="28">
        <v>0</v>
      </c>
      <c r="I194" s="28">
        <v>0</v>
      </c>
      <c r="J194" s="28">
        <v>0</v>
      </c>
      <c r="K194" s="28">
        <v>0</v>
      </c>
      <c r="L194" s="28">
        <v>1303.7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132"/>
    </row>
    <row r="195" spans="1:32" s="19" customFormat="1" ht="18.75">
      <c r="A195" s="20" t="s">
        <v>43</v>
      </c>
      <c r="B195" s="72">
        <f>H195+J195+L195+N195+P195+R195+T195+V195+X195+Z195+AB195+AD195</f>
        <v>0</v>
      </c>
      <c r="C195" s="72">
        <f>H195+J195</f>
        <v>0</v>
      </c>
      <c r="D195" s="72">
        <f>C195</f>
        <v>0</v>
      </c>
      <c r="E195" s="72">
        <f>I195+K195+M195+O195+Q195+S195+U195+W195+Y195+AA195+AC195+AE195</f>
        <v>0</v>
      </c>
      <c r="F195" s="46" t="e">
        <f>E195/B195*100</f>
        <v>#DIV/0!</v>
      </c>
      <c r="G195" s="46" t="e">
        <f>E195/C195*100</f>
        <v>#DIV/0!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133"/>
    </row>
    <row r="196" spans="1:32" s="19" customFormat="1" ht="18.75" customHeight="1">
      <c r="A196" s="114" t="s">
        <v>63</v>
      </c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6"/>
      <c r="AE196" s="28"/>
      <c r="AF196" s="78"/>
    </row>
    <row r="197" spans="1:32" s="19" customFormat="1" ht="57.75" customHeight="1">
      <c r="A197" s="50" t="s">
        <v>64</v>
      </c>
      <c r="B197" s="82"/>
      <c r="C197" s="82"/>
      <c r="D197" s="82"/>
      <c r="E197" s="82"/>
      <c r="F197" s="82"/>
      <c r="G197" s="82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4"/>
    </row>
    <row r="198" spans="1:32" s="19" customFormat="1" ht="18.75">
      <c r="A198" s="50" t="s">
        <v>16</v>
      </c>
      <c r="B198" s="82">
        <f>B199+B200+B201+B202</f>
        <v>21525.7</v>
      </c>
      <c r="C198" s="82">
        <f>C199+C200+C201+C202</f>
        <v>7136.501</v>
      </c>
      <c r="D198" s="82">
        <f>D199+D200+D201+D202</f>
        <v>7136.501</v>
      </c>
      <c r="E198" s="82">
        <f>E199+E200+E201+E202</f>
        <v>3690.60363</v>
      </c>
      <c r="F198" s="64">
        <f>E198/B198*100</f>
        <v>17.145103899060192</v>
      </c>
      <c r="G198" s="64">
        <f>E198/C198*100</f>
        <v>51.714469457791715</v>
      </c>
      <c r="H198" s="82">
        <f aca="true" t="shared" si="68" ref="H198:AE198">H199+H200+H201+H202</f>
        <v>4702.92</v>
      </c>
      <c r="I198" s="82">
        <f t="shared" si="68"/>
        <v>3690.60363</v>
      </c>
      <c r="J198" s="82">
        <f t="shared" si="68"/>
        <v>2433.581</v>
      </c>
      <c r="K198" s="82">
        <f t="shared" si="68"/>
        <v>0</v>
      </c>
      <c r="L198" s="82">
        <f t="shared" si="68"/>
        <v>865.908</v>
      </c>
      <c r="M198" s="82">
        <f t="shared" si="68"/>
        <v>0</v>
      </c>
      <c r="N198" s="82">
        <f t="shared" si="68"/>
        <v>2108.5969999999998</v>
      </c>
      <c r="O198" s="82">
        <f t="shared" si="68"/>
        <v>0</v>
      </c>
      <c r="P198" s="82">
        <f t="shared" si="68"/>
        <v>2034.158</v>
      </c>
      <c r="Q198" s="82">
        <f t="shared" si="68"/>
        <v>0</v>
      </c>
      <c r="R198" s="82">
        <f t="shared" si="68"/>
        <v>1283.129</v>
      </c>
      <c r="S198" s="82">
        <f t="shared" si="68"/>
        <v>0</v>
      </c>
      <c r="T198" s="82">
        <f t="shared" si="68"/>
        <v>2209.2200000000003</v>
      </c>
      <c r="U198" s="82">
        <f t="shared" si="68"/>
        <v>0</v>
      </c>
      <c r="V198" s="82">
        <f t="shared" si="68"/>
        <v>1339.3719999999998</v>
      </c>
      <c r="W198" s="82">
        <f t="shared" si="68"/>
        <v>0</v>
      </c>
      <c r="X198" s="82">
        <f t="shared" si="68"/>
        <v>718.569</v>
      </c>
      <c r="Y198" s="82">
        <f t="shared" si="68"/>
        <v>0</v>
      </c>
      <c r="Z198" s="82">
        <f t="shared" si="68"/>
        <v>1617.766</v>
      </c>
      <c r="AA198" s="82">
        <f t="shared" si="68"/>
        <v>0</v>
      </c>
      <c r="AB198" s="82">
        <f t="shared" si="68"/>
        <v>847.9150000000001</v>
      </c>
      <c r="AC198" s="82">
        <f t="shared" si="68"/>
        <v>0</v>
      </c>
      <c r="AD198" s="82">
        <f t="shared" si="68"/>
        <v>1364.5649999999998</v>
      </c>
      <c r="AE198" s="82">
        <f t="shared" si="68"/>
        <v>0</v>
      </c>
      <c r="AF198" s="79"/>
    </row>
    <row r="199" spans="1:32" s="19" customFormat="1" ht="18.75">
      <c r="A199" s="33" t="s">
        <v>15</v>
      </c>
      <c r="B199" s="69">
        <f aca="true" t="shared" si="69" ref="B199:E202">B205+B211+B217</f>
        <v>0</v>
      </c>
      <c r="C199" s="69">
        <f t="shared" si="69"/>
        <v>0</v>
      </c>
      <c r="D199" s="69">
        <f t="shared" si="69"/>
        <v>0</v>
      </c>
      <c r="E199" s="69">
        <f t="shared" si="69"/>
        <v>0</v>
      </c>
      <c r="F199" s="43" t="e">
        <f>E199/B199*100</f>
        <v>#DIV/0!</v>
      </c>
      <c r="G199" s="43" t="e">
        <f>E199/C199*100</f>
        <v>#DIV/0!</v>
      </c>
      <c r="H199" s="69">
        <f aca="true" t="shared" si="70" ref="H199:AE199">H205+H211+H217</f>
        <v>0</v>
      </c>
      <c r="I199" s="69">
        <f t="shared" si="70"/>
        <v>0</v>
      </c>
      <c r="J199" s="69">
        <f t="shared" si="70"/>
        <v>0</v>
      </c>
      <c r="K199" s="69">
        <f t="shared" si="70"/>
        <v>0</v>
      </c>
      <c r="L199" s="69">
        <f t="shared" si="70"/>
        <v>0</v>
      </c>
      <c r="M199" s="69">
        <f t="shared" si="70"/>
        <v>0</v>
      </c>
      <c r="N199" s="69">
        <f t="shared" si="70"/>
        <v>0</v>
      </c>
      <c r="O199" s="69">
        <f t="shared" si="70"/>
        <v>0</v>
      </c>
      <c r="P199" s="69">
        <f t="shared" si="70"/>
        <v>0</v>
      </c>
      <c r="Q199" s="69">
        <f t="shared" si="70"/>
        <v>0</v>
      </c>
      <c r="R199" s="69">
        <f t="shared" si="70"/>
        <v>0</v>
      </c>
      <c r="S199" s="69">
        <f t="shared" si="70"/>
        <v>0</v>
      </c>
      <c r="T199" s="69">
        <f t="shared" si="70"/>
        <v>0</v>
      </c>
      <c r="U199" s="69">
        <f t="shared" si="70"/>
        <v>0</v>
      </c>
      <c r="V199" s="69">
        <f t="shared" si="70"/>
        <v>0</v>
      </c>
      <c r="W199" s="69">
        <f t="shared" si="70"/>
        <v>0</v>
      </c>
      <c r="X199" s="69">
        <f t="shared" si="70"/>
        <v>0</v>
      </c>
      <c r="Y199" s="69">
        <f t="shared" si="70"/>
        <v>0</v>
      </c>
      <c r="Z199" s="69">
        <f t="shared" si="70"/>
        <v>0</v>
      </c>
      <c r="AA199" s="69">
        <f t="shared" si="70"/>
        <v>0</v>
      </c>
      <c r="AB199" s="69">
        <f t="shared" si="70"/>
        <v>0</v>
      </c>
      <c r="AC199" s="69">
        <f t="shared" si="70"/>
        <v>0</v>
      </c>
      <c r="AD199" s="69">
        <f t="shared" si="70"/>
        <v>0</v>
      </c>
      <c r="AE199" s="69">
        <f t="shared" si="70"/>
        <v>0</v>
      </c>
      <c r="AF199" s="79"/>
    </row>
    <row r="200" spans="1:32" s="19" customFormat="1" ht="18.75">
      <c r="A200" s="33" t="s">
        <v>13</v>
      </c>
      <c r="B200" s="69">
        <f t="shared" si="69"/>
        <v>0</v>
      </c>
      <c r="C200" s="69">
        <f t="shared" si="69"/>
        <v>0</v>
      </c>
      <c r="D200" s="69">
        <f t="shared" si="69"/>
        <v>0</v>
      </c>
      <c r="E200" s="69">
        <f t="shared" si="69"/>
        <v>0</v>
      </c>
      <c r="F200" s="43" t="e">
        <f>E200/B200*100</f>
        <v>#DIV/0!</v>
      </c>
      <c r="G200" s="43" t="e">
        <f>E200/C200*100</f>
        <v>#DIV/0!</v>
      </c>
      <c r="H200" s="69">
        <f aca="true" t="shared" si="71" ref="H200:AE200">H206+H212+H218</f>
        <v>0</v>
      </c>
      <c r="I200" s="69">
        <f t="shared" si="71"/>
        <v>0</v>
      </c>
      <c r="J200" s="69">
        <f t="shared" si="71"/>
        <v>0</v>
      </c>
      <c r="K200" s="69">
        <f t="shared" si="71"/>
        <v>0</v>
      </c>
      <c r="L200" s="69">
        <f t="shared" si="71"/>
        <v>0</v>
      </c>
      <c r="M200" s="69">
        <f t="shared" si="71"/>
        <v>0</v>
      </c>
      <c r="N200" s="69">
        <f t="shared" si="71"/>
        <v>0</v>
      </c>
      <c r="O200" s="69">
        <f t="shared" si="71"/>
        <v>0</v>
      </c>
      <c r="P200" s="69">
        <f t="shared" si="71"/>
        <v>0</v>
      </c>
      <c r="Q200" s="69">
        <f t="shared" si="71"/>
        <v>0</v>
      </c>
      <c r="R200" s="69">
        <f t="shared" si="71"/>
        <v>0</v>
      </c>
      <c r="S200" s="69">
        <f t="shared" si="71"/>
        <v>0</v>
      </c>
      <c r="T200" s="69">
        <f t="shared" si="71"/>
        <v>0</v>
      </c>
      <c r="U200" s="69">
        <f t="shared" si="71"/>
        <v>0</v>
      </c>
      <c r="V200" s="69">
        <f t="shared" si="71"/>
        <v>0</v>
      </c>
      <c r="W200" s="69">
        <f t="shared" si="71"/>
        <v>0</v>
      </c>
      <c r="X200" s="69">
        <f t="shared" si="71"/>
        <v>0</v>
      </c>
      <c r="Y200" s="69">
        <f t="shared" si="71"/>
        <v>0</v>
      </c>
      <c r="Z200" s="69">
        <f t="shared" si="71"/>
        <v>0</v>
      </c>
      <c r="AA200" s="69">
        <f t="shared" si="71"/>
        <v>0</v>
      </c>
      <c r="AB200" s="69">
        <f t="shared" si="71"/>
        <v>0</v>
      </c>
      <c r="AC200" s="69">
        <f t="shared" si="71"/>
        <v>0</v>
      </c>
      <c r="AD200" s="69">
        <f t="shared" si="71"/>
        <v>0</v>
      </c>
      <c r="AE200" s="69">
        <f t="shared" si="71"/>
        <v>0</v>
      </c>
      <c r="AF200" s="79"/>
    </row>
    <row r="201" spans="1:32" s="19" customFormat="1" ht="18.75">
      <c r="A201" s="33" t="s">
        <v>14</v>
      </c>
      <c r="B201" s="69">
        <f t="shared" si="69"/>
        <v>21525.7</v>
      </c>
      <c r="C201" s="69">
        <f t="shared" si="69"/>
        <v>7136.501</v>
      </c>
      <c r="D201" s="69">
        <f t="shared" si="69"/>
        <v>7136.501</v>
      </c>
      <c r="E201" s="69">
        <f t="shared" si="69"/>
        <v>3690.60363</v>
      </c>
      <c r="F201" s="43">
        <f>E201/B201*100</f>
        <v>17.145103899060192</v>
      </c>
      <c r="G201" s="43">
        <f>E201/C201*100</f>
        <v>51.714469457791715</v>
      </c>
      <c r="H201" s="69">
        <f aca="true" t="shared" si="72" ref="H201:AE201">H207+H213+H219</f>
        <v>4702.92</v>
      </c>
      <c r="I201" s="69">
        <f t="shared" si="72"/>
        <v>3690.60363</v>
      </c>
      <c r="J201" s="69">
        <f t="shared" si="72"/>
        <v>2433.581</v>
      </c>
      <c r="K201" s="69">
        <f t="shared" si="72"/>
        <v>0</v>
      </c>
      <c r="L201" s="69">
        <f t="shared" si="72"/>
        <v>865.908</v>
      </c>
      <c r="M201" s="69">
        <f t="shared" si="72"/>
        <v>0</v>
      </c>
      <c r="N201" s="69">
        <f t="shared" si="72"/>
        <v>2108.5969999999998</v>
      </c>
      <c r="O201" s="69">
        <f t="shared" si="72"/>
        <v>0</v>
      </c>
      <c r="P201" s="69">
        <f t="shared" si="72"/>
        <v>2034.158</v>
      </c>
      <c r="Q201" s="69">
        <f t="shared" si="72"/>
        <v>0</v>
      </c>
      <c r="R201" s="69">
        <f t="shared" si="72"/>
        <v>1283.129</v>
      </c>
      <c r="S201" s="69">
        <f t="shared" si="72"/>
        <v>0</v>
      </c>
      <c r="T201" s="69">
        <f t="shared" si="72"/>
        <v>2209.2200000000003</v>
      </c>
      <c r="U201" s="69">
        <f t="shared" si="72"/>
        <v>0</v>
      </c>
      <c r="V201" s="69">
        <f t="shared" si="72"/>
        <v>1339.3719999999998</v>
      </c>
      <c r="W201" s="69">
        <f t="shared" si="72"/>
        <v>0</v>
      </c>
      <c r="X201" s="69">
        <f t="shared" si="72"/>
        <v>718.569</v>
      </c>
      <c r="Y201" s="69">
        <f t="shared" si="72"/>
        <v>0</v>
      </c>
      <c r="Z201" s="69">
        <f t="shared" si="72"/>
        <v>1617.766</v>
      </c>
      <c r="AA201" s="69">
        <f t="shared" si="72"/>
        <v>0</v>
      </c>
      <c r="AB201" s="69">
        <f t="shared" si="72"/>
        <v>847.9150000000001</v>
      </c>
      <c r="AC201" s="69">
        <f t="shared" si="72"/>
        <v>0</v>
      </c>
      <c r="AD201" s="69">
        <f t="shared" si="72"/>
        <v>1364.5649999999998</v>
      </c>
      <c r="AE201" s="69">
        <f t="shared" si="72"/>
        <v>0</v>
      </c>
      <c r="AF201" s="79"/>
    </row>
    <row r="202" spans="1:32" s="19" customFormat="1" ht="18.75">
      <c r="A202" s="33" t="s">
        <v>43</v>
      </c>
      <c r="B202" s="69">
        <f t="shared" si="69"/>
        <v>0</v>
      </c>
      <c r="C202" s="69">
        <f t="shared" si="69"/>
        <v>0</v>
      </c>
      <c r="D202" s="69">
        <f t="shared" si="69"/>
        <v>0</v>
      </c>
      <c r="E202" s="69">
        <f t="shared" si="69"/>
        <v>0</v>
      </c>
      <c r="F202" s="43"/>
      <c r="G202" s="43"/>
      <c r="H202" s="69">
        <f aca="true" t="shared" si="73" ref="H202:AE202">H208+H214+H220</f>
        <v>0</v>
      </c>
      <c r="I202" s="69">
        <f t="shared" si="73"/>
        <v>0</v>
      </c>
      <c r="J202" s="69">
        <f t="shared" si="73"/>
        <v>0</v>
      </c>
      <c r="K202" s="69">
        <f t="shared" si="73"/>
        <v>0</v>
      </c>
      <c r="L202" s="69">
        <f t="shared" si="73"/>
        <v>0</v>
      </c>
      <c r="M202" s="69">
        <f t="shared" si="73"/>
        <v>0</v>
      </c>
      <c r="N202" s="69">
        <f t="shared" si="73"/>
        <v>0</v>
      </c>
      <c r="O202" s="69">
        <f t="shared" si="73"/>
        <v>0</v>
      </c>
      <c r="P202" s="69">
        <f t="shared" si="73"/>
        <v>0</v>
      </c>
      <c r="Q202" s="69">
        <f t="shared" si="73"/>
        <v>0</v>
      </c>
      <c r="R202" s="69">
        <f t="shared" si="73"/>
        <v>0</v>
      </c>
      <c r="S202" s="69">
        <f t="shared" si="73"/>
        <v>0</v>
      </c>
      <c r="T202" s="69">
        <f t="shared" si="73"/>
        <v>0</v>
      </c>
      <c r="U202" s="69">
        <f t="shared" si="73"/>
        <v>0</v>
      </c>
      <c r="V202" s="69">
        <f t="shared" si="73"/>
        <v>0</v>
      </c>
      <c r="W202" s="69">
        <f t="shared" si="73"/>
        <v>0</v>
      </c>
      <c r="X202" s="69">
        <f t="shared" si="73"/>
        <v>0</v>
      </c>
      <c r="Y202" s="69">
        <f t="shared" si="73"/>
        <v>0</v>
      </c>
      <c r="Z202" s="69">
        <f t="shared" si="73"/>
        <v>0</v>
      </c>
      <c r="AA202" s="69">
        <f t="shared" si="73"/>
        <v>0</v>
      </c>
      <c r="AB202" s="69">
        <f t="shared" si="73"/>
        <v>0</v>
      </c>
      <c r="AC202" s="69">
        <f t="shared" si="73"/>
        <v>0</v>
      </c>
      <c r="AD202" s="69">
        <f t="shared" si="73"/>
        <v>0</v>
      </c>
      <c r="AE202" s="69">
        <f t="shared" si="73"/>
        <v>0</v>
      </c>
      <c r="AF202" s="94"/>
    </row>
    <row r="203" spans="1:32" s="19" customFormat="1" ht="73.5" customHeight="1">
      <c r="A203" s="48" t="s">
        <v>65</v>
      </c>
      <c r="B203" s="72"/>
      <c r="C203" s="72"/>
      <c r="D203" s="72"/>
      <c r="E203" s="72"/>
      <c r="F203" s="46"/>
      <c r="G203" s="46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111"/>
    </row>
    <row r="204" spans="1:32" s="19" customFormat="1" ht="18.75">
      <c r="A204" s="18" t="s">
        <v>16</v>
      </c>
      <c r="B204" s="80">
        <f>B205+B206+B207</f>
        <v>16120.2</v>
      </c>
      <c r="C204" s="80">
        <f>C205+C206+C207</f>
        <v>5224.984</v>
      </c>
      <c r="D204" s="80">
        <f>D205+D206+D207</f>
        <v>5224.984</v>
      </c>
      <c r="E204" s="80">
        <f>E205+E206+E207</f>
        <v>2695.50801</v>
      </c>
      <c r="F204" s="49">
        <f>E204/B204*100</f>
        <v>16.721306249302117</v>
      </c>
      <c r="G204" s="49">
        <f>E204/C204*100</f>
        <v>51.58882802320542</v>
      </c>
      <c r="H204" s="81">
        <f aca="true" t="shared" si="74" ref="H204:AE204">H205+H206+H207+H208</f>
        <v>3418.356</v>
      </c>
      <c r="I204" s="81">
        <f t="shared" si="74"/>
        <v>2695.50801</v>
      </c>
      <c r="J204" s="81">
        <f t="shared" si="74"/>
        <v>1806.628</v>
      </c>
      <c r="K204" s="81">
        <f t="shared" si="74"/>
        <v>0</v>
      </c>
      <c r="L204" s="81">
        <f t="shared" si="74"/>
        <v>661.431</v>
      </c>
      <c r="M204" s="81">
        <f t="shared" si="74"/>
        <v>0</v>
      </c>
      <c r="N204" s="81">
        <f t="shared" si="74"/>
        <v>1381.281</v>
      </c>
      <c r="O204" s="81">
        <f t="shared" si="74"/>
        <v>0</v>
      </c>
      <c r="P204" s="81">
        <f t="shared" si="74"/>
        <v>1646.72</v>
      </c>
      <c r="Q204" s="81">
        <f t="shared" si="74"/>
        <v>0</v>
      </c>
      <c r="R204" s="81">
        <f t="shared" si="74"/>
        <v>1065.875</v>
      </c>
      <c r="S204" s="81">
        <f t="shared" si="74"/>
        <v>0</v>
      </c>
      <c r="T204" s="81">
        <f t="shared" si="74"/>
        <v>1657.113</v>
      </c>
      <c r="U204" s="81">
        <f t="shared" si="74"/>
        <v>0</v>
      </c>
      <c r="V204" s="81">
        <f t="shared" si="74"/>
        <v>959.102</v>
      </c>
      <c r="W204" s="81">
        <f t="shared" si="74"/>
        <v>0</v>
      </c>
      <c r="X204" s="81">
        <f t="shared" si="74"/>
        <v>600.961</v>
      </c>
      <c r="Y204" s="81">
        <f t="shared" si="74"/>
        <v>0</v>
      </c>
      <c r="Z204" s="81">
        <f t="shared" si="74"/>
        <v>1192.799</v>
      </c>
      <c r="AA204" s="81">
        <f t="shared" si="74"/>
        <v>0</v>
      </c>
      <c r="AB204" s="81">
        <f t="shared" si="74"/>
        <v>617.065</v>
      </c>
      <c r="AC204" s="81">
        <f t="shared" si="74"/>
        <v>0</v>
      </c>
      <c r="AD204" s="81">
        <f t="shared" si="74"/>
        <v>1112.869</v>
      </c>
      <c r="AE204" s="81">
        <f t="shared" si="74"/>
        <v>0</v>
      </c>
      <c r="AF204" s="112"/>
    </row>
    <row r="205" spans="1:32" s="19" customFormat="1" ht="18.75">
      <c r="A205" s="2" t="s">
        <v>15</v>
      </c>
      <c r="B205" s="72">
        <f>H205+J205+L205+N205+P205+R205+T205+V205+X205+Z205+AB205+AD205</f>
        <v>0</v>
      </c>
      <c r="C205" s="72">
        <f>H205+J205</f>
        <v>0</v>
      </c>
      <c r="D205" s="72">
        <f>C205</f>
        <v>0</v>
      </c>
      <c r="E205" s="72">
        <f>I205+K205+M205+O205+Q205+S205+U205+W205+Y205+AA205+AC205+AE205</f>
        <v>0</v>
      </c>
      <c r="F205" s="46" t="e">
        <f>E205/B205*100</f>
        <v>#DIV/0!</v>
      </c>
      <c r="G205" s="46" t="e">
        <f>E205/C205*100</f>
        <v>#DIV/0!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26">
        <v>0</v>
      </c>
      <c r="AF205" s="112"/>
    </row>
    <row r="206" spans="1:32" s="19" customFormat="1" ht="18.75">
      <c r="A206" s="20" t="s">
        <v>13</v>
      </c>
      <c r="B206" s="72">
        <f>H206+J206+L206+N206+P206+R206+T206+V206+X206+Z206+AB206+AD206</f>
        <v>0</v>
      </c>
      <c r="C206" s="72">
        <f>H206+J206</f>
        <v>0</v>
      </c>
      <c r="D206" s="72">
        <f>C206</f>
        <v>0</v>
      </c>
      <c r="E206" s="72">
        <f>I206+K206+M206+O206+Q206+S206+U206+W206+Y206+AA206+AC206+AE206</f>
        <v>0</v>
      </c>
      <c r="F206" s="46" t="e">
        <f>E206/B206*100</f>
        <v>#DIV/0!</v>
      </c>
      <c r="G206" s="46" t="e">
        <f>E206/C206*100</f>
        <v>#DIV/0!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112"/>
    </row>
    <row r="207" spans="1:32" s="19" customFormat="1" ht="18.75">
      <c r="A207" s="20" t="s">
        <v>14</v>
      </c>
      <c r="B207" s="72">
        <f>H207+J207+L207+N207+P207+R207+T207+V207+X207+Z207+AB207+AD207</f>
        <v>16120.2</v>
      </c>
      <c r="C207" s="72">
        <f>H207+J207</f>
        <v>5224.984</v>
      </c>
      <c r="D207" s="72">
        <f>C207</f>
        <v>5224.984</v>
      </c>
      <c r="E207" s="72">
        <f>I207+K207+M207+O207+Q207+S207+U207+W207+Y207+AA207+AC207+AE207</f>
        <v>2695.50801</v>
      </c>
      <c r="F207" s="46">
        <f>E207/B207*100</f>
        <v>16.721306249302117</v>
      </c>
      <c r="G207" s="46">
        <f>E207/C207*100</f>
        <v>51.58882802320542</v>
      </c>
      <c r="H207" s="26">
        <v>3418.356</v>
      </c>
      <c r="I207" s="26">
        <v>2695.50801</v>
      </c>
      <c r="J207" s="26">
        <v>1806.628</v>
      </c>
      <c r="K207" s="26">
        <v>0</v>
      </c>
      <c r="L207" s="26">
        <v>661.431</v>
      </c>
      <c r="M207" s="26">
        <v>0</v>
      </c>
      <c r="N207" s="26">
        <v>1381.281</v>
      </c>
      <c r="O207" s="26">
        <v>0</v>
      </c>
      <c r="P207" s="26">
        <v>1646.72</v>
      </c>
      <c r="Q207" s="26">
        <v>0</v>
      </c>
      <c r="R207" s="26">
        <v>1065.875</v>
      </c>
      <c r="S207" s="26">
        <v>0</v>
      </c>
      <c r="T207" s="26">
        <v>1657.113</v>
      </c>
      <c r="U207" s="26">
        <v>0</v>
      </c>
      <c r="V207" s="26">
        <v>959.102</v>
      </c>
      <c r="W207" s="26">
        <v>0</v>
      </c>
      <c r="X207" s="26">
        <v>600.961</v>
      </c>
      <c r="Y207" s="26">
        <v>0</v>
      </c>
      <c r="Z207" s="26">
        <v>1192.799</v>
      </c>
      <c r="AA207" s="26">
        <v>0</v>
      </c>
      <c r="AB207" s="26">
        <v>617.065</v>
      </c>
      <c r="AC207" s="26">
        <v>0</v>
      </c>
      <c r="AD207" s="26">
        <v>1112.869</v>
      </c>
      <c r="AE207" s="26">
        <v>0</v>
      </c>
      <c r="AF207" s="112"/>
    </row>
    <row r="208" spans="1:32" s="19" customFormat="1" ht="18.75">
      <c r="A208" s="20" t="s">
        <v>43</v>
      </c>
      <c r="B208" s="72">
        <f>H208+J208+L208+N208+P208+R208+T208+V208+X208+Z208+AB208+AD208</f>
        <v>0</v>
      </c>
      <c r="C208" s="72">
        <f>H208+J208</f>
        <v>0</v>
      </c>
      <c r="D208" s="72">
        <f>C208</f>
        <v>0</v>
      </c>
      <c r="E208" s="72">
        <f>I208+K208+M208+O208+Q208+S208+U208+W208+Y208+AA208+AC208+AE208</f>
        <v>0</v>
      </c>
      <c r="F208" s="46" t="e">
        <f>E208/B208*100</f>
        <v>#DIV/0!</v>
      </c>
      <c r="G208" s="46" t="e">
        <f>E208/C208*100</f>
        <v>#DIV/0!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26">
        <v>0</v>
      </c>
      <c r="AF208" s="113"/>
    </row>
    <row r="209" spans="1:32" s="19" customFormat="1" ht="56.25">
      <c r="A209" s="52" t="s">
        <v>66</v>
      </c>
      <c r="B209" s="70"/>
      <c r="C209" s="72"/>
      <c r="D209" s="72"/>
      <c r="E209" s="72"/>
      <c r="F209" s="46"/>
      <c r="G209" s="4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111"/>
    </row>
    <row r="210" spans="1:32" s="19" customFormat="1" ht="18.75">
      <c r="A210" s="18" t="s">
        <v>16</v>
      </c>
      <c r="B210" s="80">
        <f>B211+B212+B213</f>
        <v>5405.500000000001</v>
      </c>
      <c r="C210" s="80">
        <f>C211+C212+C213</f>
        <v>1911.517</v>
      </c>
      <c r="D210" s="80">
        <f>D211+D212+D213</f>
        <v>1911.517</v>
      </c>
      <c r="E210" s="80">
        <f>E211+E212+E213</f>
        <v>995.09562</v>
      </c>
      <c r="F210" s="49">
        <f>E210/B210*100</f>
        <v>18.408946813430763</v>
      </c>
      <c r="G210" s="49">
        <f>E210/C210*100</f>
        <v>52.05790060982979</v>
      </c>
      <c r="H210" s="81">
        <f aca="true" t="shared" si="75" ref="H210:AE210">H211+H212+H213+H214</f>
        <v>1284.564</v>
      </c>
      <c r="I210" s="81">
        <f t="shared" si="75"/>
        <v>995.09562</v>
      </c>
      <c r="J210" s="81">
        <f t="shared" si="75"/>
        <v>626.953</v>
      </c>
      <c r="K210" s="81">
        <f t="shared" si="75"/>
        <v>0</v>
      </c>
      <c r="L210" s="81">
        <f t="shared" si="75"/>
        <v>204.477</v>
      </c>
      <c r="M210" s="81">
        <f t="shared" si="75"/>
        <v>0</v>
      </c>
      <c r="N210" s="81">
        <f t="shared" si="75"/>
        <v>727.316</v>
      </c>
      <c r="O210" s="81">
        <f t="shared" si="75"/>
        <v>0</v>
      </c>
      <c r="P210" s="81">
        <f t="shared" si="75"/>
        <v>387.438</v>
      </c>
      <c r="Q210" s="81">
        <f t="shared" si="75"/>
        <v>0</v>
      </c>
      <c r="R210" s="81">
        <f t="shared" si="75"/>
        <v>217.254</v>
      </c>
      <c r="S210" s="81">
        <f t="shared" si="75"/>
        <v>0</v>
      </c>
      <c r="T210" s="81">
        <f t="shared" si="75"/>
        <v>552.107</v>
      </c>
      <c r="U210" s="81">
        <f t="shared" si="75"/>
        <v>0</v>
      </c>
      <c r="V210" s="81">
        <f t="shared" si="75"/>
        <v>380.27</v>
      </c>
      <c r="W210" s="81">
        <f t="shared" si="75"/>
        <v>0</v>
      </c>
      <c r="X210" s="81">
        <f t="shared" si="75"/>
        <v>117.608</v>
      </c>
      <c r="Y210" s="81">
        <f t="shared" si="75"/>
        <v>0</v>
      </c>
      <c r="Z210" s="81">
        <f t="shared" si="75"/>
        <v>424.967</v>
      </c>
      <c r="AA210" s="81">
        <f t="shared" si="75"/>
        <v>0</v>
      </c>
      <c r="AB210" s="81">
        <f t="shared" si="75"/>
        <v>230.85</v>
      </c>
      <c r="AC210" s="81">
        <f t="shared" si="75"/>
        <v>0</v>
      </c>
      <c r="AD210" s="81">
        <f t="shared" si="75"/>
        <v>251.696</v>
      </c>
      <c r="AE210" s="81">
        <f t="shared" si="75"/>
        <v>0</v>
      </c>
      <c r="AF210" s="112"/>
    </row>
    <row r="211" spans="1:32" s="19" customFormat="1" ht="18.75">
      <c r="A211" s="2" t="s">
        <v>15</v>
      </c>
      <c r="B211" s="72">
        <f>H211+J211+L211+N211+P211+R211+T211+V211+X211+Z211+AB211+AD211</f>
        <v>0</v>
      </c>
      <c r="C211" s="72">
        <f>H211+J211</f>
        <v>0</v>
      </c>
      <c r="D211" s="72">
        <f>C211</f>
        <v>0</v>
      </c>
      <c r="E211" s="72">
        <f>I211+K211+M211+O211+Q211+S211+U211+W211+Y211+AA211+AC211+AE211</f>
        <v>0</v>
      </c>
      <c r="F211" s="46" t="e">
        <f>E211/B211*100</f>
        <v>#DIV/0!</v>
      </c>
      <c r="G211" s="46" t="e">
        <f>E211/C211*100</f>
        <v>#DIV/0!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  <c r="AF211" s="112"/>
    </row>
    <row r="212" spans="1:32" s="19" customFormat="1" ht="18.75">
      <c r="A212" s="20" t="s">
        <v>13</v>
      </c>
      <c r="B212" s="72">
        <f>H212+J212+L212+N212+P212+R212+T212+V212+X212+Z212+AB212+AD212</f>
        <v>0</v>
      </c>
      <c r="C212" s="72">
        <f>H212+J212</f>
        <v>0</v>
      </c>
      <c r="D212" s="72">
        <f>C212</f>
        <v>0</v>
      </c>
      <c r="E212" s="72">
        <f>I212+K212+M212+O212+Q212+S212+U212+W212+Y212+AA212+AC212+AE212</f>
        <v>0</v>
      </c>
      <c r="F212" s="46" t="e">
        <f>E212/B212*100</f>
        <v>#DIV/0!</v>
      </c>
      <c r="G212" s="46" t="e">
        <f>E212/C212*100</f>
        <v>#DIV/0!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112"/>
    </row>
    <row r="213" spans="1:32" s="19" customFormat="1" ht="18.75">
      <c r="A213" s="20" t="s">
        <v>14</v>
      </c>
      <c r="B213" s="72">
        <f>H213+J213+L213+N213+P213+R213+T213+V213+X213+Z213+AB213+AD213</f>
        <v>5405.500000000001</v>
      </c>
      <c r="C213" s="72">
        <f>H213+J213</f>
        <v>1911.517</v>
      </c>
      <c r="D213" s="72">
        <f>C213</f>
        <v>1911.517</v>
      </c>
      <c r="E213" s="72">
        <f>I213+K213+M213+O213+Q213+S213+U213+W213+Y213+AA213+AC213+AE213</f>
        <v>995.09562</v>
      </c>
      <c r="F213" s="46">
        <f>E213/B213*100</f>
        <v>18.408946813430763</v>
      </c>
      <c r="G213" s="46">
        <f>E213/C213*100</f>
        <v>52.05790060982979</v>
      </c>
      <c r="H213" s="26">
        <v>1284.564</v>
      </c>
      <c r="I213" s="26">
        <v>995.09562</v>
      </c>
      <c r="J213" s="26">
        <v>626.953</v>
      </c>
      <c r="K213" s="26">
        <v>0</v>
      </c>
      <c r="L213" s="26">
        <v>204.477</v>
      </c>
      <c r="M213" s="26">
        <v>0</v>
      </c>
      <c r="N213" s="26">
        <v>727.316</v>
      </c>
      <c r="O213" s="26">
        <v>0</v>
      </c>
      <c r="P213" s="26">
        <v>387.438</v>
      </c>
      <c r="Q213" s="26">
        <v>0</v>
      </c>
      <c r="R213" s="26">
        <v>217.254</v>
      </c>
      <c r="S213" s="26">
        <v>0</v>
      </c>
      <c r="T213" s="26">
        <v>552.107</v>
      </c>
      <c r="U213" s="26">
        <v>0</v>
      </c>
      <c r="V213" s="26">
        <v>380.27</v>
      </c>
      <c r="W213" s="26">
        <v>0</v>
      </c>
      <c r="X213" s="26">
        <v>117.608</v>
      </c>
      <c r="Y213" s="26">
        <v>0</v>
      </c>
      <c r="Z213" s="26">
        <v>424.967</v>
      </c>
      <c r="AA213" s="26">
        <v>0</v>
      </c>
      <c r="AB213" s="26">
        <v>230.85</v>
      </c>
      <c r="AC213" s="26">
        <v>0</v>
      </c>
      <c r="AD213" s="26">
        <v>251.696</v>
      </c>
      <c r="AE213" s="26">
        <v>0</v>
      </c>
      <c r="AF213" s="112"/>
    </row>
    <row r="214" spans="1:32" s="19" customFormat="1" ht="18.75">
      <c r="A214" s="52" t="s">
        <v>43</v>
      </c>
      <c r="B214" s="72">
        <f>H214+J214+L214+N214+P214+R214+T214+V214+X214+Z214+AB214+AD214</f>
        <v>0</v>
      </c>
      <c r="C214" s="72">
        <f>H214+J214</f>
        <v>0</v>
      </c>
      <c r="D214" s="72">
        <f>C214</f>
        <v>0</v>
      </c>
      <c r="E214" s="72">
        <f>I214+K214+M214+O214+Q214+S214+U214+W214+Y214+AA214+AC214+AE214</f>
        <v>0</v>
      </c>
      <c r="F214" s="46" t="e">
        <f>E214/B214*100</f>
        <v>#DIV/0!</v>
      </c>
      <c r="G214" s="46" t="e">
        <f>E214/C214*100</f>
        <v>#DIV/0!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26">
        <v>0</v>
      </c>
      <c r="AF214" s="113"/>
    </row>
    <row r="215" spans="1:32" s="19" customFormat="1" ht="75">
      <c r="A215" s="48" t="s">
        <v>28</v>
      </c>
      <c r="B215" s="70"/>
      <c r="C215" s="72"/>
      <c r="D215" s="72"/>
      <c r="E215" s="72"/>
      <c r="F215" s="46"/>
      <c r="G215" s="4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111"/>
    </row>
    <row r="216" spans="1:32" s="19" customFormat="1" ht="18.75">
      <c r="A216" s="18" t="s">
        <v>16</v>
      </c>
      <c r="B216" s="80">
        <f>B217+B218+B219</f>
        <v>0</v>
      </c>
      <c r="C216" s="80">
        <f>C217+C218+C219</f>
        <v>0</v>
      </c>
      <c r="D216" s="80">
        <f>D217+D218+D219</f>
        <v>0</v>
      </c>
      <c r="E216" s="80">
        <f>E217+E218+E219</f>
        <v>0</v>
      </c>
      <c r="F216" s="49" t="e">
        <f>E216/B216*100</f>
        <v>#DIV/0!</v>
      </c>
      <c r="G216" s="49" t="e">
        <f>E216/C216*100</f>
        <v>#DIV/0!</v>
      </c>
      <c r="H216" s="81">
        <f aca="true" t="shared" si="76" ref="H216:AE216">H217+H218+H219+H220</f>
        <v>0</v>
      </c>
      <c r="I216" s="81">
        <f t="shared" si="76"/>
        <v>0</v>
      </c>
      <c r="J216" s="81">
        <f t="shared" si="76"/>
        <v>0</v>
      </c>
      <c r="K216" s="81">
        <f t="shared" si="76"/>
        <v>0</v>
      </c>
      <c r="L216" s="81">
        <f t="shared" si="76"/>
        <v>0</v>
      </c>
      <c r="M216" s="81">
        <f t="shared" si="76"/>
        <v>0</v>
      </c>
      <c r="N216" s="81">
        <f t="shared" si="76"/>
        <v>0</v>
      </c>
      <c r="O216" s="81">
        <f t="shared" si="76"/>
        <v>0</v>
      </c>
      <c r="P216" s="81">
        <f t="shared" si="76"/>
        <v>0</v>
      </c>
      <c r="Q216" s="81">
        <f t="shared" si="76"/>
        <v>0</v>
      </c>
      <c r="R216" s="81">
        <f t="shared" si="76"/>
        <v>0</v>
      </c>
      <c r="S216" s="81">
        <f t="shared" si="76"/>
        <v>0</v>
      </c>
      <c r="T216" s="81">
        <f t="shared" si="76"/>
        <v>0</v>
      </c>
      <c r="U216" s="81">
        <f t="shared" si="76"/>
        <v>0</v>
      </c>
      <c r="V216" s="81">
        <f t="shared" si="76"/>
        <v>0</v>
      </c>
      <c r="W216" s="81">
        <f t="shared" si="76"/>
        <v>0</v>
      </c>
      <c r="X216" s="81">
        <f t="shared" si="76"/>
        <v>0</v>
      </c>
      <c r="Y216" s="81">
        <f t="shared" si="76"/>
        <v>0</v>
      </c>
      <c r="Z216" s="81">
        <f t="shared" si="76"/>
        <v>0</v>
      </c>
      <c r="AA216" s="81">
        <f t="shared" si="76"/>
        <v>0</v>
      </c>
      <c r="AB216" s="81">
        <f t="shared" si="76"/>
        <v>0</v>
      </c>
      <c r="AC216" s="81">
        <f t="shared" si="76"/>
        <v>0</v>
      </c>
      <c r="AD216" s="81">
        <f t="shared" si="76"/>
        <v>0</v>
      </c>
      <c r="AE216" s="81">
        <f t="shared" si="76"/>
        <v>0</v>
      </c>
      <c r="AF216" s="112"/>
    </row>
    <row r="217" spans="1:32" s="19" customFormat="1" ht="18.75">
      <c r="A217" s="2" t="s">
        <v>15</v>
      </c>
      <c r="B217" s="72">
        <f>H217+J217+L217+N217+P217+R217+T217+V217+X217+Z217+AB217+AD217</f>
        <v>0</v>
      </c>
      <c r="C217" s="72">
        <f>H217+J217</f>
        <v>0</v>
      </c>
      <c r="D217" s="72">
        <f>C217</f>
        <v>0</v>
      </c>
      <c r="E217" s="72">
        <f>I217+K217+M217+O217+Q217+S217+U217+W217+Y217+AA217+AC217+AE217</f>
        <v>0</v>
      </c>
      <c r="F217" s="46" t="e">
        <f>E217/B217*100</f>
        <v>#DIV/0!</v>
      </c>
      <c r="G217" s="46" t="e">
        <f>E217/C217*100</f>
        <v>#DIV/0!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26">
        <v>0</v>
      </c>
      <c r="AF217" s="112"/>
    </row>
    <row r="218" spans="1:32" s="19" customFormat="1" ht="18.75">
      <c r="A218" s="20" t="s">
        <v>13</v>
      </c>
      <c r="B218" s="72">
        <f>H218+J218+L218+N218+P218+R218+T218+V218+X218+Z218+AB218+AD218</f>
        <v>0</v>
      </c>
      <c r="C218" s="72">
        <f>H218+J218</f>
        <v>0</v>
      </c>
      <c r="D218" s="72">
        <f>C218</f>
        <v>0</v>
      </c>
      <c r="E218" s="72">
        <f>I218+K218+M218+O218+Q218+S218+U218+W218+Y218+AA218+AC218+AE218</f>
        <v>0</v>
      </c>
      <c r="F218" s="46" t="e">
        <f>E218/B218*100</f>
        <v>#DIV/0!</v>
      </c>
      <c r="G218" s="46" t="e">
        <f>E218/C218*100</f>
        <v>#DIV/0!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112"/>
    </row>
    <row r="219" spans="1:32" s="19" customFormat="1" ht="18.75">
      <c r="A219" s="20" t="s">
        <v>14</v>
      </c>
      <c r="B219" s="72">
        <f>H219+J219+L219+N219+P219+R219+T219+V219+X219+Z219+AB219+AD219</f>
        <v>0</v>
      </c>
      <c r="C219" s="72">
        <f>H219+J219</f>
        <v>0</v>
      </c>
      <c r="D219" s="72">
        <f>C219</f>
        <v>0</v>
      </c>
      <c r="E219" s="72">
        <f>I219+K219+M219+O219+Q219+S219+U219+W219+Y219+AA219+AC219+AE219</f>
        <v>0</v>
      </c>
      <c r="F219" s="46" t="e">
        <f>E219/B219*100</f>
        <v>#DIV/0!</v>
      </c>
      <c r="G219" s="46" t="e">
        <f>E219/C219*100</f>
        <v>#DIV/0!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  <c r="Z219" s="26">
        <v>0</v>
      </c>
      <c r="AA219" s="26">
        <v>0</v>
      </c>
      <c r="AB219" s="26">
        <v>0</v>
      </c>
      <c r="AC219" s="26">
        <v>0</v>
      </c>
      <c r="AD219" s="26">
        <v>0</v>
      </c>
      <c r="AE219" s="26">
        <v>0</v>
      </c>
      <c r="AF219" s="112"/>
    </row>
    <row r="220" spans="1:32" s="19" customFormat="1" ht="18.75">
      <c r="A220" s="52" t="s">
        <v>43</v>
      </c>
      <c r="B220" s="72">
        <f>H220+J220+L220+N220+P220+R220+T220+V220+X220+Z220+AB220+AD220</f>
        <v>0</v>
      </c>
      <c r="C220" s="72">
        <f>H220+J220</f>
        <v>0</v>
      </c>
      <c r="D220" s="72">
        <f>C220</f>
        <v>0</v>
      </c>
      <c r="E220" s="72">
        <f>I220+K220+M220+O220+Q220+S220+U220+W220+Y220+AA220+AC220+AE220</f>
        <v>0</v>
      </c>
      <c r="F220" s="46" t="e">
        <f>E220/B220*100</f>
        <v>#DIV/0!</v>
      </c>
      <c r="G220" s="46" t="e">
        <f>E220/C220*100</f>
        <v>#DIV/0!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113"/>
    </row>
    <row r="221" spans="1:32" s="12" customFormat="1" ht="18.75">
      <c r="A221" s="50" t="s">
        <v>67</v>
      </c>
      <c r="B221" s="68"/>
      <c r="C221" s="68"/>
      <c r="D221" s="68"/>
      <c r="E221" s="68"/>
      <c r="F221" s="64"/>
      <c r="G221" s="64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4" s="19" customFormat="1" ht="18.75">
      <c r="A222" s="29" t="s">
        <v>16</v>
      </c>
      <c r="B222" s="68">
        <f>B223+B224+B225+B226</f>
        <v>61.9</v>
      </c>
      <c r="C222" s="68">
        <f>C223+C224+C225+C226</f>
        <v>0</v>
      </c>
      <c r="D222" s="68">
        <f>D223+D224+D225+D226</f>
        <v>0</v>
      </c>
      <c r="E222" s="68">
        <f>E223+E224+E225+E226</f>
        <v>0</v>
      </c>
      <c r="F222" s="64">
        <f>E222/B222*100</f>
        <v>0</v>
      </c>
      <c r="G222" s="64" t="e">
        <f>E222/C222*100</f>
        <v>#DIV/0!</v>
      </c>
      <c r="H222" s="32">
        <f>H223+H224+H225+H226</f>
        <v>0</v>
      </c>
      <c r="I222" s="32">
        <f aca="true" t="shared" si="77" ref="I222:AE222">I223+I224+I225+I226</f>
        <v>0</v>
      </c>
      <c r="J222" s="32">
        <f t="shared" si="77"/>
        <v>0</v>
      </c>
      <c r="K222" s="32">
        <f t="shared" si="77"/>
        <v>0</v>
      </c>
      <c r="L222" s="32">
        <f t="shared" si="77"/>
        <v>0</v>
      </c>
      <c r="M222" s="32">
        <f t="shared" si="77"/>
        <v>0</v>
      </c>
      <c r="N222" s="32">
        <f t="shared" si="77"/>
        <v>61.9</v>
      </c>
      <c r="O222" s="32">
        <f t="shared" si="77"/>
        <v>0</v>
      </c>
      <c r="P222" s="32">
        <f t="shared" si="77"/>
        <v>0</v>
      </c>
      <c r="Q222" s="32">
        <f t="shared" si="77"/>
        <v>0</v>
      </c>
      <c r="R222" s="32">
        <f t="shared" si="77"/>
        <v>0</v>
      </c>
      <c r="S222" s="32">
        <f t="shared" si="77"/>
        <v>0</v>
      </c>
      <c r="T222" s="32">
        <f t="shared" si="77"/>
        <v>0</v>
      </c>
      <c r="U222" s="32">
        <f t="shared" si="77"/>
        <v>0</v>
      </c>
      <c r="V222" s="32">
        <f t="shared" si="77"/>
        <v>0</v>
      </c>
      <c r="W222" s="32">
        <f t="shared" si="77"/>
        <v>0</v>
      </c>
      <c r="X222" s="32">
        <f t="shared" si="77"/>
        <v>0</v>
      </c>
      <c r="Y222" s="32">
        <f t="shared" si="77"/>
        <v>0</v>
      </c>
      <c r="Z222" s="32">
        <f t="shared" si="77"/>
        <v>0</v>
      </c>
      <c r="AA222" s="32">
        <f t="shared" si="77"/>
        <v>0</v>
      </c>
      <c r="AB222" s="32">
        <f t="shared" si="77"/>
        <v>0</v>
      </c>
      <c r="AC222" s="32">
        <f t="shared" si="77"/>
        <v>0</v>
      </c>
      <c r="AD222" s="32">
        <f t="shared" si="77"/>
        <v>0</v>
      </c>
      <c r="AE222" s="32">
        <f t="shared" si="77"/>
        <v>0</v>
      </c>
      <c r="AF222" s="32"/>
      <c r="AG222" s="42"/>
      <c r="AH222" s="61"/>
    </row>
    <row r="223" spans="1:34" s="19" customFormat="1" ht="18.75">
      <c r="A223" s="33" t="s">
        <v>15</v>
      </c>
      <c r="B223" s="69">
        <f aca="true" t="shared" si="78" ref="B223:E226">B229</f>
        <v>0</v>
      </c>
      <c r="C223" s="69">
        <f t="shared" si="78"/>
        <v>0</v>
      </c>
      <c r="D223" s="69">
        <f t="shared" si="78"/>
        <v>0</v>
      </c>
      <c r="E223" s="69">
        <f t="shared" si="78"/>
        <v>0</v>
      </c>
      <c r="F223" s="43" t="e">
        <f>E223/B223*100</f>
        <v>#DIV/0!</v>
      </c>
      <c r="G223" s="43" t="e">
        <f>E223/C223*100</f>
        <v>#DIV/0!</v>
      </c>
      <c r="H223" s="69">
        <f>H229</f>
        <v>0</v>
      </c>
      <c r="I223" s="69">
        <f aca="true" t="shared" si="79" ref="I223:AE223">I229</f>
        <v>0</v>
      </c>
      <c r="J223" s="69">
        <f t="shared" si="79"/>
        <v>0</v>
      </c>
      <c r="K223" s="69">
        <f t="shared" si="79"/>
        <v>0</v>
      </c>
      <c r="L223" s="69">
        <f t="shared" si="79"/>
        <v>0</v>
      </c>
      <c r="M223" s="69">
        <f t="shared" si="79"/>
        <v>0</v>
      </c>
      <c r="N223" s="69">
        <f t="shared" si="79"/>
        <v>0</v>
      </c>
      <c r="O223" s="69">
        <f t="shared" si="79"/>
        <v>0</v>
      </c>
      <c r="P223" s="69">
        <f t="shared" si="79"/>
        <v>0</v>
      </c>
      <c r="Q223" s="69">
        <f t="shared" si="79"/>
        <v>0</v>
      </c>
      <c r="R223" s="69">
        <f t="shared" si="79"/>
        <v>0</v>
      </c>
      <c r="S223" s="69">
        <f t="shared" si="79"/>
        <v>0</v>
      </c>
      <c r="T223" s="69">
        <f t="shared" si="79"/>
        <v>0</v>
      </c>
      <c r="U223" s="69">
        <f t="shared" si="79"/>
        <v>0</v>
      </c>
      <c r="V223" s="69">
        <f t="shared" si="79"/>
        <v>0</v>
      </c>
      <c r="W223" s="69">
        <f t="shared" si="79"/>
        <v>0</v>
      </c>
      <c r="X223" s="69">
        <f t="shared" si="79"/>
        <v>0</v>
      </c>
      <c r="Y223" s="69">
        <f t="shared" si="79"/>
        <v>0</v>
      </c>
      <c r="Z223" s="69">
        <f t="shared" si="79"/>
        <v>0</v>
      </c>
      <c r="AA223" s="69">
        <f t="shared" si="79"/>
        <v>0</v>
      </c>
      <c r="AB223" s="69">
        <f t="shared" si="79"/>
        <v>0</v>
      </c>
      <c r="AC223" s="69">
        <f t="shared" si="79"/>
        <v>0</v>
      </c>
      <c r="AD223" s="69">
        <f t="shared" si="79"/>
        <v>0</v>
      </c>
      <c r="AE223" s="69">
        <f t="shared" si="79"/>
        <v>0</v>
      </c>
      <c r="AF223" s="34"/>
      <c r="AG223" s="42"/>
      <c r="AH223" s="61"/>
    </row>
    <row r="224" spans="1:34" s="19" customFormat="1" ht="18.75">
      <c r="A224" s="33" t="s">
        <v>13</v>
      </c>
      <c r="B224" s="69">
        <f t="shared" si="78"/>
        <v>61.9</v>
      </c>
      <c r="C224" s="69">
        <f t="shared" si="78"/>
        <v>0</v>
      </c>
      <c r="D224" s="69">
        <f t="shared" si="78"/>
        <v>0</v>
      </c>
      <c r="E224" s="69">
        <f t="shared" si="78"/>
        <v>0</v>
      </c>
      <c r="F224" s="43">
        <f>E224/B224*100</f>
        <v>0</v>
      </c>
      <c r="G224" s="43" t="e">
        <f>E224/C224*100</f>
        <v>#DIV/0!</v>
      </c>
      <c r="H224" s="69">
        <f>H230</f>
        <v>0</v>
      </c>
      <c r="I224" s="69">
        <f aca="true" t="shared" si="80" ref="I224:AE224">I230</f>
        <v>0</v>
      </c>
      <c r="J224" s="69">
        <f t="shared" si="80"/>
        <v>0</v>
      </c>
      <c r="K224" s="69">
        <f t="shared" si="80"/>
        <v>0</v>
      </c>
      <c r="L224" s="69">
        <f t="shared" si="80"/>
        <v>0</v>
      </c>
      <c r="M224" s="69">
        <f t="shared" si="80"/>
        <v>0</v>
      </c>
      <c r="N224" s="69">
        <f t="shared" si="80"/>
        <v>61.9</v>
      </c>
      <c r="O224" s="69">
        <f t="shared" si="80"/>
        <v>0</v>
      </c>
      <c r="P224" s="69">
        <f t="shared" si="80"/>
        <v>0</v>
      </c>
      <c r="Q224" s="69">
        <f t="shared" si="80"/>
        <v>0</v>
      </c>
      <c r="R224" s="69">
        <f t="shared" si="80"/>
        <v>0</v>
      </c>
      <c r="S224" s="69">
        <f t="shared" si="80"/>
        <v>0</v>
      </c>
      <c r="T224" s="69">
        <f t="shared" si="80"/>
        <v>0</v>
      </c>
      <c r="U224" s="69">
        <f t="shared" si="80"/>
        <v>0</v>
      </c>
      <c r="V224" s="69">
        <f t="shared" si="80"/>
        <v>0</v>
      </c>
      <c r="W224" s="69">
        <f t="shared" si="80"/>
        <v>0</v>
      </c>
      <c r="X224" s="69">
        <f t="shared" si="80"/>
        <v>0</v>
      </c>
      <c r="Y224" s="69">
        <f t="shared" si="80"/>
        <v>0</v>
      </c>
      <c r="Z224" s="69">
        <f t="shared" si="80"/>
        <v>0</v>
      </c>
      <c r="AA224" s="69">
        <f t="shared" si="80"/>
        <v>0</v>
      </c>
      <c r="AB224" s="69">
        <f t="shared" si="80"/>
        <v>0</v>
      </c>
      <c r="AC224" s="69">
        <f t="shared" si="80"/>
        <v>0</v>
      </c>
      <c r="AD224" s="69">
        <f t="shared" si="80"/>
        <v>0</v>
      </c>
      <c r="AE224" s="69">
        <f t="shared" si="80"/>
        <v>0</v>
      </c>
      <c r="AF224" s="34"/>
      <c r="AG224" s="42"/>
      <c r="AH224" s="61"/>
    </row>
    <row r="225" spans="1:34" s="19" customFormat="1" ht="18.75">
      <c r="A225" s="33" t="s">
        <v>14</v>
      </c>
      <c r="B225" s="69">
        <f t="shared" si="78"/>
        <v>0</v>
      </c>
      <c r="C225" s="69">
        <f t="shared" si="78"/>
        <v>0</v>
      </c>
      <c r="D225" s="69">
        <f t="shared" si="78"/>
        <v>0</v>
      </c>
      <c r="E225" s="69">
        <f t="shared" si="78"/>
        <v>0</v>
      </c>
      <c r="F225" s="43" t="e">
        <f>E225/B225*100</f>
        <v>#DIV/0!</v>
      </c>
      <c r="G225" s="43" t="e">
        <f>E225/C225*100</f>
        <v>#DIV/0!</v>
      </c>
      <c r="H225" s="69">
        <f>H231</f>
        <v>0</v>
      </c>
      <c r="I225" s="69">
        <f aca="true" t="shared" si="81" ref="I225:AE225">I231</f>
        <v>0</v>
      </c>
      <c r="J225" s="69">
        <f t="shared" si="81"/>
        <v>0</v>
      </c>
      <c r="K225" s="69">
        <f t="shared" si="81"/>
        <v>0</v>
      </c>
      <c r="L225" s="69">
        <f t="shared" si="81"/>
        <v>0</v>
      </c>
      <c r="M225" s="69">
        <f t="shared" si="81"/>
        <v>0</v>
      </c>
      <c r="N225" s="69">
        <f t="shared" si="81"/>
        <v>0</v>
      </c>
      <c r="O225" s="69">
        <f t="shared" si="81"/>
        <v>0</v>
      </c>
      <c r="P225" s="69">
        <f t="shared" si="81"/>
        <v>0</v>
      </c>
      <c r="Q225" s="69">
        <f t="shared" si="81"/>
        <v>0</v>
      </c>
      <c r="R225" s="69">
        <f t="shared" si="81"/>
        <v>0</v>
      </c>
      <c r="S225" s="69">
        <f t="shared" si="81"/>
        <v>0</v>
      </c>
      <c r="T225" s="69">
        <f t="shared" si="81"/>
        <v>0</v>
      </c>
      <c r="U225" s="69">
        <f t="shared" si="81"/>
        <v>0</v>
      </c>
      <c r="V225" s="69">
        <f t="shared" si="81"/>
        <v>0</v>
      </c>
      <c r="W225" s="69">
        <f t="shared" si="81"/>
        <v>0</v>
      </c>
      <c r="X225" s="69">
        <f t="shared" si="81"/>
        <v>0</v>
      </c>
      <c r="Y225" s="69">
        <f t="shared" si="81"/>
        <v>0</v>
      </c>
      <c r="Z225" s="69">
        <f t="shared" si="81"/>
        <v>0</v>
      </c>
      <c r="AA225" s="69">
        <f t="shared" si="81"/>
        <v>0</v>
      </c>
      <c r="AB225" s="69">
        <f t="shared" si="81"/>
        <v>0</v>
      </c>
      <c r="AC225" s="69">
        <f t="shared" si="81"/>
        <v>0</v>
      </c>
      <c r="AD225" s="69">
        <f t="shared" si="81"/>
        <v>0</v>
      </c>
      <c r="AE225" s="69">
        <f t="shared" si="81"/>
        <v>0</v>
      </c>
      <c r="AF225" s="34"/>
      <c r="AG225" s="42"/>
      <c r="AH225" s="61"/>
    </row>
    <row r="226" spans="1:34" s="19" customFormat="1" ht="18.75">
      <c r="A226" s="33" t="s">
        <v>43</v>
      </c>
      <c r="B226" s="69">
        <f t="shared" si="78"/>
        <v>0</v>
      </c>
      <c r="C226" s="69">
        <f t="shared" si="78"/>
        <v>0</v>
      </c>
      <c r="D226" s="69">
        <f t="shared" si="78"/>
        <v>0</v>
      </c>
      <c r="E226" s="69">
        <f t="shared" si="78"/>
        <v>0</v>
      </c>
      <c r="F226" s="43" t="e">
        <f>E226/B226*100</f>
        <v>#DIV/0!</v>
      </c>
      <c r="G226" s="43" t="e">
        <f>E226/C226*100</f>
        <v>#DIV/0!</v>
      </c>
      <c r="H226" s="69">
        <f>H232</f>
        <v>0</v>
      </c>
      <c r="I226" s="69">
        <f aca="true" t="shared" si="82" ref="I226:AE226">I232</f>
        <v>0</v>
      </c>
      <c r="J226" s="69">
        <f t="shared" si="82"/>
        <v>0</v>
      </c>
      <c r="K226" s="69">
        <f t="shared" si="82"/>
        <v>0</v>
      </c>
      <c r="L226" s="69">
        <f t="shared" si="82"/>
        <v>0</v>
      </c>
      <c r="M226" s="69">
        <f t="shared" si="82"/>
        <v>0</v>
      </c>
      <c r="N226" s="69">
        <f t="shared" si="82"/>
        <v>0</v>
      </c>
      <c r="O226" s="69">
        <f t="shared" si="82"/>
        <v>0</v>
      </c>
      <c r="P226" s="69">
        <f t="shared" si="82"/>
        <v>0</v>
      </c>
      <c r="Q226" s="69">
        <f t="shared" si="82"/>
        <v>0</v>
      </c>
      <c r="R226" s="69">
        <f t="shared" si="82"/>
        <v>0</v>
      </c>
      <c r="S226" s="69">
        <f t="shared" si="82"/>
        <v>0</v>
      </c>
      <c r="T226" s="69">
        <f t="shared" si="82"/>
        <v>0</v>
      </c>
      <c r="U226" s="69">
        <f t="shared" si="82"/>
        <v>0</v>
      </c>
      <c r="V226" s="69">
        <f t="shared" si="82"/>
        <v>0</v>
      </c>
      <c r="W226" s="69">
        <f t="shared" si="82"/>
        <v>0</v>
      </c>
      <c r="X226" s="69">
        <f t="shared" si="82"/>
        <v>0</v>
      </c>
      <c r="Y226" s="69">
        <f t="shared" si="82"/>
        <v>0</v>
      </c>
      <c r="Z226" s="69">
        <f t="shared" si="82"/>
        <v>0</v>
      </c>
      <c r="AA226" s="69">
        <f t="shared" si="82"/>
        <v>0</v>
      </c>
      <c r="AB226" s="69">
        <f t="shared" si="82"/>
        <v>0</v>
      </c>
      <c r="AC226" s="69">
        <f t="shared" si="82"/>
        <v>0</v>
      </c>
      <c r="AD226" s="69">
        <f t="shared" si="82"/>
        <v>0</v>
      </c>
      <c r="AE226" s="69">
        <f t="shared" si="82"/>
        <v>0</v>
      </c>
      <c r="AF226" s="62"/>
      <c r="AG226" s="42"/>
      <c r="AH226" s="61"/>
    </row>
    <row r="227" spans="1:32" s="19" customFormat="1" ht="95.25" customHeight="1">
      <c r="A227" s="48" t="s">
        <v>68</v>
      </c>
      <c r="B227" s="71"/>
      <c r="C227" s="71"/>
      <c r="D227" s="71"/>
      <c r="E227" s="71"/>
      <c r="F227" s="49"/>
      <c r="G227" s="49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117"/>
    </row>
    <row r="228" spans="1:32" s="12" customFormat="1" ht="18.75">
      <c r="A228" s="3" t="s">
        <v>16</v>
      </c>
      <c r="B228" s="71">
        <f>B229+B230+B231+B232</f>
        <v>61.9</v>
      </c>
      <c r="C228" s="71">
        <f>C230+C231+C229+C232</f>
        <v>0</v>
      </c>
      <c r="D228" s="71">
        <f>C228</f>
        <v>0</v>
      </c>
      <c r="E228" s="71">
        <f>E230+E231+E229+E232</f>
        <v>0</v>
      </c>
      <c r="F228" s="49">
        <f>E228/B228*100</f>
        <v>0</v>
      </c>
      <c r="G228" s="49" t="e">
        <f>E228/C228*100</f>
        <v>#DIV/0!</v>
      </c>
      <c r="H228" s="27">
        <f>H229+H230+H231+H232</f>
        <v>0</v>
      </c>
      <c r="I228" s="27">
        <f aca="true" t="shared" si="83" ref="I228:AE228">I229+I230+I231+I232</f>
        <v>0</v>
      </c>
      <c r="J228" s="27">
        <f t="shared" si="83"/>
        <v>0</v>
      </c>
      <c r="K228" s="27">
        <f t="shared" si="83"/>
        <v>0</v>
      </c>
      <c r="L228" s="27">
        <f t="shared" si="83"/>
        <v>0</v>
      </c>
      <c r="M228" s="27">
        <f t="shared" si="83"/>
        <v>0</v>
      </c>
      <c r="N228" s="27">
        <f t="shared" si="83"/>
        <v>61.9</v>
      </c>
      <c r="O228" s="27">
        <f t="shared" si="83"/>
        <v>0</v>
      </c>
      <c r="P228" s="27">
        <f t="shared" si="83"/>
        <v>0</v>
      </c>
      <c r="Q228" s="27">
        <f t="shared" si="83"/>
        <v>0</v>
      </c>
      <c r="R228" s="27">
        <f t="shared" si="83"/>
        <v>0</v>
      </c>
      <c r="S228" s="27">
        <f t="shared" si="83"/>
        <v>0</v>
      </c>
      <c r="T228" s="27">
        <f t="shared" si="83"/>
        <v>0</v>
      </c>
      <c r="U228" s="27">
        <f t="shared" si="83"/>
        <v>0</v>
      </c>
      <c r="V228" s="27">
        <f t="shared" si="83"/>
        <v>0</v>
      </c>
      <c r="W228" s="27">
        <f t="shared" si="83"/>
        <v>0</v>
      </c>
      <c r="X228" s="27">
        <f t="shared" si="83"/>
        <v>0</v>
      </c>
      <c r="Y228" s="27">
        <f t="shared" si="83"/>
        <v>0</v>
      </c>
      <c r="Z228" s="27">
        <f t="shared" si="83"/>
        <v>0</v>
      </c>
      <c r="AA228" s="27">
        <f t="shared" si="83"/>
        <v>0</v>
      </c>
      <c r="AB228" s="27">
        <f t="shared" si="83"/>
        <v>0</v>
      </c>
      <c r="AC228" s="27">
        <f t="shared" si="83"/>
        <v>0</v>
      </c>
      <c r="AD228" s="27">
        <f t="shared" si="83"/>
        <v>0</v>
      </c>
      <c r="AE228" s="27">
        <f t="shared" si="83"/>
        <v>0</v>
      </c>
      <c r="AF228" s="118"/>
    </row>
    <row r="229" spans="1:32" s="12" customFormat="1" ht="18.75">
      <c r="A229" s="2" t="s">
        <v>15</v>
      </c>
      <c r="B229" s="72">
        <f>H229+J229+L229+N229+P229+R229+T229+V229+X229+Z229+AB229+AD229</f>
        <v>0</v>
      </c>
      <c r="C229" s="72">
        <f>H229+J229</f>
        <v>0</v>
      </c>
      <c r="D229" s="72">
        <f>C229</f>
        <v>0</v>
      </c>
      <c r="E229" s="72">
        <f>I229+K229+M229+O229+Q229+S229+U229+W229+Y229+AA229+AC229+AE229</f>
        <v>0</v>
      </c>
      <c r="F229" s="46" t="e">
        <f>E229/B229*100</f>
        <v>#DIV/0!</v>
      </c>
      <c r="G229" s="46" t="e">
        <f>E229/C229*100</f>
        <v>#DIV/0!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118"/>
    </row>
    <row r="230" spans="1:32" s="12" customFormat="1" ht="18.75">
      <c r="A230" s="20" t="s">
        <v>13</v>
      </c>
      <c r="B230" s="72">
        <f>H230+J230+L230+N230+P230+R230+T230+V230+X230+Z230+AB230+AD230</f>
        <v>61.9</v>
      </c>
      <c r="C230" s="72">
        <f>H230+J230</f>
        <v>0</v>
      </c>
      <c r="D230" s="72">
        <f>C230</f>
        <v>0</v>
      </c>
      <c r="E230" s="72">
        <f>I230+K230+M230+O230+Q230+S230+U230+W230+Y230+AA230+AC230+AE230</f>
        <v>0</v>
      </c>
      <c r="F230" s="46">
        <f>E230/B230*100</f>
        <v>0</v>
      </c>
      <c r="G230" s="46" t="e">
        <f>E230/C230*100</f>
        <v>#DIV/0!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61.9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118"/>
    </row>
    <row r="231" spans="1:32" s="12" customFormat="1" ht="18.75">
      <c r="A231" s="2" t="s">
        <v>14</v>
      </c>
      <c r="B231" s="72">
        <f>H231+J231+L231+N231+P231+R231+T231+V231+X231+Z231+AB231+AD231</f>
        <v>0</v>
      </c>
      <c r="C231" s="72">
        <f>H231+J231</f>
        <v>0</v>
      </c>
      <c r="D231" s="72">
        <f>C231</f>
        <v>0</v>
      </c>
      <c r="E231" s="72">
        <f>I231+K231+M231+O231+Q231+S231+U231+W231+Y231+AA231+AC231+AE231</f>
        <v>0</v>
      </c>
      <c r="F231" s="46" t="e">
        <f>E231/B231*100</f>
        <v>#DIV/0!</v>
      </c>
      <c r="G231" s="46" t="e">
        <f>E231/C231*100</f>
        <v>#DIV/0!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118"/>
    </row>
    <row r="232" spans="1:32" s="12" customFormat="1" ht="18.75">
      <c r="A232" s="2" t="s">
        <v>43</v>
      </c>
      <c r="B232" s="72">
        <f>H232+J232+L232+N232+P232+R232+T232+V232+X232+Z232+AB232+AD232</f>
        <v>0</v>
      </c>
      <c r="C232" s="72">
        <f>H232+J232</f>
        <v>0</v>
      </c>
      <c r="D232" s="72">
        <f>C232</f>
        <v>0</v>
      </c>
      <c r="E232" s="72">
        <f>I232+K232+M232+O232+Q232+S232+U232+W232+Y232+AA232+AC232+AE232</f>
        <v>0</v>
      </c>
      <c r="F232" s="46" t="e">
        <f>E232/B232*100</f>
        <v>#DIV/0!</v>
      </c>
      <c r="G232" s="46" t="e">
        <f>E232/C232*100</f>
        <v>#DIV/0!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119"/>
    </row>
    <row r="233" spans="1:32" s="12" customFormat="1" ht="56.25">
      <c r="A233" s="50" t="s">
        <v>69</v>
      </c>
      <c r="B233" s="68"/>
      <c r="C233" s="68"/>
      <c r="D233" s="68"/>
      <c r="E233" s="68"/>
      <c r="F233" s="64"/>
      <c r="G233" s="64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120" t="s">
        <v>83</v>
      </c>
    </row>
    <row r="234" spans="1:34" s="19" customFormat="1" ht="18.75">
      <c r="A234" s="29" t="s">
        <v>16</v>
      </c>
      <c r="B234" s="68">
        <f>B235+B236+B237+B238</f>
        <v>36716.90000000001</v>
      </c>
      <c r="C234" s="68">
        <f>C235+C236+C237+C238</f>
        <v>4520.091</v>
      </c>
      <c r="D234" s="68">
        <f>D235+D236+D237+D238</f>
        <v>7507.8910000000005</v>
      </c>
      <c r="E234" s="68">
        <f>E235+E236+E237+E238</f>
        <v>4073.2580000000003</v>
      </c>
      <c r="F234" s="64">
        <f>E234/B234*100</f>
        <v>11.09368710321405</v>
      </c>
      <c r="G234" s="64">
        <f>E234/C234*100</f>
        <v>90.11451318126117</v>
      </c>
      <c r="H234" s="32">
        <f>H235+H236+H237+H238</f>
        <v>1485.965</v>
      </c>
      <c r="I234" s="32">
        <f aca="true" t="shared" si="84" ref="I234:AE234">I235+I236+I237+I238</f>
        <v>1297.69</v>
      </c>
      <c r="J234" s="32">
        <f t="shared" si="84"/>
        <v>3034.126</v>
      </c>
      <c r="K234" s="32">
        <f t="shared" si="84"/>
        <v>2775.568</v>
      </c>
      <c r="L234" s="32">
        <f t="shared" si="84"/>
        <v>3078.326</v>
      </c>
      <c r="M234" s="32">
        <f t="shared" si="84"/>
        <v>0</v>
      </c>
      <c r="N234" s="32">
        <f t="shared" si="84"/>
        <v>3081.057</v>
      </c>
      <c r="O234" s="32">
        <f t="shared" si="84"/>
        <v>0</v>
      </c>
      <c r="P234" s="32">
        <f t="shared" si="84"/>
        <v>3183.032</v>
      </c>
      <c r="Q234" s="32">
        <f t="shared" si="84"/>
        <v>0</v>
      </c>
      <c r="R234" s="32">
        <f t="shared" si="84"/>
        <v>3058.105</v>
      </c>
      <c r="S234" s="32">
        <f t="shared" si="84"/>
        <v>0</v>
      </c>
      <c r="T234" s="32">
        <f t="shared" si="84"/>
        <v>3035.9</v>
      </c>
      <c r="U234" s="32">
        <f t="shared" si="84"/>
        <v>0</v>
      </c>
      <c r="V234" s="32">
        <f t="shared" si="84"/>
        <v>3024.525</v>
      </c>
      <c r="W234" s="32">
        <f t="shared" si="84"/>
        <v>0</v>
      </c>
      <c r="X234" s="32">
        <f t="shared" si="84"/>
        <v>3196.832</v>
      </c>
      <c r="Y234" s="32">
        <f t="shared" si="84"/>
        <v>0</v>
      </c>
      <c r="Z234" s="32">
        <f t="shared" si="84"/>
        <v>3024.524</v>
      </c>
      <c r="AA234" s="32">
        <f t="shared" si="84"/>
        <v>0</v>
      </c>
      <c r="AB234" s="32">
        <f t="shared" si="84"/>
        <v>3024.524</v>
      </c>
      <c r="AC234" s="32">
        <f t="shared" si="84"/>
        <v>0</v>
      </c>
      <c r="AD234" s="32">
        <f t="shared" si="84"/>
        <v>4489.984</v>
      </c>
      <c r="AE234" s="32">
        <f t="shared" si="84"/>
        <v>0</v>
      </c>
      <c r="AF234" s="121"/>
      <c r="AG234" s="42"/>
      <c r="AH234" s="61"/>
    </row>
    <row r="235" spans="1:34" s="19" customFormat="1" ht="18.75">
      <c r="A235" s="33" t="s">
        <v>15</v>
      </c>
      <c r="B235" s="69">
        <f>H235+J235+L235+N235+P235+R235+T235+V235+X235+Z235+AB235+AD235</f>
        <v>0</v>
      </c>
      <c r="C235" s="69">
        <f>H235+J235</f>
        <v>0</v>
      </c>
      <c r="D235" s="69">
        <f>I235+K235</f>
        <v>0</v>
      </c>
      <c r="E235" s="69">
        <f>I235+K235+M235+O235+Q235+S235+U235+W235+Y235+AA235+AC235+AE235</f>
        <v>0</v>
      </c>
      <c r="F235" s="43" t="e">
        <f>E235/B235*100</f>
        <v>#DIV/0!</v>
      </c>
      <c r="G235" s="43" t="e">
        <f>E235/C235*100</f>
        <v>#DIV/0!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121"/>
      <c r="AG235" s="42"/>
      <c r="AH235" s="61"/>
    </row>
    <row r="236" spans="1:34" s="19" customFormat="1" ht="18.75">
      <c r="A236" s="33" t="s">
        <v>13</v>
      </c>
      <c r="B236" s="69">
        <f>H236+J236+L236+N236+P236+R236+T236+V236+X236+Z236+AB236+AD236</f>
        <v>0</v>
      </c>
      <c r="C236" s="69">
        <f>H236+J236</f>
        <v>0</v>
      </c>
      <c r="D236" s="69">
        <v>2987.8</v>
      </c>
      <c r="E236" s="69">
        <f>I236+K236+M236+O236+Q236+S236+U236+W236+Y236+AA236+AC236+AE236</f>
        <v>0</v>
      </c>
      <c r="F236" s="43" t="e">
        <f>E236/B236*100</f>
        <v>#DIV/0!</v>
      </c>
      <c r="G236" s="43" t="e">
        <f>E236/C236*100</f>
        <v>#DIV/0!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121"/>
      <c r="AG236" s="42"/>
      <c r="AH236" s="61"/>
    </row>
    <row r="237" spans="1:34" s="19" customFormat="1" ht="18.75">
      <c r="A237" s="33" t="s">
        <v>14</v>
      </c>
      <c r="B237" s="69">
        <f>H237+J237+L237+N237+P237+R237+T237+V237+X237+Z237+AB237+AD237</f>
        <v>36716.90000000001</v>
      </c>
      <c r="C237" s="69">
        <f>H237+J237</f>
        <v>4520.091</v>
      </c>
      <c r="D237" s="69">
        <f>C237</f>
        <v>4520.091</v>
      </c>
      <c r="E237" s="69">
        <f>I237+K237+M237+O237+Q237+S237+U237+W237+Y237+AA237+AC237+AE237</f>
        <v>4073.2580000000003</v>
      </c>
      <c r="F237" s="43">
        <f>E237/B237*100</f>
        <v>11.09368710321405</v>
      </c>
      <c r="G237" s="43">
        <f>E237/C237*100</f>
        <v>90.11451318126117</v>
      </c>
      <c r="H237" s="34">
        <v>1485.965</v>
      </c>
      <c r="I237" s="34">
        <v>1297.69</v>
      </c>
      <c r="J237" s="34">
        <v>3034.126</v>
      </c>
      <c r="K237" s="34">
        <v>2775.568</v>
      </c>
      <c r="L237" s="34">
        <v>3078.326</v>
      </c>
      <c r="M237" s="34">
        <v>0</v>
      </c>
      <c r="N237" s="34">
        <v>3081.057</v>
      </c>
      <c r="O237" s="34">
        <v>0</v>
      </c>
      <c r="P237" s="34">
        <v>3183.032</v>
      </c>
      <c r="Q237" s="34">
        <v>0</v>
      </c>
      <c r="R237" s="34">
        <v>3058.105</v>
      </c>
      <c r="S237" s="34">
        <v>0</v>
      </c>
      <c r="T237" s="34">
        <v>3035.9</v>
      </c>
      <c r="U237" s="34">
        <v>0</v>
      </c>
      <c r="V237" s="34">
        <v>3024.525</v>
      </c>
      <c r="W237" s="34">
        <v>0</v>
      </c>
      <c r="X237" s="34">
        <v>3196.832</v>
      </c>
      <c r="Y237" s="34">
        <v>0</v>
      </c>
      <c r="Z237" s="34">
        <v>3024.524</v>
      </c>
      <c r="AA237" s="34">
        <v>0</v>
      </c>
      <c r="AB237" s="34">
        <v>3024.524</v>
      </c>
      <c r="AC237" s="34">
        <v>0</v>
      </c>
      <c r="AD237" s="34">
        <v>4489.984</v>
      </c>
      <c r="AE237" s="34">
        <v>0</v>
      </c>
      <c r="AF237" s="122"/>
      <c r="AG237" s="42"/>
      <c r="AH237" s="61"/>
    </row>
    <row r="238" spans="1:34" s="19" customFormat="1" ht="18.75">
      <c r="A238" s="59" t="s">
        <v>43</v>
      </c>
      <c r="B238" s="69">
        <f>H238+J238+L238+N238+P238+R238+T238+V238+X238+Z238+AB238+AD238</f>
        <v>0</v>
      </c>
      <c r="C238" s="69">
        <f>H238+J238</f>
        <v>0</v>
      </c>
      <c r="D238" s="69">
        <f>C238</f>
        <v>0</v>
      </c>
      <c r="E238" s="69">
        <f>I238+K238+M238+O238+Q238+S238+U238+W238+Y238+AA238+AC238+AE238</f>
        <v>0</v>
      </c>
      <c r="F238" s="43" t="e">
        <f>E238/B238*100</f>
        <v>#DIV/0!</v>
      </c>
      <c r="G238" s="43" t="e">
        <f>E238/C238*100</f>
        <v>#DIV/0!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0</v>
      </c>
      <c r="T238" s="34">
        <v>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94"/>
      <c r="AG238" s="42"/>
      <c r="AH238" s="61"/>
    </row>
    <row r="239" spans="1:34" s="24" customFormat="1" ht="21" customHeight="1">
      <c r="A239" s="38" t="s">
        <v>23</v>
      </c>
      <c r="B239" s="75">
        <f>B240+B241+B242+B244</f>
        <v>592422.3600000001</v>
      </c>
      <c r="C239" s="75">
        <f>C240+C241+C242+C244</f>
        <v>61749.54135</v>
      </c>
      <c r="D239" s="75">
        <f>D240+D241+D242+D244</f>
        <v>61749.54135</v>
      </c>
      <c r="E239" s="75">
        <f>E240+E241+E242+E244</f>
        <v>50237.87044</v>
      </c>
      <c r="F239" s="56">
        <f aca="true" t="shared" si="85" ref="F239:F244">E239/B239*100</f>
        <v>8.480076687179732</v>
      </c>
      <c r="G239" s="56">
        <f aca="true" t="shared" si="86" ref="G239:G244">E239/C239*100</f>
        <v>81.35747949162703</v>
      </c>
      <c r="H239" s="75">
        <f aca="true" t="shared" si="87" ref="H239:AE239">H240+H241+H242+H244</f>
        <v>25370.24974</v>
      </c>
      <c r="I239" s="75">
        <f t="shared" si="87"/>
        <v>20656.10544</v>
      </c>
      <c r="J239" s="75">
        <f t="shared" si="87"/>
        <v>36379.29161</v>
      </c>
      <c r="K239" s="75">
        <f t="shared" si="87"/>
        <v>29581.765000000003</v>
      </c>
      <c r="L239" s="75">
        <f t="shared" si="87"/>
        <v>25193.199999999997</v>
      </c>
      <c r="M239" s="75">
        <f t="shared" si="87"/>
        <v>0</v>
      </c>
      <c r="N239" s="75">
        <f t="shared" si="87"/>
        <v>85004.80785</v>
      </c>
      <c r="O239" s="75">
        <f t="shared" si="87"/>
        <v>0</v>
      </c>
      <c r="P239" s="75">
        <f t="shared" si="87"/>
        <v>249185.19472</v>
      </c>
      <c r="Q239" s="75">
        <f t="shared" si="87"/>
        <v>0</v>
      </c>
      <c r="R239" s="75">
        <f t="shared" si="87"/>
        <v>25370.24275</v>
      </c>
      <c r="S239" s="75">
        <f t="shared" si="87"/>
        <v>0</v>
      </c>
      <c r="T239" s="75">
        <f t="shared" si="87"/>
        <v>29798.914999999997</v>
      </c>
      <c r="U239" s="75">
        <f t="shared" si="87"/>
        <v>0</v>
      </c>
      <c r="V239" s="75">
        <f t="shared" si="87"/>
        <v>19763.43</v>
      </c>
      <c r="W239" s="75">
        <f t="shared" si="87"/>
        <v>0</v>
      </c>
      <c r="X239" s="75">
        <f t="shared" si="87"/>
        <v>21474.479199999998</v>
      </c>
      <c r="Y239" s="75">
        <f t="shared" si="87"/>
        <v>0</v>
      </c>
      <c r="Z239" s="75">
        <f t="shared" si="87"/>
        <v>26853.856079999998</v>
      </c>
      <c r="AA239" s="75">
        <f t="shared" si="87"/>
        <v>0</v>
      </c>
      <c r="AB239" s="75">
        <f t="shared" si="87"/>
        <v>20502.4772</v>
      </c>
      <c r="AC239" s="75">
        <f t="shared" si="87"/>
        <v>0</v>
      </c>
      <c r="AD239" s="75">
        <f t="shared" si="87"/>
        <v>26222.515850000003</v>
      </c>
      <c r="AE239" s="75">
        <f t="shared" si="87"/>
        <v>0</v>
      </c>
      <c r="AF239" s="39"/>
      <c r="AG239" s="45"/>
      <c r="AH239" s="61"/>
    </row>
    <row r="240" spans="1:34" s="12" customFormat="1" ht="18.75">
      <c r="A240" s="40" t="s">
        <v>15</v>
      </c>
      <c r="B240" s="76">
        <f>B235+B223+B168+B137+B108+B71+B35+B10</f>
        <v>19.1</v>
      </c>
      <c r="C240" s="76">
        <f>C235+C199+C168+C137+C108+C71+C35+C10</f>
        <v>0</v>
      </c>
      <c r="D240" s="76">
        <f>C240</f>
        <v>0</v>
      </c>
      <c r="E240" s="76">
        <f>E235+E199+E168+E137+E108+E71+E35+E10</f>
        <v>0</v>
      </c>
      <c r="F240" s="57">
        <f t="shared" si="85"/>
        <v>0</v>
      </c>
      <c r="G240" s="57" t="e">
        <f t="shared" si="86"/>
        <v>#DIV/0!</v>
      </c>
      <c r="H240" s="76">
        <f aca="true" t="shared" si="88" ref="H240:AE240">H235+H199+H168+H137+H108+H71+H35+H10</f>
        <v>0</v>
      </c>
      <c r="I240" s="76">
        <f t="shared" si="88"/>
        <v>0</v>
      </c>
      <c r="J240" s="76">
        <f t="shared" si="88"/>
        <v>0</v>
      </c>
      <c r="K240" s="76">
        <f t="shared" si="88"/>
        <v>0</v>
      </c>
      <c r="L240" s="76">
        <f t="shared" si="88"/>
        <v>0</v>
      </c>
      <c r="M240" s="76">
        <f t="shared" si="88"/>
        <v>0</v>
      </c>
      <c r="N240" s="76">
        <f t="shared" si="88"/>
        <v>0</v>
      </c>
      <c r="O240" s="76">
        <f t="shared" si="88"/>
        <v>0</v>
      </c>
      <c r="P240" s="76">
        <f t="shared" si="88"/>
        <v>19.1</v>
      </c>
      <c r="Q240" s="76">
        <f t="shared" si="88"/>
        <v>0</v>
      </c>
      <c r="R240" s="76">
        <f t="shared" si="88"/>
        <v>0</v>
      </c>
      <c r="S240" s="76">
        <f t="shared" si="88"/>
        <v>0</v>
      </c>
      <c r="T240" s="76">
        <f t="shared" si="88"/>
        <v>0</v>
      </c>
      <c r="U240" s="76">
        <f t="shared" si="88"/>
        <v>0</v>
      </c>
      <c r="V240" s="76">
        <f t="shared" si="88"/>
        <v>0</v>
      </c>
      <c r="W240" s="76">
        <f t="shared" si="88"/>
        <v>0</v>
      </c>
      <c r="X240" s="76">
        <f t="shared" si="88"/>
        <v>0</v>
      </c>
      <c r="Y240" s="76">
        <f t="shared" si="88"/>
        <v>0</v>
      </c>
      <c r="Z240" s="76">
        <f t="shared" si="88"/>
        <v>0</v>
      </c>
      <c r="AA240" s="76">
        <f t="shared" si="88"/>
        <v>0</v>
      </c>
      <c r="AB240" s="76">
        <f t="shared" si="88"/>
        <v>0</v>
      </c>
      <c r="AC240" s="76">
        <f t="shared" si="88"/>
        <v>0</v>
      </c>
      <c r="AD240" s="76">
        <f t="shared" si="88"/>
        <v>0</v>
      </c>
      <c r="AE240" s="76">
        <f t="shared" si="88"/>
        <v>0</v>
      </c>
      <c r="AF240" s="41"/>
      <c r="AG240" s="36"/>
      <c r="AH240" s="61"/>
    </row>
    <row r="241" spans="1:34" s="12" customFormat="1" ht="18.75">
      <c r="A241" s="40" t="s">
        <v>13</v>
      </c>
      <c r="B241" s="76">
        <f>B236+B224+B200+B169+B138+B109+B72+B36+B11</f>
        <v>497.79999999999995</v>
      </c>
      <c r="C241" s="76">
        <f>C236+C224+C200+C169+C138+C109+C72+C36+C11</f>
        <v>0</v>
      </c>
      <c r="D241" s="76">
        <f>C241</f>
        <v>0</v>
      </c>
      <c r="E241" s="76">
        <f>E236+E224+E200+E169+E138+E109+E72+E36+E11</f>
        <v>0</v>
      </c>
      <c r="F241" s="57">
        <f t="shared" si="85"/>
        <v>0</v>
      </c>
      <c r="G241" s="57" t="e">
        <f t="shared" si="86"/>
        <v>#DIV/0!</v>
      </c>
      <c r="H241" s="76">
        <f aca="true" t="shared" si="89" ref="H241:AE241">H236+H224+H200+H169+H138+H109+H72+H36+H11</f>
        <v>0</v>
      </c>
      <c r="I241" s="76">
        <f t="shared" si="89"/>
        <v>0</v>
      </c>
      <c r="J241" s="76">
        <f t="shared" si="89"/>
        <v>0</v>
      </c>
      <c r="K241" s="76">
        <f t="shared" si="89"/>
        <v>0</v>
      </c>
      <c r="L241" s="76">
        <f t="shared" si="89"/>
        <v>10.6</v>
      </c>
      <c r="M241" s="76">
        <f t="shared" si="89"/>
        <v>0</v>
      </c>
      <c r="N241" s="76">
        <f t="shared" si="89"/>
        <v>69.6</v>
      </c>
      <c r="O241" s="76">
        <f t="shared" si="89"/>
        <v>0</v>
      </c>
      <c r="P241" s="76">
        <f t="shared" si="89"/>
        <v>188.3</v>
      </c>
      <c r="Q241" s="76">
        <f t="shared" si="89"/>
        <v>0</v>
      </c>
      <c r="R241" s="76">
        <f t="shared" si="89"/>
        <v>17.3</v>
      </c>
      <c r="S241" s="76">
        <f t="shared" si="89"/>
        <v>0</v>
      </c>
      <c r="T241" s="76">
        <f t="shared" si="89"/>
        <v>17.3</v>
      </c>
      <c r="U241" s="76">
        <f t="shared" si="89"/>
        <v>0</v>
      </c>
      <c r="V241" s="76">
        <f t="shared" si="89"/>
        <v>17.3</v>
      </c>
      <c r="W241" s="76">
        <f t="shared" si="89"/>
        <v>0</v>
      </c>
      <c r="X241" s="76">
        <f t="shared" si="89"/>
        <v>63.8</v>
      </c>
      <c r="Y241" s="76">
        <f t="shared" si="89"/>
        <v>0</v>
      </c>
      <c r="Z241" s="76">
        <f t="shared" si="89"/>
        <v>73.3</v>
      </c>
      <c r="AA241" s="76">
        <f t="shared" si="89"/>
        <v>0</v>
      </c>
      <c r="AB241" s="76">
        <f t="shared" si="89"/>
        <v>17.3</v>
      </c>
      <c r="AC241" s="76">
        <f t="shared" si="89"/>
        <v>0</v>
      </c>
      <c r="AD241" s="76">
        <f t="shared" si="89"/>
        <v>23</v>
      </c>
      <c r="AE241" s="76">
        <f t="shared" si="89"/>
        <v>0</v>
      </c>
      <c r="AF241" s="41"/>
      <c r="AG241" s="36"/>
      <c r="AH241" s="61"/>
    </row>
    <row r="242" spans="1:34" s="12" customFormat="1" ht="18.75">
      <c r="A242" s="40" t="s">
        <v>14</v>
      </c>
      <c r="B242" s="76">
        <f>B237+B225+B201+B170+B139+B110+B73+B37+B12</f>
        <v>291900.50000000006</v>
      </c>
      <c r="C242" s="76">
        <f>C237+C225+C201+C170+C139+C110+C73+C37+C12</f>
        <v>41594.05135</v>
      </c>
      <c r="D242" s="76">
        <f>C242</f>
        <v>41594.05135</v>
      </c>
      <c r="E242" s="76">
        <f>E237+E225+E201+E170+E139+E110+E73+E37+E12</f>
        <v>30082.38044</v>
      </c>
      <c r="F242" s="57">
        <f t="shared" si="85"/>
        <v>10.305696783664295</v>
      </c>
      <c r="G242" s="57">
        <f t="shared" si="86"/>
        <v>72.32375655563544</v>
      </c>
      <c r="H242" s="76">
        <f aca="true" t="shared" si="90" ref="H242:AE242">H237+H225+H201+H170+H139+H110+H73+H37+H12</f>
        <v>16207.75974</v>
      </c>
      <c r="I242" s="76">
        <f t="shared" si="90"/>
        <v>11493.61544</v>
      </c>
      <c r="J242" s="76">
        <f t="shared" si="90"/>
        <v>25386.29161</v>
      </c>
      <c r="K242" s="76">
        <f t="shared" si="90"/>
        <v>18588.765000000003</v>
      </c>
      <c r="L242" s="76">
        <f t="shared" si="90"/>
        <v>25182.6</v>
      </c>
      <c r="M242" s="76">
        <f t="shared" si="90"/>
        <v>0</v>
      </c>
      <c r="N242" s="76">
        <f t="shared" si="90"/>
        <v>28480.927849999996</v>
      </c>
      <c r="O242" s="76">
        <f t="shared" si="90"/>
        <v>0</v>
      </c>
      <c r="P242" s="76">
        <f t="shared" si="90"/>
        <v>26789.854720000003</v>
      </c>
      <c r="Q242" s="76">
        <f t="shared" si="90"/>
        <v>0</v>
      </c>
      <c r="R242" s="76">
        <f t="shared" si="90"/>
        <v>25352.942750000002</v>
      </c>
      <c r="S242" s="76">
        <f t="shared" si="90"/>
        <v>0</v>
      </c>
      <c r="T242" s="76">
        <f t="shared" si="90"/>
        <v>28574.364999999998</v>
      </c>
      <c r="U242" s="76">
        <f t="shared" si="90"/>
        <v>0</v>
      </c>
      <c r="V242" s="76">
        <f t="shared" si="90"/>
        <v>19746.13</v>
      </c>
      <c r="W242" s="76">
        <f t="shared" si="90"/>
        <v>0</v>
      </c>
      <c r="X242" s="76">
        <f t="shared" si="90"/>
        <v>21410.6792</v>
      </c>
      <c r="Y242" s="76">
        <f t="shared" si="90"/>
        <v>0</v>
      </c>
      <c r="Z242" s="76">
        <f t="shared" si="90"/>
        <v>26780.55608</v>
      </c>
      <c r="AA242" s="76">
        <f t="shared" si="90"/>
        <v>0</v>
      </c>
      <c r="AB242" s="76">
        <f t="shared" si="90"/>
        <v>20485.177200000002</v>
      </c>
      <c r="AC242" s="76">
        <f t="shared" si="90"/>
        <v>0</v>
      </c>
      <c r="AD242" s="76">
        <f t="shared" si="90"/>
        <v>26199.515850000003</v>
      </c>
      <c r="AE242" s="76">
        <f t="shared" si="90"/>
        <v>0</v>
      </c>
      <c r="AF242" s="41"/>
      <c r="AG242" s="36"/>
      <c r="AH242" s="61"/>
    </row>
    <row r="243" spans="1:34" s="12" customFormat="1" ht="37.5">
      <c r="A243" s="97" t="s">
        <v>52</v>
      </c>
      <c r="B243" s="73">
        <f>B132+B125+B118+B19</f>
        <v>113.8</v>
      </c>
      <c r="C243" s="73">
        <f>C132+C125+C118+C19</f>
        <v>1.325</v>
      </c>
      <c r="D243" s="73">
        <f>D132+D125+D118+D19</f>
        <v>1.325</v>
      </c>
      <c r="E243" s="73">
        <f>E132+E125+E118+E19</f>
        <v>1.33</v>
      </c>
      <c r="F243" s="58">
        <f t="shared" si="85"/>
        <v>1.1687170474516697</v>
      </c>
      <c r="G243" s="58">
        <f t="shared" si="86"/>
        <v>100.37735849056604</v>
      </c>
      <c r="H243" s="73">
        <f aca="true" t="shared" si="91" ref="H243:AE243">H132+H125+H118+H19</f>
        <v>0</v>
      </c>
      <c r="I243" s="73">
        <f t="shared" si="91"/>
        <v>0</v>
      </c>
      <c r="J243" s="73">
        <f t="shared" si="91"/>
        <v>1.325</v>
      </c>
      <c r="K243" s="73">
        <f t="shared" si="91"/>
        <v>1.33</v>
      </c>
      <c r="L243" s="73">
        <f t="shared" si="91"/>
        <v>13.325</v>
      </c>
      <c r="M243" s="73">
        <f t="shared" si="91"/>
        <v>0</v>
      </c>
      <c r="N243" s="73">
        <f t="shared" si="91"/>
        <v>11.424999999999999</v>
      </c>
      <c r="O243" s="73">
        <f t="shared" si="91"/>
        <v>0</v>
      </c>
      <c r="P243" s="73">
        <f t="shared" si="91"/>
        <v>49.375</v>
      </c>
      <c r="Q243" s="73">
        <f t="shared" si="91"/>
        <v>0</v>
      </c>
      <c r="R243" s="73">
        <f t="shared" si="91"/>
        <v>1.825</v>
      </c>
      <c r="S243" s="73">
        <f t="shared" si="91"/>
        <v>0</v>
      </c>
      <c r="T243" s="73">
        <f t="shared" si="91"/>
        <v>1.825</v>
      </c>
      <c r="U243" s="73">
        <f t="shared" si="91"/>
        <v>0</v>
      </c>
      <c r="V243" s="73">
        <f t="shared" si="91"/>
        <v>1.825</v>
      </c>
      <c r="W243" s="73">
        <f t="shared" si="91"/>
        <v>0</v>
      </c>
      <c r="X243" s="73">
        <f t="shared" si="91"/>
        <v>13.475</v>
      </c>
      <c r="Y243" s="73">
        <f t="shared" si="91"/>
        <v>0</v>
      </c>
      <c r="Z243" s="73">
        <f t="shared" si="91"/>
        <v>15.325</v>
      </c>
      <c r="AA243" s="73">
        <f t="shared" si="91"/>
        <v>0</v>
      </c>
      <c r="AB243" s="73">
        <f t="shared" si="91"/>
        <v>1.325</v>
      </c>
      <c r="AC243" s="73">
        <f t="shared" si="91"/>
        <v>0</v>
      </c>
      <c r="AD243" s="73">
        <f t="shared" si="91"/>
        <v>2.75</v>
      </c>
      <c r="AE243" s="73">
        <f t="shared" si="91"/>
        <v>0</v>
      </c>
      <c r="AF243" s="37"/>
      <c r="AG243" s="36"/>
      <c r="AH243" s="61"/>
    </row>
    <row r="244" spans="1:34" s="90" customFormat="1" ht="18.75" customHeight="1">
      <c r="A244" s="40" t="s">
        <v>43</v>
      </c>
      <c r="B244" s="76">
        <f>B238+B226+B202+B171+B140+B111+B74+B38+B13</f>
        <v>300004.95999999996</v>
      </c>
      <c r="C244" s="76">
        <f>C238+C226+C202+C171+C140+C111+C74+C38+C13</f>
        <v>20155.489999999998</v>
      </c>
      <c r="D244" s="76">
        <f>C244</f>
        <v>20155.489999999998</v>
      </c>
      <c r="E244" s="76">
        <f>E238+E226+E202+E171+E140+E111+E74+E38+E13</f>
        <v>20155.489999999998</v>
      </c>
      <c r="F244" s="57">
        <f t="shared" si="85"/>
        <v>6.718385589358256</v>
      </c>
      <c r="G244" s="57">
        <f t="shared" si="86"/>
        <v>100</v>
      </c>
      <c r="H244" s="76">
        <f aca="true" t="shared" si="92" ref="H244:AE244">H238+H226+H202+H171+H140+H111+H74+H38+H13</f>
        <v>9162.49</v>
      </c>
      <c r="I244" s="76">
        <f t="shared" si="92"/>
        <v>9162.49</v>
      </c>
      <c r="J244" s="76">
        <f t="shared" si="92"/>
        <v>10993</v>
      </c>
      <c r="K244" s="76">
        <f t="shared" si="92"/>
        <v>10993</v>
      </c>
      <c r="L244" s="76">
        <f t="shared" si="92"/>
        <v>0</v>
      </c>
      <c r="M244" s="76">
        <f t="shared" si="92"/>
        <v>0</v>
      </c>
      <c r="N244" s="76">
        <f t="shared" si="92"/>
        <v>56454.28</v>
      </c>
      <c r="O244" s="76">
        <f t="shared" si="92"/>
        <v>0</v>
      </c>
      <c r="P244" s="76">
        <f t="shared" si="92"/>
        <v>222187.94</v>
      </c>
      <c r="Q244" s="76">
        <f t="shared" si="92"/>
        <v>0</v>
      </c>
      <c r="R244" s="76">
        <f t="shared" si="92"/>
        <v>0</v>
      </c>
      <c r="S244" s="76">
        <f t="shared" si="92"/>
        <v>0</v>
      </c>
      <c r="T244" s="76">
        <f t="shared" si="92"/>
        <v>1207.25</v>
      </c>
      <c r="U244" s="76">
        <f t="shared" si="92"/>
        <v>0</v>
      </c>
      <c r="V244" s="76">
        <f t="shared" si="92"/>
        <v>0</v>
      </c>
      <c r="W244" s="76">
        <f t="shared" si="92"/>
        <v>0</v>
      </c>
      <c r="X244" s="76">
        <f t="shared" si="92"/>
        <v>0</v>
      </c>
      <c r="Y244" s="76">
        <f t="shared" si="92"/>
        <v>0</v>
      </c>
      <c r="Z244" s="76">
        <f t="shared" si="92"/>
        <v>0</v>
      </c>
      <c r="AA244" s="76">
        <f t="shared" si="92"/>
        <v>0</v>
      </c>
      <c r="AB244" s="76">
        <f t="shared" si="92"/>
        <v>0</v>
      </c>
      <c r="AC244" s="76">
        <f t="shared" si="92"/>
        <v>0</v>
      </c>
      <c r="AD244" s="76">
        <f t="shared" si="92"/>
        <v>0</v>
      </c>
      <c r="AE244" s="76">
        <f t="shared" si="92"/>
        <v>0</v>
      </c>
      <c r="AF244" s="63"/>
      <c r="AH244" s="91"/>
    </row>
    <row r="245" spans="1:34" s="87" customFormat="1" ht="18.75" customHeight="1">
      <c r="A245" s="85"/>
      <c r="B245" s="85"/>
      <c r="C245" s="85"/>
      <c r="D245" s="85"/>
      <c r="E245" s="85"/>
      <c r="F245" s="85"/>
      <c r="G245" s="85"/>
      <c r="H245" s="89"/>
      <c r="I245" s="86"/>
      <c r="J245" s="89"/>
      <c r="K245" s="86"/>
      <c r="L245" s="89"/>
      <c r="M245" s="86"/>
      <c r="N245" s="89"/>
      <c r="O245" s="86"/>
      <c r="P245" s="89"/>
      <c r="Q245" s="86"/>
      <c r="R245" s="89"/>
      <c r="S245" s="86"/>
      <c r="T245" s="92"/>
      <c r="U245" s="86"/>
      <c r="V245" s="89"/>
      <c r="W245" s="86"/>
      <c r="X245" s="89"/>
      <c r="Y245" s="86"/>
      <c r="Z245" s="92"/>
      <c r="AA245" s="86"/>
      <c r="AB245" s="92"/>
      <c r="AC245" s="86"/>
      <c r="AD245" s="92"/>
      <c r="AE245" s="86"/>
      <c r="AF245" s="86"/>
      <c r="AH245" s="88"/>
    </row>
    <row r="246" spans="1:44" ht="21" customHeight="1">
      <c r="A246" s="134" t="s">
        <v>84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"/>
      <c r="P246" s="5"/>
      <c r="Q246" s="5"/>
      <c r="R246" s="5"/>
      <c r="S246" s="5"/>
      <c r="T246" s="1"/>
      <c r="U246" s="1"/>
      <c r="V246" s="1"/>
      <c r="W246" s="1"/>
      <c r="X246" s="22"/>
      <c r="Y246" s="22"/>
      <c r="Z246" s="1"/>
      <c r="AA246" s="1"/>
      <c r="AB246" s="1"/>
      <c r="AC246" s="1"/>
      <c r="AD246" s="1"/>
      <c r="AE246" s="1"/>
      <c r="AF246" s="1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4"/>
    </row>
    <row r="247" spans="2:44" ht="15.75" customHeight="1">
      <c r="B247" s="1"/>
      <c r="C247" s="1"/>
      <c r="D247" s="1"/>
      <c r="E247" s="1"/>
      <c r="F247" s="1"/>
      <c r="G247" s="1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4"/>
    </row>
    <row r="248" spans="1:44" ht="20.25" customHeight="1">
      <c r="A248" s="134" t="s">
        <v>38</v>
      </c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"/>
      <c r="P248" s="17"/>
      <c r="Q248" s="17"/>
      <c r="R248" s="5"/>
      <c r="S248" s="5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4"/>
    </row>
    <row r="249" spans="1:7" ht="17.25" customHeight="1">
      <c r="A249" s="21"/>
      <c r="B249" s="1"/>
      <c r="C249" s="1"/>
      <c r="D249" s="1"/>
      <c r="E249" s="1"/>
      <c r="F249" s="1"/>
      <c r="G249" s="1"/>
    </row>
    <row r="250" ht="48.75" customHeight="1">
      <c r="F250" s="60"/>
    </row>
    <row r="251" spans="2:7" ht="18.75">
      <c r="B251" s="13"/>
      <c r="C251" s="13"/>
      <c r="D251" s="13"/>
      <c r="E251" s="13"/>
      <c r="F251" s="13"/>
      <c r="G251" s="13"/>
    </row>
  </sheetData>
  <sheetProtection/>
  <mergeCells count="54">
    <mergeCell ref="AF190:AF195"/>
    <mergeCell ref="A248:N248"/>
    <mergeCell ref="A4:A5"/>
    <mergeCell ref="B4:B5"/>
    <mergeCell ref="AB3:AD3"/>
    <mergeCell ref="A246:N246"/>
    <mergeCell ref="A7:AD7"/>
    <mergeCell ref="Z4:AA4"/>
    <mergeCell ref="AB4:AC4"/>
    <mergeCell ref="J4:K4"/>
    <mergeCell ref="AF45:AF50"/>
    <mergeCell ref="N4:O4"/>
    <mergeCell ref="A1:AD1"/>
    <mergeCell ref="A2:AD2"/>
    <mergeCell ref="T4:U4"/>
    <mergeCell ref="V4:W4"/>
    <mergeCell ref="X4:Y4"/>
    <mergeCell ref="C4:C5"/>
    <mergeCell ref="D4:D5"/>
    <mergeCell ref="E4:E5"/>
    <mergeCell ref="F4:G4"/>
    <mergeCell ref="H4:I4"/>
    <mergeCell ref="AD4:AE4"/>
    <mergeCell ref="AF4:AF5"/>
    <mergeCell ref="P4:Q4"/>
    <mergeCell ref="L4:M4"/>
    <mergeCell ref="R4:S4"/>
    <mergeCell ref="AF154:AF159"/>
    <mergeCell ref="AF82:AF87"/>
    <mergeCell ref="AF88:AF93"/>
    <mergeCell ref="A134:AD134"/>
    <mergeCell ref="AF148:AF153"/>
    <mergeCell ref="AF127:AF133"/>
    <mergeCell ref="AF113:AF119"/>
    <mergeCell ref="AF51:AF56"/>
    <mergeCell ref="AF209:AF214"/>
    <mergeCell ref="AF233:AF237"/>
    <mergeCell ref="AF184:AF189"/>
    <mergeCell ref="AF178:AF183"/>
    <mergeCell ref="AF215:AF220"/>
    <mergeCell ref="AF227:AF232"/>
    <mergeCell ref="AF172:AF177"/>
    <mergeCell ref="AF100:AF105"/>
    <mergeCell ref="AF160:AF165"/>
    <mergeCell ref="AF39:AF44"/>
    <mergeCell ref="AF27:AF32"/>
    <mergeCell ref="AF21:AF26"/>
    <mergeCell ref="AF14:AF20"/>
    <mergeCell ref="A196:AD196"/>
    <mergeCell ref="AF203:AF208"/>
    <mergeCell ref="AF120:AF126"/>
    <mergeCell ref="AF94:AF99"/>
    <mergeCell ref="AF63:AF68"/>
    <mergeCell ref="AF57:AF62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2" r:id="rId1"/>
  <rowBreaks count="2" manualBreakCount="2">
    <brk id="99" max="31" man="1"/>
    <brk id="18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2019-03-04T11:51:43Z</cp:lastPrinted>
  <dcterms:created xsi:type="dcterms:W3CDTF">1996-10-08T23:32:33Z</dcterms:created>
  <dcterms:modified xsi:type="dcterms:W3CDTF">2019-03-11T04:22:36Z</dcterms:modified>
  <cp:category/>
  <cp:version/>
  <cp:contentType/>
  <cp:contentStatus/>
</cp:coreProperties>
</file>