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017 год " sheetId="1" r:id="rId1"/>
  </sheets>
  <definedNames>
    <definedName name="_xlnm.Print_Titles" localSheetId="0">'2017 год '!$A:$A,'2017 год '!$7:$8</definedName>
    <definedName name="_xlnm.Print_Area" localSheetId="0">'2017 год '!$A$1:$AF$218</definedName>
  </definedNames>
  <calcPr fullCalcOnLoad="1"/>
</workbook>
</file>

<file path=xl/sharedStrings.xml><?xml version="1.0" encoding="utf-8"?>
<sst xmlns="http://schemas.openxmlformats.org/spreadsheetml/2006/main" count="266" uniqueCount="84">
  <si>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</si>
  <si>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</si>
  <si>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</si>
  <si>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</si>
  <si>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</si>
  <si>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</si>
  <si>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</si>
  <si>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</si>
  <si>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</si>
  <si>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</si>
  <si>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</si>
  <si>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</si>
  <si>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</si>
  <si>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</si>
  <si>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</si>
  <si>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</si>
  <si>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</si>
  <si>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</si>
  <si>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</si>
  <si>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</si>
  <si>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</si>
  <si>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</si>
  <si>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</si>
  <si>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</si>
  <si>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</si>
  <si>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</si>
  <si>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</si>
  <si>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</si>
  <si>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</si>
  <si>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</si>
  <si>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</si>
  <si>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</si>
  <si>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</si>
  <si>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</si>
  <si>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</si>
  <si>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</si>
  <si>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</si>
  <si>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</si>
  <si>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</si>
  <si>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</si>
  <si>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</si>
  <si>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</si>
  <si>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</si>
  <si>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</si>
  <si>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</si>
  <si>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</si>
  <si>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</si>
  <si>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</si>
  <si>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</si>
  <si>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</si>
  <si>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</si>
  <si>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</si>
  <si>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</si>
  <si>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</si>
  <si>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касса</t>
  </si>
  <si>
    <t>3.1.3. Проведение независимой оценки качества оказания услуг учреждениями культуры города Когалыма</t>
  </si>
  <si>
    <t>Ответственный за составление сетевого графика Майер Т.Ф.,  93-896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</si>
  <si>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</si>
  <si>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</si>
  <si>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</si>
  <si>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</si>
  <si>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</si>
  <si>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</si>
  <si>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Начальник Управления культуры, спорта и молодежной политики_________________Л.А.Юрьева</t>
  </si>
  <si>
    <t>СОГЛАСОВАНО</t>
  </si>
  <si>
    <t>Заместитель главы города Когалыма</t>
  </si>
  <si>
    <t>____________________О.В.Мартынова</t>
  </si>
  <si>
    <t>План на 01.02.2018</t>
  </si>
  <si>
    <t>Профинансировано на 01.02.2017</t>
  </si>
  <si>
    <t>Кассовый расход на 01.02.2017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</si>
  <si>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</si>
  <si>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</si>
  <si>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</si>
  <si>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</si>
  <si>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</si>
  <si>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</si>
  <si>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бюджет Правительства ХМАО-Югры</t>
  </si>
  <si>
    <t>Не освоены средства по: з/п и начислениям,в связи с большим кол-вом больничных  - 203,920т.р.; услугам связи - 9,100 т.р.(в учреждении действует режим экономии на телефонную связь);коммунальным услугам -97,320т.р. (факт-ие показания счетчиков); работам и услугам по содер. имущества-0,007т.р.; прочим работам и услугам- 38,5т.р.(денежные средства будут освоены в феврале по факту предостав. документов на оплату по договору об оказании услуг по охране имущества); продуктам питания(питьевая вода)-0,750т.р. (денежные средства будут освоены в феврале).</t>
  </si>
  <si>
    <t>Остаток средств за оплата за прочее приобретение -0,7  т.руб., оплата по факту на основании документов на оплату, средства будут использованы в феврале.</t>
  </si>
  <si>
    <t>Остаток средств в сумме 746,094 т.руб., в т.ч.  в результате выплаты заработной платы и соц.выплат за январь в феврале -367,909 т.р. , начисл. на зар.плату - 134,000 т.руб., оплаты за коммунальные услуги по фактическим расходам и показаниям счетчиков-178,197 т.р.,оплаты за содержание здания по факту предоставленных документов на оплату от поставщика -62,495 т.руб, оплата услуг связи-3,493 т.руб.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</si>
  <si>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>: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срок оказания услуг с 01.08.2016 по 28.02.2018, ведется оказание услуг.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контракта601 535,93 тыс. руб. (кассовые расходы на 01.01.2018 - 456 099,56 тыс. руб., из них аванс 237 518,26 тыс. руб.), срок окончания выполнения работ 30.09.2018. Ведется выполнение работ.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28.09.2018. Ведется закупка оборудования, монтаж сетей.</t>
    </r>
  </si>
  <si>
    <t>Отклонение 696,350 тыс. руб. - 107,240 тыс руб. - документы на оплату за энергоснабжение снежного городка не предоставлялись, 349,597 тыс. руб. - документы на оплату охраны снежного городка не предоставлясь, 239,458 тыс. руб. - оплата за костюмы будет произведена по факту поставки, 0,055тыс. руб. - экономия по оплате транспортных услуг по новогодним мероприятиям.</t>
  </si>
  <si>
    <t>Отклонение 3229,238 тыс. руб. , в том числе: 621,248 тыс руб. - по оплате труда, 30,0тыс. руб. - начисление на выплаты по оплате труда, 5,386 тыс. руб. -по услугам связи, 512,235 тыс руб - по оплате коммунальных расходов, 200,0 тыс. руб. - по оплате за вывоз и утилизацию снега, 2,592 тыс. руб. - экономия по оплате за содержание объектов, 4,781 тыс. руб. - экономия по противопожарному обслуживанию, 0,681 тыс. руб. - экономия по обслуживанию программного обеспечения, 7,234 тыс. руб. - по охране ПЦН, 0,081 тыс. руб. - по охране объектов, 1845,0 тыс. руб. - акт выполненных работ по установке охранной сигнализации в МЦ "Метро" не предоставлен.</t>
  </si>
  <si>
    <t>Кассовый расход сформировался меньше планового в сявзи с образованием вакантных ставок.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</si>
</sst>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wrapText="1"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>
      <alignment horizontal="right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>
      <alignment horizontal="righ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>
      <alignment horizontal="right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13" borderId="0" xfId="0" applyFont="1" applyFill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3" fillId="0" borderId="0" xfId="0" applyNumberFormat="1" applyFont="1" applyFill="1" applyAlignment="1">
      <alignment horizontal="left" vertical="top" wrapText="1"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4" fillId="33" borderId="15" xfId="0" applyNumberFormat="1" applyFont="1" applyFill="1" applyBorder="1" applyAlignment="1" applyProtection="1">
      <alignment horizontal="center" vertical="center" wrapText="1"/>
      <protection/>
    </xf>
    <xf numFmtId="186" fontId="4" fillId="33" borderId="14" xfId="0" applyNumberFormat="1" applyFont="1" applyFill="1" applyBorder="1" applyAlignment="1" applyProtection="1">
      <alignment horizontal="center" vertical="center" wrapText="1"/>
      <protection/>
    </xf>
    <xf numFmtId="186" fontId="4" fillId="33" borderId="16" xfId="0" applyNumberFormat="1" applyFont="1" applyFill="1" applyBorder="1" applyAlignment="1" applyProtection="1">
      <alignment horizontal="center" vertical="center" wrapText="1"/>
      <protection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left" vertical="top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0"/>
  <sheetViews>
    <sheetView showGridLines="0" tabSelected="1" view="pageBreakPreview" zoomScale="60" zoomScaleNormal="70" zoomScalePageLayoutView="0" workbookViewId="0" topLeftCell="A1">
      <pane xSplit="7" ySplit="10" topLeftCell="H18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D212" sqref="D212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26:32" ht="15" customHeight="1">
      <c r="Z1" s="108" t="s">
        <v>64</v>
      </c>
      <c r="AA1" s="108"/>
      <c r="AB1" s="108"/>
      <c r="AC1" s="108"/>
      <c r="AD1" s="108"/>
      <c r="AE1" s="78"/>
      <c r="AF1" s="78"/>
    </row>
    <row r="2" spans="26:32" ht="15" customHeight="1">
      <c r="Z2" s="108" t="s">
        <v>65</v>
      </c>
      <c r="AA2" s="108"/>
      <c r="AB2" s="108"/>
      <c r="AC2" s="108"/>
      <c r="AD2" s="108"/>
      <c r="AE2" s="78"/>
      <c r="AF2" s="78"/>
    </row>
    <row r="3" spans="26:32" ht="15" customHeight="1">
      <c r="Z3" s="108" t="s">
        <v>66</v>
      </c>
      <c r="AA3" s="108"/>
      <c r="AB3" s="108"/>
      <c r="AC3" s="108"/>
      <c r="AD3" s="108"/>
      <c r="AE3" s="78"/>
      <c r="AF3" s="78"/>
    </row>
    <row r="4" spans="1:32" ht="28.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76"/>
      <c r="AF4" s="76"/>
    </row>
    <row r="5" spans="1:32" ht="27" customHeight="1">
      <c r="A5" s="112" t="s">
        <v>20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5"/>
      <c r="AF5" s="15"/>
    </row>
    <row r="6" spans="1:32" ht="20.25" customHeight="1">
      <c r="A6" s="14"/>
      <c r="B6" s="15"/>
      <c r="C6" s="15"/>
      <c r="D6" s="15"/>
      <c r="E6" s="15"/>
      <c r="F6" s="15"/>
      <c r="G6" s="15"/>
      <c r="H6" s="14"/>
      <c r="I6" s="1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/>
      <c r="V6" s="14"/>
      <c r="W6" s="14"/>
      <c r="X6" s="14"/>
      <c r="Y6" s="14"/>
      <c r="Z6" s="14"/>
      <c r="AA6" s="14"/>
      <c r="AB6" s="116" t="s">
        <v>19</v>
      </c>
      <c r="AC6" s="116"/>
      <c r="AD6" s="116"/>
      <c r="AE6" s="79"/>
      <c r="AF6" s="79"/>
    </row>
    <row r="7" spans="1:32" s="7" customFormat="1" ht="18.75" customHeight="1">
      <c r="A7" s="114" t="s">
        <v>17</v>
      </c>
      <c r="B7" s="115" t="s">
        <v>57</v>
      </c>
      <c r="C7" s="104" t="s">
        <v>67</v>
      </c>
      <c r="D7" s="104" t="s">
        <v>68</v>
      </c>
      <c r="E7" s="104" t="s">
        <v>69</v>
      </c>
      <c r="F7" s="106" t="s">
        <v>70</v>
      </c>
      <c r="G7" s="107"/>
      <c r="H7" s="106" t="s">
        <v>0</v>
      </c>
      <c r="I7" s="107"/>
      <c r="J7" s="106" t="s">
        <v>1</v>
      </c>
      <c r="K7" s="107"/>
      <c r="L7" s="106" t="s">
        <v>2</v>
      </c>
      <c r="M7" s="107"/>
      <c r="N7" s="106" t="s">
        <v>3</v>
      </c>
      <c r="O7" s="107"/>
      <c r="P7" s="106" t="s">
        <v>4</v>
      </c>
      <c r="Q7" s="107"/>
      <c r="R7" s="106" t="s">
        <v>5</v>
      </c>
      <c r="S7" s="107"/>
      <c r="T7" s="106" t="s">
        <v>6</v>
      </c>
      <c r="U7" s="107"/>
      <c r="V7" s="106" t="s">
        <v>7</v>
      </c>
      <c r="W7" s="107"/>
      <c r="X7" s="106" t="s">
        <v>8</v>
      </c>
      <c r="Y7" s="107"/>
      <c r="Z7" s="106" t="s">
        <v>9</v>
      </c>
      <c r="AA7" s="107"/>
      <c r="AB7" s="106" t="s">
        <v>10</v>
      </c>
      <c r="AC7" s="107"/>
      <c r="AD7" s="109" t="s">
        <v>11</v>
      </c>
      <c r="AE7" s="110"/>
      <c r="AF7" s="104" t="s">
        <v>73</v>
      </c>
    </row>
    <row r="8" spans="1:34" s="9" customFormat="1" ht="46.5" customHeight="1">
      <c r="A8" s="114"/>
      <c r="B8" s="115"/>
      <c r="C8" s="105"/>
      <c r="D8" s="105"/>
      <c r="E8" s="105"/>
      <c r="F8" s="6" t="s">
        <v>71</v>
      </c>
      <c r="G8" s="6" t="s">
        <v>72</v>
      </c>
      <c r="H8" s="8" t="s">
        <v>12</v>
      </c>
      <c r="I8" s="8" t="s">
        <v>74</v>
      </c>
      <c r="J8" s="8" t="s">
        <v>12</v>
      </c>
      <c r="K8" s="8" t="s">
        <v>74</v>
      </c>
      <c r="L8" s="8" t="s">
        <v>12</v>
      </c>
      <c r="M8" s="8" t="s">
        <v>74</v>
      </c>
      <c r="N8" s="8" t="s">
        <v>12</v>
      </c>
      <c r="O8" s="8" t="s">
        <v>74</v>
      </c>
      <c r="P8" s="8" t="s">
        <v>12</v>
      </c>
      <c r="Q8" s="8" t="s">
        <v>74</v>
      </c>
      <c r="R8" s="8" t="s">
        <v>12</v>
      </c>
      <c r="S8" s="8" t="s">
        <v>74</v>
      </c>
      <c r="T8" s="8" t="s">
        <v>12</v>
      </c>
      <c r="U8" s="8" t="s">
        <v>74</v>
      </c>
      <c r="V8" s="8" t="s">
        <v>12</v>
      </c>
      <c r="W8" s="8" t="s">
        <v>74</v>
      </c>
      <c r="X8" s="8" t="s">
        <v>12</v>
      </c>
      <c r="Y8" s="8" t="s">
        <v>74</v>
      </c>
      <c r="Z8" s="8" t="s">
        <v>12</v>
      </c>
      <c r="AA8" s="8" t="s">
        <v>74</v>
      </c>
      <c r="AB8" s="8" t="s">
        <v>12</v>
      </c>
      <c r="AC8" s="8" t="s">
        <v>74</v>
      </c>
      <c r="AD8" s="8" t="s">
        <v>12</v>
      </c>
      <c r="AE8" s="8" t="s">
        <v>74</v>
      </c>
      <c r="AF8" s="105"/>
      <c r="AG8" s="9" t="s">
        <v>53</v>
      </c>
      <c r="AH8" s="9" t="s">
        <v>54</v>
      </c>
    </row>
    <row r="9" spans="1:32" s="11" customFormat="1" ht="19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2" customFormat="1" ht="24" customHeight="1">
      <c r="A10" s="117" t="s">
        <v>58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  <c r="AE10" s="77"/>
      <c r="AF10" s="74"/>
    </row>
    <row r="11" spans="1:32" s="12" customFormat="1" ht="24" customHeight="1">
      <c r="A11" s="73" t="s">
        <v>32</v>
      </c>
      <c r="B11" s="38"/>
      <c r="C11" s="38"/>
      <c r="D11" s="38"/>
      <c r="E11" s="38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4" s="21" customFormat="1" ht="18.75">
      <c r="A12" s="37" t="s">
        <v>16</v>
      </c>
      <c r="B12" s="40">
        <f>B13+B14+B15</f>
        <v>31617.399999999998</v>
      </c>
      <c r="C12" s="40">
        <f>C13+C14+C15</f>
        <v>1390.35</v>
      </c>
      <c r="D12" s="40">
        <f>D13+D14+D15</f>
        <v>1390.35</v>
      </c>
      <c r="E12" s="40">
        <f>E13+E14+E15</f>
        <v>1040.753</v>
      </c>
      <c r="F12" s="40">
        <f>E12/B12*100</f>
        <v>3.291709628242676</v>
      </c>
      <c r="G12" s="40">
        <f>E12/C12*100</f>
        <v>74.85546804761391</v>
      </c>
      <c r="H12" s="41">
        <f aca="true" t="shared" si="0" ref="H12:AE12">H13+H14+H15</f>
        <v>1390.35</v>
      </c>
      <c r="I12" s="41">
        <f t="shared" si="0"/>
        <v>1040.753</v>
      </c>
      <c r="J12" s="41">
        <f t="shared" si="0"/>
        <v>3194.545</v>
      </c>
      <c r="K12" s="41">
        <f t="shared" si="0"/>
        <v>0</v>
      </c>
      <c r="L12" s="41">
        <f t="shared" si="0"/>
        <v>2487.2870000000003</v>
      </c>
      <c r="M12" s="41">
        <f t="shared" si="0"/>
        <v>0</v>
      </c>
      <c r="N12" s="41">
        <f t="shared" si="0"/>
        <v>2511.837</v>
      </c>
      <c r="O12" s="41">
        <f t="shared" si="0"/>
        <v>0</v>
      </c>
      <c r="P12" s="41">
        <f t="shared" si="0"/>
        <v>4489.087</v>
      </c>
      <c r="Q12" s="41">
        <f t="shared" si="0"/>
        <v>0</v>
      </c>
      <c r="R12" s="41">
        <f t="shared" si="0"/>
        <v>4502.787</v>
      </c>
      <c r="S12" s="41">
        <f t="shared" si="0"/>
        <v>0</v>
      </c>
      <c r="T12" s="41">
        <f t="shared" si="0"/>
        <v>2700.037</v>
      </c>
      <c r="U12" s="41">
        <f t="shared" si="0"/>
        <v>0</v>
      </c>
      <c r="V12" s="41">
        <f t="shared" si="0"/>
        <v>2332.187</v>
      </c>
      <c r="W12" s="41">
        <f t="shared" si="0"/>
        <v>0</v>
      </c>
      <c r="X12" s="41">
        <f t="shared" si="0"/>
        <v>2131.687</v>
      </c>
      <c r="Y12" s="41">
        <f t="shared" si="0"/>
        <v>0</v>
      </c>
      <c r="Z12" s="41">
        <f t="shared" si="0"/>
        <v>1929.0369999999998</v>
      </c>
      <c r="AA12" s="41">
        <f t="shared" si="0"/>
        <v>0</v>
      </c>
      <c r="AB12" s="41">
        <f t="shared" si="0"/>
        <v>1695.687</v>
      </c>
      <c r="AC12" s="41">
        <f t="shared" si="0"/>
        <v>0</v>
      </c>
      <c r="AD12" s="41">
        <f t="shared" si="0"/>
        <v>2252.872</v>
      </c>
      <c r="AE12" s="41">
        <f t="shared" si="0"/>
        <v>0</v>
      </c>
      <c r="AF12" s="41"/>
      <c r="AG12" s="25">
        <f>AD12+AB12+Z12+X12+V12+T12+R12+P12+N12+L12+J12+H12</f>
        <v>31617.4</v>
      </c>
      <c r="AH12" s="63"/>
    </row>
    <row r="13" spans="1:34" s="21" customFormat="1" ht="18.75">
      <c r="A13" s="42" t="s">
        <v>15</v>
      </c>
      <c r="B13" s="43">
        <f>B18+B24+B29+B35+B41+B46</f>
        <v>19.7</v>
      </c>
      <c r="C13" s="43">
        <f>C18+C24+C29+C35+C41+C46</f>
        <v>0</v>
      </c>
      <c r="D13" s="43">
        <f>C13</f>
        <v>0</v>
      </c>
      <c r="E13" s="43">
        <f>E18+E24+E29+E35+E41+E46</f>
        <v>0</v>
      </c>
      <c r="F13" s="43">
        <f>E13/B13*100</f>
        <v>0</v>
      </c>
      <c r="G13" s="43" t="e">
        <f>E13/C13*100</f>
        <v>#DIV/0!</v>
      </c>
      <c r="H13" s="44">
        <f aca="true" t="shared" si="1" ref="H13:Y13">H18+H24+H29+H35+H41+H46</f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19.7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4">
        <f t="shared" si="1"/>
        <v>0</v>
      </c>
      <c r="Y13" s="44">
        <f t="shared" si="1"/>
        <v>0</v>
      </c>
      <c r="Z13" s="44">
        <f>Z18+Z24+Z29+Z35+Z41</f>
        <v>0</v>
      </c>
      <c r="AA13" s="44">
        <f aca="true" t="shared" si="2" ref="AA13:AE15">AA18+AA24+AA29+AA35+AA41+AA46</f>
        <v>0</v>
      </c>
      <c r="AB13" s="44">
        <f t="shared" si="2"/>
        <v>0</v>
      </c>
      <c r="AC13" s="44">
        <f t="shared" si="2"/>
        <v>0</v>
      </c>
      <c r="AD13" s="44">
        <f t="shared" si="2"/>
        <v>0</v>
      </c>
      <c r="AE13" s="44">
        <f t="shared" si="2"/>
        <v>0</v>
      </c>
      <c r="AF13" s="44"/>
      <c r="AG13" s="60">
        <f>AD13+AB13+Z13+X13+V13+T13+R13+P13+N13+L13+J13+H13</f>
        <v>19.7</v>
      </c>
      <c r="AH13" s="63"/>
    </row>
    <row r="14" spans="1:34" s="21" customFormat="1" ht="18.75">
      <c r="A14" s="42" t="s">
        <v>13</v>
      </c>
      <c r="B14" s="43">
        <f>B19+B30+B36+B42+B47</f>
        <v>930.5</v>
      </c>
      <c r="C14" s="43">
        <f>C19+C25+C30+C36+C42+C47</f>
        <v>0</v>
      </c>
      <c r="D14" s="43">
        <f>C14</f>
        <v>0</v>
      </c>
      <c r="E14" s="43">
        <f>E19+E25+E30+E36+E42+E47</f>
        <v>0</v>
      </c>
      <c r="F14" s="43">
        <f>E14/B14*100</f>
        <v>0</v>
      </c>
      <c r="G14" s="43" t="e">
        <f>E14/C14*100</f>
        <v>#DIV/0!</v>
      </c>
      <c r="H14" s="44">
        <f aca="true" t="shared" si="3" ref="H14:Z14">H19+H25+H30+H36+H42+H47</f>
        <v>0</v>
      </c>
      <c r="I14" s="44">
        <f>I19+I25+I30+I36+I42+I47</f>
        <v>0</v>
      </c>
      <c r="J14" s="44">
        <f t="shared" si="3"/>
        <v>6</v>
      </c>
      <c r="K14" s="44">
        <f>K19+K25+K30+K36+K42+K47</f>
        <v>0</v>
      </c>
      <c r="L14" s="44">
        <f t="shared" si="3"/>
        <v>6</v>
      </c>
      <c r="M14" s="44">
        <f>M19+M25+M30+M36+M42+M47</f>
        <v>0</v>
      </c>
      <c r="N14" s="44">
        <f t="shared" si="3"/>
        <v>18</v>
      </c>
      <c r="O14" s="44">
        <f>O19+O25+O30+O36+O42+O47</f>
        <v>0</v>
      </c>
      <c r="P14" s="44">
        <f t="shared" si="3"/>
        <v>554.8</v>
      </c>
      <c r="Q14" s="44">
        <f>Q19+Q25+Q30+Q36+Q42+Q47</f>
        <v>0</v>
      </c>
      <c r="R14" s="44">
        <f t="shared" si="3"/>
        <v>176.20000000000002</v>
      </c>
      <c r="S14" s="44">
        <f>S19+S25+S30+S36+S42+S47</f>
        <v>0</v>
      </c>
      <c r="T14" s="44">
        <f t="shared" si="3"/>
        <v>18</v>
      </c>
      <c r="U14" s="44">
        <f>U19+U25+U30+U36+U42+U47</f>
        <v>0</v>
      </c>
      <c r="V14" s="44">
        <f t="shared" si="3"/>
        <v>18</v>
      </c>
      <c r="W14" s="44">
        <f>W19+W25+W30+W36+W42+W47</f>
        <v>0</v>
      </c>
      <c r="X14" s="44">
        <f t="shared" si="3"/>
        <v>18</v>
      </c>
      <c r="Y14" s="44">
        <f>Y19+Y25+Y30+Y36+Y42+Y47</f>
        <v>0</v>
      </c>
      <c r="Z14" s="44">
        <f t="shared" si="3"/>
        <v>77.5</v>
      </c>
      <c r="AA14" s="44">
        <f t="shared" si="2"/>
        <v>0</v>
      </c>
      <c r="AB14" s="44">
        <f t="shared" si="2"/>
        <v>18</v>
      </c>
      <c r="AC14" s="44">
        <f t="shared" si="2"/>
        <v>0</v>
      </c>
      <c r="AD14" s="44">
        <f t="shared" si="2"/>
        <v>20</v>
      </c>
      <c r="AE14" s="44">
        <f t="shared" si="2"/>
        <v>0</v>
      </c>
      <c r="AF14" s="44"/>
      <c r="AG14" s="60">
        <f>AD14+AB14+Z14+X14+V14+T14+R14+P14+N14+L14+J14+H14</f>
        <v>930.5</v>
      </c>
      <c r="AH14" s="63"/>
    </row>
    <row r="15" spans="1:34" s="21" customFormat="1" ht="18.75">
      <c r="A15" s="42" t="s">
        <v>14</v>
      </c>
      <c r="B15" s="43">
        <f>B20+B26+B31+B37+B43+B48</f>
        <v>30667.199999999997</v>
      </c>
      <c r="C15" s="43">
        <f>C20+C26+C31+C37+C43+C48</f>
        <v>1390.35</v>
      </c>
      <c r="D15" s="43">
        <f>C15</f>
        <v>1390.35</v>
      </c>
      <c r="E15" s="43">
        <f>E20+E26+E31+E37+E43+E48</f>
        <v>1040.753</v>
      </c>
      <c r="F15" s="43">
        <f>E15/B15*100</f>
        <v>3.393700761725883</v>
      </c>
      <c r="G15" s="43">
        <f>E15/C15*100</f>
        <v>74.85546804761391</v>
      </c>
      <c r="H15" s="44">
        <f aca="true" t="shared" si="4" ref="H15:Z15">H20+H26+H31+H37+H43+H48</f>
        <v>1390.35</v>
      </c>
      <c r="I15" s="44">
        <f>I20+I26+I31+I37+I43+I48</f>
        <v>1040.753</v>
      </c>
      <c r="J15" s="44">
        <f t="shared" si="4"/>
        <v>3188.545</v>
      </c>
      <c r="K15" s="44">
        <f>K20+K26+K31+K37+K43+K48</f>
        <v>0</v>
      </c>
      <c r="L15" s="44">
        <f t="shared" si="4"/>
        <v>2481.2870000000003</v>
      </c>
      <c r="M15" s="44">
        <f>M20+M26+M31+M37+M43+M48</f>
        <v>0</v>
      </c>
      <c r="N15" s="44">
        <f t="shared" si="4"/>
        <v>2493.837</v>
      </c>
      <c r="O15" s="44">
        <f>O20+O26+O31+O37+O43+O48</f>
        <v>0</v>
      </c>
      <c r="P15" s="44">
        <f t="shared" si="4"/>
        <v>3934.2870000000003</v>
      </c>
      <c r="Q15" s="44">
        <f>Q20+Q26+Q31+Q37+Q43+Q48</f>
        <v>0</v>
      </c>
      <c r="R15" s="44">
        <f t="shared" si="4"/>
        <v>4306.887000000001</v>
      </c>
      <c r="S15" s="44">
        <f>S20+S26+S31+S37+S43+S48</f>
        <v>0</v>
      </c>
      <c r="T15" s="44">
        <f t="shared" si="4"/>
        <v>2682.037</v>
      </c>
      <c r="U15" s="44">
        <f>U20+U26+U31+U37+U43+U48</f>
        <v>0</v>
      </c>
      <c r="V15" s="44">
        <f t="shared" si="4"/>
        <v>2314.187</v>
      </c>
      <c r="W15" s="44">
        <f>W20+W26+W31+W37+W43+W48</f>
        <v>0</v>
      </c>
      <c r="X15" s="44">
        <f t="shared" si="4"/>
        <v>2113.687</v>
      </c>
      <c r="Y15" s="44">
        <f>Y20+Y26+Y31+Y37+Y43+Y48</f>
        <v>0</v>
      </c>
      <c r="Z15" s="44">
        <f t="shared" si="4"/>
        <v>1851.5369999999998</v>
      </c>
      <c r="AA15" s="44">
        <f t="shared" si="2"/>
        <v>0</v>
      </c>
      <c r="AB15" s="44">
        <f t="shared" si="2"/>
        <v>1677.687</v>
      </c>
      <c r="AC15" s="44">
        <f t="shared" si="2"/>
        <v>0</v>
      </c>
      <c r="AD15" s="44">
        <f t="shared" si="2"/>
        <v>2232.872</v>
      </c>
      <c r="AE15" s="44">
        <f t="shared" si="2"/>
        <v>0</v>
      </c>
      <c r="AF15" s="44"/>
      <c r="AG15" s="60">
        <f>AD15+AB15+Z15+X15+V15+T15+R15+P15+N15+L15+J15+H15</f>
        <v>30667.199999999997</v>
      </c>
      <c r="AH15" s="63"/>
    </row>
    <row r="16" spans="1:32" s="21" customFormat="1" ht="111.75" customHeight="1">
      <c r="A16" s="75" t="s">
        <v>21</v>
      </c>
      <c r="B16" s="30"/>
      <c r="C16" s="30"/>
      <c r="D16" s="30"/>
      <c r="E16" s="30"/>
      <c r="F16" s="30"/>
      <c r="G16" s="3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101"/>
    </row>
    <row r="17" spans="1:32" s="12" customFormat="1" ht="18.75">
      <c r="A17" s="3" t="s">
        <v>16</v>
      </c>
      <c r="B17" s="32">
        <f>B19+B20+B18</f>
        <v>207.5</v>
      </c>
      <c r="C17" s="32">
        <f>C19+C20</f>
        <v>0</v>
      </c>
      <c r="D17" s="32">
        <f>C17</f>
        <v>0</v>
      </c>
      <c r="E17" s="32">
        <f>E19+E20</f>
        <v>0</v>
      </c>
      <c r="F17" s="32">
        <f>E17/B17*100</f>
        <v>0</v>
      </c>
      <c r="G17" s="32" t="e">
        <f>E17/C17*100</f>
        <v>#DIV/0!</v>
      </c>
      <c r="H17" s="33">
        <f>H19+H20+H18</f>
        <v>0</v>
      </c>
      <c r="I17" s="33">
        <f>I18+I19+I20</f>
        <v>0</v>
      </c>
      <c r="J17" s="33">
        <f>J19+J20+J18</f>
        <v>12</v>
      </c>
      <c r="K17" s="33">
        <f>K18+K19+K20</f>
        <v>0</v>
      </c>
      <c r="L17" s="33">
        <f>L19+L20+L18</f>
        <v>7</v>
      </c>
      <c r="M17" s="33">
        <f>M18+M19+M20</f>
        <v>0</v>
      </c>
      <c r="N17" s="33">
        <f>N19+N20+N18</f>
        <v>12</v>
      </c>
      <c r="O17" s="33">
        <f>O18+O19+O20</f>
        <v>0</v>
      </c>
      <c r="P17" s="33">
        <f>P19+P20+P18</f>
        <v>12</v>
      </c>
      <c r="Q17" s="33">
        <f>Q18+Q19+Q20</f>
        <v>0</v>
      </c>
      <c r="R17" s="33">
        <f>R19+R20+R18</f>
        <v>22.5</v>
      </c>
      <c r="S17" s="33">
        <f>S18+S19+S20</f>
        <v>0</v>
      </c>
      <c r="T17" s="33">
        <f>T19+T20+T18</f>
        <v>12</v>
      </c>
      <c r="U17" s="33">
        <f>U18+U19+U20</f>
        <v>0</v>
      </c>
      <c r="V17" s="33">
        <f>V19+V20+V18</f>
        <v>12</v>
      </c>
      <c r="W17" s="33">
        <f>W18+W19+W20</f>
        <v>0</v>
      </c>
      <c r="X17" s="33">
        <f>X19+X20+X18</f>
        <v>12</v>
      </c>
      <c r="Y17" s="33">
        <f>Y18+Y19+Y20</f>
        <v>0</v>
      </c>
      <c r="Z17" s="33">
        <f>Z19+Z20+Z18</f>
        <v>82</v>
      </c>
      <c r="AA17" s="33">
        <f>AA18+AA19+AA20</f>
        <v>0</v>
      </c>
      <c r="AB17" s="33">
        <f>AB19+AB20+AB18</f>
        <v>12</v>
      </c>
      <c r="AC17" s="33">
        <f>AC18+AC19+AC20</f>
        <v>0</v>
      </c>
      <c r="AD17" s="33">
        <f>AD19+AD20+AD18</f>
        <v>12</v>
      </c>
      <c r="AE17" s="33">
        <f>AE18+AE19+AE20</f>
        <v>0</v>
      </c>
      <c r="AF17" s="102"/>
    </row>
    <row r="18" spans="1:32" s="12" customFormat="1" ht="18.75">
      <c r="A18" s="2" t="s">
        <v>15</v>
      </c>
      <c r="B18" s="34">
        <f>H18+J18+L18+N18+P18+R18+T18+V18+X18+Z18+AB18+AD18</f>
        <v>0</v>
      </c>
      <c r="C18" s="34">
        <f>H18</f>
        <v>0</v>
      </c>
      <c r="D18" s="34">
        <f>C18</f>
        <v>0</v>
      </c>
      <c r="E18" s="34">
        <f>I18+K18+M18+O18+Q18+S18+U18+W18+Y18+AA18+AC18+AE18</f>
        <v>0</v>
      </c>
      <c r="F18" s="34" t="e">
        <f>E18/B18*100</f>
        <v>#DIV/0!</v>
      </c>
      <c r="G18" s="34" t="e">
        <f>E18/C18*100</f>
        <v>#DIV/0!</v>
      </c>
      <c r="H18" s="35">
        <v>0</v>
      </c>
      <c r="I18" s="35">
        <v>0</v>
      </c>
      <c r="J18" s="35">
        <v>0</v>
      </c>
      <c r="K18" s="35"/>
      <c r="L18" s="35">
        <v>0</v>
      </c>
      <c r="M18" s="35"/>
      <c r="N18" s="35">
        <v>0</v>
      </c>
      <c r="O18" s="35"/>
      <c r="P18" s="35">
        <v>0</v>
      </c>
      <c r="Q18" s="35"/>
      <c r="R18" s="35">
        <v>0</v>
      </c>
      <c r="S18" s="35"/>
      <c r="T18" s="35">
        <v>0</v>
      </c>
      <c r="U18" s="35"/>
      <c r="V18" s="35">
        <v>0</v>
      </c>
      <c r="W18" s="35"/>
      <c r="X18" s="35">
        <v>0</v>
      </c>
      <c r="Y18" s="35"/>
      <c r="Z18" s="35">
        <v>0</v>
      </c>
      <c r="AA18" s="35"/>
      <c r="AB18" s="35">
        <v>0</v>
      </c>
      <c r="AC18" s="35"/>
      <c r="AD18" s="35">
        <v>0</v>
      </c>
      <c r="AE18" s="35"/>
      <c r="AF18" s="102"/>
    </row>
    <row r="19" spans="1:32" s="12" customFormat="1" ht="18.75">
      <c r="A19" s="2" t="s">
        <v>13</v>
      </c>
      <c r="B19" s="34">
        <f>H19+J19+L19+N19+P19+R19+T19+V19+X19+Z19+AB19+AD19</f>
        <v>176.4</v>
      </c>
      <c r="C19" s="34">
        <f>H19</f>
        <v>0</v>
      </c>
      <c r="D19" s="34">
        <f>C19</f>
        <v>0</v>
      </c>
      <c r="E19" s="34">
        <f>I19+K19+M19+O19+Q19+S19+U19+W19+Y19+AA19+AC19+AE19</f>
        <v>0</v>
      </c>
      <c r="F19" s="34">
        <f>E19/B19*100</f>
        <v>0</v>
      </c>
      <c r="G19" s="34" t="e">
        <f>E19/C19*100</f>
        <v>#DIV/0!</v>
      </c>
      <c r="H19" s="35">
        <v>0</v>
      </c>
      <c r="I19" s="35">
        <v>0</v>
      </c>
      <c r="J19" s="35">
        <v>0</v>
      </c>
      <c r="K19" s="35"/>
      <c r="L19" s="35">
        <v>0</v>
      </c>
      <c r="M19" s="35"/>
      <c r="N19" s="35">
        <v>12</v>
      </c>
      <c r="O19" s="35"/>
      <c r="P19" s="35">
        <v>12</v>
      </c>
      <c r="Q19" s="35"/>
      <c r="R19" s="35">
        <v>20.9</v>
      </c>
      <c r="S19" s="35"/>
      <c r="T19" s="35">
        <v>12</v>
      </c>
      <c r="U19" s="35"/>
      <c r="V19" s="35">
        <v>12</v>
      </c>
      <c r="W19" s="35"/>
      <c r="X19" s="35">
        <v>12</v>
      </c>
      <c r="Y19" s="35"/>
      <c r="Z19" s="35">
        <v>71.5</v>
      </c>
      <c r="AA19" s="35"/>
      <c r="AB19" s="35">
        <v>12</v>
      </c>
      <c r="AC19" s="35"/>
      <c r="AD19" s="35">
        <v>12</v>
      </c>
      <c r="AE19" s="35"/>
      <c r="AF19" s="102"/>
    </row>
    <row r="20" spans="1:32" s="12" customFormat="1" ht="18.75">
      <c r="A20" s="2" t="s">
        <v>14</v>
      </c>
      <c r="B20" s="34">
        <f>H20+J20+L20+N20+P20+R20+T20+V20+X20+Z20+AB20+AD20</f>
        <v>31.1</v>
      </c>
      <c r="C20" s="34">
        <f>H20</f>
        <v>0</v>
      </c>
      <c r="D20" s="34">
        <f>C20</f>
        <v>0</v>
      </c>
      <c r="E20" s="34">
        <f>I20+K20+M20+O20+Q20+S20+U20+W20+Y20+AA20+AC20+AE20</f>
        <v>0</v>
      </c>
      <c r="F20" s="34">
        <f>E20/B20*100</f>
        <v>0</v>
      </c>
      <c r="G20" s="34" t="e">
        <f>E20/C20*100</f>
        <v>#DIV/0!</v>
      </c>
      <c r="H20" s="35">
        <v>0</v>
      </c>
      <c r="I20" s="35">
        <v>0</v>
      </c>
      <c r="J20" s="35">
        <v>12</v>
      </c>
      <c r="K20" s="35"/>
      <c r="L20" s="35">
        <v>7</v>
      </c>
      <c r="M20" s="35"/>
      <c r="N20" s="35">
        <v>0</v>
      </c>
      <c r="O20" s="35"/>
      <c r="P20" s="35">
        <v>0</v>
      </c>
      <c r="Q20" s="35"/>
      <c r="R20" s="35">
        <v>1.6</v>
      </c>
      <c r="S20" s="35"/>
      <c r="T20" s="35">
        <v>0</v>
      </c>
      <c r="U20" s="35"/>
      <c r="V20" s="35">
        <v>0</v>
      </c>
      <c r="W20" s="35"/>
      <c r="X20" s="35">
        <v>0</v>
      </c>
      <c r="Y20" s="35"/>
      <c r="Z20" s="35">
        <v>10.5</v>
      </c>
      <c r="AA20" s="35"/>
      <c r="AB20" s="35">
        <v>0</v>
      </c>
      <c r="AC20" s="35"/>
      <c r="AD20" s="35">
        <v>0</v>
      </c>
      <c r="AE20" s="35"/>
      <c r="AF20" s="103"/>
    </row>
    <row r="21" spans="1:32" s="12" customFormat="1" ht="56.25">
      <c r="A21" s="82" t="s">
        <v>75</v>
      </c>
      <c r="B21" s="83">
        <f>H21+J21+L21+N21+P21+R21+T21+V21+X21+Z21+AB21+AD21</f>
        <v>31.1</v>
      </c>
      <c r="C21" s="83">
        <f>H21</f>
        <v>0</v>
      </c>
      <c r="D21" s="83">
        <f>C21</f>
        <v>0</v>
      </c>
      <c r="E21" s="83">
        <f>I21+K21+M21+O21+Q21+S21+U21+W21+Y21+AA21+AC21+AE21</f>
        <v>0</v>
      </c>
      <c r="F21" s="83">
        <f>E21/B21*100</f>
        <v>0</v>
      </c>
      <c r="G21" s="83" t="e">
        <f>E21/C21*100</f>
        <v>#DIV/0!</v>
      </c>
      <c r="H21" s="50">
        <v>0</v>
      </c>
      <c r="I21" s="50">
        <v>0</v>
      </c>
      <c r="J21" s="50">
        <v>12</v>
      </c>
      <c r="K21" s="50"/>
      <c r="L21" s="50">
        <v>7</v>
      </c>
      <c r="M21" s="50"/>
      <c r="N21" s="50">
        <v>0</v>
      </c>
      <c r="O21" s="50"/>
      <c r="P21" s="50">
        <v>0</v>
      </c>
      <c r="Q21" s="50"/>
      <c r="R21" s="50">
        <v>1.6</v>
      </c>
      <c r="S21" s="50"/>
      <c r="T21" s="50">
        <v>0</v>
      </c>
      <c r="U21" s="50"/>
      <c r="V21" s="50">
        <v>0</v>
      </c>
      <c r="W21" s="50"/>
      <c r="X21" s="50">
        <v>0</v>
      </c>
      <c r="Y21" s="50"/>
      <c r="Z21" s="50">
        <v>10.5</v>
      </c>
      <c r="AA21" s="50"/>
      <c r="AB21" s="50">
        <v>0</v>
      </c>
      <c r="AC21" s="50"/>
      <c r="AD21" s="50">
        <v>0</v>
      </c>
      <c r="AE21" s="50"/>
      <c r="AF21" s="50"/>
    </row>
    <row r="22" spans="1:32" s="12" customFormat="1" ht="56.25">
      <c r="A22" s="71" t="s">
        <v>22</v>
      </c>
      <c r="B22" s="32"/>
      <c r="C22" s="32"/>
      <c r="D22" s="32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95"/>
    </row>
    <row r="23" spans="1:32" s="12" customFormat="1" ht="18.75">
      <c r="A23" s="3" t="s">
        <v>16</v>
      </c>
      <c r="B23" s="32">
        <f>B24+B25+B26</f>
        <v>0</v>
      </c>
      <c r="C23" s="32">
        <f>C25+C26</f>
        <v>0</v>
      </c>
      <c r="D23" s="32">
        <f>C23</f>
        <v>0</v>
      </c>
      <c r="E23" s="32">
        <f>E25+E26</f>
        <v>0</v>
      </c>
      <c r="F23" s="32">
        <v>0</v>
      </c>
      <c r="G23" s="32" t="e">
        <f>E23/C23*100</f>
        <v>#DIV/0!</v>
      </c>
      <c r="H23" s="33">
        <f aca="true" t="shared" si="5" ref="H23:AE23">H24+H25+H26</f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  <c r="Q23" s="33">
        <f t="shared" si="5"/>
        <v>0</v>
      </c>
      <c r="R23" s="33">
        <f t="shared" si="5"/>
        <v>0</v>
      </c>
      <c r="S23" s="33">
        <f t="shared" si="5"/>
        <v>0</v>
      </c>
      <c r="T23" s="33">
        <f t="shared" si="5"/>
        <v>0</v>
      </c>
      <c r="U23" s="33">
        <f t="shared" si="5"/>
        <v>0</v>
      </c>
      <c r="V23" s="33">
        <f t="shared" si="5"/>
        <v>0</v>
      </c>
      <c r="W23" s="33">
        <f t="shared" si="5"/>
        <v>0</v>
      </c>
      <c r="X23" s="33">
        <f t="shared" si="5"/>
        <v>0</v>
      </c>
      <c r="Y23" s="33">
        <f t="shared" si="5"/>
        <v>0</v>
      </c>
      <c r="Z23" s="33">
        <f t="shared" si="5"/>
        <v>0</v>
      </c>
      <c r="AA23" s="33">
        <f t="shared" si="5"/>
        <v>0</v>
      </c>
      <c r="AB23" s="33">
        <f t="shared" si="5"/>
        <v>0</v>
      </c>
      <c r="AC23" s="33">
        <f t="shared" si="5"/>
        <v>0</v>
      </c>
      <c r="AD23" s="33">
        <f t="shared" si="5"/>
        <v>0</v>
      </c>
      <c r="AE23" s="33">
        <f t="shared" si="5"/>
        <v>0</v>
      </c>
      <c r="AF23" s="96"/>
    </row>
    <row r="24" spans="1:32" s="12" customFormat="1" ht="18.75">
      <c r="A24" s="2" t="s">
        <v>15</v>
      </c>
      <c r="B24" s="34">
        <f>H24+J24+L24+N24+P24+R24+T24+V24+X24+Z24+AB24+AD24</f>
        <v>0</v>
      </c>
      <c r="C24" s="34">
        <v>0</v>
      </c>
      <c r="D24" s="34">
        <v>0</v>
      </c>
      <c r="E24" s="34">
        <f>I24+K24+M24+O24+Q24+S24+U24+W24+Y24+AA24+AC24+AE24</f>
        <v>0</v>
      </c>
      <c r="F24" s="34" t="e">
        <f>E24/B24*100</f>
        <v>#DIV/0!</v>
      </c>
      <c r="G24" s="34" t="e">
        <f>E24/C24*100</f>
        <v>#DIV/0!</v>
      </c>
      <c r="H24" s="35">
        <v>0</v>
      </c>
      <c r="I24" s="35">
        <v>0</v>
      </c>
      <c r="J24" s="35">
        <v>0</v>
      </c>
      <c r="K24" s="35"/>
      <c r="L24" s="35">
        <v>0</v>
      </c>
      <c r="M24" s="35"/>
      <c r="N24" s="35">
        <v>0</v>
      </c>
      <c r="O24" s="35"/>
      <c r="P24" s="35">
        <v>0</v>
      </c>
      <c r="Q24" s="35"/>
      <c r="R24" s="35">
        <v>0</v>
      </c>
      <c r="S24" s="35"/>
      <c r="T24" s="35">
        <v>0</v>
      </c>
      <c r="U24" s="35"/>
      <c r="V24" s="35">
        <v>0</v>
      </c>
      <c r="W24" s="35"/>
      <c r="X24" s="35">
        <v>0</v>
      </c>
      <c r="Y24" s="35"/>
      <c r="Z24" s="35">
        <v>0</v>
      </c>
      <c r="AA24" s="35"/>
      <c r="AB24" s="35">
        <v>0</v>
      </c>
      <c r="AC24" s="35"/>
      <c r="AD24" s="35">
        <v>0</v>
      </c>
      <c r="AE24" s="35"/>
      <c r="AF24" s="96"/>
    </row>
    <row r="25" spans="1:32" s="12" customFormat="1" ht="18.75">
      <c r="A25" s="2" t="s">
        <v>13</v>
      </c>
      <c r="B25" s="34">
        <f>H25+J25+L25+N25+P25+R25+T25+V25+X25+Z25+AB25+AD25</f>
        <v>0</v>
      </c>
      <c r="C25" s="34">
        <f>H25</f>
        <v>0</v>
      </c>
      <c r="D25" s="34">
        <f>C25</f>
        <v>0</v>
      </c>
      <c r="E25" s="34">
        <f>I25+K25+M25+O25+Q25+S25+U25+W25+Y25+AA25+AC25+AE25</f>
        <v>0</v>
      </c>
      <c r="F25" s="34" t="e">
        <f>E25/B25*100</f>
        <v>#DIV/0!</v>
      </c>
      <c r="G25" s="34" t="e">
        <f>E25/C25*100</f>
        <v>#DIV/0!</v>
      </c>
      <c r="H25" s="35">
        <v>0</v>
      </c>
      <c r="I25" s="35">
        <v>0</v>
      </c>
      <c r="J25" s="35">
        <v>0</v>
      </c>
      <c r="K25" s="35"/>
      <c r="L25" s="35">
        <v>0</v>
      </c>
      <c r="M25" s="35"/>
      <c r="N25" s="35">
        <v>0</v>
      </c>
      <c r="O25" s="35"/>
      <c r="P25" s="35">
        <v>0</v>
      </c>
      <c r="Q25" s="35"/>
      <c r="R25" s="35">
        <v>0</v>
      </c>
      <c r="S25" s="35"/>
      <c r="T25" s="35">
        <v>0</v>
      </c>
      <c r="U25" s="35"/>
      <c r="V25" s="35">
        <v>0</v>
      </c>
      <c r="W25" s="35"/>
      <c r="X25" s="35">
        <v>0</v>
      </c>
      <c r="Y25" s="35"/>
      <c r="Z25" s="35">
        <v>0</v>
      </c>
      <c r="AA25" s="35"/>
      <c r="AB25" s="35">
        <v>0</v>
      </c>
      <c r="AC25" s="35"/>
      <c r="AD25" s="35">
        <v>0</v>
      </c>
      <c r="AE25" s="35"/>
      <c r="AF25" s="96"/>
    </row>
    <row r="26" spans="1:32" s="12" customFormat="1" ht="18.75">
      <c r="A26" s="2" t="s">
        <v>14</v>
      </c>
      <c r="B26" s="34">
        <f>H26+J26+L26+N26+P26+R26+T26+V26+X26+Z26+AB26+AD26</f>
        <v>0</v>
      </c>
      <c r="C26" s="34">
        <f>H26</f>
        <v>0</v>
      </c>
      <c r="D26" s="34">
        <f>C26</f>
        <v>0</v>
      </c>
      <c r="E26" s="34">
        <f>I26+K26+M26+O26+Q26+S26+U26+W26+Y26+AA26+AC26+AE26</f>
        <v>0</v>
      </c>
      <c r="F26" s="34" t="e">
        <f>E26/B26*100</f>
        <v>#DIV/0!</v>
      </c>
      <c r="G26" s="34" t="e">
        <f>E26/C26*100</f>
        <v>#DIV/0!</v>
      </c>
      <c r="H26" s="35">
        <v>0</v>
      </c>
      <c r="I26" s="35">
        <v>0</v>
      </c>
      <c r="J26" s="35">
        <v>0</v>
      </c>
      <c r="K26" s="35"/>
      <c r="L26" s="35">
        <v>0</v>
      </c>
      <c r="M26" s="35"/>
      <c r="N26" s="35">
        <v>0</v>
      </c>
      <c r="O26" s="35"/>
      <c r="P26" s="35">
        <v>0</v>
      </c>
      <c r="Q26" s="35"/>
      <c r="R26" s="35">
        <v>0</v>
      </c>
      <c r="S26" s="35"/>
      <c r="T26" s="35">
        <v>0</v>
      </c>
      <c r="U26" s="35"/>
      <c r="V26" s="35">
        <v>0</v>
      </c>
      <c r="W26" s="35"/>
      <c r="X26" s="35">
        <v>0</v>
      </c>
      <c r="Y26" s="35"/>
      <c r="Z26" s="35">
        <v>0</v>
      </c>
      <c r="AA26" s="35"/>
      <c r="AB26" s="35">
        <v>0</v>
      </c>
      <c r="AC26" s="35"/>
      <c r="AD26" s="35">
        <v>0</v>
      </c>
      <c r="AE26" s="35"/>
      <c r="AF26" s="97"/>
    </row>
    <row r="27" spans="1:32" s="12" customFormat="1" ht="37.5">
      <c r="A27" s="71" t="s">
        <v>23</v>
      </c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95"/>
    </row>
    <row r="28" spans="1:32" s="12" customFormat="1" ht="18.75">
      <c r="A28" s="3" t="s">
        <v>16</v>
      </c>
      <c r="B28" s="32">
        <f>B30+B31+B29</f>
        <v>929.0000000000001</v>
      </c>
      <c r="C28" s="32">
        <f>C30+C31</f>
        <v>0</v>
      </c>
      <c r="D28" s="32">
        <f>C28</f>
        <v>0</v>
      </c>
      <c r="E28" s="32">
        <f>E30+E31</f>
        <v>0</v>
      </c>
      <c r="F28" s="32">
        <v>0</v>
      </c>
      <c r="G28" s="32" t="e">
        <f>E28/C28*100</f>
        <v>#DIV/0!</v>
      </c>
      <c r="H28" s="33">
        <f>H30+H31</f>
        <v>0</v>
      </c>
      <c r="I28" s="33">
        <f>I29+I30+I31</f>
        <v>0</v>
      </c>
      <c r="J28" s="33">
        <f>J30+J31</f>
        <v>206.443</v>
      </c>
      <c r="K28" s="33">
        <f>K29+K30+K31</f>
        <v>0</v>
      </c>
      <c r="L28" s="33">
        <f>L30+L31</f>
        <v>106.687</v>
      </c>
      <c r="M28" s="33">
        <f>M29+M30+M31</f>
        <v>0</v>
      </c>
      <c r="N28" s="33">
        <f>N30+N31</f>
        <v>106.687</v>
      </c>
      <c r="O28" s="33">
        <f>O29+O30+O31</f>
        <v>0</v>
      </c>
      <c r="P28" s="33">
        <f>P30+P31</f>
        <v>156.687</v>
      </c>
      <c r="Q28" s="33">
        <f>Q29+Q30+Q31</f>
        <v>0</v>
      </c>
      <c r="R28" s="33">
        <f>R29+R30+R31</f>
        <v>205.687</v>
      </c>
      <c r="S28" s="33">
        <f>S29+S30+S31</f>
        <v>0</v>
      </c>
      <c r="T28" s="33">
        <f>T30+T31+T29</f>
        <v>6.687</v>
      </c>
      <c r="U28" s="33">
        <f>U29+U30+U31</f>
        <v>0</v>
      </c>
      <c r="V28" s="33">
        <f>V30+V31</f>
        <v>6.687</v>
      </c>
      <c r="W28" s="33">
        <f>W29+W30+W31</f>
        <v>0</v>
      </c>
      <c r="X28" s="33">
        <f>X30+X31</f>
        <v>106.687</v>
      </c>
      <c r="Y28" s="33">
        <f>Y29+Y30+Y31</f>
        <v>0</v>
      </c>
      <c r="Z28" s="33">
        <f>Z30+Z31</f>
        <v>6.687</v>
      </c>
      <c r="AA28" s="33">
        <f>AA29+AA30+AA31</f>
        <v>0</v>
      </c>
      <c r="AB28" s="33">
        <f>AB30+AB31</f>
        <v>6.687</v>
      </c>
      <c r="AC28" s="33">
        <f>AC29+AC30+AC31</f>
        <v>0</v>
      </c>
      <c r="AD28" s="33">
        <f>AD30+AD31</f>
        <v>13.373999999999999</v>
      </c>
      <c r="AE28" s="33">
        <f>AE29+AE30+AE31</f>
        <v>0</v>
      </c>
      <c r="AF28" s="96"/>
    </row>
    <row r="29" spans="1:32" s="12" customFormat="1" ht="18.75">
      <c r="A29" s="2" t="s">
        <v>15</v>
      </c>
      <c r="B29" s="34">
        <f>H29+J29+L29+N29+P29+R29+T29+V29+X29+Z29+AB29+AD29</f>
        <v>19.7</v>
      </c>
      <c r="C29" s="34">
        <v>0</v>
      </c>
      <c r="D29" s="34">
        <v>0</v>
      </c>
      <c r="E29" s="34">
        <f>I29+K29+M29+O29+Q29+S29+U29+W29+Y29+AA29+AC29+AE29</f>
        <v>0</v>
      </c>
      <c r="F29" s="34">
        <v>0</v>
      </c>
      <c r="G29" s="34" t="e">
        <f>E29/C29*100</f>
        <v>#DIV/0!</v>
      </c>
      <c r="H29" s="35">
        <v>0</v>
      </c>
      <c r="I29" s="35">
        <v>0</v>
      </c>
      <c r="J29" s="35">
        <v>0</v>
      </c>
      <c r="K29" s="35"/>
      <c r="L29" s="35">
        <v>0</v>
      </c>
      <c r="M29" s="35"/>
      <c r="N29" s="35">
        <v>0</v>
      </c>
      <c r="O29" s="35"/>
      <c r="P29" s="35">
        <v>0</v>
      </c>
      <c r="Q29" s="35"/>
      <c r="R29" s="35">
        <v>19.7</v>
      </c>
      <c r="S29" s="35"/>
      <c r="T29" s="35">
        <v>0</v>
      </c>
      <c r="U29" s="35"/>
      <c r="V29" s="35">
        <v>0</v>
      </c>
      <c r="W29" s="35"/>
      <c r="X29" s="35">
        <v>0</v>
      </c>
      <c r="Y29" s="35"/>
      <c r="Z29" s="35">
        <v>0</v>
      </c>
      <c r="AA29" s="35"/>
      <c r="AB29" s="35">
        <v>0</v>
      </c>
      <c r="AC29" s="35"/>
      <c r="AD29" s="35">
        <v>0</v>
      </c>
      <c r="AE29" s="35"/>
      <c r="AF29" s="96"/>
    </row>
    <row r="30" spans="1:32" s="12" customFormat="1" ht="18.75">
      <c r="A30" s="2" t="s">
        <v>13</v>
      </c>
      <c r="B30" s="34">
        <f>H30+J30+L30+N30+P30+R30+T30+V30+X30+Z30+AB30+AD30</f>
        <v>244.10000000000002</v>
      </c>
      <c r="C30" s="34">
        <f>H30</f>
        <v>0</v>
      </c>
      <c r="D30" s="34">
        <f>C30</f>
        <v>0</v>
      </c>
      <c r="E30" s="34">
        <f>I30+K30+M30+O30+Q30+S30+U30+W30+Y30+AA30+AC30+AE30</f>
        <v>0</v>
      </c>
      <c r="F30" s="34">
        <v>0</v>
      </c>
      <c r="G30" s="34" t="e">
        <f>E30/C30*100</f>
        <v>#DIV/0!</v>
      </c>
      <c r="H30" s="35">
        <v>0</v>
      </c>
      <c r="I30" s="35">
        <v>0</v>
      </c>
      <c r="J30" s="35">
        <v>6</v>
      </c>
      <c r="K30" s="35"/>
      <c r="L30" s="35">
        <v>6</v>
      </c>
      <c r="M30" s="35"/>
      <c r="N30" s="35">
        <v>6</v>
      </c>
      <c r="O30" s="35"/>
      <c r="P30" s="35">
        <v>32.8</v>
      </c>
      <c r="Q30" s="35"/>
      <c r="R30" s="35">
        <v>155.3</v>
      </c>
      <c r="S30" s="35"/>
      <c r="T30" s="35">
        <v>6</v>
      </c>
      <c r="U30" s="35"/>
      <c r="V30" s="35">
        <v>6</v>
      </c>
      <c r="W30" s="35"/>
      <c r="X30" s="35">
        <v>6</v>
      </c>
      <c r="Y30" s="35"/>
      <c r="Z30" s="35">
        <v>6</v>
      </c>
      <c r="AA30" s="35"/>
      <c r="AB30" s="35">
        <v>6</v>
      </c>
      <c r="AC30" s="35"/>
      <c r="AD30" s="35">
        <v>8</v>
      </c>
      <c r="AE30" s="35"/>
      <c r="AF30" s="96"/>
    </row>
    <row r="31" spans="1:32" s="12" customFormat="1" ht="18.75">
      <c r="A31" s="2" t="s">
        <v>14</v>
      </c>
      <c r="B31" s="34">
        <f>H31+J31+L31+N31+P31+R31+T31+V31+X31+Z31+AB31+AD31</f>
        <v>665.2</v>
      </c>
      <c r="C31" s="34">
        <f>H31</f>
        <v>0</v>
      </c>
      <c r="D31" s="34">
        <f>C31</f>
        <v>0</v>
      </c>
      <c r="E31" s="34">
        <f>I31+K31+M31+O31+Q31+S31+U31+W31+Y31+AA31+AC31+AE31</f>
        <v>0</v>
      </c>
      <c r="F31" s="34">
        <v>0</v>
      </c>
      <c r="G31" s="34" t="e">
        <f>E31/C31*100</f>
        <v>#DIV/0!</v>
      </c>
      <c r="H31" s="35">
        <v>0</v>
      </c>
      <c r="I31" s="35">
        <v>0</v>
      </c>
      <c r="J31" s="35">
        <v>200.443</v>
      </c>
      <c r="K31" s="35"/>
      <c r="L31" s="35">
        <v>100.687</v>
      </c>
      <c r="M31" s="35"/>
      <c r="N31" s="35">
        <v>100.687</v>
      </c>
      <c r="O31" s="35"/>
      <c r="P31" s="35">
        <v>123.887</v>
      </c>
      <c r="Q31" s="35"/>
      <c r="R31" s="35">
        <v>30.687</v>
      </c>
      <c r="S31" s="35"/>
      <c r="T31" s="35">
        <v>0.687</v>
      </c>
      <c r="U31" s="35"/>
      <c r="V31" s="35">
        <v>0.687</v>
      </c>
      <c r="W31" s="35"/>
      <c r="X31" s="35">
        <v>100.687</v>
      </c>
      <c r="Y31" s="35"/>
      <c r="Z31" s="35">
        <v>0.687</v>
      </c>
      <c r="AA31" s="35"/>
      <c r="AB31" s="35">
        <v>0.687</v>
      </c>
      <c r="AC31" s="35"/>
      <c r="AD31" s="35">
        <v>5.374</v>
      </c>
      <c r="AE31" s="35"/>
      <c r="AF31" s="97"/>
    </row>
    <row r="32" spans="1:32" s="12" customFormat="1" ht="55.5" customHeight="1">
      <c r="A32" s="82" t="s">
        <v>75</v>
      </c>
      <c r="B32" s="83">
        <f>H32+J32+L32+N32+P32+R32+T32+V32+X32+Z32+AB32+AD32</f>
        <v>46.69999999999999</v>
      </c>
      <c r="C32" s="83">
        <f>H32</f>
        <v>0</v>
      </c>
      <c r="D32" s="83">
        <f>C32</f>
        <v>0</v>
      </c>
      <c r="E32" s="83">
        <f>I32+K32+M32+O32+Q32+S32+U32+W32+Y32+AA32+AC32+AE32</f>
        <v>0</v>
      </c>
      <c r="F32" s="83">
        <f>E32/B32*100</f>
        <v>0</v>
      </c>
      <c r="G32" s="83" t="e">
        <f>E32/C32*100</f>
        <v>#DIV/0!</v>
      </c>
      <c r="H32" s="50">
        <v>0</v>
      </c>
      <c r="I32" s="50">
        <v>0</v>
      </c>
      <c r="J32" s="50">
        <v>0.443</v>
      </c>
      <c r="K32" s="50"/>
      <c r="L32" s="50">
        <v>0.687</v>
      </c>
      <c r="M32" s="50"/>
      <c r="N32" s="50">
        <v>0.687</v>
      </c>
      <c r="O32" s="50"/>
      <c r="P32" s="50">
        <v>5.387</v>
      </c>
      <c r="Q32" s="50"/>
      <c r="R32" s="50">
        <v>30.687</v>
      </c>
      <c r="S32" s="50"/>
      <c r="T32" s="50">
        <v>0.687</v>
      </c>
      <c r="U32" s="50"/>
      <c r="V32" s="50">
        <v>0.687</v>
      </c>
      <c r="W32" s="50"/>
      <c r="X32" s="50">
        <v>0.687</v>
      </c>
      <c r="Y32" s="50"/>
      <c r="Z32" s="50">
        <v>0.687</v>
      </c>
      <c r="AA32" s="50"/>
      <c r="AB32" s="50">
        <v>0.687</v>
      </c>
      <c r="AC32" s="50"/>
      <c r="AD32" s="50">
        <v>5.374</v>
      </c>
      <c r="AE32" s="50"/>
      <c r="AF32" s="50"/>
    </row>
    <row r="33" spans="1:32" s="12" customFormat="1" ht="41.25" customHeight="1">
      <c r="A33" s="71" t="s">
        <v>24</v>
      </c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95"/>
    </row>
    <row r="34" spans="1:32" s="12" customFormat="1" ht="18.75">
      <c r="A34" s="3" t="s">
        <v>16</v>
      </c>
      <c r="B34" s="32">
        <f>B36+B37+B35</f>
        <v>600</v>
      </c>
      <c r="C34" s="32">
        <f>C36+C37</f>
        <v>0</v>
      </c>
      <c r="D34" s="32">
        <f>C34</f>
        <v>0</v>
      </c>
      <c r="E34" s="32">
        <f>E36+E37</f>
        <v>0</v>
      </c>
      <c r="F34" s="32">
        <v>0</v>
      </c>
      <c r="G34" s="32" t="e">
        <f>E34/C34*100</f>
        <v>#DIV/0!</v>
      </c>
      <c r="H34" s="33">
        <f>H36+H37+H35</f>
        <v>0</v>
      </c>
      <c r="I34" s="33">
        <f>I35+I36+I37</f>
        <v>0</v>
      </c>
      <c r="J34" s="33">
        <f>J36+J37+J35</f>
        <v>0</v>
      </c>
      <c r="K34" s="33">
        <f>K35+K36+K37</f>
        <v>0</v>
      </c>
      <c r="L34" s="33">
        <f>L36+L37+L35</f>
        <v>0</v>
      </c>
      <c r="M34" s="33">
        <f>M35+M36+M37</f>
        <v>0</v>
      </c>
      <c r="N34" s="33">
        <f>N36+N37+N35</f>
        <v>0</v>
      </c>
      <c r="O34" s="33">
        <f>O35+O36+O37</f>
        <v>0</v>
      </c>
      <c r="P34" s="33">
        <f>P36+P37+P35</f>
        <v>600</v>
      </c>
      <c r="Q34" s="33">
        <f>Q35+Q36+Q37</f>
        <v>0</v>
      </c>
      <c r="R34" s="33">
        <f>R36+R37+R35</f>
        <v>0</v>
      </c>
      <c r="S34" s="33">
        <f>S35+S36+S37</f>
        <v>0</v>
      </c>
      <c r="T34" s="33">
        <f>T36+T37+T35</f>
        <v>0</v>
      </c>
      <c r="U34" s="33">
        <f>U35+U36+U37</f>
        <v>0</v>
      </c>
      <c r="V34" s="33">
        <f>V37+V36+V35</f>
        <v>0</v>
      </c>
      <c r="W34" s="33">
        <f>W35+W36+W37</f>
        <v>0</v>
      </c>
      <c r="X34" s="33">
        <f>X36+X37+X35</f>
        <v>0</v>
      </c>
      <c r="Y34" s="33">
        <f>Y35+Y36+Y37</f>
        <v>0</v>
      </c>
      <c r="Z34" s="33">
        <f>Z36+Z37+Z35</f>
        <v>0</v>
      </c>
      <c r="AA34" s="33">
        <f>AA35+AA36+AA37</f>
        <v>0</v>
      </c>
      <c r="AB34" s="33">
        <f>AB36+AB37+AB35</f>
        <v>0</v>
      </c>
      <c r="AC34" s="33">
        <f>AC35+AC36+AC37</f>
        <v>0</v>
      </c>
      <c r="AD34" s="33">
        <f>AD36+AD37+AD35</f>
        <v>0</v>
      </c>
      <c r="AE34" s="33">
        <f>AE35+AE36+AE37</f>
        <v>0</v>
      </c>
      <c r="AF34" s="96"/>
    </row>
    <row r="35" spans="1:32" s="12" customFormat="1" ht="18.75">
      <c r="A35" s="2" t="s">
        <v>15</v>
      </c>
      <c r="B35" s="34">
        <f>H35+J35+L35+N35+P35+R35+T35+V35+X35+Z35+AB35+AD35</f>
        <v>0</v>
      </c>
      <c r="C35" s="34">
        <v>0</v>
      </c>
      <c r="D35" s="34">
        <v>0</v>
      </c>
      <c r="E35" s="34">
        <f>I35+K35+M35+O35+Q35+S35+U35+W35+Y35+AA35+AC35+AE35</f>
        <v>0</v>
      </c>
      <c r="F35" s="34" t="e">
        <f>E35/B35*100</f>
        <v>#DIV/0!</v>
      </c>
      <c r="G35" s="34" t="e">
        <f>E35/C35*100</f>
        <v>#DIV/0!</v>
      </c>
      <c r="H35" s="35">
        <v>0</v>
      </c>
      <c r="I35" s="35">
        <v>0</v>
      </c>
      <c r="J35" s="35">
        <v>0</v>
      </c>
      <c r="K35" s="35"/>
      <c r="L35" s="35">
        <v>0</v>
      </c>
      <c r="M35" s="35"/>
      <c r="N35" s="35">
        <v>0</v>
      </c>
      <c r="O35" s="35"/>
      <c r="P35" s="35">
        <v>0</v>
      </c>
      <c r="Q35" s="35"/>
      <c r="R35" s="35">
        <v>0</v>
      </c>
      <c r="S35" s="35"/>
      <c r="T35" s="35">
        <v>0</v>
      </c>
      <c r="U35" s="35"/>
      <c r="V35" s="35">
        <v>0</v>
      </c>
      <c r="W35" s="35"/>
      <c r="X35" s="35">
        <v>0</v>
      </c>
      <c r="Y35" s="35"/>
      <c r="Z35" s="35">
        <v>0</v>
      </c>
      <c r="AA35" s="35"/>
      <c r="AB35" s="35">
        <v>0</v>
      </c>
      <c r="AC35" s="35"/>
      <c r="AD35" s="35">
        <v>0</v>
      </c>
      <c r="AE35" s="35"/>
      <c r="AF35" s="96"/>
    </row>
    <row r="36" spans="1:32" s="12" customFormat="1" ht="18.75">
      <c r="A36" s="2" t="s">
        <v>13</v>
      </c>
      <c r="B36" s="34">
        <f>H36+J36+L36+N36+P36+R36+T36+V36+X36+Z36+AB36+AD36</f>
        <v>510</v>
      </c>
      <c r="C36" s="34">
        <f>H36</f>
        <v>0</v>
      </c>
      <c r="D36" s="34">
        <f>C36</f>
        <v>0</v>
      </c>
      <c r="E36" s="34">
        <f>I36+K36+M36+O36+Q36+S36+U36+W36+Y36+AA36+AC36+AE36</f>
        <v>0</v>
      </c>
      <c r="F36" s="34">
        <v>0</v>
      </c>
      <c r="G36" s="34" t="e">
        <f>E36/C36*100</f>
        <v>#DIV/0!</v>
      </c>
      <c r="H36" s="35">
        <v>0</v>
      </c>
      <c r="I36" s="35">
        <v>0</v>
      </c>
      <c r="J36" s="35">
        <v>0</v>
      </c>
      <c r="K36" s="35"/>
      <c r="L36" s="35">
        <v>0</v>
      </c>
      <c r="M36" s="35"/>
      <c r="N36" s="35">
        <v>0</v>
      </c>
      <c r="O36" s="35"/>
      <c r="P36" s="35">
        <v>510</v>
      </c>
      <c r="Q36" s="35"/>
      <c r="R36" s="35">
        <v>0</v>
      </c>
      <c r="S36" s="35"/>
      <c r="T36" s="35">
        <v>0</v>
      </c>
      <c r="U36" s="35"/>
      <c r="V36" s="35">
        <v>0</v>
      </c>
      <c r="W36" s="35"/>
      <c r="X36" s="35">
        <v>0</v>
      </c>
      <c r="Y36" s="35"/>
      <c r="Z36" s="35">
        <v>0</v>
      </c>
      <c r="AA36" s="35"/>
      <c r="AB36" s="35">
        <v>0</v>
      </c>
      <c r="AC36" s="35"/>
      <c r="AD36" s="35">
        <v>0</v>
      </c>
      <c r="AE36" s="35"/>
      <c r="AF36" s="96"/>
    </row>
    <row r="37" spans="1:32" s="12" customFormat="1" ht="20.25" customHeight="1">
      <c r="A37" s="2" t="s">
        <v>14</v>
      </c>
      <c r="B37" s="34">
        <f>H37+J37+L37+N37+P37+R37+T37+V37+X37+Z37+AB37+AD37</f>
        <v>90</v>
      </c>
      <c r="C37" s="34">
        <f>H37</f>
        <v>0</v>
      </c>
      <c r="D37" s="34">
        <f>C37</f>
        <v>0</v>
      </c>
      <c r="E37" s="34">
        <f>I37+K37+M37+O37+Q37+S37+U37+W37+Y37+AA37+AC37+AE37</f>
        <v>0</v>
      </c>
      <c r="F37" s="34">
        <v>0</v>
      </c>
      <c r="G37" s="34" t="e">
        <f>E37/C37*100</f>
        <v>#DIV/0!</v>
      </c>
      <c r="H37" s="35">
        <v>0</v>
      </c>
      <c r="I37" s="35">
        <v>0</v>
      </c>
      <c r="J37" s="35">
        <v>0</v>
      </c>
      <c r="K37" s="35"/>
      <c r="L37" s="35">
        <v>0</v>
      </c>
      <c r="M37" s="35"/>
      <c r="N37" s="35">
        <v>0</v>
      </c>
      <c r="O37" s="35"/>
      <c r="P37" s="35">
        <v>90</v>
      </c>
      <c r="Q37" s="35"/>
      <c r="R37" s="35">
        <v>0</v>
      </c>
      <c r="S37" s="35"/>
      <c r="T37" s="35">
        <v>0</v>
      </c>
      <c r="U37" s="35"/>
      <c r="V37" s="35">
        <v>0</v>
      </c>
      <c r="W37" s="35"/>
      <c r="X37" s="35">
        <v>0</v>
      </c>
      <c r="Y37" s="35"/>
      <c r="Z37" s="35">
        <v>0</v>
      </c>
      <c r="AA37" s="35"/>
      <c r="AB37" s="35">
        <v>0</v>
      </c>
      <c r="AC37" s="35"/>
      <c r="AD37" s="35">
        <v>0</v>
      </c>
      <c r="AE37" s="35"/>
      <c r="AF37" s="97"/>
    </row>
    <row r="38" spans="1:32" s="12" customFormat="1" ht="56.25" customHeight="1">
      <c r="A38" s="82" t="s">
        <v>75</v>
      </c>
      <c r="B38" s="83">
        <f>H38+J38+L38+N38+P38+R38+T38+V38+X38+Z38+AB38+AD38</f>
        <v>90</v>
      </c>
      <c r="C38" s="83">
        <f>H38</f>
        <v>0</v>
      </c>
      <c r="D38" s="83">
        <f>C38</f>
        <v>0</v>
      </c>
      <c r="E38" s="83">
        <f>I38+K38+M38+O38+Q38+S38+U38+W38+Y38+AA38+AC38+AE38</f>
        <v>0</v>
      </c>
      <c r="F38" s="83">
        <v>0</v>
      </c>
      <c r="G38" s="83" t="e">
        <f>E38/C38*100</f>
        <v>#DIV/0!</v>
      </c>
      <c r="H38" s="50">
        <v>0</v>
      </c>
      <c r="I38" s="50">
        <v>0</v>
      </c>
      <c r="J38" s="50">
        <v>0</v>
      </c>
      <c r="K38" s="50"/>
      <c r="L38" s="50">
        <v>0</v>
      </c>
      <c r="M38" s="50"/>
      <c r="N38" s="50">
        <v>0</v>
      </c>
      <c r="O38" s="50"/>
      <c r="P38" s="50">
        <v>90</v>
      </c>
      <c r="Q38" s="50"/>
      <c r="R38" s="50">
        <v>0</v>
      </c>
      <c r="S38" s="50"/>
      <c r="T38" s="50">
        <v>0</v>
      </c>
      <c r="U38" s="50"/>
      <c r="V38" s="50">
        <v>0</v>
      </c>
      <c r="W38" s="50"/>
      <c r="X38" s="50">
        <v>0</v>
      </c>
      <c r="Y38" s="50"/>
      <c r="Z38" s="50">
        <v>0</v>
      </c>
      <c r="AA38" s="50"/>
      <c r="AB38" s="50">
        <v>0</v>
      </c>
      <c r="AC38" s="50"/>
      <c r="AD38" s="50">
        <v>0</v>
      </c>
      <c r="AE38" s="50"/>
      <c r="AF38" s="85"/>
    </row>
    <row r="39" spans="1:32" s="12" customFormat="1" ht="56.25">
      <c r="A39" s="71" t="s">
        <v>25</v>
      </c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95"/>
    </row>
    <row r="40" spans="1:32" s="12" customFormat="1" ht="18.75">
      <c r="A40" s="3" t="s">
        <v>16</v>
      </c>
      <c r="B40" s="32">
        <f>B42+B43</f>
        <v>144.6</v>
      </c>
      <c r="C40" s="32">
        <f>C42+C43</f>
        <v>0</v>
      </c>
      <c r="D40" s="32">
        <f>C40</f>
        <v>0</v>
      </c>
      <c r="E40" s="32">
        <f>E42+E43</f>
        <v>0</v>
      </c>
      <c r="F40" s="32">
        <v>0</v>
      </c>
      <c r="G40" s="32" t="e">
        <f>E40/C40*100</f>
        <v>#DIV/0!</v>
      </c>
      <c r="H40" s="33">
        <f aca="true" t="shared" si="6" ref="H40:AD40">H42+H43+H41</f>
        <v>0</v>
      </c>
      <c r="I40" s="33">
        <f>I41+I42+I43</f>
        <v>0</v>
      </c>
      <c r="J40" s="33">
        <f t="shared" si="6"/>
        <v>42.8</v>
      </c>
      <c r="K40" s="33">
        <f>K41+K42+K43</f>
        <v>0</v>
      </c>
      <c r="L40" s="33">
        <f t="shared" si="6"/>
        <v>101.8</v>
      </c>
      <c r="M40" s="33">
        <f>M41+M42+M43</f>
        <v>0</v>
      </c>
      <c r="N40" s="33">
        <f t="shared" si="6"/>
        <v>0</v>
      </c>
      <c r="O40" s="33">
        <f>O41+O42+O43</f>
        <v>0</v>
      </c>
      <c r="P40" s="33">
        <f t="shared" si="6"/>
        <v>0</v>
      </c>
      <c r="Q40" s="33">
        <f>Q41+Q42+Q43</f>
        <v>0</v>
      </c>
      <c r="R40" s="33">
        <f t="shared" si="6"/>
        <v>0</v>
      </c>
      <c r="S40" s="33">
        <f>S41+S42+S43</f>
        <v>0</v>
      </c>
      <c r="T40" s="33">
        <f t="shared" si="6"/>
        <v>0</v>
      </c>
      <c r="U40" s="33">
        <f>U41+U42+U43</f>
        <v>0</v>
      </c>
      <c r="V40" s="33">
        <f t="shared" si="6"/>
        <v>0</v>
      </c>
      <c r="W40" s="33">
        <f>W41+W42+W43</f>
        <v>0</v>
      </c>
      <c r="X40" s="33">
        <f t="shared" si="6"/>
        <v>0</v>
      </c>
      <c r="Y40" s="33">
        <f>Y41+Y42+Y43</f>
        <v>0</v>
      </c>
      <c r="Z40" s="33">
        <f t="shared" si="6"/>
        <v>0</v>
      </c>
      <c r="AA40" s="33">
        <f>AA41+AA42+AA43</f>
        <v>0</v>
      </c>
      <c r="AB40" s="33">
        <f t="shared" si="6"/>
        <v>0</v>
      </c>
      <c r="AC40" s="33">
        <f>AC41+AC42+AC43</f>
        <v>0</v>
      </c>
      <c r="AD40" s="33">
        <f t="shared" si="6"/>
        <v>0</v>
      </c>
      <c r="AE40" s="33">
        <f>AE41+AE42+AE43</f>
        <v>0</v>
      </c>
      <c r="AF40" s="96"/>
    </row>
    <row r="41" spans="1:32" s="68" customFormat="1" ht="18.75">
      <c r="A41" s="2" t="s">
        <v>15</v>
      </c>
      <c r="B41" s="34">
        <f>H41+J41+L41+N41+P41+R41+T41+V41+X41+Z41+AB41+AD41</f>
        <v>0</v>
      </c>
      <c r="C41" s="34">
        <v>0</v>
      </c>
      <c r="D41" s="34">
        <v>0</v>
      </c>
      <c r="E41" s="34">
        <f>I41+K41+M41+O41+Q41+S41+U41+W41+Y41+AA41+AC41+AE41</f>
        <v>0</v>
      </c>
      <c r="F41" s="34" t="e">
        <f>E41/B41*100</f>
        <v>#DIV/0!</v>
      </c>
      <c r="G41" s="34" t="e">
        <f>E41/C41*100</f>
        <v>#DIV/0!</v>
      </c>
      <c r="H41" s="35">
        <v>0</v>
      </c>
      <c r="I41" s="35">
        <v>0</v>
      </c>
      <c r="J41" s="35">
        <v>0</v>
      </c>
      <c r="K41" s="35"/>
      <c r="L41" s="35">
        <v>0</v>
      </c>
      <c r="M41" s="35"/>
      <c r="N41" s="35">
        <v>0</v>
      </c>
      <c r="O41" s="35"/>
      <c r="P41" s="35">
        <v>0</v>
      </c>
      <c r="Q41" s="35"/>
      <c r="R41" s="35">
        <v>0</v>
      </c>
      <c r="S41" s="35"/>
      <c r="T41" s="35">
        <v>0</v>
      </c>
      <c r="U41" s="35"/>
      <c r="V41" s="35">
        <v>0</v>
      </c>
      <c r="W41" s="35"/>
      <c r="X41" s="35">
        <v>0</v>
      </c>
      <c r="Y41" s="35"/>
      <c r="Z41" s="35">
        <v>0</v>
      </c>
      <c r="AA41" s="35"/>
      <c r="AB41" s="35">
        <v>0</v>
      </c>
      <c r="AC41" s="35"/>
      <c r="AD41" s="35">
        <v>0</v>
      </c>
      <c r="AE41" s="35"/>
      <c r="AF41" s="96"/>
    </row>
    <row r="42" spans="1:32" s="12" customFormat="1" ht="18.75">
      <c r="A42" s="2" t="s">
        <v>13</v>
      </c>
      <c r="B42" s="34">
        <f>H42+J42+L42+N42+P42+R42+T42+V42+X42+Z42+AB42+AD42</f>
        <v>0</v>
      </c>
      <c r="C42" s="34">
        <f>H42</f>
        <v>0</v>
      </c>
      <c r="D42" s="34">
        <f>C42</f>
        <v>0</v>
      </c>
      <c r="E42" s="34">
        <f>I42+K42+M42+O42+Q42+S42+U42+W42+Y42+AA42+AC42+AE42</f>
        <v>0</v>
      </c>
      <c r="F42" s="34" t="e">
        <f>E42/B42*100</f>
        <v>#DIV/0!</v>
      </c>
      <c r="G42" s="34" t="e">
        <f>E42/C42*100</f>
        <v>#DIV/0!</v>
      </c>
      <c r="H42" s="35">
        <v>0</v>
      </c>
      <c r="I42" s="35">
        <v>0</v>
      </c>
      <c r="J42" s="35">
        <v>0</v>
      </c>
      <c r="K42" s="35"/>
      <c r="L42" s="35">
        <v>0</v>
      </c>
      <c r="M42" s="35"/>
      <c r="N42" s="35">
        <v>0</v>
      </c>
      <c r="O42" s="35"/>
      <c r="P42" s="35">
        <v>0</v>
      </c>
      <c r="Q42" s="35"/>
      <c r="R42" s="35">
        <v>0</v>
      </c>
      <c r="S42" s="35"/>
      <c r="T42" s="35">
        <v>0</v>
      </c>
      <c r="U42" s="35"/>
      <c r="V42" s="35">
        <v>0</v>
      </c>
      <c r="W42" s="35"/>
      <c r="X42" s="35">
        <v>0</v>
      </c>
      <c r="Y42" s="35"/>
      <c r="Z42" s="35">
        <v>0</v>
      </c>
      <c r="AA42" s="35"/>
      <c r="AB42" s="35">
        <v>0</v>
      </c>
      <c r="AC42" s="35"/>
      <c r="AD42" s="35">
        <v>0</v>
      </c>
      <c r="AE42" s="35"/>
      <c r="AF42" s="96"/>
    </row>
    <row r="43" spans="1:32" s="12" customFormat="1" ht="18.75">
      <c r="A43" s="2" t="s">
        <v>14</v>
      </c>
      <c r="B43" s="34">
        <f>H43+J43+L43</f>
        <v>144.6</v>
      </c>
      <c r="C43" s="34">
        <f>H43</f>
        <v>0</v>
      </c>
      <c r="D43" s="34">
        <f>C43</f>
        <v>0</v>
      </c>
      <c r="E43" s="34">
        <f>I43+K43+M43+O43+Q43+S43+U43+W43+Y43+AA43+AC43+AE43</f>
        <v>0</v>
      </c>
      <c r="F43" s="34">
        <v>0</v>
      </c>
      <c r="G43" s="34" t="e">
        <f>E43/C43*100</f>
        <v>#DIV/0!</v>
      </c>
      <c r="H43" s="35">
        <v>0</v>
      </c>
      <c r="I43" s="35">
        <v>0</v>
      </c>
      <c r="J43" s="35">
        <v>42.8</v>
      </c>
      <c r="K43" s="35"/>
      <c r="L43" s="35">
        <v>101.8</v>
      </c>
      <c r="M43" s="35"/>
      <c r="N43" s="35">
        <v>0</v>
      </c>
      <c r="O43" s="35"/>
      <c r="P43" s="35">
        <v>0</v>
      </c>
      <c r="Q43" s="35"/>
      <c r="R43" s="35">
        <v>0</v>
      </c>
      <c r="S43" s="35"/>
      <c r="T43" s="35">
        <v>0</v>
      </c>
      <c r="U43" s="35"/>
      <c r="V43" s="35">
        <v>0</v>
      </c>
      <c r="W43" s="35"/>
      <c r="X43" s="35">
        <v>0</v>
      </c>
      <c r="Y43" s="35"/>
      <c r="Z43" s="35">
        <v>0</v>
      </c>
      <c r="AA43" s="35"/>
      <c r="AB43" s="35">
        <v>0</v>
      </c>
      <c r="AC43" s="35"/>
      <c r="AD43" s="35">
        <v>0</v>
      </c>
      <c r="AE43" s="35"/>
      <c r="AF43" s="97"/>
    </row>
    <row r="44" spans="1:32" s="12" customFormat="1" ht="113.25" customHeight="1">
      <c r="A44" s="71" t="s">
        <v>37</v>
      </c>
      <c r="B44" s="32"/>
      <c r="C44" s="32"/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98" t="s">
        <v>77</v>
      </c>
    </row>
    <row r="45" spans="1:32" s="12" customFormat="1" ht="18.75">
      <c r="A45" s="3" t="s">
        <v>16</v>
      </c>
      <c r="B45" s="32">
        <f>B47+B48</f>
        <v>29736.299999999996</v>
      </c>
      <c r="C45" s="32">
        <f>C47+C48</f>
        <v>1390.35</v>
      </c>
      <c r="D45" s="32">
        <f>C45</f>
        <v>1390.35</v>
      </c>
      <c r="E45" s="32">
        <f>E47+E48</f>
        <v>1040.753</v>
      </c>
      <c r="F45" s="32">
        <v>0</v>
      </c>
      <c r="G45" s="32">
        <f>E45/C45*100</f>
        <v>74.85546804761391</v>
      </c>
      <c r="H45" s="33">
        <f aca="true" t="shared" si="7" ref="H45:AD45">H47+H48+H46</f>
        <v>1390.35</v>
      </c>
      <c r="I45" s="33">
        <f>I46+I47+I48</f>
        <v>1040.753</v>
      </c>
      <c r="J45" s="33">
        <f t="shared" si="7"/>
        <v>2933.302</v>
      </c>
      <c r="K45" s="33">
        <f>K46+K47+K48</f>
        <v>0</v>
      </c>
      <c r="L45" s="33">
        <f t="shared" si="7"/>
        <v>2271.8</v>
      </c>
      <c r="M45" s="33">
        <f>M46+M47+M48</f>
        <v>0</v>
      </c>
      <c r="N45" s="33">
        <f t="shared" si="7"/>
        <v>2393.15</v>
      </c>
      <c r="O45" s="33">
        <f>O46+O47+O48</f>
        <v>0</v>
      </c>
      <c r="P45" s="33">
        <f t="shared" si="7"/>
        <v>3720.4</v>
      </c>
      <c r="Q45" s="33">
        <f>Q46+Q47+Q48</f>
        <v>0</v>
      </c>
      <c r="R45" s="33">
        <f t="shared" si="7"/>
        <v>4274.6</v>
      </c>
      <c r="S45" s="33">
        <f>S46+S47+S48</f>
        <v>0</v>
      </c>
      <c r="T45" s="33">
        <f t="shared" si="7"/>
        <v>2681.35</v>
      </c>
      <c r="U45" s="33">
        <f>U46+U47+U48</f>
        <v>0</v>
      </c>
      <c r="V45" s="33">
        <f t="shared" si="7"/>
        <v>2313.5</v>
      </c>
      <c r="W45" s="33">
        <f>W46+W47+W48</f>
        <v>0</v>
      </c>
      <c r="X45" s="33">
        <f t="shared" si="7"/>
        <v>2013</v>
      </c>
      <c r="Y45" s="33">
        <f>Y46+Y47+Y48</f>
        <v>0</v>
      </c>
      <c r="Z45" s="33">
        <f t="shared" si="7"/>
        <v>1840.35</v>
      </c>
      <c r="AA45" s="33">
        <f>AA46+AA47+AA48</f>
        <v>0</v>
      </c>
      <c r="AB45" s="33">
        <f t="shared" si="7"/>
        <v>1677</v>
      </c>
      <c r="AC45" s="33">
        <f>AC46+AC47+AC48</f>
        <v>0</v>
      </c>
      <c r="AD45" s="33">
        <f t="shared" si="7"/>
        <v>2227.498</v>
      </c>
      <c r="AE45" s="33">
        <f>AE46+AE47+AE48</f>
        <v>0</v>
      </c>
      <c r="AF45" s="99"/>
    </row>
    <row r="46" spans="1:32" s="68" customFormat="1" ht="18.75">
      <c r="A46" s="2" t="s">
        <v>15</v>
      </c>
      <c r="B46" s="34">
        <f>H46+J46+L46+N46+P46+R46+T46+V46+X46+Z46+AB46+AD46</f>
        <v>0</v>
      </c>
      <c r="C46" s="34">
        <f>H46</f>
        <v>0</v>
      </c>
      <c r="D46" s="34">
        <f>C46</f>
        <v>0</v>
      </c>
      <c r="E46" s="34">
        <f>I46+K46+M46+O46+Q46+S46+U46+W46+Y46+AA46+AC46+AE46</f>
        <v>0</v>
      </c>
      <c r="F46" s="34" t="e">
        <f>E46/B46*100</f>
        <v>#DIV/0!</v>
      </c>
      <c r="G46" s="34" t="e">
        <f>E46/C46*100</f>
        <v>#DIV/0!</v>
      </c>
      <c r="H46" s="35">
        <v>0</v>
      </c>
      <c r="I46" s="35">
        <v>0</v>
      </c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99"/>
    </row>
    <row r="47" spans="1:32" s="12" customFormat="1" ht="18.75">
      <c r="A47" s="2" t="s">
        <v>13</v>
      </c>
      <c r="B47" s="34">
        <f>H47+J47+L47+N47+P47+R47+T47+V47+X47+Z47+AB47+AD47</f>
        <v>0</v>
      </c>
      <c r="C47" s="34">
        <f>H47</f>
        <v>0</v>
      </c>
      <c r="D47" s="34">
        <f>C47</f>
        <v>0</v>
      </c>
      <c r="E47" s="34">
        <f>I47+K47+M47+O47+Q47+S47+U47+W47+Y47+AA47+AC47+AE47</f>
        <v>0</v>
      </c>
      <c r="F47" s="34" t="e">
        <f>E47/B47*100</f>
        <v>#DIV/0!</v>
      </c>
      <c r="G47" s="34" t="e">
        <f>E47/C47*100</f>
        <v>#DIV/0!</v>
      </c>
      <c r="H47" s="35">
        <v>0</v>
      </c>
      <c r="I47" s="35">
        <v>0</v>
      </c>
      <c r="J47" s="35">
        <v>0</v>
      </c>
      <c r="K47" s="35"/>
      <c r="L47" s="35">
        <v>0</v>
      </c>
      <c r="M47" s="35"/>
      <c r="N47" s="35">
        <v>0</v>
      </c>
      <c r="O47" s="35"/>
      <c r="P47" s="35">
        <v>0</v>
      </c>
      <c r="Q47" s="35"/>
      <c r="R47" s="35">
        <v>0</v>
      </c>
      <c r="S47" s="35"/>
      <c r="T47" s="35">
        <v>0</v>
      </c>
      <c r="U47" s="35"/>
      <c r="V47" s="35">
        <v>0</v>
      </c>
      <c r="W47" s="35"/>
      <c r="X47" s="35">
        <v>0</v>
      </c>
      <c r="Y47" s="35"/>
      <c r="Z47" s="35">
        <v>0</v>
      </c>
      <c r="AA47" s="35"/>
      <c r="AB47" s="35">
        <v>0</v>
      </c>
      <c r="AC47" s="35"/>
      <c r="AD47" s="35">
        <v>0</v>
      </c>
      <c r="AE47" s="35"/>
      <c r="AF47" s="99"/>
    </row>
    <row r="48" spans="1:32" s="12" customFormat="1" ht="18.75">
      <c r="A48" s="2" t="s">
        <v>14</v>
      </c>
      <c r="B48" s="34">
        <f>H48+J48+L48+N48+P48+R48+T48+V48+X48+Z48++AB48++AD48</f>
        <v>29736.299999999996</v>
      </c>
      <c r="C48" s="34">
        <f>H48</f>
        <v>1390.35</v>
      </c>
      <c r="D48" s="34">
        <f>C48</f>
        <v>1390.35</v>
      </c>
      <c r="E48" s="34">
        <f>I48+K48+M48+O48+Q48+S48+U48+W48+Y48+AA48+AC48+AE48</f>
        <v>1040.753</v>
      </c>
      <c r="F48" s="34">
        <v>0</v>
      </c>
      <c r="G48" s="34">
        <f>E48/C48*100</f>
        <v>74.85546804761391</v>
      </c>
      <c r="H48" s="35">
        <v>1390.35</v>
      </c>
      <c r="I48" s="35">
        <v>1040.753</v>
      </c>
      <c r="J48" s="35">
        <v>2933.302</v>
      </c>
      <c r="K48" s="35"/>
      <c r="L48" s="35">
        <v>2271.8</v>
      </c>
      <c r="M48" s="35"/>
      <c r="N48" s="35">
        <v>2393.15</v>
      </c>
      <c r="O48" s="35"/>
      <c r="P48" s="35">
        <v>3720.4</v>
      </c>
      <c r="Q48" s="35"/>
      <c r="R48" s="35">
        <v>4274.6</v>
      </c>
      <c r="S48" s="35"/>
      <c r="T48" s="35">
        <v>2681.35</v>
      </c>
      <c r="U48" s="35"/>
      <c r="V48" s="35">
        <v>2313.5</v>
      </c>
      <c r="W48" s="35"/>
      <c r="X48" s="35">
        <v>2013</v>
      </c>
      <c r="Y48" s="35"/>
      <c r="Z48" s="35">
        <v>1840.35</v>
      </c>
      <c r="AA48" s="35"/>
      <c r="AB48" s="35">
        <v>1677</v>
      </c>
      <c r="AC48" s="35"/>
      <c r="AD48" s="35">
        <v>2227.498</v>
      </c>
      <c r="AE48" s="35"/>
      <c r="AF48" s="100"/>
    </row>
    <row r="49" spans="1:32" s="12" customFormat="1" ht="24" customHeight="1">
      <c r="A49" s="73" t="s">
        <v>33</v>
      </c>
      <c r="B49" s="40"/>
      <c r="C49" s="40"/>
      <c r="D49" s="40"/>
      <c r="E49" s="40"/>
      <c r="F49" s="40"/>
      <c r="G49" s="40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s="21" customFormat="1" ht="18.75">
      <c r="A50" s="37" t="s">
        <v>16</v>
      </c>
      <c r="B50" s="40">
        <f>B51+B52+B53</f>
        <v>23582.1</v>
      </c>
      <c r="C50" s="40">
        <f>C51+C52+C53</f>
        <v>1864.4</v>
      </c>
      <c r="D50" s="40">
        <f>D51+D52+D53</f>
        <v>1864.4</v>
      </c>
      <c r="E50" s="40">
        <f>E51+E52+E53</f>
        <v>1118.236</v>
      </c>
      <c r="F50" s="40">
        <f>E50/B50*100</f>
        <v>4.741884734608029</v>
      </c>
      <c r="G50" s="40">
        <f>E50/C50*100</f>
        <v>59.978330830293935</v>
      </c>
      <c r="H50" s="41">
        <f>H51+H52+H53</f>
        <v>1864.4</v>
      </c>
      <c r="I50" s="41">
        <f>I51+I52+I53</f>
        <v>1118.236</v>
      </c>
      <c r="J50" s="41">
        <f>J51+J52+J53</f>
        <v>1605</v>
      </c>
      <c r="K50" s="41">
        <f>K51+K52+K53</f>
        <v>0</v>
      </c>
      <c r="L50" s="41">
        <f aca="true" t="shared" si="8" ref="L50:AD50">L52+L53</f>
        <v>1876.9</v>
      </c>
      <c r="M50" s="41">
        <f>M51+M52+M53</f>
        <v>0</v>
      </c>
      <c r="N50" s="41">
        <f t="shared" si="8"/>
        <v>2501.8</v>
      </c>
      <c r="O50" s="41">
        <f>O51+O52+O53</f>
        <v>0</v>
      </c>
      <c r="P50" s="41">
        <f t="shared" si="8"/>
        <v>2547.7</v>
      </c>
      <c r="Q50" s="41">
        <f>Q51+Q52+Q53</f>
        <v>0</v>
      </c>
      <c r="R50" s="41">
        <f t="shared" si="8"/>
        <v>1871.9</v>
      </c>
      <c r="S50" s="41">
        <f>S51+S52+S53</f>
        <v>0</v>
      </c>
      <c r="T50" s="41">
        <f t="shared" si="8"/>
        <v>2559</v>
      </c>
      <c r="U50" s="41">
        <f>U51+U52+U53</f>
        <v>0</v>
      </c>
      <c r="V50" s="41">
        <f t="shared" si="8"/>
        <v>1851.3</v>
      </c>
      <c r="W50" s="41">
        <f>W51+W52+W53</f>
        <v>0</v>
      </c>
      <c r="X50" s="41">
        <f t="shared" si="8"/>
        <v>1543.5</v>
      </c>
      <c r="Y50" s="41">
        <f>Y51+Y52+Y53</f>
        <v>0</v>
      </c>
      <c r="Z50" s="41">
        <f t="shared" si="8"/>
        <v>2342.1</v>
      </c>
      <c r="AA50" s="41">
        <f>AA51+AA52+AA53</f>
        <v>0</v>
      </c>
      <c r="AB50" s="41">
        <f t="shared" si="8"/>
        <v>1497.5</v>
      </c>
      <c r="AC50" s="41">
        <f>AC51+AC52+AC53</f>
        <v>0</v>
      </c>
      <c r="AD50" s="41">
        <f t="shared" si="8"/>
        <v>1521</v>
      </c>
      <c r="AE50" s="41">
        <f>AE51+AE52+AE53</f>
        <v>0</v>
      </c>
      <c r="AF50" s="41"/>
      <c r="AG50" s="60">
        <f>AD50+AB50+Z50+X50+V50+T50+R50+P50+N50+L50+J50+H50</f>
        <v>23582.100000000002</v>
      </c>
      <c r="AH50" s="63"/>
    </row>
    <row r="51" spans="1:34" s="21" customFormat="1" ht="18.75">
      <c r="A51" s="42" t="s">
        <v>15</v>
      </c>
      <c r="B51" s="43">
        <f>B56+B61+B67+B72+B77</f>
        <v>0</v>
      </c>
      <c r="C51" s="43">
        <f>C56+C61+C67+C72+C77</f>
        <v>0</v>
      </c>
      <c r="D51" s="43">
        <f>C51</f>
        <v>0</v>
      </c>
      <c r="E51" s="43">
        <f>E56+E61+E67+E72+E77</f>
        <v>0</v>
      </c>
      <c r="F51" s="43" t="e">
        <f>E51/B51*100</f>
        <v>#DIV/0!</v>
      </c>
      <c r="G51" s="43" t="e">
        <f>E51/C51*100</f>
        <v>#DIV/0!</v>
      </c>
      <c r="H51" s="44">
        <f aca="true" t="shared" si="9" ref="H51:AE51">H56+H61+H67+H72+H77</f>
        <v>0</v>
      </c>
      <c r="I51" s="44">
        <f t="shared" si="9"/>
        <v>0</v>
      </c>
      <c r="J51" s="44">
        <f t="shared" si="9"/>
        <v>0</v>
      </c>
      <c r="K51" s="44">
        <f t="shared" si="9"/>
        <v>0</v>
      </c>
      <c r="L51" s="44">
        <f t="shared" si="9"/>
        <v>0</v>
      </c>
      <c r="M51" s="44">
        <f t="shared" si="9"/>
        <v>0</v>
      </c>
      <c r="N51" s="44">
        <f t="shared" si="9"/>
        <v>0</v>
      </c>
      <c r="O51" s="44">
        <f t="shared" si="9"/>
        <v>0</v>
      </c>
      <c r="P51" s="44">
        <f t="shared" si="9"/>
        <v>0</v>
      </c>
      <c r="Q51" s="44">
        <f t="shared" si="9"/>
        <v>0</v>
      </c>
      <c r="R51" s="44">
        <f t="shared" si="9"/>
        <v>0</v>
      </c>
      <c r="S51" s="44">
        <f t="shared" si="9"/>
        <v>0</v>
      </c>
      <c r="T51" s="44">
        <f t="shared" si="9"/>
        <v>0</v>
      </c>
      <c r="U51" s="44">
        <f t="shared" si="9"/>
        <v>0</v>
      </c>
      <c r="V51" s="44">
        <f t="shared" si="9"/>
        <v>0</v>
      </c>
      <c r="W51" s="44">
        <f t="shared" si="9"/>
        <v>0</v>
      </c>
      <c r="X51" s="44">
        <f t="shared" si="9"/>
        <v>0</v>
      </c>
      <c r="Y51" s="44">
        <f t="shared" si="9"/>
        <v>0</v>
      </c>
      <c r="Z51" s="44">
        <f t="shared" si="9"/>
        <v>0</v>
      </c>
      <c r="AA51" s="44">
        <f t="shared" si="9"/>
        <v>0</v>
      </c>
      <c r="AB51" s="44">
        <f t="shared" si="9"/>
        <v>0</v>
      </c>
      <c r="AC51" s="44">
        <f t="shared" si="9"/>
        <v>0</v>
      </c>
      <c r="AD51" s="44">
        <f t="shared" si="9"/>
        <v>0</v>
      </c>
      <c r="AE51" s="44">
        <f t="shared" si="9"/>
        <v>0</v>
      </c>
      <c r="AF51" s="44"/>
      <c r="AG51" s="60"/>
      <c r="AH51" s="63"/>
    </row>
    <row r="52" spans="1:34" s="21" customFormat="1" ht="18.75">
      <c r="A52" s="42" t="s">
        <v>13</v>
      </c>
      <c r="B52" s="43">
        <f>B62+B74+B78</f>
        <v>393.1</v>
      </c>
      <c r="C52" s="43">
        <f>C57+C62+C68+C78</f>
        <v>0</v>
      </c>
      <c r="D52" s="43">
        <f>C52</f>
        <v>0</v>
      </c>
      <c r="E52" s="43">
        <f>E57+E62+E68+E78</f>
        <v>0</v>
      </c>
      <c r="F52" s="43">
        <f>E52/B52*100</f>
        <v>0</v>
      </c>
      <c r="G52" s="43" t="e">
        <f>E52/C52*100</f>
        <v>#DIV/0!</v>
      </c>
      <c r="H52" s="44">
        <f aca="true" t="shared" si="10" ref="H52:AD52">H57+H62+H68+H73+H78</f>
        <v>0</v>
      </c>
      <c r="I52" s="44">
        <f>I57+I62+I68+I78</f>
        <v>0</v>
      </c>
      <c r="J52" s="44">
        <f t="shared" si="10"/>
        <v>0</v>
      </c>
      <c r="K52" s="44">
        <f>K57+K62+K68+K78</f>
        <v>0</v>
      </c>
      <c r="L52" s="44">
        <f t="shared" si="10"/>
        <v>0</v>
      </c>
      <c r="M52" s="44">
        <f>M57+M62+M68+M78</f>
        <v>0</v>
      </c>
      <c r="N52" s="44">
        <f t="shared" si="10"/>
        <v>0</v>
      </c>
      <c r="O52" s="44">
        <f>O57+O62+O68+O78</f>
        <v>0</v>
      </c>
      <c r="P52" s="44">
        <f t="shared" si="10"/>
        <v>393.1</v>
      </c>
      <c r="Q52" s="44">
        <f>Q57+Q62+Q68+Q78</f>
        <v>0</v>
      </c>
      <c r="R52" s="44">
        <f t="shared" si="10"/>
        <v>0</v>
      </c>
      <c r="S52" s="44">
        <f>S57+S62+S68+S78</f>
        <v>0</v>
      </c>
      <c r="T52" s="44">
        <f t="shared" si="10"/>
        <v>0</v>
      </c>
      <c r="U52" s="44">
        <f>U57+U62+U68+U78</f>
        <v>0</v>
      </c>
      <c r="V52" s="44">
        <f t="shared" si="10"/>
        <v>0</v>
      </c>
      <c r="W52" s="44">
        <f>W57+W62+W68+W78</f>
        <v>0</v>
      </c>
      <c r="X52" s="44">
        <f t="shared" si="10"/>
        <v>0</v>
      </c>
      <c r="Y52" s="44">
        <f>Y57+Y62+Y68+Y78</f>
        <v>0</v>
      </c>
      <c r="Z52" s="44">
        <f t="shared" si="10"/>
        <v>0</v>
      </c>
      <c r="AA52" s="44">
        <f>AA57+AA62+AA68+AA78</f>
        <v>0</v>
      </c>
      <c r="AB52" s="44">
        <f t="shared" si="10"/>
        <v>0</v>
      </c>
      <c r="AC52" s="44">
        <f>AC57+AC62+AC68+AC78</f>
        <v>0</v>
      </c>
      <c r="AD52" s="44">
        <f t="shared" si="10"/>
        <v>0</v>
      </c>
      <c r="AE52" s="44">
        <f>AE57+AE62+AE68+AE78</f>
        <v>0</v>
      </c>
      <c r="AF52" s="44"/>
      <c r="AG52" s="60">
        <f>AD52+AB52+Z52+X52+V52+T52+R52+P52+N52+L52+J52+H52</f>
        <v>393.1</v>
      </c>
      <c r="AH52" s="63"/>
    </row>
    <row r="53" spans="1:34" s="21" customFormat="1" ht="18.75">
      <c r="A53" s="42" t="s">
        <v>14</v>
      </c>
      <c r="B53" s="43">
        <f>B58+B63+B69++B79</f>
        <v>23189</v>
      </c>
      <c r="C53" s="43">
        <f>C58+C63+C69+C74+C79</f>
        <v>1864.4</v>
      </c>
      <c r="D53" s="43">
        <f>C53</f>
        <v>1864.4</v>
      </c>
      <c r="E53" s="43">
        <f>E58+E63+E69+E74+E79</f>
        <v>1118.236</v>
      </c>
      <c r="F53" s="43">
        <f>E53/B53*100</f>
        <v>4.822269179352279</v>
      </c>
      <c r="G53" s="43">
        <f>E53/C53*100</f>
        <v>59.978330830293935</v>
      </c>
      <c r="H53" s="44">
        <f>H58+H63+H69+H79</f>
        <v>1864.4</v>
      </c>
      <c r="I53" s="44">
        <f>I58+I63+I69+I74+I79</f>
        <v>1118.236</v>
      </c>
      <c r="J53" s="44">
        <f aca="true" t="shared" si="11" ref="J53:AD53">J58+J63+J69+J74+J79</f>
        <v>1605</v>
      </c>
      <c r="K53" s="44">
        <f>K58+K63+K69+K74+K79</f>
        <v>0</v>
      </c>
      <c r="L53" s="44">
        <f t="shared" si="11"/>
        <v>1876.9</v>
      </c>
      <c r="M53" s="44">
        <f>M58+M63+M69+M74+M79</f>
        <v>0</v>
      </c>
      <c r="N53" s="44">
        <f t="shared" si="11"/>
        <v>2501.8</v>
      </c>
      <c r="O53" s="44">
        <f>O58+O63+O69+O74+O79</f>
        <v>0</v>
      </c>
      <c r="P53" s="44">
        <f t="shared" si="11"/>
        <v>2154.6</v>
      </c>
      <c r="Q53" s="44">
        <f>Q58+Q63+Q69+Q74+Q79</f>
        <v>0</v>
      </c>
      <c r="R53" s="44">
        <f t="shared" si="11"/>
        <v>1871.9</v>
      </c>
      <c r="S53" s="44">
        <f>S58+S63+S69+S74+S79</f>
        <v>0</v>
      </c>
      <c r="T53" s="44">
        <f t="shared" si="11"/>
        <v>2559</v>
      </c>
      <c r="U53" s="44">
        <f>U58+U63+U69+U74+U79</f>
        <v>0</v>
      </c>
      <c r="V53" s="44">
        <f t="shared" si="11"/>
        <v>1851.3</v>
      </c>
      <c r="W53" s="44">
        <f>W58+W63+W69+W74+W79</f>
        <v>0</v>
      </c>
      <c r="X53" s="44">
        <f t="shared" si="11"/>
        <v>1543.5</v>
      </c>
      <c r="Y53" s="44">
        <f>Y58+Y63+Y69+Y74+Y79</f>
        <v>0</v>
      </c>
      <c r="Z53" s="44">
        <f t="shared" si="11"/>
        <v>2342.1</v>
      </c>
      <c r="AA53" s="44">
        <f>AA58+AA63+AA69+AA74+AA79</f>
        <v>0</v>
      </c>
      <c r="AB53" s="44">
        <f t="shared" si="11"/>
        <v>1497.5</v>
      </c>
      <c r="AC53" s="44">
        <f>AC58+AC63+AC69+AC74+AC79</f>
        <v>0</v>
      </c>
      <c r="AD53" s="44">
        <f t="shared" si="11"/>
        <v>1521</v>
      </c>
      <c r="AE53" s="44">
        <f>AE58+AE63+AE69+AE74+AE79</f>
        <v>0</v>
      </c>
      <c r="AF53" s="44"/>
      <c r="AG53" s="60">
        <f>AD53+AB53+Z53+X53+V53+T53+R53+P53+N53+L53+J53+H53</f>
        <v>23189.000000000004</v>
      </c>
      <c r="AH53" s="63"/>
    </row>
    <row r="54" spans="1:32" s="21" customFormat="1" ht="37.5">
      <c r="A54" s="75" t="s">
        <v>26</v>
      </c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29"/>
      <c r="Y54" s="29"/>
      <c r="Z54" s="29"/>
      <c r="AA54" s="29"/>
      <c r="AB54" s="29"/>
      <c r="AC54" s="29"/>
      <c r="AD54" s="29"/>
      <c r="AE54" s="29"/>
      <c r="AF54" s="101"/>
    </row>
    <row r="55" spans="1:32" s="21" customFormat="1" ht="18.75">
      <c r="A55" s="20" t="s">
        <v>16</v>
      </c>
      <c r="B55" s="28">
        <f>B58+B57+B56</f>
        <v>314.7</v>
      </c>
      <c r="C55" s="32">
        <f>C57+C58</f>
        <v>0</v>
      </c>
      <c r="D55" s="32">
        <f>C55</f>
        <v>0</v>
      </c>
      <c r="E55" s="32">
        <f>E57+E58</f>
        <v>0</v>
      </c>
      <c r="F55" s="32">
        <v>0</v>
      </c>
      <c r="G55" s="32" t="e">
        <f>E55/C55*100</f>
        <v>#DIV/0!</v>
      </c>
      <c r="H55" s="29">
        <f aca="true" t="shared" si="12" ref="H55:AD55">H56+H57+H58</f>
        <v>0</v>
      </c>
      <c r="I55" s="29">
        <f>I56+I57+I58</f>
        <v>0</v>
      </c>
      <c r="J55" s="29">
        <f t="shared" si="12"/>
        <v>0</v>
      </c>
      <c r="K55" s="29">
        <f>K56+K57+K58</f>
        <v>0</v>
      </c>
      <c r="L55" s="29">
        <f t="shared" si="12"/>
        <v>0</v>
      </c>
      <c r="M55" s="29">
        <f>M56+M57+M58</f>
        <v>0</v>
      </c>
      <c r="N55" s="29">
        <f t="shared" si="12"/>
        <v>0</v>
      </c>
      <c r="O55" s="29">
        <f>O56+O57+O58</f>
        <v>0</v>
      </c>
      <c r="P55" s="29">
        <f t="shared" si="12"/>
        <v>0</v>
      </c>
      <c r="Q55" s="29">
        <f>Q56+Q57+Q58</f>
        <v>0</v>
      </c>
      <c r="R55" s="29">
        <f t="shared" si="12"/>
        <v>0</v>
      </c>
      <c r="S55" s="29">
        <f>S56+S57+S58</f>
        <v>0</v>
      </c>
      <c r="T55" s="29">
        <f t="shared" si="12"/>
        <v>0</v>
      </c>
      <c r="U55" s="29">
        <f>U56+U57+U58</f>
        <v>0</v>
      </c>
      <c r="V55" s="29">
        <f t="shared" si="12"/>
        <v>314.7</v>
      </c>
      <c r="W55" s="29">
        <f>W56+W57+W58</f>
        <v>0</v>
      </c>
      <c r="X55" s="29">
        <f t="shared" si="12"/>
        <v>0</v>
      </c>
      <c r="Y55" s="29">
        <f>Y56+Y57+Y58</f>
        <v>0</v>
      </c>
      <c r="Z55" s="29">
        <f t="shared" si="12"/>
        <v>0</v>
      </c>
      <c r="AA55" s="29">
        <f>AA56+AA57+AA58</f>
        <v>0</v>
      </c>
      <c r="AB55" s="29">
        <f t="shared" si="12"/>
        <v>0</v>
      </c>
      <c r="AC55" s="29">
        <f>AC56+AC57+AC58</f>
        <v>0</v>
      </c>
      <c r="AD55" s="29">
        <f t="shared" si="12"/>
        <v>0</v>
      </c>
      <c r="AE55" s="29">
        <f>AE56+AE57+AE58</f>
        <v>0</v>
      </c>
      <c r="AF55" s="102"/>
    </row>
    <row r="56" spans="1:32" s="21" customFormat="1" ht="18.75">
      <c r="A56" s="22" t="s">
        <v>15</v>
      </c>
      <c r="B56" s="30">
        <f>H56+J56+L56+N56+P56+R56+T56+V56+X56+Z56+AB56+AD56</f>
        <v>0</v>
      </c>
      <c r="C56" s="34">
        <f>H56</f>
        <v>0</v>
      </c>
      <c r="D56" s="34">
        <f>C56</f>
        <v>0</v>
      </c>
      <c r="E56" s="34">
        <f>I56+K56+M56+O56+Q56+S56+U56+W56+Y56+AA56+AC56+AE56</f>
        <v>0</v>
      </c>
      <c r="F56" s="34" t="e">
        <f>E56/B56*100</f>
        <v>#DIV/0!</v>
      </c>
      <c r="G56" s="34" t="e">
        <f>E56/C56*100</f>
        <v>#DIV/0!</v>
      </c>
      <c r="H56" s="31">
        <v>0</v>
      </c>
      <c r="I56" s="31">
        <v>0</v>
      </c>
      <c r="J56" s="31">
        <v>0</v>
      </c>
      <c r="K56" s="31"/>
      <c r="L56" s="31">
        <v>0</v>
      </c>
      <c r="M56" s="31"/>
      <c r="N56" s="31">
        <v>0</v>
      </c>
      <c r="O56" s="31"/>
      <c r="P56" s="31">
        <v>0</v>
      </c>
      <c r="Q56" s="31"/>
      <c r="R56" s="31">
        <v>0</v>
      </c>
      <c r="S56" s="31"/>
      <c r="T56" s="31">
        <v>0</v>
      </c>
      <c r="U56" s="31"/>
      <c r="V56" s="31">
        <v>0</v>
      </c>
      <c r="W56" s="31"/>
      <c r="X56" s="31">
        <v>0</v>
      </c>
      <c r="Y56" s="31"/>
      <c r="Z56" s="31">
        <v>0</v>
      </c>
      <c r="AA56" s="31"/>
      <c r="AB56" s="31">
        <v>0</v>
      </c>
      <c r="AC56" s="31"/>
      <c r="AD56" s="31">
        <v>0</v>
      </c>
      <c r="AE56" s="31"/>
      <c r="AF56" s="102"/>
    </row>
    <row r="57" spans="1:32" s="21" customFormat="1" ht="18.75">
      <c r="A57" s="22" t="s">
        <v>13</v>
      </c>
      <c r="B57" s="30">
        <f>H57+J57+L57+N57+P57+R57+T57+V57+X57+Z57+AB57+AD57</f>
        <v>0</v>
      </c>
      <c r="C57" s="34">
        <f>H57</f>
        <v>0</v>
      </c>
      <c r="D57" s="34">
        <f>C57</f>
        <v>0</v>
      </c>
      <c r="E57" s="34">
        <f>I57+K57+M57+O57+Q57+S57+U57+W57+Y57+AA57+AC57+AE57</f>
        <v>0</v>
      </c>
      <c r="F57" s="34" t="e">
        <f>E57/B57*100</f>
        <v>#DIV/0!</v>
      </c>
      <c r="G57" s="34" t="e">
        <f>E57/C57*100</f>
        <v>#DIV/0!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2"/>
    </row>
    <row r="58" spans="1:32" s="12" customFormat="1" ht="18.75">
      <c r="A58" s="2" t="s">
        <v>14</v>
      </c>
      <c r="B58" s="34">
        <f>H58+J58+L58+N58+P58+R58+T58+V58+X58+Z58+AB58+AD58</f>
        <v>314.7</v>
      </c>
      <c r="C58" s="34">
        <f>H58</f>
        <v>0</v>
      </c>
      <c r="D58" s="34">
        <f>C58</f>
        <v>0</v>
      </c>
      <c r="E58" s="34">
        <f>I58+K58+M58+O58+Q58+S58+U58+W58+Y58+AA58+AC58+AE58</f>
        <v>0</v>
      </c>
      <c r="F58" s="34">
        <v>0</v>
      </c>
      <c r="G58" s="34" t="e">
        <f>E58/C58*100</f>
        <v>#DIV/0!</v>
      </c>
      <c r="H58" s="35">
        <v>0</v>
      </c>
      <c r="I58" s="35">
        <v>0</v>
      </c>
      <c r="J58" s="35">
        <v>0</v>
      </c>
      <c r="K58" s="35"/>
      <c r="L58" s="35">
        <v>0</v>
      </c>
      <c r="M58" s="35"/>
      <c r="N58" s="35">
        <v>0</v>
      </c>
      <c r="O58" s="35"/>
      <c r="P58" s="35">
        <v>0</v>
      </c>
      <c r="Q58" s="35"/>
      <c r="R58" s="35">
        <v>0</v>
      </c>
      <c r="S58" s="35"/>
      <c r="T58" s="35">
        <v>0</v>
      </c>
      <c r="U58" s="35"/>
      <c r="V58" s="35">
        <v>314.7</v>
      </c>
      <c r="W58" s="35"/>
      <c r="X58" s="35">
        <v>0</v>
      </c>
      <c r="Y58" s="35"/>
      <c r="Z58" s="35">
        <v>0</v>
      </c>
      <c r="AA58" s="35"/>
      <c r="AB58" s="35">
        <v>0</v>
      </c>
      <c r="AC58" s="35"/>
      <c r="AD58" s="35">
        <v>0</v>
      </c>
      <c r="AE58" s="35"/>
      <c r="AF58" s="103"/>
    </row>
    <row r="59" spans="1:32" s="12" customFormat="1" ht="37.5">
      <c r="A59" s="71" t="s">
        <v>27</v>
      </c>
      <c r="B59" s="32"/>
      <c r="C59" s="32"/>
      <c r="D59" s="32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95"/>
    </row>
    <row r="60" spans="1:32" s="12" customFormat="1" ht="18.75">
      <c r="A60" s="3" t="s">
        <v>16</v>
      </c>
      <c r="B60" s="32">
        <f>B62+B63+B61</f>
        <v>602.9000000000001</v>
      </c>
      <c r="C60" s="32">
        <f>C62+C63</f>
        <v>0</v>
      </c>
      <c r="D60" s="32">
        <f>C60</f>
        <v>0</v>
      </c>
      <c r="E60" s="32">
        <f>E62+E63</f>
        <v>0</v>
      </c>
      <c r="F60" s="32">
        <v>0</v>
      </c>
      <c r="G60" s="32" t="e">
        <f>E60/C60*100</f>
        <v>#DIV/0!</v>
      </c>
      <c r="H60" s="33">
        <f aca="true" t="shared" si="13" ref="H60:AD60">H61+H62+H63</f>
        <v>0</v>
      </c>
      <c r="I60" s="33">
        <f>I61+I62+I63</f>
        <v>0</v>
      </c>
      <c r="J60" s="33">
        <f t="shared" si="13"/>
        <v>0</v>
      </c>
      <c r="K60" s="33">
        <f>K61+K62+K63</f>
        <v>0</v>
      </c>
      <c r="L60" s="33">
        <f t="shared" si="13"/>
        <v>0</v>
      </c>
      <c r="M60" s="33">
        <f>M61+M62+M63</f>
        <v>0</v>
      </c>
      <c r="N60" s="33">
        <f t="shared" si="13"/>
        <v>0</v>
      </c>
      <c r="O60" s="33">
        <f>O61+O62+O63</f>
        <v>0</v>
      </c>
      <c r="P60" s="33">
        <f t="shared" si="13"/>
        <v>602.9000000000001</v>
      </c>
      <c r="Q60" s="33">
        <f>Q61+Q62+Q63</f>
        <v>0</v>
      </c>
      <c r="R60" s="33">
        <f t="shared" si="13"/>
        <v>0</v>
      </c>
      <c r="S60" s="33">
        <f>S61+S62+S63</f>
        <v>0</v>
      </c>
      <c r="T60" s="33">
        <f t="shared" si="13"/>
        <v>0</v>
      </c>
      <c r="U60" s="33">
        <f>U61+U62+U63</f>
        <v>0</v>
      </c>
      <c r="V60" s="33">
        <f t="shared" si="13"/>
        <v>0</v>
      </c>
      <c r="W60" s="33">
        <f>W61+W62+W63</f>
        <v>0</v>
      </c>
      <c r="X60" s="33">
        <f t="shared" si="13"/>
        <v>0</v>
      </c>
      <c r="Y60" s="33">
        <f>Y61+Y62+Y63</f>
        <v>0</v>
      </c>
      <c r="Z60" s="33">
        <f t="shared" si="13"/>
        <v>0</v>
      </c>
      <c r="AA60" s="33">
        <f>AA61+AA62+AA63</f>
        <v>0</v>
      </c>
      <c r="AB60" s="33">
        <f t="shared" si="13"/>
        <v>0</v>
      </c>
      <c r="AC60" s="33">
        <f>AC61+AC62+AC63</f>
        <v>0</v>
      </c>
      <c r="AD60" s="33">
        <f t="shared" si="13"/>
        <v>0</v>
      </c>
      <c r="AE60" s="33">
        <f>AE61+AE62+AE63</f>
        <v>0</v>
      </c>
      <c r="AF60" s="96"/>
    </row>
    <row r="61" spans="1:32" s="12" customFormat="1" ht="18.75">
      <c r="A61" s="2" t="s">
        <v>15</v>
      </c>
      <c r="B61" s="34">
        <f>H61+J61+L61+N61+P61+R61+T61+V61+X61+Z61+AB61+AD61</f>
        <v>0</v>
      </c>
      <c r="C61" s="34">
        <f>H61</f>
        <v>0</v>
      </c>
      <c r="D61" s="34">
        <f>C61</f>
        <v>0</v>
      </c>
      <c r="E61" s="34">
        <f>I61+K61+M61+O61+Q61+S61+U61+W61+Y61+AA61+AC61+AE61</f>
        <v>0</v>
      </c>
      <c r="F61" s="34" t="e">
        <f>E61/B61*100</f>
        <v>#DIV/0!</v>
      </c>
      <c r="G61" s="34" t="e">
        <f>E61/C61*100</f>
        <v>#DIV/0!</v>
      </c>
      <c r="H61" s="35">
        <v>0</v>
      </c>
      <c r="I61" s="35">
        <v>0</v>
      </c>
      <c r="J61" s="35">
        <v>0</v>
      </c>
      <c r="K61" s="35"/>
      <c r="L61" s="35">
        <v>0</v>
      </c>
      <c r="M61" s="35"/>
      <c r="N61" s="35">
        <v>0</v>
      </c>
      <c r="O61" s="35"/>
      <c r="P61" s="35">
        <v>0</v>
      </c>
      <c r="Q61" s="35"/>
      <c r="R61" s="35">
        <v>0</v>
      </c>
      <c r="S61" s="35"/>
      <c r="T61" s="35">
        <v>0</v>
      </c>
      <c r="U61" s="35"/>
      <c r="V61" s="35">
        <v>0</v>
      </c>
      <c r="W61" s="35"/>
      <c r="X61" s="35">
        <v>0</v>
      </c>
      <c r="Y61" s="35"/>
      <c r="Z61" s="35">
        <v>0</v>
      </c>
      <c r="AA61" s="35"/>
      <c r="AB61" s="35">
        <v>0</v>
      </c>
      <c r="AC61" s="35"/>
      <c r="AD61" s="35">
        <v>0</v>
      </c>
      <c r="AE61" s="35"/>
      <c r="AF61" s="96"/>
    </row>
    <row r="62" spans="1:32" s="12" customFormat="1" ht="18.75">
      <c r="A62" s="2" t="s">
        <v>13</v>
      </c>
      <c r="B62" s="34">
        <f>H62+J62+L62+N62+P62+R62+T62+V62+X62+Z62+AB62+AD62</f>
        <v>393.1</v>
      </c>
      <c r="C62" s="34">
        <f>H62</f>
        <v>0</v>
      </c>
      <c r="D62" s="34">
        <f>C62</f>
        <v>0</v>
      </c>
      <c r="E62" s="34">
        <f>I62+K62+M62+O62+Q62+S62+U62+W62+Y62+AA62+AC62+AE62</f>
        <v>0</v>
      </c>
      <c r="F62" s="34">
        <f>E62/B62*100</f>
        <v>0</v>
      </c>
      <c r="G62" s="34" t="e">
        <f>E62/C62*100</f>
        <v>#DIV/0!</v>
      </c>
      <c r="H62" s="35">
        <v>0</v>
      </c>
      <c r="I62" s="35">
        <v>0</v>
      </c>
      <c r="J62" s="35">
        <v>0</v>
      </c>
      <c r="K62" s="35"/>
      <c r="L62" s="35">
        <v>0</v>
      </c>
      <c r="M62" s="35"/>
      <c r="N62" s="35">
        <v>0</v>
      </c>
      <c r="O62" s="35"/>
      <c r="P62" s="35">
        <v>393.1</v>
      </c>
      <c r="Q62" s="35"/>
      <c r="R62" s="35">
        <v>0</v>
      </c>
      <c r="S62" s="35"/>
      <c r="T62" s="35">
        <v>0</v>
      </c>
      <c r="U62" s="35"/>
      <c r="V62" s="35">
        <v>0</v>
      </c>
      <c r="W62" s="35"/>
      <c r="X62" s="35">
        <v>0</v>
      </c>
      <c r="Y62" s="35"/>
      <c r="Z62" s="35">
        <v>0</v>
      </c>
      <c r="AA62" s="35"/>
      <c r="AB62" s="35">
        <v>0</v>
      </c>
      <c r="AC62" s="35"/>
      <c r="AD62" s="35">
        <v>0</v>
      </c>
      <c r="AE62" s="35"/>
      <c r="AF62" s="96"/>
    </row>
    <row r="63" spans="1:32" s="12" customFormat="1" ht="18.75">
      <c r="A63" s="2" t="s">
        <v>14</v>
      </c>
      <c r="B63" s="34">
        <f>H63+J63+L63+N63+R63+P63+T63+V63+X63+Z63+AB63+AD63</f>
        <v>209.8</v>
      </c>
      <c r="C63" s="34">
        <f>H63</f>
        <v>0</v>
      </c>
      <c r="D63" s="34">
        <f>C63</f>
        <v>0</v>
      </c>
      <c r="E63" s="34">
        <f>I63+K63+M63+O63+Q63+S63+U63+W63+Y63+AA63+AC63+AE63</f>
        <v>0</v>
      </c>
      <c r="F63" s="34">
        <v>0</v>
      </c>
      <c r="G63" s="34" t="e">
        <f>E63/C63*100</f>
        <v>#DIV/0!</v>
      </c>
      <c r="H63" s="35">
        <v>0</v>
      </c>
      <c r="I63" s="35">
        <v>0</v>
      </c>
      <c r="J63" s="35">
        <v>0</v>
      </c>
      <c r="K63" s="35"/>
      <c r="L63" s="35">
        <v>0</v>
      </c>
      <c r="M63" s="35"/>
      <c r="N63" s="35">
        <v>0</v>
      </c>
      <c r="O63" s="35"/>
      <c r="P63" s="35">
        <v>209.8</v>
      </c>
      <c r="Q63" s="35"/>
      <c r="R63" s="35">
        <v>0</v>
      </c>
      <c r="S63" s="35"/>
      <c r="T63" s="35">
        <v>0</v>
      </c>
      <c r="U63" s="35"/>
      <c r="V63" s="35">
        <v>0</v>
      </c>
      <c r="W63" s="35"/>
      <c r="X63" s="35">
        <v>0</v>
      </c>
      <c r="Y63" s="35"/>
      <c r="Z63" s="35">
        <v>0</v>
      </c>
      <c r="AA63" s="35"/>
      <c r="AB63" s="35">
        <v>0</v>
      </c>
      <c r="AC63" s="35"/>
      <c r="AD63" s="35">
        <v>0</v>
      </c>
      <c r="AE63" s="35"/>
      <c r="AF63" s="97"/>
    </row>
    <row r="64" spans="1:32" s="12" customFormat="1" ht="56.25">
      <c r="A64" s="82" t="s">
        <v>75</v>
      </c>
      <c r="B64" s="83">
        <f>H64+J64+L64+N64+P64+R64+T64+V64+X64+Z64+AB64+AD64</f>
        <v>69.4</v>
      </c>
      <c r="C64" s="83">
        <f>H64</f>
        <v>0</v>
      </c>
      <c r="D64" s="83">
        <f>C64</f>
        <v>0</v>
      </c>
      <c r="E64" s="83">
        <f>I64+K64+M64+O64+Q64+S64+U64+W64+Y64+AA64+AC64+AE64</f>
        <v>0</v>
      </c>
      <c r="F64" s="83">
        <f>E64/B64*100</f>
        <v>0</v>
      </c>
      <c r="G64" s="83" t="e">
        <f>E64/C64*100</f>
        <v>#DIV/0!</v>
      </c>
      <c r="H64" s="50">
        <v>0</v>
      </c>
      <c r="I64" s="50">
        <v>0</v>
      </c>
      <c r="J64" s="50">
        <v>0</v>
      </c>
      <c r="K64" s="50"/>
      <c r="L64" s="50">
        <v>0</v>
      </c>
      <c r="M64" s="50"/>
      <c r="N64" s="50">
        <v>0</v>
      </c>
      <c r="O64" s="50"/>
      <c r="P64" s="50">
        <v>69.4</v>
      </c>
      <c r="Q64" s="50"/>
      <c r="R64" s="50">
        <v>0</v>
      </c>
      <c r="S64" s="50"/>
      <c r="T64" s="50">
        <v>0</v>
      </c>
      <c r="U64" s="50"/>
      <c r="V64" s="50">
        <v>0</v>
      </c>
      <c r="W64" s="50"/>
      <c r="X64" s="50">
        <v>0</v>
      </c>
      <c r="Y64" s="50"/>
      <c r="Z64" s="50">
        <v>0</v>
      </c>
      <c r="AA64" s="50"/>
      <c r="AB64" s="50">
        <v>0</v>
      </c>
      <c r="AC64" s="50"/>
      <c r="AD64" s="50">
        <v>0</v>
      </c>
      <c r="AE64" s="50"/>
      <c r="AF64" s="50"/>
    </row>
    <row r="65" spans="1:32" s="12" customFormat="1" ht="37.5" customHeight="1">
      <c r="A65" s="71" t="s">
        <v>28</v>
      </c>
      <c r="B65" s="32"/>
      <c r="C65" s="32"/>
      <c r="D65" s="32"/>
      <c r="E65" s="32"/>
      <c r="F65" s="32"/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98" t="s">
        <v>78</v>
      </c>
    </row>
    <row r="66" spans="1:32" s="12" customFormat="1" ht="18.75">
      <c r="A66" s="3" t="s">
        <v>16</v>
      </c>
      <c r="B66" s="32">
        <f>B69+B68+B67</f>
        <v>500</v>
      </c>
      <c r="C66" s="32">
        <f>C68+C69</f>
        <v>91</v>
      </c>
      <c r="D66" s="32">
        <f>C66</f>
        <v>91</v>
      </c>
      <c r="E66" s="32">
        <f>E68+E69</f>
        <v>90.93</v>
      </c>
      <c r="F66" s="32">
        <v>0</v>
      </c>
      <c r="G66" s="32">
        <f>E66/C66*100</f>
        <v>99.92307692307692</v>
      </c>
      <c r="H66" s="33">
        <f aca="true" t="shared" si="14" ref="H66:AD66">H67+H68+H69</f>
        <v>91</v>
      </c>
      <c r="I66" s="33">
        <f>I67+I68+I69</f>
        <v>90.93</v>
      </c>
      <c r="J66" s="33">
        <f t="shared" si="14"/>
        <v>10.8</v>
      </c>
      <c r="K66" s="33">
        <f>K67+K68+K69</f>
        <v>0</v>
      </c>
      <c r="L66" s="33">
        <f t="shared" si="14"/>
        <v>220.2</v>
      </c>
      <c r="M66" s="33">
        <f>M67+M68+M69</f>
        <v>0</v>
      </c>
      <c r="N66" s="33">
        <f t="shared" si="14"/>
        <v>22.5</v>
      </c>
      <c r="O66" s="33">
        <f>O67+O68+O69</f>
        <v>0</v>
      </c>
      <c r="P66" s="33">
        <f t="shared" si="14"/>
        <v>0</v>
      </c>
      <c r="Q66" s="33">
        <f>Q67+Q68+Q69</f>
        <v>0</v>
      </c>
      <c r="R66" s="33">
        <f t="shared" si="14"/>
        <v>63.9</v>
      </c>
      <c r="S66" s="33">
        <f>S67+S68+S69</f>
        <v>0</v>
      </c>
      <c r="T66" s="33">
        <f t="shared" si="14"/>
        <v>0</v>
      </c>
      <c r="U66" s="33">
        <f>U67+U68+U69</f>
        <v>0</v>
      </c>
      <c r="V66" s="33">
        <f t="shared" si="14"/>
        <v>0</v>
      </c>
      <c r="W66" s="33">
        <f>W67+W68+W69</f>
        <v>0</v>
      </c>
      <c r="X66" s="33">
        <f t="shared" si="14"/>
        <v>35.1</v>
      </c>
      <c r="Y66" s="33">
        <f>Y67+Y68+Y69</f>
        <v>0</v>
      </c>
      <c r="Z66" s="33">
        <f t="shared" si="14"/>
        <v>26.5</v>
      </c>
      <c r="AA66" s="33">
        <f>AA67+AA68+AA69</f>
        <v>0</v>
      </c>
      <c r="AB66" s="33">
        <f t="shared" si="14"/>
        <v>30</v>
      </c>
      <c r="AC66" s="33">
        <f>AC67+AC68+AC69</f>
        <v>0</v>
      </c>
      <c r="AD66" s="33">
        <f t="shared" si="14"/>
        <v>0</v>
      </c>
      <c r="AE66" s="33">
        <f>AE67+AE68+AE69</f>
        <v>0</v>
      </c>
      <c r="AF66" s="99"/>
    </row>
    <row r="67" spans="1:32" s="12" customFormat="1" ht="18.75">
      <c r="A67" s="2" t="s">
        <v>15</v>
      </c>
      <c r="B67" s="34">
        <f>H67+J67+L67+N67+P67+R67+T67+V67+X67+Z67+AB67+AD67</f>
        <v>0</v>
      </c>
      <c r="C67" s="34">
        <f>H67</f>
        <v>0</v>
      </c>
      <c r="D67" s="34">
        <f>C67</f>
        <v>0</v>
      </c>
      <c r="E67" s="34">
        <f>I67+K67+M67+O67+Q67+S67+U67+W67+Y67+AA67+AC67+AE67</f>
        <v>0</v>
      </c>
      <c r="F67" s="34" t="e">
        <f>E67/B67*100</f>
        <v>#DIV/0!</v>
      </c>
      <c r="G67" s="34" t="e">
        <f>E67/C67*100</f>
        <v>#DIV/0!</v>
      </c>
      <c r="H67" s="35">
        <v>0</v>
      </c>
      <c r="I67" s="35">
        <v>0</v>
      </c>
      <c r="J67" s="35">
        <v>0</v>
      </c>
      <c r="K67" s="35"/>
      <c r="L67" s="35">
        <v>0</v>
      </c>
      <c r="M67" s="35"/>
      <c r="N67" s="35">
        <v>0</v>
      </c>
      <c r="O67" s="35"/>
      <c r="P67" s="35">
        <v>0</v>
      </c>
      <c r="Q67" s="35"/>
      <c r="R67" s="35">
        <v>0</v>
      </c>
      <c r="S67" s="35"/>
      <c r="T67" s="35">
        <v>0</v>
      </c>
      <c r="U67" s="35"/>
      <c r="V67" s="35">
        <v>0</v>
      </c>
      <c r="W67" s="35"/>
      <c r="X67" s="35">
        <v>0</v>
      </c>
      <c r="Y67" s="35"/>
      <c r="Z67" s="35">
        <v>0</v>
      </c>
      <c r="AA67" s="35"/>
      <c r="AB67" s="35">
        <v>0</v>
      </c>
      <c r="AC67" s="35"/>
      <c r="AD67" s="35">
        <v>0</v>
      </c>
      <c r="AE67" s="35"/>
      <c r="AF67" s="99"/>
    </row>
    <row r="68" spans="1:32" s="12" customFormat="1" ht="18.75">
      <c r="A68" s="2" t="s">
        <v>13</v>
      </c>
      <c r="B68" s="34">
        <f>H68+J68+L68+N68+P68+R68+T68+V68+X68+Z68+AB68+AD68</f>
        <v>0</v>
      </c>
      <c r="C68" s="34">
        <f>H68</f>
        <v>0</v>
      </c>
      <c r="D68" s="34">
        <f>C68</f>
        <v>0</v>
      </c>
      <c r="E68" s="34">
        <f>I68+K68+M68+O68+Q68+S68+U68+W68+Y68+AA68+AC68+AE68</f>
        <v>0</v>
      </c>
      <c r="F68" s="34" t="e">
        <f>E68/B68*100</f>
        <v>#DIV/0!</v>
      </c>
      <c r="G68" s="34" t="e">
        <f>E68/C68*100</f>
        <v>#DIV/0!</v>
      </c>
      <c r="H68" s="35">
        <v>0</v>
      </c>
      <c r="I68" s="35">
        <v>0</v>
      </c>
      <c r="J68" s="35">
        <v>0</v>
      </c>
      <c r="K68" s="35"/>
      <c r="L68" s="35">
        <v>0</v>
      </c>
      <c r="M68" s="35"/>
      <c r="N68" s="35">
        <v>0</v>
      </c>
      <c r="O68" s="35"/>
      <c r="P68" s="35">
        <v>0</v>
      </c>
      <c r="Q68" s="35"/>
      <c r="R68" s="35">
        <v>0</v>
      </c>
      <c r="S68" s="35"/>
      <c r="T68" s="35">
        <v>0</v>
      </c>
      <c r="U68" s="35"/>
      <c r="V68" s="35">
        <v>0</v>
      </c>
      <c r="W68" s="35"/>
      <c r="X68" s="35">
        <v>0</v>
      </c>
      <c r="Y68" s="35"/>
      <c r="Z68" s="35">
        <v>0</v>
      </c>
      <c r="AA68" s="35"/>
      <c r="AB68" s="35">
        <v>0</v>
      </c>
      <c r="AC68" s="35"/>
      <c r="AD68" s="35">
        <v>0</v>
      </c>
      <c r="AE68" s="35"/>
      <c r="AF68" s="99"/>
    </row>
    <row r="69" spans="1:32" s="12" customFormat="1" ht="18.75">
      <c r="A69" s="2" t="s">
        <v>14</v>
      </c>
      <c r="B69" s="34">
        <f>H69+J69+L69+N69+P69+R69+T69+V69+X69+Z69+AB69+AD69</f>
        <v>500</v>
      </c>
      <c r="C69" s="34">
        <f>H69</f>
        <v>91</v>
      </c>
      <c r="D69" s="34">
        <f>C69</f>
        <v>91</v>
      </c>
      <c r="E69" s="34">
        <f>I69+K69+M69+O69+Q69+S69+U69+W69+Y69+AA69+AC69+AE69</f>
        <v>90.93</v>
      </c>
      <c r="F69" s="34">
        <f>E69/B69*100</f>
        <v>18.186000000000003</v>
      </c>
      <c r="G69" s="34">
        <f>E69/C69*100</f>
        <v>99.92307692307692</v>
      </c>
      <c r="H69" s="35">
        <v>91</v>
      </c>
      <c r="I69" s="35">
        <v>90.93</v>
      </c>
      <c r="J69" s="35">
        <v>10.8</v>
      </c>
      <c r="K69" s="35"/>
      <c r="L69" s="35">
        <v>220.2</v>
      </c>
      <c r="M69" s="35"/>
      <c r="N69" s="35">
        <v>22.5</v>
      </c>
      <c r="O69" s="35"/>
      <c r="P69" s="35">
        <v>0</v>
      </c>
      <c r="Q69" s="35"/>
      <c r="R69" s="35">
        <v>63.9</v>
      </c>
      <c r="S69" s="35"/>
      <c r="T69" s="35">
        <v>0</v>
      </c>
      <c r="U69" s="35"/>
      <c r="V69" s="35">
        <v>0</v>
      </c>
      <c r="W69" s="35"/>
      <c r="X69" s="35">
        <v>35.1</v>
      </c>
      <c r="Y69" s="35"/>
      <c r="Z69" s="35">
        <v>26.5</v>
      </c>
      <c r="AA69" s="35"/>
      <c r="AB69" s="35">
        <v>30</v>
      </c>
      <c r="AC69" s="35"/>
      <c r="AD69" s="35">
        <v>0</v>
      </c>
      <c r="AE69" s="35"/>
      <c r="AF69" s="100"/>
    </row>
    <row r="70" spans="1:32" s="12" customFormat="1" ht="18.75" customHeight="1">
      <c r="A70" s="71" t="s">
        <v>38</v>
      </c>
      <c r="B70" s="34"/>
      <c r="C70" s="34"/>
      <c r="D70" s="34"/>
      <c r="E70" s="34"/>
      <c r="F70" s="34"/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89"/>
    </row>
    <row r="71" spans="1:32" s="12" customFormat="1" ht="18.75" customHeight="1">
      <c r="A71" s="3" t="s">
        <v>16</v>
      </c>
      <c r="B71" s="32">
        <f>B74+B73+B72</f>
        <v>0</v>
      </c>
      <c r="C71" s="32">
        <f>C73+C74</f>
        <v>0</v>
      </c>
      <c r="D71" s="32">
        <f>C71</f>
        <v>0</v>
      </c>
      <c r="E71" s="32">
        <f>E73+E74</f>
        <v>0</v>
      </c>
      <c r="F71" s="32" t="e">
        <f>E71/B71*100</f>
        <v>#DIV/0!</v>
      </c>
      <c r="G71" s="32" t="e">
        <f>E71/C71*100</f>
        <v>#DIV/0!</v>
      </c>
      <c r="H71" s="33">
        <f>H74+H73+H72</f>
        <v>0</v>
      </c>
      <c r="I71" s="33">
        <f>I72+I73+I74</f>
        <v>0</v>
      </c>
      <c r="J71" s="33">
        <f aca="true" t="shared" si="15" ref="J71:AD71">J72+J73+J74</f>
        <v>0</v>
      </c>
      <c r="K71" s="33">
        <f>K72+K73+K74</f>
        <v>0</v>
      </c>
      <c r="L71" s="33">
        <f t="shared" si="15"/>
        <v>0</v>
      </c>
      <c r="M71" s="33">
        <f>M72+M73+M74</f>
        <v>0</v>
      </c>
      <c r="N71" s="33">
        <f t="shared" si="15"/>
        <v>0</v>
      </c>
      <c r="O71" s="33">
        <f>O72+O73+O74</f>
        <v>0</v>
      </c>
      <c r="P71" s="33">
        <f t="shared" si="15"/>
        <v>0</v>
      </c>
      <c r="Q71" s="33">
        <f>Q72+Q73+Q74</f>
        <v>0</v>
      </c>
      <c r="R71" s="33">
        <f t="shared" si="15"/>
        <v>0</v>
      </c>
      <c r="S71" s="33">
        <f>S72+S73+S74</f>
        <v>0</v>
      </c>
      <c r="T71" s="33">
        <f t="shared" si="15"/>
        <v>0</v>
      </c>
      <c r="U71" s="33">
        <f>U72+U73+U74</f>
        <v>0</v>
      </c>
      <c r="V71" s="33">
        <f t="shared" si="15"/>
        <v>0</v>
      </c>
      <c r="W71" s="33">
        <f>W72+W73+W74</f>
        <v>0</v>
      </c>
      <c r="X71" s="33">
        <f t="shared" si="15"/>
        <v>0</v>
      </c>
      <c r="Y71" s="33">
        <f>Y72+Y73+Y74</f>
        <v>0</v>
      </c>
      <c r="Z71" s="33">
        <f t="shared" si="15"/>
        <v>0</v>
      </c>
      <c r="AA71" s="33">
        <f>AA72+AA73+AA74</f>
        <v>0</v>
      </c>
      <c r="AB71" s="33">
        <f t="shared" si="15"/>
        <v>0</v>
      </c>
      <c r="AC71" s="33">
        <f>AC72+AC73+AC74</f>
        <v>0</v>
      </c>
      <c r="AD71" s="33">
        <f t="shared" si="15"/>
        <v>0</v>
      </c>
      <c r="AE71" s="33">
        <f>AE72+AE73+AE74</f>
        <v>0</v>
      </c>
      <c r="AF71" s="90"/>
    </row>
    <row r="72" spans="1:32" s="12" customFormat="1" ht="18.75" customHeight="1">
      <c r="A72" s="2" t="s">
        <v>15</v>
      </c>
      <c r="B72" s="34">
        <f>H72+J72+L72+N72+P72+R72+T72+V72+X72+Z72+AB72+AD72</f>
        <v>0</v>
      </c>
      <c r="C72" s="34">
        <f>H72</f>
        <v>0</v>
      </c>
      <c r="D72" s="34">
        <f>C72</f>
        <v>0</v>
      </c>
      <c r="E72" s="34">
        <f>I72+K72+M72+O72+Q72+S72+U72+W72+Y72+AA72+AC72+AE72</f>
        <v>0</v>
      </c>
      <c r="F72" s="34" t="e">
        <f>E72/B72*100</f>
        <v>#DIV/0!</v>
      </c>
      <c r="G72" s="34" t="e">
        <f>E72/C72*100</f>
        <v>#DIV/0!</v>
      </c>
      <c r="H72" s="35">
        <v>0</v>
      </c>
      <c r="I72" s="35">
        <v>0</v>
      </c>
      <c r="J72" s="35">
        <v>0</v>
      </c>
      <c r="K72" s="35"/>
      <c r="L72" s="35">
        <v>0</v>
      </c>
      <c r="M72" s="35"/>
      <c r="N72" s="35">
        <v>0</v>
      </c>
      <c r="O72" s="35"/>
      <c r="P72" s="35">
        <v>0</v>
      </c>
      <c r="Q72" s="35"/>
      <c r="R72" s="35">
        <v>0</v>
      </c>
      <c r="S72" s="35"/>
      <c r="T72" s="35">
        <v>0</v>
      </c>
      <c r="U72" s="35"/>
      <c r="V72" s="35">
        <v>0</v>
      </c>
      <c r="W72" s="35"/>
      <c r="X72" s="35">
        <v>0</v>
      </c>
      <c r="Y72" s="35"/>
      <c r="Z72" s="35">
        <v>0</v>
      </c>
      <c r="AA72" s="35"/>
      <c r="AB72" s="35">
        <v>0</v>
      </c>
      <c r="AC72" s="35"/>
      <c r="AD72" s="35">
        <v>0</v>
      </c>
      <c r="AE72" s="35"/>
      <c r="AF72" s="90"/>
    </row>
    <row r="73" spans="1:32" s="12" customFormat="1" ht="18.75" customHeight="1">
      <c r="A73" s="2" t="s">
        <v>13</v>
      </c>
      <c r="B73" s="34">
        <f>H73+J73+L73+N73+P73+R73+T73+V73+X73+Z73+AB73+AD73</f>
        <v>0</v>
      </c>
      <c r="C73" s="34">
        <f>H73</f>
        <v>0</v>
      </c>
      <c r="D73" s="34">
        <f>C73</f>
        <v>0</v>
      </c>
      <c r="E73" s="34">
        <f>I73+K73+M73+O73+Q73+S73+U73+W73+Y73+AA73+AC73+AE73</f>
        <v>0</v>
      </c>
      <c r="F73" s="34" t="e">
        <f>E73/B73*100</f>
        <v>#DIV/0!</v>
      </c>
      <c r="G73" s="34" t="e">
        <f>E73/C73*100</f>
        <v>#DIV/0!</v>
      </c>
      <c r="H73" s="35">
        <v>0</v>
      </c>
      <c r="I73" s="35">
        <v>0</v>
      </c>
      <c r="J73" s="35">
        <v>0</v>
      </c>
      <c r="K73" s="35"/>
      <c r="L73" s="35">
        <v>0</v>
      </c>
      <c r="M73" s="35"/>
      <c r="N73" s="35">
        <v>0</v>
      </c>
      <c r="O73" s="35"/>
      <c r="P73" s="35">
        <v>0</v>
      </c>
      <c r="Q73" s="35"/>
      <c r="R73" s="35">
        <v>0</v>
      </c>
      <c r="S73" s="35"/>
      <c r="T73" s="35">
        <v>0</v>
      </c>
      <c r="U73" s="35"/>
      <c r="V73" s="35">
        <v>0</v>
      </c>
      <c r="W73" s="35"/>
      <c r="X73" s="35">
        <v>0</v>
      </c>
      <c r="Y73" s="35"/>
      <c r="Z73" s="35">
        <v>0</v>
      </c>
      <c r="AA73" s="35"/>
      <c r="AB73" s="35">
        <v>0</v>
      </c>
      <c r="AC73" s="35"/>
      <c r="AD73" s="35">
        <v>0</v>
      </c>
      <c r="AE73" s="35"/>
      <c r="AF73" s="90"/>
    </row>
    <row r="74" spans="1:32" s="12" customFormat="1" ht="18.75">
      <c r="A74" s="2" t="s">
        <v>14</v>
      </c>
      <c r="B74" s="34">
        <f>H74+J74+L74+N74+P74+R74+T74+V74+X74+Z74+AB74+AD74</f>
        <v>0</v>
      </c>
      <c r="C74" s="34">
        <f>H74</f>
        <v>0</v>
      </c>
      <c r="D74" s="34">
        <f>C74</f>
        <v>0</v>
      </c>
      <c r="E74" s="34">
        <f>I74+K74+M74+O74+Q74+S74+U74+W74+Y74+AA74+AC74+AE74</f>
        <v>0</v>
      </c>
      <c r="F74" s="34" t="e">
        <f>E74/B74*100</f>
        <v>#DIV/0!</v>
      </c>
      <c r="G74" s="34" t="e">
        <f>E74/C74*100</f>
        <v>#DIV/0!</v>
      </c>
      <c r="H74" s="35">
        <v>0</v>
      </c>
      <c r="I74" s="35">
        <v>0</v>
      </c>
      <c r="J74" s="35">
        <v>0</v>
      </c>
      <c r="K74" s="35"/>
      <c r="L74" s="35">
        <v>0</v>
      </c>
      <c r="M74" s="35"/>
      <c r="N74" s="35">
        <v>0</v>
      </c>
      <c r="O74" s="35"/>
      <c r="P74" s="35">
        <v>0</v>
      </c>
      <c r="Q74" s="35"/>
      <c r="R74" s="35">
        <v>0</v>
      </c>
      <c r="S74" s="35"/>
      <c r="T74" s="35">
        <v>0</v>
      </c>
      <c r="U74" s="35"/>
      <c r="V74" s="35">
        <v>0</v>
      </c>
      <c r="W74" s="35"/>
      <c r="X74" s="35">
        <v>0</v>
      </c>
      <c r="Y74" s="35"/>
      <c r="Z74" s="35">
        <v>0</v>
      </c>
      <c r="AA74" s="35"/>
      <c r="AB74" s="35">
        <v>0</v>
      </c>
      <c r="AC74" s="35"/>
      <c r="AD74" s="35">
        <v>0</v>
      </c>
      <c r="AE74" s="35"/>
      <c r="AF74" s="91"/>
    </row>
    <row r="75" spans="1:32" s="12" customFormat="1" ht="59.25" customHeight="1">
      <c r="A75" s="71" t="s">
        <v>39</v>
      </c>
      <c r="B75" s="32"/>
      <c r="C75" s="32"/>
      <c r="D75" s="32"/>
      <c r="E75" s="32"/>
      <c r="F75" s="32"/>
      <c r="G75" s="3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98" t="s">
        <v>79</v>
      </c>
    </row>
    <row r="76" spans="1:32" s="12" customFormat="1" ht="18.75" customHeight="1">
      <c r="A76" s="3" t="s">
        <v>16</v>
      </c>
      <c r="B76" s="32">
        <f>B77+B78+B79</f>
        <v>22164.5</v>
      </c>
      <c r="C76" s="32">
        <f>C78+C79</f>
        <v>1773.4</v>
      </c>
      <c r="D76" s="32">
        <f>C76</f>
        <v>1773.4</v>
      </c>
      <c r="E76" s="32">
        <f>E78+E79</f>
        <v>1027.306</v>
      </c>
      <c r="F76" s="32">
        <f>E76/B76*100</f>
        <v>4.634916194816035</v>
      </c>
      <c r="G76" s="32">
        <f>E76/C76*100</f>
        <v>57.928611706326826</v>
      </c>
      <c r="H76" s="33">
        <f aca="true" t="shared" si="16" ref="H76:AD76">H77+H78+H79</f>
        <v>1773.4</v>
      </c>
      <c r="I76" s="33">
        <f>I77+I78+I79</f>
        <v>1027.306</v>
      </c>
      <c r="J76" s="33">
        <f t="shared" si="16"/>
        <v>1594.2</v>
      </c>
      <c r="K76" s="33">
        <f>K77+K78+K79</f>
        <v>0</v>
      </c>
      <c r="L76" s="33">
        <f t="shared" si="16"/>
        <v>1656.7</v>
      </c>
      <c r="M76" s="33">
        <f>M77+M78+M79</f>
        <v>0</v>
      </c>
      <c r="N76" s="33">
        <f t="shared" si="16"/>
        <v>2479.3</v>
      </c>
      <c r="O76" s="33">
        <f>O77+O78+O79</f>
        <v>0</v>
      </c>
      <c r="P76" s="33">
        <f t="shared" si="16"/>
        <v>1944.8</v>
      </c>
      <c r="Q76" s="33">
        <f>Q77+Q78+Q79</f>
        <v>0</v>
      </c>
      <c r="R76" s="33">
        <f t="shared" si="16"/>
        <v>1808</v>
      </c>
      <c r="S76" s="33">
        <f>S77+S78+S79</f>
        <v>0</v>
      </c>
      <c r="T76" s="33">
        <f t="shared" si="16"/>
        <v>2559</v>
      </c>
      <c r="U76" s="33">
        <f>U77+U78+U79</f>
        <v>0</v>
      </c>
      <c r="V76" s="33">
        <f t="shared" si="16"/>
        <v>1536.6</v>
      </c>
      <c r="W76" s="33">
        <f>W77+W78+W79</f>
        <v>0</v>
      </c>
      <c r="X76" s="33">
        <f t="shared" si="16"/>
        <v>1508.4</v>
      </c>
      <c r="Y76" s="33">
        <f>Y77+Y78+Y79</f>
        <v>0</v>
      </c>
      <c r="Z76" s="33">
        <f t="shared" si="16"/>
        <v>2315.6</v>
      </c>
      <c r="AA76" s="33">
        <f>AA77+AA78+AA79</f>
        <v>0</v>
      </c>
      <c r="AB76" s="33">
        <f t="shared" si="16"/>
        <v>1467.5</v>
      </c>
      <c r="AC76" s="33">
        <f>AC77+AC78+AC79</f>
        <v>0</v>
      </c>
      <c r="AD76" s="33">
        <f t="shared" si="16"/>
        <v>1521</v>
      </c>
      <c r="AE76" s="33">
        <f>AE77+AE78+AE79</f>
        <v>0</v>
      </c>
      <c r="AF76" s="99"/>
    </row>
    <row r="77" spans="1:32" s="12" customFormat="1" ht="18.75" customHeight="1">
      <c r="A77" s="2" t="s">
        <v>15</v>
      </c>
      <c r="B77" s="34">
        <f>H77+J77+L77+N77+P77+R77+T77+V77+X77+Z77+AB77+AD77</f>
        <v>0</v>
      </c>
      <c r="C77" s="34">
        <f>H77</f>
        <v>0</v>
      </c>
      <c r="D77" s="34">
        <f>C77</f>
        <v>0</v>
      </c>
      <c r="E77" s="34">
        <f>I77+K77+M77+O77+Q77+S77+U77+W77+Y77+AA77+AC77+AE77</f>
        <v>0</v>
      </c>
      <c r="F77" s="34" t="e">
        <f>E77/B77*100</f>
        <v>#DIV/0!</v>
      </c>
      <c r="G77" s="34" t="e">
        <f>E77/C77*100</f>
        <v>#DIV/0!</v>
      </c>
      <c r="H77" s="35">
        <v>0</v>
      </c>
      <c r="I77" s="35">
        <v>0</v>
      </c>
      <c r="J77" s="35">
        <v>0</v>
      </c>
      <c r="K77" s="35"/>
      <c r="L77" s="35">
        <v>0</v>
      </c>
      <c r="M77" s="35"/>
      <c r="N77" s="35">
        <v>0</v>
      </c>
      <c r="O77" s="35"/>
      <c r="P77" s="35">
        <v>0</v>
      </c>
      <c r="Q77" s="35"/>
      <c r="R77" s="35">
        <v>0</v>
      </c>
      <c r="S77" s="35"/>
      <c r="T77" s="35">
        <v>0</v>
      </c>
      <c r="U77" s="35"/>
      <c r="V77" s="35">
        <v>0</v>
      </c>
      <c r="W77" s="35"/>
      <c r="X77" s="35">
        <v>0</v>
      </c>
      <c r="Y77" s="35"/>
      <c r="Z77" s="35">
        <v>0</v>
      </c>
      <c r="AA77" s="35"/>
      <c r="AB77" s="35">
        <v>0</v>
      </c>
      <c r="AC77" s="35"/>
      <c r="AD77" s="35">
        <v>0</v>
      </c>
      <c r="AE77" s="35"/>
      <c r="AF77" s="99"/>
    </row>
    <row r="78" spans="1:32" s="12" customFormat="1" ht="18.75" customHeight="1">
      <c r="A78" s="2" t="s">
        <v>13</v>
      </c>
      <c r="B78" s="34">
        <f>H78+J78+L78+N78+P78+R78+T78+V78+X78+Z78+AB78+AD78</f>
        <v>0</v>
      </c>
      <c r="C78" s="34">
        <f>H78</f>
        <v>0</v>
      </c>
      <c r="D78" s="34">
        <f>C78</f>
        <v>0</v>
      </c>
      <c r="E78" s="34">
        <f>I78+K78+M78+O78+Q78+S78+U78+W78+Y78+AA78+AC78+AE78</f>
        <v>0</v>
      </c>
      <c r="F78" s="34" t="e">
        <f>E78/B78*100</f>
        <v>#DIV/0!</v>
      </c>
      <c r="G78" s="34" t="e">
        <f>E78/C78*100</f>
        <v>#DIV/0!</v>
      </c>
      <c r="H78" s="35">
        <v>0</v>
      </c>
      <c r="I78" s="35">
        <v>0</v>
      </c>
      <c r="J78" s="35">
        <v>0</v>
      </c>
      <c r="K78" s="35"/>
      <c r="L78" s="35">
        <v>0</v>
      </c>
      <c r="M78" s="35"/>
      <c r="N78" s="35">
        <v>0</v>
      </c>
      <c r="O78" s="35"/>
      <c r="P78" s="35">
        <v>0</v>
      </c>
      <c r="Q78" s="35"/>
      <c r="R78" s="35">
        <v>0</v>
      </c>
      <c r="S78" s="35"/>
      <c r="T78" s="35">
        <v>0</v>
      </c>
      <c r="U78" s="35"/>
      <c r="V78" s="35">
        <v>0</v>
      </c>
      <c r="W78" s="35"/>
      <c r="X78" s="35">
        <v>0</v>
      </c>
      <c r="Y78" s="35"/>
      <c r="Z78" s="35">
        <v>0</v>
      </c>
      <c r="AA78" s="35"/>
      <c r="AB78" s="35">
        <v>0</v>
      </c>
      <c r="AC78" s="35"/>
      <c r="AD78" s="35">
        <v>0</v>
      </c>
      <c r="AE78" s="35"/>
      <c r="AF78" s="99"/>
    </row>
    <row r="79" spans="1:32" s="12" customFormat="1" ht="18.75" customHeight="1">
      <c r="A79" s="2" t="s">
        <v>14</v>
      </c>
      <c r="B79" s="34">
        <f>H79+J79+L79+N79+P79+R79+T79+V79+X79+Z79+AB79+AD79</f>
        <v>22164.5</v>
      </c>
      <c r="C79" s="34">
        <f>H79</f>
        <v>1773.4</v>
      </c>
      <c r="D79" s="34">
        <f>C79</f>
        <v>1773.4</v>
      </c>
      <c r="E79" s="34">
        <f>I79+K79+M79+O79+Q79+S79+U79+W79+Y79+AA79+AC79+AE79</f>
        <v>1027.306</v>
      </c>
      <c r="F79" s="34">
        <f>E79/B79*100</f>
        <v>4.634916194816035</v>
      </c>
      <c r="G79" s="34">
        <f>E79/C79*100</f>
        <v>57.928611706326826</v>
      </c>
      <c r="H79" s="35">
        <v>1773.4</v>
      </c>
      <c r="I79" s="35">
        <v>1027.306</v>
      </c>
      <c r="J79" s="35">
        <v>1594.2</v>
      </c>
      <c r="K79" s="35"/>
      <c r="L79" s="35">
        <v>1656.7</v>
      </c>
      <c r="M79" s="35"/>
      <c r="N79" s="35">
        <v>2479.3</v>
      </c>
      <c r="O79" s="35"/>
      <c r="P79" s="35">
        <v>1944.8</v>
      </c>
      <c r="Q79" s="35"/>
      <c r="R79" s="35">
        <v>1808</v>
      </c>
      <c r="S79" s="35"/>
      <c r="T79" s="35">
        <v>2559</v>
      </c>
      <c r="U79" s="35"/>
      <c r="V79" s="35">
        <v>1536.6</v>
      </c>
      <c r="W79" s="35"/>
      <c r="X79" s="35">
        <v>1508.4</v>
      </c>
      <c r="Y79" s="35"/>
      <c r="Z79" s="35">
        <v>2315.6</v>
      </c>
      <c r="AA79" s="35"/>
      <c r="AB79" s="35">
        <v>1467.5</v>
      </c>
      <c r="AC79" s="35"/>
      <c r="AD79" s="35">
        <v>1521</v>
      </c>
      <c r="AE79" s="35"/>
      <c r="AF79" s="100"/>
    </row>
    <row r="80" spans="1:32" s="12" customFormat="1" ht="19.5" customHeight="1">
      <c r="A80" s="73" t="s">
        <v>34</v>
      </c>
      <c r="B80" s="40"/>
      <c r="C80" s="40"/>
      <c r="D80" s="40"/>
      <c r="E80" s="40"/>
      <c r="F80" s="40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4" s="21" customFormat="1" ht="18.75" customHeight="1">
      <c r="A81" s="37" t="s">
        <v>16</v>
      </c>
      <c r="B81" s="40">
        <f>B83+B84</f>
        <v>57.8</v>
      </c>
      <c r="C81" s="40">
        <f>C82+C83+C84</f>
        <v>0</v>
      </c>
      <c r="D81" s="40">
        <f>D82+D83+D84</f>
        <v>0</v>
      </c>
      <c r="E81" s="40">
        <f>E82+E83+E84</f>
        <v>0</v>
      </c>
      <c r="F81" s="40">
        <f>E81/B81*100</f>
        <v>0</v>
      </c>
      <c r="G81" s="40" t="e">
        <f>E81/C81*100</f>
        <v>#DIV/0!</v>
      </c>
      <c r="H81" s="41">
        <f aca="true" t="shared" si="17" ref="H81:AD81">H82+H83+H84</f>
        <v>0</v>
      </c>
      <c r="I81" s="41">
        <f>I82+I83+I84</f>
        <v>0</v>
      </c>
      <c r="J81" s="41">
        <f t="shared" si="17"/>
        <v>0</v>
      </c>
      <c r="K81" s="41">
        <f>K82+K83+K84</f>
        <v>0</v>
      </c>
      <c r="L81" s="41">
        <f t="shared" si="17"/>
        <v>0</v>
      </c>
      <c r="M81" s="41">
        <f>M82+M83+M84</f>
        <v>0</v>
      </c>
      <c r="N81" s="41">
        <f t="shared" si="17"/>
        <v>0</v>
      </c>
      <c r="O81" s="41">
        <f>O82+O83+O84</f>
        <v>0</v>
      </c>
      <c r="P81" s="41">
        <f t="shared" si="17"/>
        <v>0</v>
      </c>
      <c r="Q81" s="41">
        <f>Q82+Q83+Q84</f>
        <v>0</v>
      </c>
      <c r="R81" s="41">
        <f t="shared" si="17"/>
        <v>0</v>
      </c>
      <c r="S81" s="41">
        <f>S82+S83+S84</f>
        <v>0</v>
      </c>
      <c r="T81" s="41">
        <f t="shared" si="17"/>
        <v>57.8</v>
      </c>
      <c r="U81" s="41">
        <f>U82+U83+U84</f>
        <v>0</v>
      </c>
      <c r="V81" s="41">
        <f t="shared" si="17"/>
        <v>0</v>
      </c>
      <c r="W81" s="41">
        <f>W82+W83+W84</f>
        <v>0</v>
      </c>
      <c r="X81" s="41">
        <f t="shared" si="17"/>
        <v>0</v>
      </c>
      <c r="Y81" s="41">
        <f>Y82+Y83+Y84</f>
        <v>0</v>
      </c>
      <c r="Z81" s="41">
        <f t="shared" si="17"/>
        <v>0</v>
      </c>
      <c r="AA81" s="41">
        <f>AA82+AA83+AA84</f>
        <v>0</v>
      </c>
      <c r="AB81" s="41">
        <f t="shared" si="17"/>
        <v>0</v>
      </c>
      <c r="AC81" s="41">
        <f>AC82+AC83+AC84</f>
        <v>0</v>
      </c>
      <c r="AD81" s="41">
        <f t="shared" si="17"/>
        <v>0</v>
      </c>
      <c r="AE81" s="41">
        <f>AE82+AE83+AE84</f>
        <v>0</v>
      </c>
      <c r="AF81" s="41"/>
      <c r="AG81" s="60">
        <f>AD81+AB81+Z81+X81+V81+T81+R81+P81+N81+L81+J81+H81</f>
        <v>57.8</v>
      </c>
      <c r="AH81" s="63"/>
    </row>
    <row r="82" spans="1:34" s="21" customFormat="1" ht="18.75" customHeight="1">
      <c r="A82" s="42" t="s">
        <v>15</v>
      </c>
      <c r="B82" s="43">
        <f aca="true" t="shared" si="18" ref="B82:C84">B87</f>
        <v>0</v>
      </c>
      <c r="C82" s="43">
        <f t="shared" si="18"/>
        <v>0</v>
      </c>
      <c r="D82" s="43">
        <f>C82</f>
        <v>0</v>
      </c>
      <c r="E82" s="43">
        <f>E87</f>
        <v>0</v>
      </c>
      <c r="F82" s="43" t="e">
        <f>E82/B82*100</f>
        <v>#DIV/0!</v>
      </c>
      <c r="G82" s="43" t="e">
        <f>E82/C82*100</f>
        <v>#DIV/0!</v>
      </c>
      <c r="H82" s="44">
        <f aca="true" t="shared" si="19" ref="H82:AE82">H87</f>
        <v>0</v>
      </c>
      <c r="I82" s="44">
        <f t="shared" si="19"/>
        <v>0</v>
      </c>
      <c r="J82" s="44">
        <f t="shared" si="19"/>
        <v>0</v>
      </c>
      <c r="K82" s="44">
        <f t="shared" si="19"/>
        <v>0</v>
      </c>
      <c r="L82" s="44">
        <f t="shared" si="19"/>
        <v>0</v>
      </c>
      <c r="M82" s="44">
        <f t="shared" si="19"/>
        <v>0</v>
      </c>
      <c r="N82" s="44">
        <f t="shared" si="19"/>
        <v>0</v>
      </c>
      <c r="O82" s="44">
        <f t="shared" si="19"/>
        <v>0</v>
      </c>
      <c r="P82" s="44">
        <f t="shared" si="19"/>
        <v>0</v>
      </c>
      <c r="Q82" s="44">
        <f t="shared" si="19"/>
        <v>0</v>
      </c>
      <c r="R82" s="44">
        <f t="shared" si="19"/>
        <v>0</v>
      </c>
      <c r="S82" s="44">
        <f t="shared" si="19"/>
        <v>0</v>
      </c>
      <c r="T82" s="44">
        <f t="shared" si="19"/>
        <v>0</v>
      </c>
      <c r="U82" s="44">
        <f t="shared" si="19"/>
        <v>0</v>
      </c>
      <c r="V82" s="44">
        <f t="shared" si="19"/>
        <v>0</v>
      </c>
      <c r="W82" s="44">
        <f t="shared" si="19"/>
        <v>0</v>
      </c>
      <c r="X82" s="44">
        <f t="shared" si="19"/>
        <v>0</v>
      </c>
      <c r="Y82" s="44">
        <f t="shared" si="19"/>
        <v>0</v>
      </c>
      <c r="Z82" s="44">
        <f t="shared" si="19"/>
        <v>0</v>
      </c>
      <c r="AA82" s="44">
        <f t="shared" si="19"/>
        <v>0</v>
      </c>
      <c r="AB82" s="44">
        <f t="shared" si="19"/>
        <v>0</v>
      </c>
      <c r="AC82" s="44">
        <f t="shared" si="19"/>
        <v>0</v>
      </c>
      <c r="AD82" s="44">
        <f t="shared" si="19"/>
        <v>0</v>
      </c>
      <c r="AE82" s="44">
        <f t="shared" si="19"/>
        <v>0</v>
      </c>
      <c r="AF82" s="44"/>
      <c r="AG82" s="60"/>
      <c r="AH82" s="63"/>
    </row>
    <row r="83" spans="1:34" s="21" customFormat="1" ht="18.75" customHeight="1">
      <c r="A83" s="42" t="s">
        <v>13</v>
      </c>
      <c r="B83" s="43">
        <f t="shared" si="18"/>
        <v>57.8</v>
      </c>
      <c r="C83" s="43">
        <f t="shared" si="18"/>
        <v>0</v>
      </c>
      <c r="D83" s="43">
        <f>C83</f>
        <v>0</v>
      </c>
      <c r="E83" s="43">
        <f>E88</f>
        <v>0</v>
      </c>
      <c r="F83" s="43">
        <f>E83/B83*100</f>
        <v>0</v>
      </c>
      <c r="G83" s="43" t="e">
        <f>E83/C83*100</f>
        <v>#DIV/0!</v>
      </c>
      <c r="H83" s="44">
        <f aca="true" t="shared" si="20" ref="H83:AE83">H88</f>
        <v>0</v>
      </c>
      <c r="I83" s="44">
        <f t="shared" si="20"/>
        <v>0</v>
      </c>
      <c r="J83" s="44">
        <f t="shared" si="20"/>
        <v>0</v>
      </c>
      <c r="K83" s="44">
        <f t="shared" si="20"/>
        <v>0</v>
      </c>
      <c r="L83" s="44">
        <f t="shared" si="20"/>
        <v>0</v>
      </c>
      <c r="M83" s="44">
        <f t="shared" si="20"/>
        <v>0</v>
      </c>
      <c r="N83" s="44">
        <f t="shared" si="20"/>
        <v>0</v>
      </c>
      <c r="O83" s="44">
        <f t="shared" si="20"/>
        <v>0</v>
      </c>
      <c r="P83" s="44">
        <f t="shared" si="20"/>
        <v>0</v>
      </c>
      <c r="Q83" s="44">
        <f t="shared" si="20"/>
        <v>0</v>
      </c>
      <c r="R83" s="44">
        <f t="shared" si="20"/>
        <v>0</v>
      </c>
      <c r="S83" s="44">
        <f t="shared" si="20"/>
        <v>0</v>
      </c>
      <c r="T83" s="44">
        <f t="shared" si="20"/>
        <v>57.8</v>
      </c>
      <c r="U83" s="44">
        <f t="shared" si="20"/>
        <v>0</v>
      </c>
      <c r="V83" s="44">
        <f t="shared" si="20"/>
        <v>0</v>
      </c>
      <c r="W83" s="44">
        <f t="shared" si="20"/>
        <v>0</v>
      </c>
      <c r="X83" s="44">
        <f t="shared" si="20"/>
        <v>0</v>
      </c>
      <c r="Y83" s="44">
        <f t="shared" si="20"/>
        <v>0</v>
      </c>
      <c r="Z83" s="44">
        <f t="shared" si="20"/>
        <v>0</v>
      </c>
      <c r="AA83" s="44">
        <f t="shared" si="20"/>
        <v>0</v>
      </c>
      <c r="AB83" s="44">
        <f t="shared" si="20"/>
        <v>0</v>
      </c>
      <c r="AC83" s="44">
        <f t="shared" si="20"/>
        <v>0</v>
      </c>
      <c r="AD83" s="44">
        <f t="shared" si="20"/>
        <v>0</v>
      </c>
      <c r="AE83" s="44">
        <f t="shared" si="20"/>
        <v>0</v>
      </c>
      <c r="AF83" s="44"/>
      <c r="AG83" s="60">
        <f>AD83+AB83+Z83+X83+V83+T83+R83+P83+N83+L83+J83+H83</f>
        <v>57.8</v>
      </c>
      <c r="AH83" s="63"/>
    </row>
    <row r="84" spans="1:34" s="21" customFormat="1" ht="18.75" customHeight="1">
      <c r="A84" s="42" t="s">
        <v>14</v>
      </c>
      <c r="B84" s="43">
        <f t="shared" si="18"/>
        <v>0</v>
      </c>
      <c r="C84" s="43">
        <f t="shared" si="18"/>
        <v>0</v>
      </c>
      <c r="D84" s="43">
        <f>C84</f>
        <v>0</v>
      </c>
      <c r="E84" s="43">
        <f>E89</f>
        <v>0</v>
      </c>
      <c r="F84" s="43" t="e">
        <f>E84/B84*100</f>
        <v>#DIV/0!</v>
      </c>
      <c r="G84" s="43" t="e">
        <f>E84/C84*100</f>
        <v>#DIV/0!</v>
      </c>
      <c r="H84" s="44">
        <f aca="true" t="shared" si="21" ref="H84:AE84">H89</f>
        <v>0</v>
      </c>
      <c r="I84" s="44">
        <f t="shared" si="21"/>
        <v>0</v>
      </c>
      <c r="J84" s="44">
        <f t="shared" si="21"/>
        <v>0</v>
      </c>
      <c r="K84" s="44">
        <f t="shared" si="21"/>
        <v>0</v>
      </c>
      <c r="L84" s="44">
        <f t="shared" si="21"/>
        <v>0</v>
      </c>
      <c r="M84" s="44">
        <f t="shared" si="21"/>
        <v>0</v>
      </c>
      <c r="N84" s="44">
        <f t="shared" si="21"/>
        <v>0</v>
      </c>
      <c r="O84" s="44">
        <f t="shared" si="21"/>
        <v>0</v>
      </c>
      <c r="P84" s="44">
        <f t="shared" si="21"/>
        <v>0</v>
      </c>
      <c r="Q84" s="44">
        <f t="shared" si="21"/>
        <v>0</v>
      </c>
      <c r="R84" s="44">
        <f t="shared" si="21"/>
        <v>0</v>
      </c>
      <c r="S84" s="44">
        <f t="shared" si="21"/>
        <v>0</v>
      </c>
      <c r="T84" s="44">
        <f t="shared" si="21"/>
        <v>0</v>
      </c>
      <c r="U84" s="44">
        <f t="shared" si="21"/>
        <v>0</v>
      </c>
      <c r="V84" s="44">
        <f t="shared" si="21"/>
        <v>0</v>
      </c>
      <c r="W84" s="44">
        <f t="shared" si="21"/>
        <v>0</v>
      </c>
      <c r="X84" s="44">
        <f t="shared" si="21"/>
        <v>0</v>
      </c>
      <c r="Y84" s="44">
        <f t="shared" si="21"/>
        <v>0</v>
      </c>
      <c r="Z84" s="44">
        <f t="shared" si="21"/>
        <v>0</v>
      </c>
      <c r="AA84" s="44">
        <f t="shared" si="21"/>
        <v>0</v>
      </c>
      <c r="AB84" s="44">
        <f t="shared" si="21"/>
        <v>0</v>
      </c>
      <c r="AC84" s="44">
        <f t="shared" si="21"/>
        <v>0</v>
      </c>
      <c r="AD84" s="44">
        <f t="shared" si="21"/>
        <v>0</v>
      </c>
      <c r="AE84" s="44">
        <f t="shared" si="21"/>
        <v>0</v>
      </c>
      <c r="AF84" s="44"/>
      <c r="AG84" s="60"/>
      <c r="AH84" s="63"/>
    </row>
    <row r="85" spans="1:32" s="21" customFormat="1" ht="116.25" customHeight="1">
      <c r="A85" s="75" t="s">
        <v>40</v>
      </c>
      <c r="B85" s="28"/>
      <c r="C85" s="28"/>
      <c r="D85" s="28"/>
      <c r="E85" s="28"/>
      <c r="F85" s="28"/>
      <c r="G85" s="28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101"/>
    </row>
    <row r="86" spans="1:32" s="12" customFormat="1" ht="18.75" customHeight="1">
      <c r="A86" s="3" t="s">
        <v>16</v>
      </c>
      <c r="B86" s="32">
        <f>B87+B88+B89</f>
        <v>57.8</v>
      </c>
      <c r="C86" s="32">
        <f>C88+C89</f>
        <v>0</v>
      </c>
      <c r="D86" s="32">
        <f>C86</f>
        <v>0</v>
      </c>
      <c r="E86" s="32">
        <f>E88+E89</f>
        <v>0</v>
      </c>
      <c r="F86" s="32">
        <f>E86/B86*100</f>
        <v>0</v>
      </c>
      <c r="G86" s="32" t="e">
        <f>E86/C86*100</f>
        <v>#DIV/0!</v>
      </c>
      <c r="H86" s="33">
        <f aca="true" t="shared" si="22" ref="H86:AE86">H87+H88+H89</f>
        <v>0</v>
      </c>
      <c r="I86" s="33">
        <f t="shared" si="22"/>
        <v>0</v>
      </c>
      <c r="J86" s="33">
        <f t="shared" si="22"/>
        <v>0</v>
      </c>
      <c r="K86" s="33">
        <f t="shared" si="22"/>
        <v>0</v>
      </c>
      <c r="L86" s="33">
        <f t="shared" si="22"/>
        <v>0</v>
      </c>
      <c r="M86" s="33">
        <f t="shared" si="22"/>
        <v>0</v>
      </c>
      <c r="N86" s="33">
        <f t="shared" si="22"/>
        <v>0</v>
      </c>
      <c r="O86" s="33">
        <f t="shared" si="22"/>
        <v>0</v>
      </c>
      <c r="P86" s="33">
        <f t="shared" si="22"/>
        <v>0</v>
      </c>
      <c r="Q86" s="33">
        <f t="shared" si="22"/>
        <v>0</v>
      </c>
      <c r="R86" s="33">
        <f t="shared" si="22"/>
        <v>0</v>
      </c>
      <c r="S86" s="33">
        <f t="shared" si="22"/>
        <v>0</v>
      </c>
      <c r="T86" s="33">
        <f t="shared" si="22"/>
        <v>57.8</v>
      </c>
      <c r="U86" s="33">
        <f t="shared" si="22"/>
        <v>0</v>
      </c>
      <c r="V86" s="33">
        <f t="shared" si="22"/>
        <v>0</v>
      </c>
      <c r="W86" s="33">
        <f t="shared" si="22"/>
        <v>0</v>
      </c>
      <c r="X86" s="33">
        <f t="shared" si="22"/>
        <v>0</v>
      </c>
      <c r="Y86" s="33">
        <f t="shared" si="22"/>
        <v>0</v>
      </c>
      <c r="Z86" s="33">
        <f t="shared" si="22"/>
        <v>0</v>
      </c>
      <c r="AA86" s="33">
        <f t="shared" si="22"/>
        <v>0</v>
      </c>
      <c r="AB86" s="33">
        <f t="shared" si="22"/>
        <v>0</v>
      </c>
      <c r="AC86" s="33">
        <f t="shared" si="22"/>
        <v>0</v>
      </c>
      <c r="AD86" s="33">
        <f t="shared" si="22"/>
        <v>0</v>
      </c>
      <c r="AE86" s="33">
        <f t="shared" si="22"/>
        <v>0</v>
      </c>
      <c r="AF86" s="102"/>
    </row>
    <row r="87" spans="1:32" s="12" customFormat="1" ht="18.75" customHeight="1">
      <c r="A87" s="2" t="s">
        <v>15</v>
      </c>
      <c r="B87" s="34">
        <f>H87+J87+L87+N87+P87+R87+T87+V87+X87+Z87+AB87+AD87</f>
        <v>0</v>
      </c>
      <c r="C87" s="34">
        <f>H87</f>
        <v>0</v>
      </c>
      <c r="D87" s="34">
        <f>C87</f>
        <v>0</v>
      </c>
      <c r="E87" s="34">
        <f>I87+K87+M87+O87+Q87+S87+U87+W87+Y87+AA87+AC87+AE87</f>
        <v>0</v>
      </c>
      <c r="F87" s="34" t="e">
        <f>E87/B87*100</f>
        <v>#DIV/0!</v>
      </c>
      <c r="G87" s="34" t="e">
        <f>E87/C87*100</f>
        <v>#DIV/0!</v>
      </c>
      <c r="H87" s="35">
        <v>0</v>
      </c>
      <c r="I87" s="35">
        <v>0</v>
      </c>
      <c r="J87" s="35">
        <v>0</v>
      </c>
      <c r="K87" s="35"/>
      <c r="L87" s="35">
        <v>0</v>
      </c>
      <c r="M87" s="35"/>
      <c r="N87" s="35">
        <v>0</v>
      </c>
      <c r="O87" s="35"/>
      <c r="P87" s="35">
        <v>0</v>
      </c>
      <c r="Q87" s="35"/>
      <c r="R87" s="35">
        <v>0</v>
      </c>
      <c r="S87" s="35"/>
      <c r="T87" s="35">
        <v>0</v>
      </c>
      <c r="U87" s="35"/>
      <c r="V87" s="35">
        <v>0</v>
      </c>
      <c r="W87" s="35"/>
      <c r="X87" s="35">
        <v>0</v>
      </c>
      <c r="Y87" s="35"/>
      <c r="Z87" s="35">
        <v>0</v>
      </c>
      <c r="AA87" s="35"/>
      <c r="AB87" s="35">
        <v>0</v>
      </c>
      <c r="AC87" s="35"/>
      <c r="AD87" s="35">
        <v>0</v>
      </c>
      <c r="AE87" s="35"/>
      <c r="AF87" s="102"/>
    </row>
    <row r="88" spans="1:32" s="12" customFormat="1" ht="18.75" customHeight="1">
      <c r="A88" s="2" t="s">
        <v>13</v>
      </c>
      <c r="B88" s="34">
        <f>H88+J88+L88+N88+P88+R88+V88+X88+Z88+AB88+AD88+T88</f>
        <v>57.8</v>
      </c>
      <c r="C88" s="34">
        <f>H88</f>
        <v>0</v>
      </c>
      <c r="D88" s="34">
        <f>C88</f>
        <v>0</v>
      </c>
      <c r="E88" s="34">
        <f>I88+K88+M88+O88+Q88+S88+U88+W88+Y88+AA88+AC88+AE88</f>
        <v>0</v>
      </c>
      <c r="F88" s="34">
        <f>E88/B88*100</f>
        <v>0</v>
      </c>
      <c r="G88" s="34" t="e">
        <f>E88/C88*100</f>
        <v>#DIV/0!</v>
      </c>
      <c r="H88" s="35">
        <v>0</v>
      </c>
      <c r="I88" s="35">
        <v>0</v>
      </c>
      <c r="J88" s="35">
        <v>0</v>
      </c>
      <c r="K88" s="35"/>
      <c r="L88" s="35">
        <v>0</v>
      </c>
      <c r="M88" s="35"/>
      <c r="N88" s="35">
        <v>0</v>
      </c>
      <c r="O88" s="35"/>
      <c r="P88" s="35">
        <v>0</v>
      </c>
      <c r="Q88" s="35"/>
      <c r="R88" s="35">
        <v>0</v>
      </c>
      <c r="S88" s="35"/>
      <c r="T88" s="35">
        <v>57.8</v>
      </c>
      <c r="U88" s="35"/>
      <c r="V88" s="35">
        <v>0</v>
      </c>
      <c r="W88" s="35"/>
      <c r="X88" s="35">
        <v>0</v>
      </c>
      <c r="Y88" s="35"/>
      <c r="Z88" s="35">
        <v>0</v>
      </c>
      <c r="AA88" s="35"/>
      <c r="AB88" s="35">
        <v>0</v>
      </c>
      <c r="AC88" s="35"/>
      <c r="AD88" s="35">
        <v>0</v>
      </c>
      <c r="AE88" s="35"/>
      <c r="AF88" s="102"/>
    </row>
    <row r="89" spans="1:32" s="12" customFormat="1" ht="18.75" customHeight="1">
      <c r="A89" s="2" t="s">
        <v>14</v>
      </c>
      <c r="B89" s="34">
        <f>H89+J89+L89+N89+P89+R89+T89+V89+X89+Z89+AB89+AD89</f>
        <v>0</v>
      </c>
      <c r="C89" s="34">
        <f>H89</f>
        <v>0</v>
      </c>
      <c r="D89" s="34">
        <f>C89</f>
        <v>0</v>
      </c>
      <c r="E89" s="34">
        <f>I89+K89+M89+O89+Q89+S89+U89+W89+Y89+AA89+AC89+AE89</f>
        <v>0</v>
      </c>
      <c r="F89" s="34" t="e">
        <f>E89/B89*100</f>
        <v>#DIV/0!</v>
      </c>
      <c r="G89" s="34" t="e">
        <f>E89/C89*100</f>
        <v>#DIV/0!</v>
      </c>
      <c r="H89" s="35">
        <v>0</v>
      </c>
      <c r="I89" s="35">
        <v>0</v>
      </c>
      <c r="J89" s="35">
        <v>0</v>
      </c>
      <c r="K89" s="35"/>
      <c r="L89" s="35">
        <v>0</v>
      </c>
      <c r="M89" s="35"/>
      <c r="N89" s="35">
        <v>0</v>
      </c>
      <c r="O89" s="35"/>
      <c r="P89" s="35">
        <v>0</v>
      </c>
      <c r="Q89" s="35"/>
      <c r="R89" s="35">
        <v>0</v>
      </c>
      <c r="S89" s="35"/>
      <c r="T89" s="35">
        <v>0</v>
      </c>
      <c r="U89" s="35"/>
      <c r="V89" s="35">
        <v>0</v>
      </c>
      <c r="W89" s="35"/>
      <c r="X89" s="35">
        <v>0</v>
      </c>
      <c r="Y89" s="35"/>
      <c r="Z89" s="35">
        <v>0</v>
      </c>
      <c r="AA89" s="35"/>
      <c r="AB89" s="35">
        <v>0</v>
      </c>
      <c r="AC89" s="35"/>
      <c r="AD89" s="35">
        <v>0</v>
      </c>
      <c r="AE89" s="35"/>
      <c r="AF89" s="103"/>
    </row>
    <row r="90" spans="1:32" s="12" customFormat="1" ht="45" customHeight="1">
      <c r="A90" s="73" t="s">
        <v>41</v>
      </c>
      <c r="B90" s="43"/>
      <c r="C90" s="43"/>
      <c r="D90" s="43"/>
      <c r="E90" s="43"/>
      <c r="F90" s="43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4" s="12" customFormat="1" ht="18.75" customHeight="1">
      <c r="A91" s="37" t="s">
        <v>16</v>
      </c>
      <c r="B91" s="40">
        <f>B92+B93+B94+B95</f>
        <v>148700.957</v>
      </c>
      <c r="C91" s="40">
        <f>C92+C93+C94+C95</f>
        <v>0</v>
      </c>
      <c r="D91" s="40">
        <f>D92+D93+D94+D95</f>
        <v>0</v>
      </c>
      <c r="E91" s="40">
        <f>E92+E93+E94+E95</f>
        <v>0</v>
      </c>
      <c r="F91" s="40">
        <f>E91/B91*100</f>
        <v>0</v>
      </c>
      <c r="G91" s="40" t="e">
        <f>E91/C91*100</f>
        <v>#DIV/0!</v>
      </c>
      <c r="H91" s="41">
        <f aca="true" t="shared" si="23" ref="H91:Q91">H92+H93+H94+H95</f>
        <v>0</v>
      </c>
      <c r="I91" s="41">
        <f t="shared" si="23"/>
        <v>0</v>
      </c>
      <c r="J91" s="41">
        <f t="shared" si="23"/>
        <v>15000</v>
      </c>
      <c r="K91" s="41">
        <f t="shared" si="23"/>
        <v>0</v>
      </c>
      <c r="L91" s="41">
        <f t="shared" si="23"/>
        <v>15000</v>
      </c>
      <c r="M91" s="41">
        <f t="shared" si="23"/>
        <v>0</v>
      </c>
      <c r="N91" s="41">
        <f t="shared" si="23"/>
        <v>15000</v>
      </c>
      <c r="O91" s="41">
        <f t="shared" si="23"/>
        <v>0</v>
      </c>
      <c r="P91" s="41">
        <f t="shared" si="23"/>
        <v>15000</v>
      </c>
      <c r="Q91" s="41">
        <f t="shared" si="23"/>
        <v>0</v>
      </c>
      <c r="R91" s="41">
        <f>R93+R92+R94+R95</f>
        <v>20000</v>
      </c>
      <c r="S91" s="41">
        <f>S92+S93+S94+S95</f>
        <v>0</v>
      </c>
      <c r="T91" s="41">
        <f aca="true" t="shared" si="24" ref="T91:AD91">T92+T93+T94+T95</f>
        <v>20000</v>
      </c>
      <c r="U91" s="41">
        <f>U92+U93+U94+U95</f>
        <v>0</v>
      </c>
      <c r="V91" s="41">
        <f t="shared" si="24"/>
        <v>20000</v>
      </c>
      <c r="W91" s="41">
        <f>W92+W93+W94+W95</f>
        <v>0</v>
      </c>
      <c r="X91" s="41">
        <f t="shared" si="24"/>
        <v>15000</v>
      </c>
      <c r="Y91" s="41">
        <f>Y92+Y93+Y94+Y95</f>
        <v>0</v>
      </c>
      <c r="Z91" s="41">
        <f t="shared" si="24"/>
        <v>13700.957</v>
      </c>
      <c r="AA91" s="41">
        <f>AA92+AA93+AA94+AA95</f>
        <v>0</v>
      </c>
      <c r="AB91" s="41">
        <f t="shared" si="24"/>
        <v>0</v>
      </c>
      <c r="AC91" s="41">
        <f>AC92+AC93+AC94+AC95</f>
        <v>0</v>
      </c>
      <c r="AD91" s="41">
        <f t="shared" si="24"/>
        <v>0</v>
      </c>
      <c r="AE91" s="41">
        <f>AE92+AE93+AE94+AE95</f>
        <v>0</v>
      </c>
      <c r="AF91" s="41"/>
      <c r="AG91" s="48">
        <f>AD91+AB91+Z91+X91+V91+T91+R91+P91+N91+L91+J91+H91</f>
        <v>148700.957</v>
      </c>
      <c r="AH91" s="64"/>
    </row>
    <row r="92" spans="1:34" s="12" customFormat="1" ht="18.75" customHeight="1">
      <c r="A92" s="42" t="s">
        <v>15</v>
      </c>
      <c r="B92" s="43">
        <f aca="true" t="shared" si="25" ref="B92:C95">B98+B104</f>
        <v>0</v>
      </c>
      <c r="C92" s="43">
        <f t="shared" si="25"/>
        <v>0</v>
      </c>
      <c r="D92" s="43">
        <f>C92</f>
        <v>0</v>
      </c>
      <c r="E92" s="43">
        <f>E98+E104</f>
        <v>0</v>
      </c>
      <c r="F92" s="43" t="e">
        <f>E92/B92*100</f>
        <v>#DIV/0!</v>
      </c>
      <c r="G92" s="43" t="e">
        <f>E92/C92*100</f>
        <v>#DIV/0!</v>
      </c>
      <c r="H92" s="44">
        <f aca="true" t="shared" si="26" ref="H92:AE92">H98+H104</f>
        <v>0</v>
      </c>
      <c r="I92" s="44">
        <f t="shared" si="26"/>
        <v>0</v>
      </c>
      <c r="J92" s="44">
        <f t="shared" si="26"/>
        <v>0</v>
      </c>
      <c r="K92" s="44">
        <f t="shared" si="26"/>
        <v>0</v>
      </c>
      <c r="L92" s="44">
        <f t="shared" si="26"/>
        <v>0</v>
      </c>
      <c r="M92" s="44">
        <f t="shared" si="26"/>
        <v>0</v>
      </c>
      <c r="N92" s="44">
        <f t="shared" si="26"/>
        <v>0</v>
      </c>
      <c r="O92" s="44">
        <f t="shared" si="26"/>
        <v>0</v>
      </c>
      <c r="P92" s="44">
        <f t="shared" si="26"/>
        <v>0</v>
      </c>
      <c r="Q92" s="44">
        <f t="shared" si="26"/>
        <v>0</v>
      </c>
      <c r="R92" s="44">
        <f t="shared" si="26"/>
        <v>0</v>
      </c>
      <c r="S92" s="44">
        <f t="shared" si="26"/>
        <v>0</v>
      </c>
      <c r="T92" s="44">
        <f t="shared" si="26"/>
        <v>0</v>
      </c>
      <c r="U92" s="44">
        <f t="shared" si="26"/>
        <v>0</v>
      </c>
      <c r="V92" s="44">
        <f t="shared" si="26"/>
        <v>0</v>
      </c>
      <c r="W92" s="44">
        <f t="shared" si="26"/>
        <v>0</v>
      </c>
      <c r="X92" s="44">
        <f t="shared" si="26"/>
        <v>0</v>
      </c>
      <c r="Y92" s="44">
        <f t="shared" si="26"/>
        <v>0</v>
      </c>
      <c r="Z92" s="44">
        <f t="shared" si="26"/>
        <v>0</v>
      </c>
      <c r="AA92" s="44">
        <f t="shared" si="26"/>
        <v>0</v>
      </c>
      <c r="AB92" s="44">
        <f t="shared" si="26"/>
        <v>0</v>
      </c>
      <c r="AC92" s="44">
        <f t="shared" si="26"/>
        <v>0</v>
      </c>
      <c r="AD92" s="44">
        <f t="shared" si="26"/>
        <v>0</v>
      </c>
      <c r="AE92" s="44">
        <f t="shared" si="26"/>
        <v>0</v>
      </c>
      <c r="AF92" s="44"/>
      <c r="AG92" s="48"/>
      <c r="AH92" s="64"/>
    </row>
    <row r="93" spans="1:34" s="12" customFormat="1" ht="18.75" customHeight="1">
      <c r="A93" s="42" t="s">
        <v>13</v>
      </c>
      <c r="B93" s="43">
        <f t="shared" si="25"/>
        <v>0</v>
      </c>
      <c r="C93" s="43">
        <f t="shared" si="25"/>
        <v>0</v>
      </c>
      <c r="D93" s="43">
        <f>C93</f>
        <v>0</v>
      </c>
      <c r="E93" s="43">
        <f>E99+E105</f>
        <v>0</v>
      </c>
      <c r="F93" s="43" t="e">
        <f>E93/B93*100</f>
        <v>#DIV/0!</v>
      </c>
      <c r="G93" s="43" t="e">
        <f>E93/C93*100</f>
        <v>#DIV/0!</v>
      </c>
      <c r="H93" s="44">
        <f aca="true" t="shared" si="27" ref="H93:AE93">H99+H105</f>
        <v>0</v>
      </c>
      <c r="I93" s="44">
        <f t="shared" si="27"/>
        <v>0</v>
      </c>
      <c r="J93" s="44">
        <f t="shared" si="27"/>
        <v>0</v>
      </c>
      <c r="K93" s="44">
        <f t="shared" si="27"/>
        <v>0</v>
      </c>
      <c r="L93" s="44">
        <f t="shared" si="27"/>
        <v>0</v>
      </c>
      <c r="M93" s="44">
        <f t="shared" si="27"/>
        <v>0</v>
      </c>
      <c r="N93" s="44">
        <f t="shared" si="27"/>
        <v>0</v>
      </c>
      <c r="O93" s="44">
        <f t="shared" si="27"/>
        <v>0</v>
      </c>
      <c r="P93" s="44">
        <f t="shared" si="27"/>
        <v>0</v>
      </c>
      <c r="Q93" s="44">
        <f t="shared" si="27"/>
        <v>0</v>
      </c>
      <c r="R93" s="44">
        <f t="shared" si="27"/>
        <v>0</v>
      </c>
      <c r="S93" s="44">
        <f t="shared" si="27"/>
        <v>0</v>
      </c>
      <c r="T93" s="44">
        <f t="shared" si="27"/>
        <v>0</v>
      </c>
      <c r="U93" s="44">
        <f t="shared" si="27"/>
        <v>0</v>
      </c>
      <c r="V93" s="44">
        <f t="shared" si="27"/>
        <v>0</v>
      </c>
      <c r="W93" s="44">
        <f t="shared" si="27"/>
        <v>0</v>
      </c>
      <c r="X93" s="44">
        <f t="shared" si="27"/>
        <v>0</v>
      </c>
      <c r="Y93" s="44">
        <f t="shared" si="27"/>
        <v>0</v>
      </c>
      <c r="Z93" s="44">
        <f t="shared" si="27"/>
        <v>0</v>
      </c>
      <c r="AA93" s="44">
        <f t="shared" si="27"/>
        <v>0</v>
      </c>
      <c r="AB93" s="44">
        <f t="shared" si="27"/>
        <v>0</v>
      </c>
      <c r="AC93" s="44">
        <f t="shared" si="27"/>
        <v>0</v>
      </c>
      <c r="AD93" s="44">
        <f t="shared" si="27"/>
        <v>0</v>
      </c>
      <c r="AE93" s="44">
        <f t="shared" si="27"/>
        <v>0</v>
      </c>
      <c r="AF93" s="44"/>
      <c r="AG93" s="48"/>
      <c r="AH93" s="64"/>
    </row>
    <row r="94" spans="1:34" s="12" customFormat="1" ht="18.75" customHeight="1">
      <c r="A94" s="42" t="s">
        <v>14</v>
      </c>
      <c r="B94" s="43">
        <f t="shared" si="25"/>
        <v>0</v>
      </c>
      <c r="C94" s="43">
        <f t="shared" si="25"/>
        <v>0</v>
      </c>
      <c r="D94" s="43">
        <f>C94</f>
        <v>0</v>
      </c>
      <c r="E94" s="43">
        <f>E100+E106</f>
        <v>0</v>
      </c>
      <c r="F94" s="43" t="e">
        <f>E94/B94*100</f>
        <v>#DIV/0!</v>
      </c>
      <c r="G94" s="43" t="e">
        <f>E94/C94*100</f>
        <v>#DIV/0!</v>
      </c>
      <c r="H94" s="44">
        <f aca="true" t="shared" si="28" ref="H94:AE94">H100+H106</f>
        <v>0</v>
      </c>
      <c r="I94" s="44">
        <f t="shared" si="28"/>
        <v>0</v>
      </c>
      <c r="J94" s="44">
        <f t="shared" si="28"/>
        <v>0</v>
      </c>
      <c r="K94" s="44">
        <f t="shared" si="28"/>
        <v>0</v>
      </c>
      <c r="L94" s="44">
        <f t="shared" si="28"/>
        <v>0</v>
      </c>
      <c r="M94" s="44">
        <f t="shared" si="28"/>
        <v>0</v>
      </c>
      <c r="N94" s="44">
        <f t="shared" si="28"/>
        <v>0</v>
      </c>
      <c r="O94" s="44">
        <f t="shared" si="28"/>
        <v>0</v>
      </c>
      <c r="P94" s="44">
        <f t="shared" si="28"/>
        <v>0</v>
      </c>
      <c r="Q94" s="44">
        <f t="shared" si="28"/>
        <v>0</v>
      </c>
      <c r="R94" s="44">
        <f t="shared" si="28"/>
        <v>0</v>
      </c>
      <c r="S94" s="44">
        <f t="shared" si="28"/>
        <v>0</v>
      </c>
      <c r="T94" s="44">
        <f t="shared" si="28"/>
        <v>0</v>
      </c>
      <c r="U94" s="44">
        <f t="shared" si="28"/>
        <v>0</v>
      </c>
      <c r="V94" s="44">
        <f t="shared" si="28"/>
        <v>0</v>
      </c>
      <c r="W94" s="44">
        <f t="shared" si="28"/>
        <v>0</v>
      </c>
      <c r="X94" s="44">
        <f t="shared" si="28"/>
        <v>0</v>
      </c>
      <c r="Y94" s="44">
        <f t="shared" si="28"/>
        <v>0</v>
      </c>
      <c r="Z94" s="44">
        <f t="shared" si="28"/>
        <v>0</v>
      </c>
      <c r="AA94" s="44">
        <f t="shared" si="28"/>
        <v>0</v>
      </c>
      <c r="AB94" s="44">
        <f t="shared" si="28"/>
        <v>0</v>
      </c>
      <c r="AC94" s="44">
        <f t="shared" si="28"/>
        <v>0</v>
      </c>
      <c r="AD94" s="44">
        <f t="shared" si="28"/>
        <v>0</v>
      </c>
      <c r="AE94" s="44">
        <f t="shared" si="28"/>
        <v>0</v>
      </c>
      <c r="AF94" s="44"/>
      <c r="AG94" s="48">
        <f>AD94+AB94+Z94+X94+V94+T94+R94+P94+N94+L94+J94+H94</f>
        <v>0</v>
      </c>
      <c r="AH94" s="64"/>
    </row>
    <row r="95" spans="1:34" s="12" customFormat="1" ht="18.75" customHeight="1">
      <c r="A95" s="42" t="s">
        <v>51</v>
      </c>
      <c r="B95" s="43">
        <f t="shared" si="25"/>
        <v>148700.957</v>
      </c>
      <c r="C95" s="43">
        <f t="shared" si="25"/>
        <v>0</v>
      </c>
      <c r="D95" s="43">
        <f>C95</f>
        <v>0</v>
      </c>
      <c r="E95" s="43">
        <f>E101+E107</f>
        <v>0</v>
      </c>
      <c r="F95" s="43">
        <f>E95/B95*100</f>
        <v>0</v>
      </c>
      <c r="G95" s="43" t="e">
        <f>E95/C95*100</f>
        <v>#DIV/0!</v>
      </c>
      <c r="H95" s="44">
        <f aca="true" t="shared" si="29" ref="H95:AE95">H101+H107</f>
        <v>0</v>
      </c>
      <c r="I95" s="44">
        <f t="shared" si="29"/>
        <v>0</v>
      </c>
      <c r="J95" s="44">
        <f t="shared" si="29"/>
        <v>15000</v>
      </c>
      <c r="K95" s="44">
        <f t="shared" si="29"/>
        <v>0</v>
      </c>
      <c r="L95" s="44">
        <f t="shared" si="29"/>
        <v>15000</v>
      </c>
      <c r="M95" s="44">
        <f t="shared" si="29"/>
        <v>0</v>
      </c>
      <c r="N95" s="44">
        <f t="shared" si="29"/>
        <v>15000</v>
      </c>
      <c r="O95" s="44">
        <f t="shared" si="29"/>
        <v>0</v>
      </c>
      <c r="P95" s="44">
        <f t="shared" si="29"/>
        <v>15000</v>
      </c>
      <c r="Q95" s="44">
        <f t="shared" si="29"/>
        <v>0</v>
      </c>
      <c r="R95" s="44">
        <f t="shared" si="29"/>
        <v>20000</v>
      </c>
      <c r="S95" s="44">
        <f t="shared" si="29"/>
        <v>0</v>
      </c>
      <c r="T95" s="44">
        <f t="shared" si="29"/>
        <v>20000</v>
      </c>
      <c r="U95" s="44">
        <f t="shared" si="29"/>
        <v>0</v>
      </c>
      <c r="V95" s="44">
        <f t="shared" si="29"/>
        <v>20000</v>
      </c>
      <c r="W95" s="44">
        <f t="shared" si="29"/>
        <v>0</v>
      </c>
      <c r="X95" s="44">
        <f t="shared" si="29"/>
        <v>15000</v>
      </c>
      <c r="Y95" s="44">
        <f t="shared" si="29"/>
        <v>0</v>
      </c>
      <c r="Z95" s="44">
        <f t="shared" si="29"/>
        <v>13700.957</v>
      </c>
      <c r="AA95" s="44">
        <f t="shared" si="29"/>
        <v>0</v>
      </c>
      <c r="AB95" s="44">
        <f t="shared" si="29"/>
        <v>0</v>
      </c>
      <c r="AC95" s="44">
        <f t="shared" si="29"/>
        <v>0</v>
      </c>
      <c r="AD95" s="44">
        <f t="shared" si="29"/>
        <v>0</v>
      </c>
      <c r="AE95" s="44">
        <f t="shared" si="29"/>
        <v>0</v>
      </c>
      <c r="AF95" s="44"/>
      <c r="AG95" s="48">
        <f>AD95+AB95+Z95+X95+V95+T95+R95+P95+N95+L95+J95+H95</f>
        <v>148700.957</v>
      </c>
      <c r="AH95" s="64"/>
    </row>
    <row r="96" spans="1:32" s="12" customFormat="1" ht="78" customHeight="1">
      <c r="A96" s="71" t="s">
        <v>42</v>
      </c>
      <c r="B96" s="34"/>
      <c r="C96" s="34"/>
      <c r="D96" s="34"/>
      <c r="E96" s="34"/>
      <c r="F96" s="34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89"/>
    </row>
    <row r="97" spans="1:32" s="12" customFormat="1" ht="18.75" customHeight="1">
      <c r="A97" s="3" t="s">
        <v>16</v>
      </c>
      <c r="B97" s="32">
        <f>B98+B99+B100+B101</f>
        <v>0</v>
      </c>
      <c r="C97" s="32">
        <f>C99+C100</f>
        <v>0</v>
      </c>
      <c r="D97" s="32">
        <f>C97</f>
        <v>0</v>
      </c>
      <c r="E97" s="32">
        <f>E99+E100</f>
        <v>0</v>
      </c>
      <c r="F97" s="32" t="e">
        <f>E97/B97*100</f>
        <v>#DIV/0!</v>
      </c>
      <c r="G97" s="32" t="e">
        <f>E97/C97*100</f>
        <v>#DIV/0!</v>
      </c>
      <c r="H97" s="33">
        <f aca="true" t="shared" si="30" ref="H97:AD97">H100+H101</f>
        <v>0</v>
      </c>
      <c r="I97" s="33">
        <f>I98+I99+I100+I101</f>
        <v>0</v>
      </c>
      <c r="J97" s="33">
        <f t="shared" si="30"/>
        <v>0</v>
      </c>
      <c r="K97" s="33">
        <f>K98+K99+K100+K101</f>
        <v>0</v>
      </c>
      <c r="L97" s="33">
        <f t="shared" si="30"/>
        <v>0</v>
      </c>
      <c r="M97" s="33">
        <f>M98+M99+M100+M101</f>
        <v>0</v>
      </c>
      <c r="N97" s="33">
        <f t="shared" si="30"/>
        <v>0</v>
      </c>
      <c r="O97" s="33">
        <f>O98+O99+O100+O101</f>
        <v>0</v>
      </c>
      <c r="P97" s="33">
        <f t="shared" si="30"/>
        <v>0</v>
      </c>
      <c r="Q97" s="33">
        <f>Q98+Q99+Q100+Q101</f>
        <v>0</v>
      </c>
      <c r="R97" s="33">
        <f t="shared" si="30"/>
        <v>0</v>
      </c>
      <c r="S97" s="33">
        <f>S98+S99+S100+S101</f>
        <v>0</v>
      </c>
      <c r="T97" s="33">
        <f t="shared" si="30"/>
        <v>0</v>
      </c>
      <c r="U97" s="33">
        <f>U98+U99+U100+U101</f>
        <v>0</v>
      </c>
      <c r="V97" s="33">
        <f t="shared" si="30"/>
        <v>0</v>
      </c>
      <c r="W97" s="33">
        <f>W98+W99+W100+W101</f>
        <v>0</v>
      </c>
      <c r="X97" s="33">
        <f t="shared" si="30"/>
        <v>0</v>
      </c>
      <c r="Y97" s="33">
        <f>Y98+Y99+Y100+Y101</f>
        <v>0</v>
      </c>
      <c r="Z97" s="33">
        <f t="shared" si="30"/>
        <v>0</v>
      </c>
      <c r="AA97" s="33">
        <f>AA98+AA99+AA100+AA101</f>
        <v>0</v>
      </c>
      <c r="AB97" s="33">
        <f t="shared" si="30"/>
        <v>0</v>
      </c>
      <c r="AC97" s="33">
        <f>AC98+AC99+AC100+AC101</f>
        <v>0</v>
      </c>
      <c r="AD97" s="33">
        <f t="shared" si="30"/>
        <v>0</v>
      </c>
      <c r="AE97" s="33">
        <f>AE98+AE99+AE100+AE101</f>
        <v>0</v>
      </c>
      <c r="AF97" s="90"/>
    </row>
    <row r="98" spans="1:32" s="12" customFormat="1" ht="18.75" customHeight="1">
      <c r="A98" s="2" t="s">
        <v>15</v>
      </c>
      <c r="B98" s="34">
        <f>H98+J98+L98+N98+P98+R98+T98+V98+X98+Z98+AB98+AD98</f>
        <v>0</v>
      </c>
      <c r="C98" s="34">
        <f>H98</f>
        <v>0</v>
      </c>
      <c r="D98" s="34">
        <f>C98</f>
        <v>0</v>
      </c>
      <c r="E98" s="34">
        <f>I98+K98+M98+O98+Q98+S98+U98+W98+Y98+AA98+AC98+AE98</f>
        <v>0</v>
      </c>
      <c r="F98" s="34" t="e">
        <f>E98/B98*100</f>
        <v>#DIV/0!</v>
      </c>
      <c r="G98" s="34" t="e">
        <f>E98/C98*100</f>
        <v>#DIV/0!</v>
      </c>
      <c r="H98" s="35">
        <v>0</v>
      </c>
      <c r="I98" s="35">
        <v>0</v>
      </c>
      <c r="J98" s="35">
        <v>0</v>
      </c>
      <c r="K98" s="35"/>
      <c r="L98" s="35">
        <v>0</v>
      </c>
      <c r="M98" s="35"/>
      <c r="N98" s="35">
        <v>0</v>
      </c>
      <c r="O98" s="35"/>
      <c r="P98" s="35">
        <v>0</v>
      </c>
      <c r="Q98" s="35"/>
      <c r="R98" s="35">
        <v>0</v>
      </c>
      <c r="S98" s="35"/>
      <c r="T98" s="35">
        <v>0</v>
      </c>
      <c r="U98" s="35"/>
      <c r="V98" s="35">
        <v>0</v>
      </c>
      <c r="W98" s="35"/>
      <c r="X98" s="35">
        <v>0</v>
      </c>
      <c r="Y98" s="35"/>
      <c r="Z98" s="35">
        <v>0</v>
      </c>
      <c r="AA98" s="35"/>
      <c r="AB98" s="35">
        <v>0</v>
      </c>
      <c r="AC98" s="35"/>
      <c r="AD98" s="35">
        <v>0</v>
      </c>
      <c r="AE98" s="35"/>
      <c r="AF98" s="90"/>
    </row>
    <row r="99" spans="1:32" s="12" customFormat="1" ht="18.75" customHeight="1">
      <c r="A99" s="2" t="s">
        <v>13</v>
      </c>
      <c r="B99" s="34">
        <f>H99+J99+L99+N99+P99+R99+T99+V99+X99+Z99+AB99+AD99</f>
        <v>0</v>
      </c>
      <c r="C99" s="34">
        <f>H99</f>
        <v>0</v>
      </c>
      <c r="D99" s="34">
        <f>C99</f>
        <v>0</v>
      </c>
      <c r="E99" s="34">
        <f>I99+K99+M99+O99+Q99+S99+U99+W99+Y99+AA99+AC99+AE99</f>
        <v>0</v>
      </c>
      <c r="F99" s="34" t="e">
        <f>E99/B99*100</f>
        <v>#DIV/0!</v>
      </c>
      <c r="G99" s="34" t="e">
        <f>E99/C99*100</f>
        <v>#DIV/0!</v>
      </c>
      <c r="H99" s="35">
        <v>0</v>
      </c>
      <c r="I99" s="35">
        <v>0</v>
      </c>
      <c r="J99" s="35">
        <v>0</v>
      </c>
      <c r="K99" s="35"/>
      <c r="L99" s="35">
        <v>0</v>
      </c>
      <c r="M99" s="35"/>
      <c r="N99" s="35">
        <v>0</v>
      </c>
      <c r="O99" s="35"/>
      <c r="P99" s="35">
        <v>0</v>
      </c>
      <c r="Q99" s="35"/>
      <c r="R99" s="35">
        <v>0</v>
      </c>
      <c r="S99" s="35"/>
      <c r="T99" s="35">
        <v>0</v>
      </c>
      <c r="U99" s="35"/>
      <c r="V99" s="35">
        <v>0</v>
      </c>
      <c r="W99" s="35"/>
      <c r="X99" s="35">
        <v>0</v>
      </c>
      <c r="Y99" s="35"/>
      <c r="Z99" s="35">
        <v>0</v>
      </c>
      <c r="AA99" s="35"/>
      <c r="AB99" s="35">
        <v>0</v>
      </c>
      <c r="AC99" s="35"/>
      <c r="AD99" s="35">
        <v>0</v>
      </c>
      <c r="AE99" s="35"/>
      <c r="AF99" s="90"/>
    </row>
    <row r="100" spans="1:32" s="12" customFormat="1" ht="18.75" customHeight="1">
      <c r="A100" s="2" t="s">
        <v>14</v>
      </c>
      <c r="B100" s="34">
        <f>H100+J100+L100+P100+R100+T100+V100+X100+Z100+AB100+AD100</f>
        <v>0</v>
      </c>
      <c r="C100" s="34">
        <f>H100</f>
        <v>0</v>
      </c>
      <c r="D100" s="34">
        <f>C100</f>
        <v>0</v>
      </c>
      <c r="E100" s="34">
        <f>I100+K100+M100+O100+Q100+S100+U100+W100+Y100+AA100+AC100+AE100</f>
        <v>0</v>
      </c>
      <c r="F100" s="34" t="e">
        <f>E100/B100*100</f>
        <v>#DIV/0!</v>
      </c>
      <c r="G100" s="34" t="e">
        <f>E100/C100*100</f>
        <v>#DIV/0!</v>
      </c>
      <c r="H100" s="35">
        <v>0</v>
      </c>
      <c r="I100" s="35">
        <v>0</v>
      </c>
      <c r="J100" s="35">
        <v>0</v>
      </c>
      <c r="K100" s="35"/>
      <c r="L100" s="35">
        <v>0</v>
      </c>
      <c r="M100" s="35"/>
      <c r="N100" s="35">
        <v>0</v>
      </c>
      <c r="O100" s="35"/>
      <c r="P100" s="35">
        <v>0</v>
      </c>
      <c r="Q100" s="35"/>
      <c r="R100" s="35">
        <v>0</v>
      </c>
      <c r="S100" s="35"/>
      <c r="T100" s="35">
        <v>0</v>
      </c>
      <c r="U100" s="35"/>
      <c r="V100" s="35">
        <v>0</v>
      </c>
      <c r="W100" s="35"/>
      <c r="X100" s="35">
        <v>0</v>
      </c>
      <c r="Y100" s="35"/>
      <c r="Z100" s="35">
        <v>0</v>
      </c>
      <c r="AA100" s="35"/>
      <c r="AB100" s="35">
        <v>0</v>
      </c>
      <c r="AC100" s="35"/>
      <c r="AD100" s="35">
        <v>0</v>
      </c>
      <c r="AE100" s="35"/>
      <c r="AF100" s="90"/>
    </row>
    <row r="101" spans="1:32" s="12" customFormat="1" ht="18.75" customHeight="1">
      <c r="A101" s="2" t="s">
        <v>51</v>
      </c>
      <c r="B101" s="34">
        <f>H101+J101+L101+N101+P101+R101+T101+V101+X101+Z101+AB101+AD101</f>
        <v>0</v>
      </c>
      <c r="C101" s="34">
        <f>H101</f>
        <v>0</v>
      </c>
      <c r="D101" s="34">
        <f>C101</f>
        <v>0</v>
      </c>
      <c r="E101" s="34">
        <f>I101+K101+M101+O101+Q101+S101+U101+W101+Y101+AA101+AC101+AE101</f>
        <v>0</v>
      </c>
      <c r="F101" s="34" t="e">
        <f>E101/B101*100</f>
        <v>#DIV/0!</v>
      </c>
      <c r="G101" s="34" t="e">
        <f>E101/C101*100</f>
        <v>#DIV/0!</v>
      </c>
      <c r="H101" s="35">
        <v>0</v>
      </c>
      <c r="I101" s="35">
        <v>0</v>
      </c>
      <c r="J101" s="35">
        <v>0</v>
      </c>
      <c r="K101" s="35"/>
      <c r="L101" s="35">
        <v>0</v>
      </c>
      <c r="M101" s="35"/>
      <c r="N101" s="35">
        <v>0</v>
      </c>
      <c r="O101" s="35"/>
      <c r="P101" s="35">
        <v>0</v>
      </c>
      <c r="Q101" s="35"/>
      <c r="R101" s="35">
        <v>0</v>
      </c>
      <c r="S101" s="35"/>
      <c r="T101" s="35">
        <v>0</v>
      </c>
      <c r="U101" s="35"/>
      <c r="V101" s="35">
        <v>0</v>
      </c>
      <c r="W101" s="35"/>
      <c r="X101" s="35">
        <v>0</v>
      </c>
      <c r="Y101" s="35"/>
      <c r="Z101" s="35">
        <v>0</v>
      </c>
      <c r="AA101" s="35"/>
      <c r="AB101" s="35">
        <v>0</v>
      </c>
      <c r="AC101" s="35"/>
      <c r="AD101" s="35">
        <v>0</v>
      </c>
      <c r="AE101" s="35"/>
      <c r="AF101" s="91"/>
    </row>
    <row r="102" spans="1:32" s="12" customFormat="1" ht="246" customHeight="1">
      <c r="A102" s="71" t="s">
        <v>43</v>
      </c>
      <c r="B102" s="34"/>
      <c r="C102" s="34"/>
      <c r="D102" s="34"/>
      <c r="E102" s="34"/>
      <c r="F102" s="34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98" t="s">
        <v>80</v>
      </c>
    </row>
    <row r="103" spans="1:32" s="12" customFormat="1" ht="18.75" customHeight="1">
      <c r="A103" s="3" t="s">
        <v>16</v>
      </c>
      <c r="B103" s="32">
        <f>B104+B105+B106+B107</f>
        <v>148700.957</v>
      </c>
      <c r="C103" s="32">
        <f>C105+C106</f>
        <v>0</v>
      </c>
      <c r="D103" s="32">
        <f>C103</f>
        <v>0</v>
      </c>
      <c r="E103" s="32">
        <f>E105+E106</f>
        <v>0</v>
      </c>
      <c r="F103" s="32">
        <f>E103/B103*100</f>
        <v>0</v>
      </c>
      <c r="G103" s="32" t="e">
        <f>E103/C103*100</f>
        <v>#DIV/0!</v>
      </c>
      <c r="H103" s="33">
        <f aca="true" t="shared" si="31" ref="H103:AD103">H106+H107</f>
        <v>0</v>
      </c>
      <c r="I103" s="33">
        <f>I104+I105+I106+I107</f>
        <v>0</v>
      </c>
      <c r="J103" s="33">
        <f t="shared" si="31"/>
        <v>15000</v>
      </c>
      <c r="K103" s="33">
        <f>K104+K105+K106+K107</f>
        <v>0</v>
      </c>
      <c r="L103" s="33">
        <f t="shared" si="31"/>
        <v>15000</v>
      </c>
      <c r="M103" s="33">
        <f>M104+M105+M106+M107</f>
        <v>0</v>
      </c>
      <c r="N103" s="33">
        <f t="shared" si="31"/>
        <v>15000</v>
      </c>
      <c r="O103" s="33">
        <f>O104+O105+O106+O107</f>
        <v>0</v>
      </c>
      <c r="P103" s="33">
        <f t="shared" si="31"/>
        <v>15000</v>
      </c>
      <c r="Q103" s="33">
        <f>Q104+Q105+Q106+Q107</f>
        <v>0</v>
      </c>
      <c r="R103" s="33">
        <f t="shared" si="31"/>
        <v>20000</v>
      </c>
      <c r="S103" s="33">
        <f>S104+S105+S106+S107</f>
        <v>0</v>
      </c>
      <c r="T103" s="33">
        <f t="shared" si="31"/>
        <v>20000</v>
      </c>
      <c r="U103" s="33">
        <f>U104+U105+U106+U107</f>
        <v>0</v>
      </c>
      <c r="V103" s="33">
        <f t="shared" si="31"/>
        <v>20000</v>
      </c>
      <c r="W103" s="33">
        <f>W104+W105+W106+W107</f>
        <v>0</v>
      </c>
      <c r="X103" s="33">
        <f t="shared" si="31"/>
        <v>15000</v>
      </c>
      <c r="Y103" s="33">
        <f>Y104+Y105+Y106+Y107</f>
        <v>0</v>
      </c>
      <c r="Z103" s="33">
        <f t="shared" si="31"/>
        <v>13700.957</v>
      </c>
      <c r="AA103" s="33">
        <f>AA104+AA105+AA106+AA107</f>
        <v>0</v>
      </c>
      <c r="AB103" s="33">
        <f t="shared" si="31"/>
        <v>0</v>
      </c>
      <c r="AC103" s="33">
        <f>AC104+AC105+AC106+AC107</f>
        <v>0</v>
      </c>
      <c r="AD103" s="33">
        <f t="shared" si="31"/>
        <v>0</v>
      </c>
      <c r="AE103" s="33">
        <f>AE104+AE105+AE106+AE107</f>
        <v>0</v>
      </c>
      <c r="AF103" s="99"/>
    </row>
    <row r="104" spans="1:32" s="12" customFormat="1" ht="18.75" customHeight="1">
      <c r="A104" s="2" t="s">
        <v>15</v>
      </c>
      <c r="B104" s="34">
        <f>H104+J104+L104+N104+P104+R104+T104+V104+X104+Z104+AB104+AD104</f>
        <v>0</v>
      </c>
      <c r="C104" s="34">
        <f>H104</f>
        <v>0</v>
      </c>
      <c r="D104" s="34">
        <f>C104</f>
        <v>0</v>
      </c>
      <c r="E104" s="34">
        <f>I104+K104+M104+O104+Q104+S104+U104+W104+Y104+AA104+AC104+AE104</f>
        <v>0</v>
      </c>
      <c r="F104" s="34" t="e">
        <f>E104/B104*100</f>
        <v>#DIV/0!</v>
      </c>
      <c r="G104" s="34" t="e">
        <f>E104/C104*100</f>
        <v>#DIV/0!</v>
      </c>
      <c r="H104" s="35">
        <v>0</v>
      </c>
      <c r="I104" s="35">
        <v>0</v>
      </c>
      <c r="J104" s="35">
        <v>0</v>
      </c>
      <c r="K104" s="35"/>
      <c r="L104" s="35">
        <v>0</v>
      </c>
      <c r="M104" s="35"/>
      <c r="N104" s="35">
        <v>0</v>
      </c>
      <c r="O104" s="35"/>
      <c r="P104" s="35">
        <v>0</v>
      </c>
      <c r="Q104" s="35"/>
      <c r="R104" s="35">
        <v>0</v>
      </c>
      <c r="S104" s="35"/>
      <c r="T104" s="35">
        <v>0</v>
      </c>
      <c r="U104" s="35"/>
      <c r="V104" s="35">
        <v>0</v>
      </c>
      <c r="W104" s="35"/>
      <c r="X104" s="35">
        <v>0</v>
      </c>
      <c r="Y104" s="35"/>
      <c r="Z104" s="35">
        <v>0</v>
      </c>
      <c r="AA104" s="35"/>
      <c r="AB104" s="35">
        <v>0</v>
      </c>
      <c r="AC104" s="35"/>
      <c r="AD104" s="35">
        <v>0</v>
      </c>
      <c r="AE104" s="35"/>
      <c r="AF104" s="99"/>
    </row>
    <row r="105" spans="1:32" s="12" customFormat="1" ht="18.75" customHeight="1">
      <c r="A105" s="2" t="s">
        <v>13</v>
      </c>
      <c r="B105" s="34">
        <f>H105+J105+L105+N105+P105+R105+T105+V105+X105+Z105+AB105+AD105</f>
        <v>0</v>
      </c>
      <c r="C105" s="34">
        <f>H105</f>
        <v>0</v>
      </c>
      <c r="D105" s="34">
        <f>C105</f>
        <v>0</v>
      </c>
      <c r="E105" s="34">
        <f>I105+K105+M105+O105+Q105+S105+U105+W105+Y105+AA105+AC105+AE105</f>
        <v>0</v>
      </c>
      <c r="F105" s="34" t="e">
        <f>E105/B105*100</f>
        <v>#DIV/0!</v>
      </c>
      <c r="G105" s="34" t="e">
        <f>E105/C105*100</f>
        <v>#DIV/0!</v>
      </c>
      <c r="H105" s="35">
        <v>0</v>
      </c>
      <c r="I105" s="35">
        <v>0</v>
      </c>
      <c r="J105" s="35">
        <v>0</v>
      </c>
      <c r="K105" s="35"/>
      <c r="L105" s="35">
        <v>0</v>
      </c>
      <c r="M105" s="35"/>
      <c r="N105" s="35">
        <v>0</v>
      </c>
      <c r="O105" s="35"/>
      <c r="P105" s="35">
        <v>0</v>
      </c>
      <c r="Q105" s="35"/>
      <c r="R105" s="35">
        <v>0</v>
      </c>
      <c r="S105" s="35"/>
      <c r="T105" s="35">
        <v>0</v>
      </c>
      <c r="U105" s="35"/>
      <c r="V105" s="35">
        <v>0</v>
      </c>
      <c r="W105" s="35"/>
      <c r="X105" s="35">
        <v>0</v>
      </c>
      <c r="Y105" s="35"/>
      <c r="Z105" s="35">
        <v>0</v>
      </c>
      <c r="AA105" s="35"/>
      <c r="AB105" s="35">
        <v>0</v>
      </c>
      <c r="AC105" s="35"/>
      <c r="AD105" s="35">
        <v>0</v>
      </c>
      <c r="AE105" s="35"/>
      <c r="AF105" s="99"/>
    </row>
    <row r="106" spans="1:32" s="12" customFormat="1" ht="18.75" customHeight="1">
      <c r="A106" s="2" t="s">
        <v>14</v>
      </c>
      <c r="B106" s="34">
        <f>H106+J106+L106+N106+P106+R106+T106+V106+X106+Z106+AB106+AD106</f>
        <v>0</v>
      </c>
      <c r="C106" s="34">
        <f>H106</f>
        <v>0</v>
      </c>
      <c r="D106" s="34">
        <f>C106</f>
        <v>0</v>
      </c>
      <c r="E106" s="34">
        <f>I106+K106+M106+O106+Q106+S106+U106+W106+Y106+AA106+AC106+AE106</f>
        <v>0</v>
      </c>
      <c r="F106" s="34" t="e">
        <f>E106/B106*100</f>
        <v>#DIV/0!</v>
      </c>
      <c r="G106" s="34" t="e">
        <f>E106/C106*100</f>
        <v>#DIV/0!</v>
      </c>
      <c r="H106" s="35">
        <v>0</v>
      </c>
      <c r="I106" s="35">
        <v>0</v>
      </c>
      <c r="J106" s="35">
        <v>0</v>
      </c>
      <c r="K106" s="35"/>
      <c r="L106" s="35">
        <v>0</v>
      </c>
      <c r="M106" s="35"/>
      <c r="N106" s="35">
        <v>0</v>
      </c>
      <c r="O106" s="35"/>
      <c r="P106" s="35">
        <v>0</v>
      </c>
      <c r="Q106" s="35"/>
      <c r="R106" s="35">
        <v>0</v>
      </c>
      <c r="S106" s="35"/>
      <c r="T106" s="35">
        <v>0</v>
      </c>
      <c r="U106" s="35"/>
      <c r="V106" s="35">
        <v>0</v>
      </c>
      <c r="W106" s="35"/>
      <c r="X106" s="35">
        <v>0</v>
      </c>
      <c r="Y106" s="35"/>
      <c r="Z106" s="35">
        <v>0</v>
      </c>
      <c r="AA106" s="35"/>
      <c r="AB106" s="35">
        <v>0</v>
      </c>
      <c r="AC106" s="35"/>
      <c r="AD106" s="35">
        <v>0</v>
      </c>
      <c r="AE106" s="35"/>
      <c r="AF106" s="99"/>
    </row>
    <row r="107" spans="1:32" s="12" customFormat="1" ht="18.75" customHeight="1">
      <c r="A107" s="2" t="s">
        <v>51</v>
      </c>
      <c r="B107" s="34">
        <f>H107+J107+L107+N107+P107+R107+T107+V107+X107+Z107+AB107+AD107</f>
        <v>148700.957</v>
      </c>
      <c r="C107" s="34">
        <f>H107</f>
        <v>0</v>
      </c>
      <c r="D107" s="34">
        <f>C107</f>
        <v>0</v>
      </c>
      <c r="E107" s="34">
        <f>I107+K107+M107+O107+Q107+S107+U107+W107+Y107+AA107+AC107+AE107</f>
        <v>0</v>
      </c>
      <c r="F107" s="34">
        <f>E107/B107*100</f>
        <v>0</v>
      </c>
      <c r="G107" s="34" t="e">
        <f>E107/C107*100</f>
        <v>#DIV/0!</v>
      </c>
      <c r="H107" s="35">
        <v>0</v>
      </c>
      <c r="I107" s="35">
        <v>0</v>
      </c>
      <c r="J107" s="35">
        <v>15000</v>
      </c>
      <c r="K107" s="35"/>
      <c r="L107" s="35">
        <v>15000</v>
      </c>
      <c r="M107" s="35"/>
      <c r="N107" s="35">
        <v>15000</v>
      </c>
      <c r="O107" s="35"/>
      <c r="P107" s="35">
        <v>15000</v>
      </c>
      <c r="Q107" s="35"/>
      <c r="R107" s="35">
        <v>20000</v>
      </c>
      <c r="S107" s="35"/>
      <c r="T107" s="35">
        <v>20000</v>
      </c>
      <c r="U107" s="35"/>
      <c r="V107" s="35">
        <v>20000</v>
      </c>
      <c r="W107" s="35"/>
      <c r="X107" s="35">
        <v>15000</v>
      </c>
      <c r="Y107" s="35"/>
      <c r="Z107" s="35">
        <v>13700.957</v>
      </c>
      <c r="AA107" s="35"/>
      <c r="AB107" s="35">
        <v>0</v>
      </c>
      <c r="AC107" s="35"/>
      <c r="AD107" s="35">
        <v>0</v>
      </c>
      <c r="AE107" s="35"/>
      <c r="AF107" s="100"/>
    </row>
    <row r="108" spans="1:32" s="12" customFormat="1" ht="56.25" customHeight="1">
      <c r="A108" s="73" t="s">
        <v>50</v>
      </c>
      <c r="B108" s="43"/>
      <c r="C108" s="43"/>
      <c r="D108" s="43"/>
      <c r="E108" s="43"/>
      <c r="F108" s="43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4" s="12" customFormat="1" ht="18.75" customHeight="1">
      <c r="A109" s="37" t="s">
        <v>16</v>
      </c>
      <c r="B109" s="40">
        <f>B111+B112+B113+B110+B114</f>
        <v>786.5</v>
      </c>
      <c r="C109" s="40">
        <f>C110+C111+C112+C113+C114</f>
        <v>0</v>
      </c>
      <c r="D109" s="40">
        <f>D110+D111+D112+D113</f>
        <v>250</v>
      </c>
      <c r="E109" s="40">
        <f>E110+E111+E112+E113</f>
        <v>0</v>
      </c>
      <c r="F109" s="40">
        <f aca="true" t="shared" si="32" ref="F109:F114">E109/B109*100</f>
        <v>0</v>
      </c>
      <c r="G109" s="40" t="e">
        <f aca="true" t="shared" si="33" ref="G109:G114">E109/C109*100</f>
        <v>#DIV/0!</v>
      </c>
      <c r="H109" s="41">
        <f>H111+H112+H113+H110</f>
        <v>0</v>
      </c>
      <c r="I109" s="41">
        <f>I110+I111+I112+I113+I114</f>
        <v>0</v>
      </c>
      <c r="J109" s="41">
        <f>J111+J112+J113+J110</f>
        <v>192</v>
      </c>
      <c r="K109" s="41">
        <f>K110+K111+K112+K113+K114</f>
        <v>0</v>
      </c>
      <c r="L109" s="41">
        <f>L111+L112+L113+L110</f>
        <v>250</v>
      </c>
      <c r="M109" s="41">
        <f>M110+M111+M112+M113+M114</f>
        <v>0</v>
      </c>
      <c r="N109" s="41">
        <f>N111+N112+N113+N110</f>
        <v>144.5</v>
      </c>
      <c r="O109" s="41">
        <f>O110+O111+O112+O113+O114</f>
        <v>0</v>
      </c>
      <c r="P109" s="41">
        <f>P111+P112+P113+P110</f>
        <v>200</v>
      </c>
      <c r="Q109" s="41">
        <f>Q110+Q111+Q112+Q113+Q114</f>
        <v>0</v>
      </c>
      <c r="R109" s="41">
        <f>R111+R112+R113+R110</f>
        <v>0</v>
      </c>
      <c r="S109" s="41">
        <f>S110+S111+S112+S113+S114</f>
        <v>0</v>
      </c>
      <c r="T109" s="41">
        <f>T111+T112+T113+T110</f>
        <v>0</v>
      </c>
      <c r="U109" s="41">
        <f>U110+U111+U112+U113+U114</f>
        <v>0</v>
      </c>
      <c r="V109" s="41">
        <f>V111+V112+V113+V110</f>
        <v>0</v>
      </c>
      <c r="W109" s="41">
        <f>W110+W111+W112+W113+W114</f>
        <v>0</v>
      </c>
      <c r="X109" s="41">
        <f>X111+X112+X113+X110</f>
        <v>0</v>
      </c>
      <c r="Y109" s="41">
        <f>Y110+Y111+Y112+Y113+Y114</f>
        <v>0</v>
      </c>
      <c r="Z109" s="41">
        <f>Z111+Z112+Z113+Z110</f>
        <v>0</v>
      </c>
      <c r="AA109" s="41">
        <f>AA110+AA111+AA112+AA113+AA114</f>
        <v>0</v>
      </c>
      <c r="AB109" s="41">
        <f>AB111+AB112+AB113+AB110</f>
        <v>0</v>
      </c>
      <c r="AC109" s="41">
        <f>AC110+AC111+AC112+AC113+AC114</f>
        <v>0</v>
      </c>
      <c r="AD109" s="41">
        <f>AD111+AD112+AD113+AD110</f>
        <v>0</v>
      </c>
      <c r="AE109" s="41">
        <f>AE110+AE111+AE112+AE113+AE114</f>
        <v>0</v>
      </c>
      <c r="AF109" s="41"/>
      <c r="AG109" s="48">
        <f>AD109+AB109+Z109+X109+V109+T109+R109+P109+N109+L109+J109+H109</f>
        <v>786.5</v>
      </c>
      <c r="AH109" s="64"/>
    </row>
    <row r="110" spans="1:34" s="12" customFormat="1" ht="18.75" customHeight="1">
      <c r="A110" s="42" t="s">
        <v>15</v>
      </c>
      <c r="B110" s="43">
        <f aca="true" t="shared" si="34" ref="B110:C114">B117+B124+B131</f>
        <v>0</v>
      </c>
      <c r="C110" s="43">
        <f t="shared" si="34"/>
        <v>0</v>
      </c>
      <c r="D110" s="43">
        <f>C110</f>
        <v>0</v>
      </c>
      <c r="E110" s="43">
        <f>E117+E124+E131</f>
        <v>0</v>
      </c>
      <c r="F110" s="43" t="e">
        <f t="shared" si="32"/>
        <v>#DIV/0!</v>
      </c>
      <c r="G110" s="43" t="e">
        <f t="shared" si="33"/>
        <v>#DIV/0!</v>
      </c>
      <c r="H110" s="44">
        <f aca="true" t="shared" si="35" ref="H110:AE110">H117+H124+H131</f>
        <v>0</v>
      </c>
      <c r="I110" s="44">
        <f t="shared" si="35"/>
        <v>0</v>
      </c>
      <c r="J110" s="44">
        <f t="shared" si="35"/>
        <v>0</v>
      </c>
      <c r="K110" s="44">
        <f t="shared" si="35"/>
        <v>0</v>
      </c>
      <c r="L110" s="44">
        <f t="shared" si="35"/>
        <v>0</v>
      </c>
      <c r="M110" s="44">
        <f t="shared" si="35"/>
        <v>0</v>
      </c>
      <c r="N110" s="44">
        <f t="shared" si="35"/>
        <v>0</v>
      </c>
      <c r="O110" s="44">
        <f t="shared" si="35"/>
        <v>0</v>
      </c>
      <c r="P110" s="44">
        <f t="shared" si="35"/>
        <v>0</v>
      </c>
      <c r="Q110" s="44">
        <f t="shared" si="35"/>
        <v>0</v>
      </c>
      <c r="R110" s="44">
        <f t="shared" si="35"/>
        <v>0</v>
      </c>
      <c r="S110" s="44">
        <f t="shared" si="35"/>
        <v>0</v>
      </c>
      <c r="T110" s="44">
        <f t="shared" si="35"/>
        <v>0</v>
      </c>
      <c r="U110" s="44">
        <f t="shared" si="35"/>
        <v>0</v>
      </c>
      <c r="V110" s="44">
        <f t="shared" si="35"/>
        <v>0</v>
      </c>
      <c r="W110" s="44">
        <f t="shared" si="35"/>
        <v>0</v>
      </c>
      <c r="X110" s="44">
        <f t="shared" si="35"/>
        <v>0</v>
      </c>
      <c r="Y110" s="44">
        <f t="shared" si="35"/>
        <v>0</v>
      </c>
      <c r="Z110" s="44">
        <f t="shared" si="35"/>
        <v>0</v>
      </c>
      <c r="AA110" s="44">
        <f t="shared" si="35"/>
        <v>0</v>
      </c>
      <c r="AB110" s="44">
        <f t="shared" si="35"/>
        <v>0</v>
      </c>
      <c r="AC110" s="44">
        <f t="shared" si="35"/>
        <v>0</v>
      </c>
      <c r="AD110" s="44">
        <f t="shared" si="35"/>
        <v>0</v>
      </c>
      <c r="AE110" s="44">
        <f t="shared" si="35"/>
        <v>0</v>
      </c>
      <c r="AF110" s="44"/>
      <c r="AG110" s="48"/>
      <c r="AH110" s="64"/>
    </row>
    <row r="111" spans="1:34" s="12" customFormat="1" ht="18.75" customHeight="1">
      <c r="A111" s="42" t="s">
        <v>13</v>
      </c>
      <c r="B111" s="43">
        <f t="shared" si="34"/>
        <v>0</v>
      </c>
      <c r="C111" s="43">
        <f t="shared" si="34"/>
        <v>0</v>
      </c>
      <c r="D111" s="43">
        <f>C111</f>
        <v>0</v>
      </c>
      <c r="E111" s="43">
        <f>E118+E125+E132</f>
        <v>0</v>
      </c>
      <c r="F111" s="43" t="e">
        <f t="shared" si="32"/>
        <v>#DIV/0!</v>
      </c>
      <c r="G111" s="43" t="e">
        <f t="shared" si="33"/>
        <v>#DIV/0!</v>
      </c>
      <c r="H111" s="44">
        <f aca="true" t="shared" si="36" ref="H111:AE111">H118+H125+H132</f>
        <v>0</v>
      </c>
      <c r="I111" s="44">
        <f t="shared" si="36"/>
        <v>0</v>
      </c>
      <c r="J111" s="44">
        <f t="shared" si="36"/>
        <v>0</v>
      </c>
      <c r="K111" s="44">
        <f t="shared" si="36"/>
        <v>0</v>
      </c>
      <c r="L111" s="44">
        <f t="shared" si="36"/>
        <v>0</v>
      </c>
      <c r="M111" s="44">
        <f t="shared" si="36"/>
        <v>0</v>
      </c>
      <c r="N111" s="44">
        <f t="shared" si="36"/>
        <v>0</v>
      </c>
      <c r="O111" s="44">
        <f t="shared" si="36"/>
        <v>0</v>
      </c>
      <c r="P111" s="44">
        <f t="shared" si="36"/>
        <v>0</v>
      </c>
      <c r="Q111" s="44">
        <f t="shared" si="36"/>
        <v>0</v>
      </c>
      <c r="R111" s="44">
        <f t="shared" si="36"/>
        <v>0</v>
      </c>
      <c r="S111" s="44">
        <f t="shared" si="36"/>
        <v>0</v>
      </c>
      <c r="T111" s="44">
        <f t="shared" si="36"/>
        <v>0</v>
      </c>
      <c r="U111" s="44">
        <f t="shared" si="36"/>
        <v>0</v>
      </c>
      <c r="V111" s="44">
        <f t="shared" si="36"/>
        <v>0</v>
      </c>
      <c r="W111" s="44">
        <f t="shared" si="36"/>
        <v>0</v>
      </c>
      <c r="X111" s="44">
        <f t="shared" si="36"/>
        <v>0</v>
      </c>
      <c r="Y111" s="44">
        <f t="shared" si="36"/>
        <v>0</v>
      </c>
      <c r="Z111" s="44">
        <f t="shared" si="36"/>
        <v>0</v>
      </c>
      <c r="AA111" s="44">
        <f t="shared" si="36"/>
        <v>0</v>
      </c>
      <c r="AB111" s="44">
        <f t="shared" si="36"/>
        <v>0</v>
      </c>
      <c r="AC111" s="44">
        <f t="shared" si="36"/>
        <v>0</v>
      </c>
      <c r="AD111" s="44">
        <f t="shared" si="36"/>
        <v>0</v>
      </c>
      <c r="AE111" s="44">
        <f t="shared" si="36"/>
        <v>0</v>
      </c>
      <c r="AF111" s="44"/>
      <c r="AG111" s="48">
        <f>AD111+AB111+Z111+X111+V111+T111+R111+P111+N111+L111+J111+H111</f>
        <v>0</v>
      </c>
      <c r="AH111" s="64"/>
    </row>
    <row r="112" spans="1:34" s="12" customFormat="1" ht="18.75" customHeight="1">
      <c r="A112" s="42" t="s">
        <v>14</v>
      </c>
      <c r="B112" s="43">
        <f t="shared" si="34"/>
        <v>536.5</v>
      </c>
      <c r="C112" s="43">
        <f t="shared" si="34"/>
        <v>0</v>
      </c>
      <c r="D112" s="43">
        <f>C112</f>
        <v>0</v>
      </c>
      <c r="E112" s="43">
        <f>E119+E126+E133</f>
        <v>0</v>
      </c>
      <c r="F112" s="43">
        <f t="shared" si="32"/>
        <v>0</v>
      </c>
      <c r="G112" s="43" t="e">
        <f t="shared" si="33"/>
        <v>#DIV/0!</v>
      </c>
      <c r="H112" s="44">
        <f aca="true" t="shared" si="37" ref="H112:I114">H119+H126+H133</f>
        <v>0</v>
      </c>
      <c r="I112" s="44">
        <f t="shared" si="37"/>
        <v>0</v>
      </c>
      <c r="J112" s="44">
        <f>J126+J119+J133</f>
        <v>192</v>
      </c>
      <c r="K112" s="44">
        <f>K119+K126+K133</f>
        <v>0</v>
      </c>
      <c r="L112" s="44">
        <f aca="true" t="shared" si="38" ref="L112:AD112">L119+L126+L133</f>
        <v>0</v>
      </c>
      <c r="M112" s="44">
        <f>M119+M126+M133</f>
        <v>0</v>
      </c>
      <c r="N112" s="44">
        <f t="shared" si="38"/>
        <v>144.5</v>
      </c>
      <c r="O112" s="44">
        <f>O119+O126+O133</f>
        <v>0</v>
      </c>
      <c r="P112" s="44">
        <f t="shared" si="38"/>
        <v>200</v>
      </c>
      <c r="Q112" s="44">
        <f>Q119+Q126+Q133</f>
        <v>0</v>
      </c>
      <c r="R112" s="44">
        <f t="shared" si="38"/>
        <v>0</v>
      </c>
      <c r="S112" s="44">
        <f>S119+S126+S133</f>
        <v>0</v>
      </c>
      <c r="T112" s="44">
        <f t="shared" si="38"/>
        <v>0</v>
      </c>
      <c r="U112" s="44">
        <f>U119+U126+U133</f>
        <v>0</v>
      </c>
      <c r="V112" s="44">
        <f t="shared" si="38"/>
        <v>0</v>
      </c>
      <c r="W112" s="44">
        <f>W119+W126+W133</f>
        <v>0</v>
      </c>
      <c r="X112" s="44">
        <f t="shared" si="38"/>
        <v>0</v>
      </c>
      <c r="Y112" s="44">
        <f>Y119+Y126+Y133</f>
        <v>0</v>
      </c>
      <c r="Z112" s="44">
        <f t="shared" si="38"/>
        <v>0</v>
      </c>
      <c r="AA112" s="44">
        <f>AA119+AA126+AA133</f>
        <v>0</v>
      </c>
      <c r="AB112" s="44">
        <f t="shared" si="38"/>
        <v>0</v>
      </c>
      <c r="AC112" s="44">
        <f>AC119+AC126+AC133</f>
        <v>0</v>
      </c>
      <c r="AD112" s="44">
        <f t="shared" si="38"/>
        <v>0</v>
      </c>
      <c r="AE112" s="44">
        <f>AE119+AE126+AE133</f>
        <v>0</v>
      </c>
      <c r="AF112" s="44"/>
      <c r="AG112" s="48">
        <f>AD112+AB112+Z112+X112+V112+T112+R112+P112+N112+L112+J112+H112</f>
        <v>536.5</v>
      </c>
      <c r="AH112" s="64"/>
    </row>
    <row r="113" spans="1:34" s="12" customFormat="1" ht="35.25" customHeight="1">
      <c r="A113" s="45" t="s">
        <v>52</v>
      </c>
      <c r="B113" s="61">
        <f t="shared" si="34"/>
        <v>250</v>
      </c>
      <c r="C113" s="61">
        <f t="shared" si="34"/>
        <v>0</v>
      </c>
      <c r="D113" s="61">
        <f>D120+D127+D134</f>
        <v>250</v>
      </c>
      <c r="E113" s="61">
        <f>E120+E127+E134</f>
        <v>0</v>
      </c>
      <c r="F113" s="61">
        <f t="shared" si="32"/>
        <v>0</v>
      </c>
      <c r="G113" s="61" t="e">
        <f t="shared" si="33"/>
        <v>#DIV/0!</v>
      </c>
      <c r="H113" s="44">
        <f t="shared" si="37"/>
        <v>0</v>
      </c>
      <c r="I113" s="44">
        <f t="shared" si="37"/>
        <v>0</v>
      </c>
      <c r="J113" s="44">
        <f>J120+J127+J134</f>
        <v>0</v>
      </c>
      <c r="K113" s="44">
        <f>K120+K127+K134</f>
        <v>0</v>
      </c>
      <c r="L113" s="44">
        <f aca="true" t="shared" si="39" ref="L113:AD113">L120+L127+L134</f>
        <v>250</v>
      </c>
      <c r="M113" s="44">
        <f>M120+M127+M134</f>
        <v>0</v>
      </c>
      <c r="N113" s="44">
        <f t="shared" si="39"/>
        <v>0</v>
      </c>
      <c r="O113" s="44">
        <f>O120+O127+O134</f>
        <v>0</v>
      </c>
      <c r="P113" s="44">
        <f t="shared" si="39"/>
        <v>0</v>
      </c>
      <c r="Q113" s="44">
        <f>Q120+Q127+Q134</f>
        <v>0</v>
      </c>
      <c r="R113" s="44">
        <f t="shared" si="39"/>
        <v>0</v>
      </c>
      <c r="S113" s="44">
        <f>S120+S127+S134</f>
        <v>0</v>
      </c>
      <c r="T113" s="44">
        <f t="shared" si="39"/>
        <v>0</v>
      </c>
      <c r="U113" s="44">
        <f>U120+U127+U134</f>
        <v>0</v>
      </c>
      <c r="V113" s="44">
        <f t="shared" si="39"/>
        <v>0</v>
      </c>
      <c r="W113" s="44">
        <f>W120+W127+W134</f>
        <v>0</v>
      </c>
      <c r="X113" s="44">
        <f t="shared" si="39"/>
        <v>0</v>
      </c>
      <c r="Y113" s="44">
        <f>Y120+Y127+Y134</f>
        <v>0</v>
      </c>
      <c r="Z113" s="44">
        <f t="shared" si="39"/>
        <v>0</v>
      </c>
      <c r="AA113" s="44">
        <f>AA120+AA127+AA134</f>
        <v>0</v>
      </c>
      <c r="AB113" s="44">
        <f t="shared" si="39"/>
        <v>0</v>
      </c>
      <c r="AC113" s="44">
        <f>AC120+AC127+AC134</f>
        <v>0</v>
      </c>
      <c r="AD113" s="44">
        <f t="shared" si="39"/>
        <v>0</v>
      </c>
      <c r="AE113" s="44">
        <f>AE120+AE127+AE134</f>
        <v>0</v>
      </c>
      <c r="AF113" s="44"/>
      <c r="AG113" s="48">
        <f>AD113+AB113+Z113+X113+V113+T113+R113+P113+N113+L113+J113+H113</f>
        <v>250</v>
      </c>
      <c r="AH113" s="64"/>
    </row>
    <row r="114" spans="1:34" s="12" customFormat="1" ht="18.75" customHeight="1">
      <c r="A114" s="84" t="s">
        <v>76</v>
      </c>
      <c r="B114" s="61">
        <f t="shared" si="34"/>
        <v>0</v>
      </c>
      <c r="C114" s="61">
        <f t="shared" si="34"/>
        <v>0</v>
      </c>
      <c r="D114" s="43">
        <f>C114</f>
        <v>0</v>
      </c>
      <c r="E114" s="61">
        <f>E121+E128+E135</f>
        <v>0</v>
      </c>
      <c r="F114" s="61" t="e">
        <f t="shared" si="32"/>
        <v>#DIV/0!</v>
      </c>
      <c r="G114" s="61" t="e">
        <f t="shared" si="33"/>
        <v>#DIV/0!</v>
      </c>
      <c r="H114" s="44">
        <f t="shared" si="37"/>
        <v>0</v>
      </c>
      <c r="I114" s="44">
        <f t="shared" si="37"/>
        <v>0</v>
      </c>
      <c r="J114" s="44">
        <f>J121+J128+J135</f>
        <v>0</v>
      </c>
      <c r="K114" s="44">
        <f>K121+K128+K135</f>
        <v>0</v>
      </c>
      <c r="L114" s="44">
        <f>L121+L128+L135</f>
        <v>0</v>
      </c>
      <c r="M114" s="44">
        <f>M121+M128+M135</f>
        <v>0</v>
      </c>
      <c r="N114" s="44">
        <f>N121+N128+N135</f>
        <v>0</v>
      </c>
      <c r="O114" s="44">
        <f>O121+O128+O135</f>
        <v>0</v>
      </c>
      <c r="P114" s="44">
        <f>P121+P128+P135</f>
        <v>0</v>
      </c>
      <c r="Q114" s="44">
        <f>Q121+Q128+Q135</f>
        <v>0</v>
      </c>
      <c r="R114" s="44">
        <f>R121+R128+R135</f>
        <v>0</v>
      </c>
      <c r="S114" s="44">
        <f>S121+S128+S135</f>
        <v>0</v>
      </c>
      <c r="T114" s="44">
        <f>T121+T128+T135</f>
        <v>0</v>
      </c>
      <c r="U114" s="44">
        <f>U121+U128+U135</f>
        <v>0</v>
      </c>
      <c r="V114" s="44">
        <f>V121+V128+V135</f>
        <v>0</v>
      </c>
      <c r="W114" s="44">
        <f>W121+W128+W135</f>
        <v>0</v>
      </c>
      <c r="X114" s="44">
        <f>X121+X128+X135</f>
        <v>0</v>
      </c>
      <c r="Y114" s="44">
        <f>Y121+Y128+Y135</f>
        <v>0</v>
      </c>
      <c r="Z114" s="44">
        <f>Z121+Z128+Z135</f>
        <v>0</v>
      </c>
      <c r="AA114" s="44">
        <f>AA121+AA128+AA135</f>
        <v>0</v>
      </c>
      <c r="AB114" s="44">
        <f>AB121+AB128+AB135</f>
        <v>0</v>
      </c>
      <c r="AC114" s="44">
        <f>AC121+AC128+AC135</f>
        <v>0</v>
      </c>
      <c r="AD114" s="44">
        <f>AD121+AD128+AD135</f>
        <v>0</v>
      </c>
      <c r="AE114" s="44">
        <f>AE121+AE128+AE135</f>
        <v>0</v>
      </c>
      <c r="AF114" s="44"/>
      <c r="AG114" s="48"/>
      <c r="AH114" s="64"/>
    </row>
    <row r="115" spans="1:34" s="12" customFormat="1" ht="18.75" customHeight="1">
      <c r="A115" s="71" t="s">
        <v>60</v>
      </c>
      <c r="B115" s="69"/>
      <c r="C115" s="69"/>
      <c r="D115" s="69"/>
      <c r="E115" s="69"/>
      <c r="F115" s="69"/>
      <c r="G115" s="69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89"/>
      <c r="AG115" s="48"/>
      <c r="AH115" s="64"/>
    </row>
    <row r="116" spans="1:34" s="12" customFormat="1" ht="18.75" customHeight="1">
      <c r="A116" s="70" t="s">
        <v>16</v>
      </c>
      <c r="B116" s="72">
        <f>B117+B118+B119+B120</f>
        <v>0</v>
      </c>
      <c r="C116" s="32">
        <f>C118+C119</f>
        <v>0</v>
      </c>
      <c r="D116" s="32">
        <f aca="true" t="shared" si="40" ref="D116:D121">C116</f>
        <v>0</v>
      </c>
      <c r="E116" s="32">
        <f>E118+E119</f>
        <v>0</v>
      </c>
      <c r="F116" s="72" t="e">
        <f aca="true" t="shared" si="41" ref="F116:F121">E116/B116*100</f>
        <v>#DIV/0!</v>
      </c>
      <c r="G116" s="72" t="e">
        <f aca="true" t="shared" si="42" ref="G116:G121">E116/C116*100</f>
        <v>#DIV/0!</v>
      </c>
      <c r="H116" s="33">
        <f>H117+H118+H119+H120</f>
        <v>0</v>
      </c>
      <c r="I116" s="33">
        <f>I117+I118+I119+I120+I121</f>
        <v>0</v>
      </c>
      <c r="J116" s="33">
        <f>J117+J118+J119+J120</f>
        <v>0</v>
      </c>
      <c r="K116" s="33">
        <f>K117+K118+K119+K120+K121</f>
        <v>0</v>
      </c>
      <c r="L116" s="33">
        <f>L117+L118+L119+L120</f>
        <v>0</v>
      </c>
      <c r="M116" s="33">
        <f>M117+M118+M119+M120+M121</f>
        <v>0</v>
      </c>
      <c r="N116" s="33">
        <f>N117+N118+N119+N120</f>
        <v>0</v>
      </c>
      <c r="O116" s="33">
        <f>O117+O118+O119+O120+O121</f>
        <v>0</v>
      </c>
      <c r="P116" s="33">
        <f>P117+P118+P119+P120</f>
        <v>0</v>
      </c>
      <c r="Q116" s="33">
        <f>Q117+Q118+Q119+Q120+Q121</f>
        <v>0</v>
      </c>
      <c r="R116" s="33">
        <f>R117+R118+R119+R120</f>
        <v>0</v>
      </c>
      <c r="S116" s="33">
        <f>S117+S118+S119+S120+S121</f>
        <v>0</v>
      </c>
      <c r="T116" s="33">
        <f>T117+T118+T119+T120</f>
        <v>0</v>
      </c>
      <c r="U116" s="33">
        <f>U117+U118+U119+U120+U121</f>
        <v>0</v>
      </c>
      <c r="V116" s="33">
        <f>V117+V118+V119+V120</f>
        <v>0</v>
      </c>
      <c r="W116" s="33">
        <f>W117+W118+W119+W120+W121</f>
        <v>0</v>
      </c>
      <c r="X116" s="33">
        <f>X117+X118+X119+X120</f>
        <v>0</v>
      </c>
      <c r="Y116" s="33">
        <f>Y117+Y118+Y119+Y120+Y121</f>
        <v>0</v>
      </c>
      <c r="Z116" s="33">
        <f>Z117+Z118+Z119+Z120</f>
        <v>0</v>
      </c>
      <c r="AA116" s="33">
        <f>AA117+AA118+AA119+AA120+AA121</f>
        <v>0</v>
      </c>
      <c r="AB116" s="33">
        <f>AB117+AB118+AB119+AB120</f>
        <v>0</v>
      </c>
      <c r="AC116" s="33">
        <f>AC117+AC118+AC119+AC120+AC121</f>
        <v>0</v>
      </c>
      <c r="AD116" s="33">
        <f>AD117+AD118+AD119+AD120</f>
        <v>0</v>
      </c>
      <c r="AE116" s="33">
        <f>AE117+AE118+AE119+AE120+AE121</f>
        <v>0</v>
      </c>
      <c r="AF116" s="90"/>
      <c r="AG116" s="48"/>
      <c r="AH116" s="64"/>
    </row>
    <row r="117" spans="1:34" s="12" customFormat="1" ht="18.75" customHeight="1">
      <c r="A117" s="2" t="s">
        <v>15</v>
      </c>
      <c r="B117" s="69">
        <f>H117+J117+L117+N117+P117+R117+T117+V117+X117+Z117+AB117+AD117</f>
        <v>0</v>
      </c>
      <c r="C117" s="34">
        <f>H117</f>
        <v>0</v>
      </c>
      <c r="D117" s="34">
        <f t="shared" si="40"/>
        <v>0</v>
      </c>
      <c r="E117" s="34">
        <f>I117+K117+M117+O117+Q117+S117+U117+W117+Y117+AA117+AC117+AE117</f>
        <v>0</v>
      </c>
      <c r="F117" s="69" t="e">
        <f t="shared" si="41"/>
        <v>#DIV/0!</v>
      </c>
      <c r="G117" s="69" t="e">
        <f t="shared" si="42"/>
        <v>#DIV/0!</v>
      </c>
      <c r="H117" s="35">
        <v>0</v>
      </c>
      <c r="I117" s="35">
        <v>0</v>
      </c>
      <c r="J117" s="35">
        <v>0</v>
      </c>
      <c r="K117" s="35"/>
      <c r="L117" s="35">
        <v>0</v>
      </c>
      <c r="M117" s="35"/>
      <c r="N117" s="35">
        <v>0</v>
      </c>
      <c r="O117" s="35"/>
      <c r="P117" s="35">
        <v>0</v>
      </c>
      <c r="Q117" s="35"/>
      <c r="R117" s="35">
        <v>0</v>
      </c>
      <c r="S117" s="35"/>
      <c r="T117" s="35">
        <v>0</v>
      </c>
      <c r="U117" s="35"/>
      <c r="V117" s="35">
        <v>0</v>
      </c>
      <c r="W117" s="35"/>
      <c r="X117" s="35">
        <v>0</v>
      </c>
      <c r="Y117" s="35"/>
      <c r="Z117" s="35">
        <v>0</v>
      </c>
      <c r="AA117" s="35"/>
      <c r="AB117" s="35">
        <v>0</v>
      </c>
      <c r="AC117" s="35"/>
      <c r="AD117" s="35">
        <v>0</v>
      </c>
      <c r="AE117" s="35"/>
      <c r="AF117" s="90"/>
      <c r="AG117" s="48"/>
      <c r="AH117" s="64"/>
    </row>
    <row r="118" spans="1:34" s="12" customFormat="1" ht="18.75" customHeight="1">
      <c r="A118" s="2" t="s">
        <v>13</v>
      </c>
      <c r="B118" s="69">
        <f>H118+J118+L118+N118+P118+R118+T118+V118+X118+Z118+AB118+AD118</f>
        <v>0</v>
      </c>
      <c r="C118" s="34">
        <f>H118</f>
        <v>0</v>
      </c>
      <c r="D118" s="34">
        <f t="shared" si="40"/>
        <v>0</v>
      </c>
      <c r="E118" s="34">
        <f>I118+K118+M118+O118+Q118+S118+U118+W118+Y118+AA118+AC118+AE118</f>
        <v>0</v>
      </c>
      <c r="F118" s="69" t="e">
        <f t="shared" si="41"/>
        <v>#DIV/0!</v>
      </c>
      <c r="G118" s="69" t="e">
        <f t="shared" si="42"/>
        <v>#DIV/0!</v>
      </c>
      <c r="H118" s="35">
        <v>0</v>
      </c>
      <c r="I118" s="35">
        <v>0</v>
      </c>
      <c r="J118" s="35">
        <v>0</v>
      </c>
      <c r="K118" s="35"/>
      <c r="L118" s="35">
        <v>0</v>
      </c>
      <c r="M118" s="35"/>
      <c r="N118" s="35">
        <v>0</v>
      </c>
      <c r="O118" s="35"/>
      <c r="P118" s="35">
        <v>0</v>
      </c>
      <c r="Q118" s="35"/>
      <c r="R118" s="35">
        <v>0</v>
      </c>
      <c r="S118" s="35"/>
      <c r="T118" s="35">
        <v>0</v>
      </c>
      <c r="U118" s="35"/>
      <c r="V118" s="35">
        <v>0</v>
      </c>
      <c r="W118" s="35"/>
      <c r="X118" s="35">
        <v>0</v>
      </c>
      <c r="Y118" s="35"/>
      <c r="Z118" s="35">
        <v>0</v>
      </c>
      <c r="AA118" s="35"/>
      <c r="AB118" s="35">
        <v>0</v>
      </c>
      <c r="AC118" s="35"/>
      <c r="AD118" s="35">
        <v>0</v>
      </c>
      <c r="AE118" s="35"/>
      <c r="AF118" s="90"/>
      <c r="AG118" s="48"/>
      <c r="AH118" s="64"/>
    </row>
    <row r="119" spans="1:34" s="12" customFormat="1" ht="18.75" customHeight="1">
      <c r="A119" s="2" t="s">
        <v>14</v>
      </c>
      <c r="B119" s="69">
        <f>H119+J119+L119+N119+P119+R119+T119+V119+X119+Z119+AB119+AD119</f>
        <v>0</v>
      </c>
      <c r="C119" s="34">
        <f>H119</f>
        <v>0</v>
      </c>
      <c r="D119" s="34">
        <f t="shared" si="40"/>
        <v>0</v>
      </c>
      <c r="E119" s="34">
        <f>I119+K119+M119+O119+Q119+S119+U119+W119+Y119+AA119+AC119+AE119</f>
        <v>0</v>
      </c>
      <c r="F119" s="69" t="e">
        <f t="shared" si="41"/>
        <v>#DIV/0!</v>
      </c>
      <c r="G119" s="69" t="e">
        <f t="shared" si="42"/>
        <v>#DIV/0!</v>
      </c>
      <c r="H119" s="35">
        <v>0</v>
      </c>
      <c r="I119" s="35">
        <v>0</v>
      </c>
      <c r="J119" s="35">
        <v>0</v>
      </c>
      <c r="K119" s="35"/>
      <c r="L119" s="35">
        <v>0</v>
      </c>
      <c r="M119" s="35"/>
      <c r="N119" s="35">
        <v>0</v>
      </c>
      <c r="O119" s="35"/>
      <c r="P119" s="35">
        <v>0</v>
      </c>
      <c r="Q119" s="35"/>
      <c r="R119" s="35">
        <v>0</v>
      </c>
      <c r="S119" s="35"/>
      <c r="T119" s="35">
        <v>0</v>
      </c>
      <c r="U119" s="35"/>
      <c r="V119" s="35">
        <v>0</v>
      </c>
      <c r="W119" s="35"/>
      <c r="X119" s="35">
        <v>0</v>
      </c>
      <c r="Y119" s="35"/>
      <c r="Z119" s="35">
        <v>0</v>
      </c>
      <c r="AA119" s="35"/>
      <c r="AB119" s="35">
        <v>0</v>
      </c>
      <c r="AC119" s="35"/>
      <c r="AD119" s="35">
        <v>0</v>
      </c>
      <c r="AE119" s="35"/>
      <c r="AF119" s="90"/>
      <c r="AG119" s="48"/>
      <c r="AH119" s="64"/>
    </row>
    <row r="120" spans="1:34" s="12" customFormat="1" ht="36" customHeight="1">
      <c r="A120" s="27" t="s">
        <v>52</v>
      </c>
      <c r="B120" s="69">
        <f>H120+J120+L120+N120+P120+R120+T120+V120+X120+Z120+AB120+AD120</f>
        <v>0</v>
      </c>
      <c r="C120" s="69">
        <f>H120</f>
        <v>0</v>
      </c>
      <c r="D120" s="69">
        <f t="shared" si="40"/>
        <v>0</v>
      </c>
      <c r="E120" s="69">
        <f>I120+K120+M120+O120+Q120+S120+U120+W120+Y120+AA120+AC120+AE120</f>
        <v>0</v>
      </c>
      <c r="F120" s="69" t="e">
        <f t="shared" si="41"/>
        <v>#DIV/0!</v>
      </c>
      <c r="G120" s="69" t="e">
        <f t="shared" si="42"/>
        <v>#DIV/0!</v>
      </c>
      <c r="H120" s="35">
        <v>0</v>
      </c>
      <c r="I120" s="35">
        <v>0</v>
      </c>
      <c r="J120" s="35">
        <v>0</v>
      </c>
      <c r="K120" s="35"/>
      <c r="L120" s="35">
        <v>0</v>
      </c>
      <c r="M120" s="35"/>
      <c r="N120" s="35">
        <v>0</v>
      </c>
      <c r="O120" s="35"/>
      <c r="P120" s="35">
        <v>0</v>
      </c>
      <c r="Q120" s="35"/>
      <c r="R120" s="35">
        <v>0</v>
      </c>
      <c r="S120" s="35"/>
      <c r="T120" s="35">
        <v>0</v>
      </c>
      <c r="U120" s="35"/>
      <c r="V120" s="35">
        <v>0</v>
      </c>
      <c r="W120" s="35"/>
      <c r="X120" s="35">
        <v>0</v>
      </c>
      <c r="Y120" s="35"/>
      <c r="Z120" s="35">
        <v>0</v>
      </c>
      <c r="AA120" s="35"/>
      <c r="AB120" s="35">
        <v>0</v>
      </c>
      <c r="AC120" s="35"/>
      <c r="AD120" s="35">
        <v>0</v>
      </c>
      <c r="AE120" s="35"/>
      <c r="AF120" s="90"/>
      <c r="AG120" s="48"/>
      <c r="AH120" s="64"/>
    </row>
    <row r="121" spans="1:34" s="12" customFormat="1" ht="17.25" customHeight="1">
      <c r="A121" s="71" t="s">
        <v>76</v>
      </c>
      <c r="B121" s="69">
        <f>H121+J121+L121+N121+P121+R121+T121+V121+X121+Z121+AB121+AD121</f>
        <v>0</v>
      </c>
      <c r="C121" s="69">
        <f>H121</f>
        <v>0</v>
      </c>
      <c r="D121" s="69">
        <f t="shared" si="40"/>
        <v>0</v>
      </c>
      <c r="E121" s="69">
        <f>I121+K121+M121+O121+Q121+S121+U121+W121+Y121+AA121+AC121+AE121</f>
        <v>0</v>
      </c>
      <c r="F121" s="69" t="e">
        <f t="shared" si="41"/>
        <v>#DIV/0!</v>
      </c>
      <c r="G121" s="69" t="e">
        <f t="shared" si="42"/>
        <v>#DIV/0!</v>
      </c>
      <c r="H121" s="35">
        <v>0</v>
      </c>
      <c r="I121" s="35">
        <v>0</v>
      </c>
      <c r="J121" s="35">
        <v>0</v>
      </c>
      <c r="K121" s="35"/>
      <c r="L121" s="35">
        <v>0</v>
      </c>
      <c r="M121" s="35"/>
      <c r="N121" s="35">
        <v>0</v>
      </c>
      <c r="O121" s="35"/>
      <c r="P121" s="35">
        <v>0</v>
      </c>
      <c r="Q121" s="35"/>
      <c r="R121" s="35">
        <v>0</v>
      </c>
      <c r="S121" s="35"/>
      <c r="T121" s="35">
        <v>0</v>
      </c>
      <c r="U121" s="35"/>
      <c r="V121" s="35">
        <v>0</v>
      </c>
      <c r="W121" s="35"/>
      <c r="X121" s="35">
        <v>0</v>
      </c>
      <c r="Y121" s="35"/>
      <c r="Z121" s="35">
        <v>0</v>
      </c>
      <c r="AA121" s="35"/>
      <c r="AB121" s="35">
        <v>0</v>
      </c>
      <c r="AC121" s="35"/>
      <c r="AD121" s="35">
        <v>0</v>
      </c>
      <c r="AE121" s="35"/>
      <c r="AF121" s="91"/>
      <c r="AG121" s="48"/>
      <c r="AH121" s="64"/>
    </row>
    <row r="122" spans="1:34" s="12" customFormat="1" ht="18.75" customHeight="1">
      <c r="A122" s="71" t="s">
        <v>61</v>
      </c>
      <c r="B122" s="69"/>
      <c r="C122" s="69"/>
      <c r="D122" s="69"/>
      <c r="E122" s="69"/>
      <c r="F122" s="69"/>
      <c r="G122" s="69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89"/>
      <c r="AG122" s="48"/>
      <c r="AH122" s="64"/>
    </row>
    <row r="123" spans="1:34" s="12" customFormat="1" ht="18.75" customHeight="1">
      <c r="A123" s="70" t="s">
        <v>16</v>
      </c>
      <c r="B123" s="72">
        <f>B124+B125+B126+B127</f>
        <v>250</v>
      </c>
      <c r="C123" s="32">
        <f>C125+C126</f>
        <v>0</v>
      </c>
      <c r="D123" s="32">
        <f>D124+D125+D126+D127+D128</f>
        <v>250</v>
      </c>
      <c r="E123" s="32">
        <f>E125+E126</f>
        <v>0</v>
      </c>
      <c r="F123" s="72">
        <f aca="true" t="shared" si="43" ref="F123:F128">E123/B123*100</f>
        <v>0</v>
      </c>
      <c r="G123" s="72" t="e">
        <f aca="true" t="shared" si="44" ref="G123:G128">E123/C123*100</f>
        <v>#DIV/0!</v>
      </c>
      <c r="H123" s="33">
        <f>H124+H125+H126+H127</f>
        <v>0</v>
      </c>
      <c r="I123" s="33">
        <f>I124+I125+I126+I127+I128</f>
        <v>0</v>
      </c>
      <c r="J123" s="33">
        <f>J124+J125+J126+J127</f>
        <v>0</v>
      </c>
      <c r="K123" s="33">
        <f>K124+K125+K126+K127+K128</f>
        <v>0</v>
      </c>
      <c r="L123" s="33">
        <f>L124+L125+L126+L127</f>
        <v>250</v>
      </c>
      <c r="M123" s="33">
        <f>M124+M125+M126+M127+M128</f>
        <v>0</v>
      </c>
      <c r="N123" s="33">
        <f>N124+N125+N126+N127</f>
        <v>0</v>
      </c>
      <c r="O123" s="33">
        <f>O124+O125+O126+O127+O128</f>
        <v>0</v>
      </c>
      <c r="P123" s="33">
        <f>P124+P125+P126+P127</f>
        <v>0</v>
      </c>
      <c r="Q123" s="33">
        <f>Q124+Q125+Q126+Q127+Q128</f>
        <v>0</v>
      </c>
      <c r="R123" s="33">
        <f>R124+R125+R126+R127</f>
        <v>0</v>
      </c>
      <c r="S123" s="33">
        <f>S124+S125+S126+S127+S128</f>
        <v>0</v>
      </c>
      <c r="T123" s="33">
        <f>T124+T125+T126+T127</f>
        <v>0</v>
      </c>
      <c r="U123" s="33">
        <f>U124+U125+U126+U127+U128</f>
        <v>0</v>
      </c>
      <c r="V123" s="33">
        <f>V124+V125+V126+V127</f>
        <v>0</v>
      </c>
      <c r="W123" s="33">
        <f>W124+W125+W126+W127+W128</f>
        <v>0</v>
      </c>
      <c r="X123" s="33">
        <f>X124+X125+X126+X127</f>
        <v>0</v>
      </c>
      <c r="Y123" s="33">
        <f>Y124+Y125+Y126+Y127+Y128</f>
        <v>0</v>
      </c>
      <c r="Z123" s="33">
        <f>Z124+Z125+Z126+Z127</f>
        <v>0</v>
      </c>
      <c r="AA123" s="33">
        <f>AA124+AA125+AA126+AA127+AA128</f>
        <v>0</v>
      </c>
      <c r="AB123" s="33">
        <f>AB124+AB125+AB126+AB127</f>
        <v>0</v>
      </c>
      <c r="AC123" s="33">
        <f>AC124+AC125+AC126+AC127+AC128</f>
        <v>0</v>
      </c>
      <c r="AD123" s="33">
        <f>AD124+AD125+AD126+AD127</f>
        <v>0</v>
      </c>
      <c r="AE123" s="33">
        <f>AE124+AE125+AE126+AE127+AE128</f>
        <v>0</v>
      </c>
      <c r="AF123" s="90"/>
      <c r="AG123" s="48"/>
      <c r="AH123" s="64"/>
    </row>
    <row r="124" spans="1:34" s="12" customFormat="1" ht="18.75" customHeight="1">
      <c r="A124" s="2" t="s">
        <v>15</v>
      </c>
      <c r="B124" s="69">
        <f>H124+J124+L124+N124+P124+R124+T124+V124+X124+Z124+AB124+AD124</f>
        <v>0</v>
      </c>
      <c r="C124" s="34">
        <f>H124</f>
        <v>0</v>
      </c>
      <c r="D124" s="34">
        <f aca="true" t="shared" si="45" ref="D123:D128">C124</f>
        <v>0</v>
      </c>
      <c r="E124" s="34">
        <f>I124+K124+M124+O124+Q124+S124+U124+W124+Y124+AA124+AC124+AE124</f>
        <v>0</v>
      </c>
      <c r="F124" s="69" t="e">
        <f t="shared" si="43"/>
        <v>#DIV/0!</v>
      </c>
      <c r="G124" s="69" t="e">
        <f t="shared" si="44"/>
        <v>#DIV/0!</v>
      </c>
      <c r="H124" s="35">
        <v>0</v>
      </c>
      <c r="I124" s="35">
        <v>0</v>
      </c>
      <c r="J124" s="35">
        <v>0</v>
      </c>
      <c r="K124" s="35"/>
      <c r="L124" s="35">
        <v>0</v>
      </c>
      <c r="M124" s="35"/>
      <c r="N124" s="35">
        <v>0</v>
      </c>
      <c r="O124" s="35"/>
      <c r="P124" s="35">
        <v>0</v>
      </c>
      <c r="Q124" s="35"/>
      <c r="R124" s="35">
        <v>0</v>
      </c>
      <c r="S124" s="35"/>
      <c r="T124" s="35">
        <v>0</v>
      </c>
      <c r="U124" s="35"/>
      <c r="V124" s="35">
        <v>0</v>
      </c>
      <c r="W124" s="35"/>
      <c r="X124" s="35">
        <v>0</v>
      </c>
      <c r="Y124" s="35"/>
      <c r="Z124" s="35">
        <v>0</v>
      </c>
      <c r="AA124" s="35"/>
      <c r="AB124" s="35">
        <v>0</v>
      </c>
      <c r="AC124" s="35"/>
      <c r="AD124" s="35">
        <v>0</v>
      </c>
      <c r="AE124" s="35"/>
      <c r="AF124" s="90"/>
      <c r="AG124" s="48"/>
      <c r="AH124" s="64"/>
    </row>
    <row r="125" spans="1:34" s="12" customFormat="1" ht="18.75" customHeight="1">
      <c r="A125" s="2" t="s">
        <v>13</v>
      </c>
      <c r="B125" s="69">
        <f>H125+J125+L125+N125+P125+R125+T125+V125+X125+Z125+AB125+AD125</f>
        <v>0</v>
      </c>
      <c r="C125" s="34">
        <f>H125</f>
        <v>0</v>
      </c>
      <c r="D125" s="34">
        <f t="shared" si="45"/>
        <v>0</v>
      </c>
      <c r="E125" s="34">
        <f>I125+K125+M125+O125+Q125+S125+U125+W125+Y125+AA125+AC125+AE125</f>
        <v>0</v>
      </c>
      <c r="F125" s="69" t="e">
        <f t="shared" si="43"/>
        <v>#DIV/0!</v>
      </c>
      <c r="G125" s="69" t="e">
        <f t="shared" si="44"/>
        <v>#DIV/0!</v>
      </c>
      <c r="H125" s="35">
        <v>0</v>
      </c>
      <c r="I125" s="35">
        <v>0</v>
      </c>
      <c r="J125" s="35">
        <v>0</v>
      </c>
      <c r="K125" s="35"/>
      <c r="L125" s="35">
        <v>0</v>
      </c>
      <c r="M125" s="35"/>
      <c r="N125" s="35">
        <v>0</v>
      </c>
      <c r="O125" s="35"/>
      <c r="P125" s="35">
        <v>0</v>
      </c>
      <c r="Q125" s="35"/>
      <c r="R125" s="35">
        <v>0</v>
      </c>
      <c r="S125" s="35"/>
      <c r="T125" s="35">
        <v>0</v>
      </c>
      <c r="U125" s="35"/>
      <c r="V125" s="35">
        <v>0</v>
      </c>
      <c r="W125" s="35"/>
      <c r="X125" s="35">
        <v>0</v>
      </c>
      <c r="Y125" s="35"/>
      <c r="Z125" s="35">
        <v>0</v>
      </c>
      <c r="AA125" s="35"/>
      <c r="AB125" s="35">
        <v>0</v>
      </c>
      <c r="AC125" s="35"/>
      <c r="AD125" s="35">
        <v>0</v>
      </c>
      <c r="AE125" s="35"/>
      <c r="AF125" s="90"/>
      <c r="AG125" s="48"/>
      <c r="AH125" s="64"/>
    </row>
    <row r="126" spans="1:34" s="12" customFormat="1" ht="18.75" customHeight="1">
      <c r="A126" s="2" t="s">
        <v>14</v>
      </c>
      <c r="B126" s="69">
        <f>H126+J126+L126+N126+P126+R126+T126+V126+X126+Z126+AB126+AD126</f>
        <v>0</v>
      </c>
      <c r="C126" s="34">
        <f>H126</f>
        <v>0</v>
      </c>
      <c r="D126" s="34">
        <f t="shared" si="45"/>
        <v>0</v>
      </c>
      <c r="E126" s="34">
        <f>I126+K126+M126+O126+Q126+S126+U126+W126+Y126+AA126+AC126+AE126</f>
        <v>0</v>
      </c>
      <c r="F126" s="69" t="e">
        <f t="shared" si="43"/>
        <v>#DIV/0!</v>
      </c>
      <c r="G126" s="69" t="e">
        <f t="shared" si="44"/>
        <v>#DIV/0!</v>
      </c>
      <c r="H126" s="35">
        <v>0</v>
      </c>
      <c r="I126" s="35">
        <v>0</v>
      </c>
      <c r="J126" s="35">
        <v>0</v>
      </c>
      <c r="K126" s="35"/>
      <c r="L126" s="35">
        <v>0</v>
      </c>
      <c r="M126" s="35"/>
      <c r="N126" s="35">
        <v>0</v>
      </c>
      <c r="O126" s="35"/>
      <c r="P126" s="35">
        <v>0</v>
      </c>
      <c r="Q126" s="35"/>
      <c r="R126" s="35">
        <v>0</v>
      </c>
      <c r="S126" s="35"/>
      <c r="T126" s="35">
        <v>0</v>
      </c>
      <c r="U126" s="35"/>
      <c r="V126" s="35">
        <v>0</v>
      </c>
      <c r="W126" s="35"/>
      <c r="X126" s="35">
        <v>0</v>
      </c>
      <c r="Y126" s="35"/>
      <c r="Z126" s="35">
        <v>0</v>
      </c>
      <c r="AA126" s="35"/>
      <c r="AB126" s="35">
        <v>0</v>
      </c>
      <c r="AC126" s="35"/>
      <c r="AD126" s="35">
        <v>0</v>
      </c>
      <c r="AE126" s="35"/>
      <c r="AF126" s="90"/>
      <c r="AG126" s="48"/>
      <c r="AH126" s="64"/>
    </row>
    <row r="127" spans="1:34" s="12" customFormat="1" ht="37.5" customHeight="1">
      <c r="A127" s="71" t="s">
        <v>52</v>
      </c>
      <c r="B127" s="69">
        <f>H127+J127+L127+N127+P127+R127+T127+V127+X127+Z127+AB127+AD127</f>
        <v>250</v>
      </c>
      <c r="C127" s="69">
        <f>H127</f>
        <v>0</v>
      </c>
      <c r="D127" s="69">
        <v>250</v>
      </c>
      <c r="E127" s="69">
        <f>I127+K127+M127+O127+Q127+S127+U127+W127+Y127+AA127+AC127+AE127</f>
        <v>0</v>
      </c>
      <c r="F127" s="69">
        <f t="shared" si="43"/>
        <v>0</v>
      </c>
      <c r="G127" s="69" t="e">
        <f t="shared" si="44"/>
        <v>#DIV/0!</v>
      </c>
      <c r="H127" s="35">
        <v>0</v>
      </c>
      <c r="I127" s="35">
        <v>0</v>
      </c>
      <c r="J127" s="35">
        <v>0</v>
      </c>
      <c r="K127" s="35"/>
      <c r="L127" s="35">
        <v>250</v>
      </c>
      <c r="M127" s="35"/>
      <c r="N127" s="35">
        <v>0</v>
      </c>
      <c r="O127" s="35"/>
      <c r="P127" s="35">
        <v>0</v>
      </c>
      <c r="Q127" s="35"/>
      <c r="R127" s="35">
        <v>0</v>
      </c>
      <c r="S127" s="35"/>
      <c r="T127" s="35">
        <v>0</v>
      </c>
      <c r="U127" s="35"/>
      <c r="V127" s="35">
        <v>0</v>
      </c>
      <c r="W127" s="35"/>
      <c r="X127" s="35">
        <v>0</v>
      </c>
      <c r="Y127" s="35"/>
      <c r="Z127" s="35">
        <v>0</v>
      </c>
      <c r="AA127" s="35"/>
      <c r="AB127" s="35">
        <v>0</v>
      </c>
      <c r="AC127" s="35"/>
      <c r="AD127" s="35">
        <v>0</v>
      </c>
      <c r="AE127" s="35"/>
      <c r="AF127" s="90"/>
      <c r="AG127" s="48"/>
      <c r="AH127" s="64"/>
    </row>
    <row r="128" spans="1:34" s="12" customFormat="1" ht="18.75" customHeight="1">
      <c r="A128" s="71" t="s">
        <v>76</v>
      </c>
      <c r="B128" s="69">
        <f>H128+J128+L128+N128+P128+R128+T128+V128+X128+Z128+AB128+AD128</f>
        <v>0</v>
      </c>
      <c r="C128" s="69">
        <f>H128</f>
        <v>0</v>
      </c>
      <c r="D128" s="69">
        <f t="shared" si="45"/>
        <v>0</v>
      </c>
      <c r="E128" s="69">
        <f>I128+K128+M128+O128+Q128+S128+U128+W128+Y128+AA128+AC128+AE128</f>
        <v>0</v>
      </c>
      <c r="F128" s="69" t="e">
        <f t="shared" si="43"/>
        <v>#DIV/0!</v>
      </c>
      <c r="G128" s="69" t="e">
        <f t="shared" si="44"/>
        <v>#DIV/0!</v>
      </c>
      <c r="H128" s="35">
        <v>0</v>
      </c>
      <c r="I128" s="35">
        <v>0</v>
      </c>
      <c r="J128" s="35">
        <v>0</v>
      </c>
      <c r="K128" s="35"/>
      <c r="L128" s="35">
        <v>0</v>
      </c>
      <c r="M128" s="35"/>
      <c r="N128" s="35">
        <v>0</v>
      </c>
      <c r="O128" s="35"/>
      <c r="P128" s="35">
        <v>0</v>
      </c>
      <c r="Q128" s="35"/>
      <c r="R128" s="35">
        <v>0</v>
      </c>
      <c r="S128" s="35"/>
      <c r="T128" s="35">
        <v>0</v>
      </c>
      <c r="U128" s="35"/>
      <c r="V128" s="35">
        <v>0</v>
      </c>
      <c r="W128" s="35"/>
      <c r="X128" s="35">
        <v>0</v>
      </c>
      <c r="Y128" s="35"/>
      <c r="Z128" s="35">
        <v>0</v>
      </c>
      <c r="AA128" s="35"/>
      <c r="AB128" s="35">
        <v>0</v>
      </c>
      <c r="AC128" s="35"/>
      <c r="AD128" s="35">
        <v>0</v>
      </c>
      <c r="AE128" s="35"/>
      <c r="AF128" s="91"/>
      <c r="AG128" s="48"/>
      <c r="AH128" s="64"/>
    </row>
    <row r="129" spans="1:34" s="12" customFormat="1" ht="18.75" customHeight="1">
      <c r="A129" s="71" t="s">
        <v>62</v>
      </c>
      <c r="B129" s="69"/>
      <c r="C129" s="69"/>
      <c r="D129" s="69"/>
      <c r="E129" s="69"/>
      <c r="F129" s="69"/>
      <c r="G129" s="69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89"/>
      <c r="AG129" s="48"/>
      <c r="AH129" s="64"/>
    </row>
    <row r="130" spans="1:34" s="12" customFormat="1" ht="18.75" customHeight="1">
      <c r="A130" s="70" t="s">
        <v>16</v>
      </c>
      <c r="B130" s="72">
        <f>B131+B132+B133+B134</f>
        <v>536.5</v>
      </c>
      <c r="C130" s="32">
        <f>C132+C133</f>
        <v>0</v>
      </c>
      <c r="D130" s="32">
        <f aca="true" t="shared" si="46" ref="D130:D135">C130</f>
        <v>0</v>
      </c>
      <c r="E130" s="32">
        <f>E132+E133</f>
        <v>0</v>
      </c>
      <c r="F130" s="72">
        <f aca="true" t="shared" si="47" ref="F130:F135">E130/B130*100</f>
        <v>0</v>
      </c>
      <c r="G130" s="72" t="e">
        <f aca="true" t="shared" si="48" ref="G130:G135">E130/C130*100</f>
        <v>#DIV/0!</v>
      </c>
      <c r="H130" s="33">
        <f>H131+H132+H133+H134</f>
        <v>0</v>
      </c>
      <c r="I130" s="33">
        <f>I131+I132+I133+I134+I135</f>
        <v>0</v>
      </c>
      <c r="J130" s="33">
        <f>J131+J132+J133+J134</f>
        <v>192</v>
      </c>
      <c r="K130" s="33">
        <f>K131+K132+K133+K134+K135</f>
        <v>0</v>
      </c>
      <c r="L130" s="33">
        <f>L131+L132+L133+L134</f>
        <v>0</v>
      </c>
      <c r="M130" s="33">
        <f>M131+M132+M133+M134+M135</f>
        <v>0</v>
      </c>
      <c r="N130" s="33">
        <f>N131+N132+N133+N134</f>
        <v>144.5</v>
      </c>
      <c r="O130" s="33">
        <f>O131+O132+O133+O134+O135</f>
        <v>0</v>
      </c>
      <c r="P130" s="33">
        <f>P131+P132+P133+P134</f>
        <v>200</v>
      </c>
      <c r="Q130" s="33">
        <f>Q131+Q132+Q133+Q134+Q135</f>
        <v>0</v>
      </c>
      <c r="R130" s="33">
        <f>R131+R132+R133+R134</f>
        <v>0</v>
      </c>
      <c r="S130" s="33">
        <f>S131+S132+S133+S134+S135</f>
        <v>0</v>
      </c>
      <c r="T130" s="33">
        <f>T131+T132+T133+T134</f>
        <v>0</v>
      </c>
      <c r="U130" s="33">
        <f>U131+U132+U133+U134+U135</f>
        <v>0</v>
      </c>
      <c r="V130" s="33">
        <f>V131+V132+V133+V134</f>
        <v>0</v>
      </c>
      <c r="W130" s="33">
        <f>W131+W132+W133+W134+W135</f>
        <v>0</v>
      </c>
      <c r="X130" s="33">
        <f>X131+X132+X133+X134</f>
        <v>0</v>
      </c>
      <c r="Y130" s="33">
        <f>Y131+Y132+Y133+Y134+Y135</f>
        <v>0</v>
      </c>
      <c r="Z130" s="33">
        <f>Z131+Z132+Z133+Z134</f>
        <v>0</v>
      </c>
      <c r="AA130" s="33">
        <f>AA131+AA132+AA133+AA134+AA135</f>
        <v>0</v>
      </c>
      <c r="AB130" s="33">
        <f>AB131+AB132+AB133+AB134</f>
        <v>0</v>
      </c>
      <c r="AC130" s="33">
        <f>AC131+AC132+AC133+AC134+AC135</f>
        <v>0</v>
      </c>
      <c r="AD130" s="33">
        <f>AD131+AD132+AD133+AD134</f>
        <v>0</v>
      </c>
      <c r="AE130" s="33">
        <f>AE131+AE132+AE133+AE134+AE135</f>
        <v>0</v>
      </c>
      <c r="AF130" s="90"/>
      <c r="AG130" s="48"/>
      <c r="AH130" s="64"/>
    </row>
    <row r="131" spans="1:34" s="12" customFormat="1" ht="18.75" customHeight="1">
      <c r="A131" s="2" t="s">
        <v>15</v>
      </c>
      <c r="B131" s="69">
        <f>H131+J131+L131+N131+P131+R131+T131+V131+X131+Z131+AB131+AD131</f>
        <v>0</v>
      </c>
      <c r="C131" s="34">
        <f>H131</f>
        <v>0</v>
      </c>
      <c r="D131" s="34">
        <f t="shared" si="46"/>
        <v>0</v>
      </c>
      <c r="E131" s="34">
        <f>I131+K131+M131+O131+Q131+S131+U131+W131+Y131+AA131+AC131+AE131</f>
        <v>0</v>
      </c>
      <c r="F131" s="69" t="e">
        <f t="shared" si="47"/>
        <v>#DIV/0!</v>
      </c>
      <c r="G131" s="69" t="e">
        <f t="shared" si="48"/>
        <v>#DIV/0!</v>
      </c>
      <c r="H131" s="35">
        <v>0</v>
      </c>
      <c r="I131" s="35">
        <v>0</v>
      </c>
      <c r="J131" s="35">
        <v>0</v>
      </c>
      <c r="K131" s="35"/>
      <c r="L131" s="35">
        <v>0</v>
      </c>
      <c r="M131" s="35"/>
      <c r="N131" s="35">
        <v>0</v>
      </c>
      <c r="O131" s="35"/>
      <c r="P131" s="35">
        <v>0</v>
      </c>
      <c r="Q131" s="35"/>
      <c r="R131" s="35">
        <v>0</v>
      </c>
      <c r="S131" s="35"/>
      <c r="T131" s="35">
        <v>0</v>
      </c>
      <c r="U131" s="35"/>
      <c r="V131" s="35">
        <v>0</v>
      </c>
      <c r="W131" s="35"/>
      <c r="X131" s="35">
        <v>0</v>
      </c>
      <c r="Y131" s="35"/>
      <c r="Z131" s="35">
        <v>0</v>
      </c>
      <c r="AA131" s="35"/>
      <c r="AB131" s="35">
        <v>0</v>
      </c>
      <c r="AC131" s="35"/>
      <c r="AD131" s="35">
        <v>0</v>
      </c>
      <c r="AE131" s="35"/>
      <c r="AF131" s="90"/>
      <c r="AG131" s="48"/>
      <c r="AH131" s="64"/>
    </row>
    <row r="132" spans="1:34" s="12" customFormat="1" ht="18.75" customHeight="1">
      <c r="A132" s="2" t="s">
        <v>13</v>
      </c>
      <c r="B132" s="69">
        <f>H132+J132+L132+N132+P132+R132+T132+V132+X132+Z132+AB132+AD132</f>
        <v>0</v>
      </c>
      <c r="C132" s="34">
        <f>H132</f>
        <v>0</v>
      </c>
      <c r="D132" s="34">
        <f t="shared" si="46"/>
        <v>0</v>
      </c>
      <c r="E132" s="34">
        <f>I132+K132+M132+O132+Q132+S132+U132+W132+Y132+AA132+AC132+AE132</f>
        <v>0</v>
      </c>
      <c r="F132" s="69" t="e">
        <f t="shared" si="47"/>
        <v>#DIV/0!</v>
      </c>
      <c r="G132" s="69" t="e">
        <f t="shared" si="48"/>
        <v>#DIV/0!</v>
      </c>
      <c r="H132" s="35">
        <v>0</v>
      </c>
      <c r="I132" s="35">
        <v>0</v>
      </c>
      <c r="J132" s="35">
        <v>0</v>
      </c>
      <c r="K132" s="35"/>
      <c r="L132" s="35">
        <v>0</v>
      </c>
      <c r="M132" s="35"/>
      <c r="N132" s="35">
        <v>0</v>
      </c>
      <c r="O132" s="35"/>
      <c r="P132" s="35">
        <v>0</v>
      </c>
      <c r="Q132" s="35"/>
      <c r="R132" s="35">
        <v>0</v>
      </c>
      <c r="S132" s="35"/>
      <c r="T132" s="35">
        <v>0</v>
      </c>
      <c r="U132" s="35"/>
      <c r="V132" s="35">
        <v>0</v>
      </c>
      <c r="W132" s="35"/>
      <c r="X132" s="35">
        <v>0</v>
      </c>
      <c r="Y132" s="35"/>
      <c r="Z132" s="35">
        <v>0</v>
      </c>
      <c r="AA132" s="35"/>
      <c r="AB132" s="35">
        <v>0</v>
      </c>
      <c r="AC132" s="35"/>
      <c r="AD132" s="35">
        <v>0</v>
      </c>
      <c r="AE132" s="35"/>
      <c r="AF132" s="90"/>
      <c r="AG132" s="48"/>
      <c r="AH132" s="64"/>
    </row>
    <row r="133" spans="1:34" s="12" customFormat="1" ht="18.75" customHeight="1">
      <c r="A133" s="2" t="s">
        <v>14</v>
      </c>
      <c r="B133" s="69">
        <f>H133+J133+L133+N133+P133+R133+T133+V133+X133+Z133+AB133+AD133</f>
        <v>536.5</v>
      </c>
      <c r="C133" s="34">
        <f>H133</f>
        <v>0</v>
      </c>
      <c r="D133" s="34">
        <f t="shared" si="46"/>
        <v>0</v>
      </c>
      <c r="E133" s="34">
        <f>I133+K133+M133+O133+Q133+S133+U133+W133+Y133+AA133+AC133+AE133</f>
        <v>0</v>
      </c>
      <c r="F133" s="69">
        <f t="shared" si="47"/>
        <v>0</v>
      </c>
      <c r="G133" s="69" t="e">
        <f t="shared" si="48"/>
        <v>#DIV/0!</v>
      </c>
      <c r="H133" s="35">
        <v>0</v>
      </c>
      <c r="I133" s="35">
        <v>0</v>
      </c>
      <c r="J133" s="35">
        <v>192</v>
      </c>
      <c r="K133" s="35"/>
      <c r="L133" s="35">
        <v>0</v>
      </c>
      <c r="M133" s="35"/>
      <c r="N133" s="35">
        <v>144.5</v>
      </c>
      <c r="O133" s="35"/>
      <c r="P133" s="35">
        <v>200</v>
      </c>
      <c r="Q133" s="35"/>
      <c r="R133" s="35">
        <v>0</v>
      </c>
      <c r="S133" s="35"/>
      <c r="T133" s="35">
        <v>0</v>
      </c>
      <c r="U133" s="35"/>
      <c r="V133" s="35">
        <v>0</v>
      </c>
      <c r="W133" s="35"/>
      <c r="X133" s="35">
        <v>0</v>
      </c>
      <c r="Y133" s="35"/>
      <c r="Z133" s="35">
        <v>0</v>
      </c>
      <c r="AA133" s="35"/>
      <c r="AB133" s="35">
        <v>0</v>
      </c>
      <c r="AC133" s="35"/>
      <c r="AD133" s="35">
        <v>0</v>
      </c>
      <c r="AE133" s="35"/>
      <c r="AF133" s="90"/>
      <c r="AG133" s="48"/>
      <c r="AH133" s="64"/>
    </row>
    <row r="134" spans="1:34" s="12" customFormat="1" ht="39.75" customHeight="1">
      <c r="A134" s="71" t="s">
        <v>52</v>
      </c>
      <c r="B134" s="69">
        <f>H134+J134+L134+N134+P134+R134+T134+V134+X134+Z134+AB134+AD134</f>
        <v>0</v>
      </c>
      <c r="C134" s="69">
        <f>H134</f>
        <v>0</v>
      </c>
      <c r="D134" s="69">
        <f t="shared" si="46"/>
        <v>0</v>
      </c>
      <c r="E134" s="69">
        <f>I134+K134+M134+O134+Q134+S134+U134+W134+Y134+AA134+AC134+AE134</f>
        <v>0</v>
      </c>
      <c r="F134" s="69" t="e">
        <f t="shared" si="47"/>
        <v>#DIV/0!</v>
      </c>
      <c r="G134" s="69" t="e">
        <f t="shared" si="48"/>
        <v>#DIV/0!</v>
      </c>
      <c r="H134" s="35">
        <v>0</v>
      </c>
      <c r="I134" s="35">
        <v>0</v>
      </c>
      <c r="J134" s="35">
        <v>0</v>
      </c>
      <c r="K134" s="35"/>
      <c r="L134" s="35">
        <v>0</v>
      </c>
      <c r="M134" s="35"/>
      <c r="N134" s="35">
        <v>0</v>
      </c>
      <c r="O134" s="35"/>
      <c r="P134" s="35">
        <v>0</v>
      </c>
      <c r="Q134" s="35"/>
      <c r="R134" s="35">
        <v>0</v>
      </c>
      <c r="S134" s="35"/>
      <c r="T134" s="35">
        <v>0</v>
      </c>
      <c r="U134" s="35"/>
      <c r="V134" s="35">
        <v>0</v>
      </c>
      <c r="W134" s="35"/>
      <c r="X134" s="35">
        <v>0</v>
      </c>
      <c r="Y134" s="35"/>
      <c r="Z134" s="35">
        <v>0</v>
      </c>
      <c r="AA134" s="35"/>
      <c r="AB134" s="35">
        <v>0</v>
      </c>
      <c r="AC134" s="35"/>
      <c r="AD134" s="35">
        <v>0</v>
      </c>
      <c r="AE134" s="35"/>
      <c r="AF134" s="90"/>
      <c r="AG134" s="48"/>
      <c r="AH134" s="64"/>
    </row>
    <row r="135" spans="1:34" s="12" customFormat="1" ht="18.75" customHeight="1">
      <c r="A135" s="71" t="s">
        <v>76</v>
      </c>
      <c r="B135" s="69">
        <f>H135+J135+L135+N135+P135+R135+T135+V135+X135+Z135+AB135+AD135</f>
        <v>0</v>
      </c>
      <c r="C135" s="69">
        <f>H135</f>
        <v>0</v>
      </c>
      <c r="D135" s="69">
        <f t="shared" si="46"/>
        <v>0</v>
      </c>
      <c r="E135" s="69">
        <f>I135+K135+M135+O135+Q135+S135+U135+W135+Y135+AA135+AC135+AE135</f>
        <v>0</v>
      </c>
      <c r="F135" s="69" t="e">
        <f t="shared" si="47"/>
        <v>#DIV/0!</v>
      </c>
      <c r="G135" s="69" t="e">
        <f t="shared" si="48"/>
        <v>#DIV/0!</v>
      </c>
      <c r="H135" s="35">
        <v>0</v>
      </c>
      <c r="I135" s="35">
        <v>0</v>
      </c>
      <c r="J135" s="35">
        <v>0</v>
      </c>
      <c r="K135" s="35"/>
      <c r="L135" s="35">
        <v>0</v>
      </c>
      <c r="M135" s="35"/>
      <c r="N135" s="35">
        <v>0</v>
      </c>
      <c r="O135" s="35"/>
      <c r="P135" s="35">
        <v>0</v>
      </c>
      <c r="Q135" s="35"/>
      <c r="R135" s="35">
        <v>0</v>
      </c>
      <c r="S135" s="35"/>
      <c r="T135" s="35">
        <v>0</v>
      </c>
      <c r="U135" s="35"/>
      <c r="V135" s="35">
        <v>0</v>
      </c>
      <c r="W135" s="35"/>
      <c r="X135" s="35">
        <v>0</v>
      </c>
      <c r="Y135" s="35"/>
      <c r="Z135" s="35">
        <v>0</v>
      </c>
      <c r="AA135" s="35"/>
      <c r="AB135" s="35">
        <v>0</v>
      </c>
      <c r="AC135" s="35"/>
      <c r="AD135" s="35">
        <v>0</v>
      </c>
      <c r="AE135" s="35"/>
      <c r="AF135" s="91"/>
      <c r="AG135" s="48"/>
      <c r="AH135" s="64"/>
    </row>
    <row r="136" spans="1:32" s="12" customFormat="1" ht="60" customHeight="1">
      <c r="A136" s="74" t="s">
        <v>44</v>
      </c>
      <c r="B136" s="46"/>
      <c r="C136" s="46"/>
      <c r="D136" s="46"/>
      <c r="E136" s="46"/>
      <c r="F136" s="46"/>
      <c r="G136" s="46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1:32" s="12" customFormat="1" ht="41.25" customHeight="1">
      <c r="A137" s="73" t="s">
        <v>35</v>
      </c>
      <c r="B137" s="43"/>
      <c r="C137" s="43"/>
      <c r="D137" s="43"/>
      <c r="E137" s="43"/>
      <c r="F137" s="43"/>
      <c r="G137" s="43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4" s="21" customFormat="1" ht="18.75">
      <c r="A138" s="37" t="s">
        <v>16</v>
      </c>
      <c r="B138" s="40">
        <f>B140+B141+B139</f>
        <v>98215.4</v>
      </c>
      <c r="C138" s="40">
        <f>C139+C140+C141</f>
        <v>6330.478999999999</v>
      </c>
      <c r="D138" s="40">
        <f>D139+D140+D141</f>
        <v>6330.478999999999</v>
      </c>
      <c r="E138" s="40">
        <f>E139+E140+E141</f>
        <v>2404.891</v>
      </c>
      <c r="F138" s="40">
        <f>E138/B138*100</f>
        <v>2.448588510559444</v>
      </c>
      <c r="G138" s="40">
        <f>E138/C138*100</f>
        <v>37.98908423833331</v>
      </c>
      <c r="H138" s="41">
        <f aca="true" t="shared" si="49" ref="H138:AD138">H139+H140+H141</f>
        <v>6330.478999999999</v>
      </c>
      <c r="I138" s="41">
        <f>I139+I140+I141</f>
        <v>2404.891</v>
      </c>
      <c r="J138" s="41">
        <f t="shared" si="49"/>
        <v>7632.1849999999995</v>
      </c>
      <c r="K138" s="41">
        <f>K139+K140+K141</f>
        <v>0</v>
      </c>
      <c r="L138" s="41">
        <f t="shared" si="49"/>
        <v>11098.678</v>
      </c>
      <c r="M138" s="41">
        <f>M139+M140+M141</f>
        <v>0</v>
      </c>
      <c r="N138" s="41">
        <f t="shared" si="49"/>
        <v>10149.383</v>
      </c>
      <c r="O138" s="41">
        <f>O139+O140+O141</f>
        <v>0</v>
      </c>
      <c r="P138" s="41">
        <f t="shared" si="49"/>
        <v>6827.085</v>
      </c>
      <c r="Q138" s="41">
        <f>Q139+Q140+Q141</f>
        <v>0</v>
      </c>
      <c r="R138" s="41">
        <f t="shared" si="49"/>
        <v>6107.997</v>
      </c>
      <c r="S138" s="41">
        <f>S139+S140+S141</f>
        <v>0</v>
      </c>
      <c r="T138" s="41">
        <f t="shared" si="49"/>
        <v>9057.759</v>
      </c>
      <c r="U138" s="41">
        <f>U139+U140+U141</f>
        <v>0</v>
      </c>
      <c r="V138" s="41">
        <f t="shared" si="49"/>
        <v>5919.084</v>
      </c>
      <c r="W138" s="41">
        <f>W139+W140+W141</f>
        <v>0</v>
      </c>
      <c r="X138" s="41">
        <f t="shared" si="49"/>
        <v>8139.825000000001</v>
      </c>
      <c r="Y138" s="41">
        <f>Y139+Y140+Y141</f>
        <v>0</v>
      </c>
      <c r="Z138" s="41">
        <f t="shared" si="49"/>
        <v>11560.548999999999</v>
      </c>
      <c r="AA138" s="41">
        <f>AA139+AA140+AA141</f>
        <v>0</v>
      </c>
      <c r="AB138" s="41">
        <f t="shared" si="49"/>
        <v>6336.894</v>
      </c>
      <c r="AC138" s="41">
        <f>AC139+AC140+AC141</f>
        <v>0</v>
      </c>
      <c r="AD138" s="41">
        <f t="shared" si="49"/>
        <v>9055.482</v>
      </c>
      <c r="AE138" s="41">
        <f>AE139+AE140+AE141</f>
        <v>0</v>
      </c>
      <c r="AF138" s="41"/>
      <c r="AG138" s="60">
        <f>AD138+AB138+Z138+X138+V138+T138+R138+P138+N138+L138+J138+H138</f>
        <v>98215.4</v>
      </c>
      <c r="AH138" s="63"/>
    </row>
    <row r="139" spans="1:34" s="21" customFormat="1" ht="18.75">
      <c r="A139" s="42" t="s">
        <v>15</v>
      </c>
      <c r="B139" s="43">
        <f aca="true" t="shared" si="50" ref="B139:C141">B144+B149+B154</f>
        <v>0</v>
      </c>
      <c r="C139" s="43">
        <f t="shared" si="50"/>
        <v>0</v>
      </c>
      <c r="D139" s="43">
        <f>C139</f>
        <v>0</v>
      </c>
      <c r="E139" s="43">
        <f>E144+E149+E154</f>
        <v>0</v>
      </c>
      <c r="F139" s="43" t="e">
        <f>E139/B139*100</f>
        <v>#DIV/0!</v>
      </c>
      <c r="G139" s="43" t="e">
        <f>E139/C139*100</f>
        <v>#DIV/0!</v>
      </c>
      <c r="H139" s="44">
        <f aca="true" t="shared" si="51" ref="H139:AE139">H144+H149+H154</f>
        <v>0</v>
      </c>
      <c r="I139" s="44">
        <f t="shared" si="51"/>
        <v>0</v>
      </c>
      <c r="J139" s="44">
        <f t="shared" si="51"/>
        <v>0</v>
      </c>
      <c r="K139" s="44">
        <f t="shared" si="51"/>
        <v>0</v>
      </c>
      <c r="L139" s="44">
        <f t="shared" si="51"/>
        <v>0</v>
      </c>
      <c r="M139" s="44">
        <f t="shared" si="51"/>
        <v>0</v>
      </c>
      <c r="N139" s="44">
        <f t="shared" si="51"/>
        <v>0</v>
      </c>
      <c r="O139" s="44">
        <f t="shared" si="51"/>
        <v>0</v>
      </c>
      <c r="P139" s="44">
        <f t="shared" si="51"/>
        <v>0</v>
      </c>
      <c r="Q139" s="44">
        <f t="shared" si="51"/>
        <v>0</v>
      </c>
      <c r="R139" s="44">
        <f t="shared" si="51"/>
        <v>0</v>
      </c>
      <c r="S139" s="44">
        <f t="shared" si="51"/>
        <v>0</v>
      </c>
      <c r="T139" s="44">
        <f t="shared" si="51"/>
        <v>0</v>
      </c>
      <c r="U139" s="44">
        <f t="shared" si="51"/>
        <v>0</v>
      </c>
      <c r="V139" s="44">
        <f t="shared" si="51"/>
        <v>0</v>
      </c>
      <c r="W139" s="44">
        <f t="shared" si="51"/>
        <v>0</v>
      </c>
      <c r="X139" s="44">
        <f t="shared" si="51"/>
        <v>0</v>
      </c>
      <c r="Y139" s="44">
        <f t="shared" si="51"/>
        <v>0</v>
      </c>
      <c r="Z139" s="44">
        <f t="shared" si="51"/>
        <v>0</v>
      </c>
      <c r="AA139" s="44">
        <f t="shared" si="51"/>
        <v>0</v>
      </c>
      <c r="AB139" s="44">
        <f t="shared" si="51"/>
        <v>0</v>
      </c>
      <c r="AC139" s="44">
        <f t="shared" si="51"/>
        <v>0</v>
      </c>
      <c r="AD139" s="44">
        <f t="shared" si="51"/>
        <v>0</v>
      </c>
      <c r="AE139" s="44">
        <f t="shared" si="51"/>
        <v>0</v>
      </c>
      <c r="AF139" s="44"/>
      <c r="AG139" s="60"/>
      <c r="AH139" s="63"/>
    </row>
    <row r="140" spans="1:34" s="21" customFormat="1" ht="18.75">
      <c r="A140" s="42" t="s">
        <v>13</v>
      </c>
      <c r="B140" s="43">
        <f t="shared" si="50"/>
        <v>0</v>
      </c>
      <c r="C140" s="43">
        <f t="shared" si="50"/>
        <v>0</v>
      </c>
      <c r="D140" s="43">
        <f>C140</f>
        <v>0</v>
      </c>
      <c r="E140" s="43">
        <f>E145+E150+E155</f>
        <v>0</v>
      </c>
      <c r="F140" s="43" t="e">
        <f>E140/B140*100</f>
        <v>#DIV/0!</v>
      </c>
      <c r="G140" s="43" t="e">
        <f>E140/C140*100</f>
        <v>#DIV/0!</v>
      </c>
      <c r="H140" s="44">
        <f aca="true" t="shared" si="52" ref="H140:AE140">H145+H150+H155</f>
        <v>0</v>
      </c>
      <c r="I140" s="44">
        <f t="shared" si="52"/>
        <v>0</v>
      </c>
      <c r="J140" s="44">
        <f t="shared" si="52"/>
        <v>0</v>
      </c>
      <c r="K140" s="44">
        <f t="shared" si="52"/>
        <v>0</v>
      </c>
      <c r="L140" s="44">
        <f t="shared" si="52"/>
        <v>0</v>
      </c>
      <c r="M140" s="44">
        <f t="shared" si="52"/>
        <v>0</v>
      </c>
      <c r="N140" s="44">
        <f t="shared" si="52"/>
        <v>0</v>
      </c>
      <c r="O140" s="44">
        <f t="shared" si="52"/>
        <v>0</v>
      </c>
      <c r="P140" s="44">
        <f t="shared" si="52"/>
        <v>0</v>
      </c>
      <c r="Q140" s="44">
        <f t="shared" si="52"/>
        <v>0</v>
      </c>
      <c r="R140" s="44">
        <f t="shared" si="52"/>
        <v>0</v>
      </c>
      <c r="S140" s="44">
        <f t="shared" si="52"/>
        <v>0</v>
      </c>
      <c r="T140" s="44">
        <f t="shared" si="52"/>
        <v>0</v>
      </c>
      <c r="U140" s="44">
        <f t="shared" si="52"/>
        <v>0</v>
      </c>
      <c r="V140" s="44">
        <f t="shared" si="52"/>
        <v>0</v>
      </c>
      <c r="W140" s="44">
        <f t="shared" si="52"/>
        <v>0</v>
      </c>
      <c r="X140" s="44">
        <f t="shared" si="52"/>
        <v>0</v>
      </c>
      <c r="Y140" s="44">
        <f t="shared" si="52"/>
        <v>0</v>
      </c>
      <c r="Z140" s="44">
        <f t="shared" si="52"/>
        <v>0</v>
      </c>
      <c r="AA140" s="44">
        <f t="shared" si="52"/>
        <v>0</v>
      </c>
      <c r="AB140" s="44">
        <f t="shared" si="52"/>
        <v>0</v>
      </c>
      <c r="AC140" s="44">
        <f t="shared" si="52"/>
        <v>0</v>
      </c>
      <c r="AD140" s="44">
        <f t="shared" si="52"/>
        <v>0</v>
      </c>
      <c r="AE140" s="44">
        <f t="shared" si="52"/>
        <v>0</v>
      </c>
      <c r="AF140" s="44"/>
      <c r="AG140" s="60">
        <f>AD140+AB140+Z140+X140+V140+T140+R140+P140+N140+L140+J140+H140</f>
        <v>0</v>
      </c>
      <c r="AH140" s="63"/>
    </row>
    <row r="141" spans="1:34" s="21" customFormat="1" ht="18.75">
      <c r="A141" s="42" t="s">
        <v>14</v>
      </c>
      <c r="B141" s="43">
        <f t="shared" si="50"/>
        <v>98215.4</v>
      </c>
      <c r="C141" s="43">
        <f t="shared" si="50"/>
        <v>6330.478999999999</v>
      </c>
      <c r="D141" s="43">
        <f>C141</f>
        <v>6330.478999999999</v>
      </c>
      <c r="E141" s="43">
        <f>E146+E151+E156</f>
        <v>2404.891</v>
      </c>
      <c r="F141" s="43">
        <f>E141/B141*100</f>
        <v>2.448588510559444</v>
      </c>
      <c r="G141" s="43">
        <f>E141/C141*100</f>
        <v>37.98908423833331</v>
      </c>
      <c r="H141" s="44">
        <f aca="true" t="shared" si="53" ref="H141:AE141">H146+H151+H156</f>
        <v>6330.478999999999</v>
      </c>
      <c r="I141" s="44">
        <f t="shared" si="53"/>
        <v>2404.891</v>
      </c>
      <c r="J141" s="44">
        <f t="shared" si="53"/>
        <v>7632.1849999999995</v>
      </c>
      <c r="K141" s="44">
        <f t="shared" si="53"/>
        <v>0</v>
      </c>
      <c r="L141" s="44">
        <f t="shared" si="53"/>
        <v>11098.678</v>
      </c>
      <c r="M141" s="44">
        <f t="shared" si="53"/>
        <v>0</v>
      </c>
      <c r="N141" s="44">
        <f t="shared" si="53"/>
        <v>10149.383</v>
      </c>
      <c r="O141" s="44">
        <f t="shared" si="53"/>
        <v>0</v>
      </c>
      <c r="P141" s="44">
        <f t="shared" si="53"/>
        <v>6827.085</v>
      </c>
      <c r="Q141" s="44">
        <f t="shared" si="53"/>
        <v>0</v>
      </c>
      <c r="R141" s="44">
        <f t="shared" si="53"/>
        <v>6107.997</v>
      </c>
      <c r="S141" s="44">
        <f t="shared" si="53"/>
        <v>0</v>
      </c>
      <c r="T141" s="44">
        <f t="shared" si="53"/>
        <v>9057.759</v>
      </c>
      <c r="U141" s="44">
        <f t="shared" si="53"/>
        <v>0</v>
      </c>
      <c r="V141" s="44">
        <f t="shared" si="53"/>
        <v>5919.084</v>
      </c>
      <c r="W141" s="44">
        <f t="shared" si="53"/>
        <v>0</v>
      </c>
      <c r="X141" s="44">
        <f t="shared" si="53"/>
        <v>8139.825000000001</v>
      </c>
      <c r="Y141" s="44">
        <f t="shared" si="53"/>
        <v>0</v>
      </c>
      <c r="Z141" s="44">
        <f t="shared" si="53"/>
        <v>11560.548999999999</v>
      </c>
      <c r="AA141" s="44">
        <f t="shared" si="53"/>
        <v>0</v>
      </c>
      <c r="AB141" s="44">
        <f t="shared" si="53"/>
        <v>6336.894</v>
      </c>
      <c r="AC141" s="44">
        <f t="shared" si="53"/>
        <v>0</v>
      </c>
      <c r="AD141" s="44">
        <f t="shared" si="53"/>
        <v>9055.482</v>
      </c>
      <c r="AE141" s="44">
        <f t="shared" si="53"/>
        <v>0</v>
      </c>
      <c r="AF141" s="44"/>
      <c r="AG141" s="60">
        <f>AD141+AB141+Z141+X141+V141+T141+R141+P141+N141+L141+J141+H141</f>
        <v>98215.4</v>
      </c>
      <c r="AH141" s="63"/>
    </row>
    <row r="142" spans="1:32" s="21" customFormat="1" ht="39" customHeight="1">
      <c r="A142" s="75" t="s">
        <v>29</v>
      </c>
      <c r="B142" s="36"/>
      <c r="C142" s="36"/>
      <c r="D142" s="36"/>
      <c r="E142" s="36"/>
      <c r="F142" s="36"/>
      <c r="G142" s="3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92" t="s">
        <v>81</v>
      </c>
    </row>
    <row r="143" spans="1:32" s="12" customFormat="1" ht="18.75">
      <c r="A143" s="3" t="s">
        <v>16</v>
      </c>
      <c r="B143" s="32">
        <f>B146+B145+B144</f>
        <v>12945</v>
      </c>
      <c r="C143" s="32">
        <f>C145+C146</f>
        <v>1021.788</v>
      </c>
      <c r="D143" s="32">
        <f>C143</f>
        <v>1021.788</v>
      </c>
      <c r="E143" s="32">
        <f>E145+E146</f>
        <v>325.438</v>
      </c>
      <c r="F143" s="72">
        <f>E143/B143*100</f>
        <v>2.5140054074932405</v>
      </c>
      <c r="G143" s="72">
        <f>E143/C143*100</f>
        <v>31.849855351599356</v>
      </c>
      <c r="H143" s="33">
        <f aca="true" t="shared" si="54" ref="H143:AD143">H144+H145+H146</f>
        <v>1021.788</v>
      </c>
      <c r="I143" s="33">
        <f>I144+I145+I146</f>
        <v>325.438</v>
      </c>
      <c r="J143" s="33">
        <f t="shared" si="54"/>
        <v>994.99</v>
      </c>
      <c r="K143" s="33">
        <f>K144+K145+K146</f>
        <v>0</v>
      </c>
      <c r="L143" s="33">
        <f t="shared" si="54"/>
        <v>1817.151</v>
      </c>
      <c r="M143" s="33">
        <f>M144+M145+M146</f>
        <v>0</v>
      </c>
      <c r="N143" s="33">
        <f t="shared" si="54"/>
        <v>963.742</v>
      </c>
      <c r="O143" s="33">
        <f>O144+O145+O146</f>
        <v>0</v>
      </c>
      <c r="P143" s="33">
        <f t="shared" si="54"/>
        <v>841.152</v>
      </c>
      <c r="Q143" s="33">
        <f>Q144+Q145+Q146</f>
        <v>0</v>
      </c>
      <c r="R143" s="33">
        <f t="shared" si="54"/>
        <v>110.085</v>
      </c>
      <c r="S143" s="33">
        <f>S144+S145+S146</f>
        <v>0</v>
      </c>
      <c r="T143" s="33">
        <f t="shared" si="54"/>
        <v>5</v>
      </c>
      <c r="U143" s="33">
        <f>U144+U145+U146</f>
        <v>0</v>
      </c>
      <c r="V143" s="33">
        <f t="shared" si="54"/>
        <v>607.655</v>
      </c>
      <c r="W143" s="33">
        <f>W144+W145+W146</f>
        <v>0</v>
      </c>
      <c r="X143" s="33">
        <f t="shared" si="54"/>
        <v>2817.43</v>
      </c>
      <c r="Y143" s="33">
        <f>Y144+Y145+Y146</f>
        <v>0</v>
      </c>
      <c r="Z143" s="33">
        <f t="shared" si="54"/>
        <v>2660.202</v>
      </c>
      <c r="AA143" s="33">
        <f>AA144+AA145+AA146</f>
        <v>0</v>
      </c>
      <c r="AB143" s="33">
        <f t="shared" si="54"/>
        <v>582.7</v>
      </c>
      <c r="AC143" s="33">
        <f>AC144+AC145+AC146</f>
        <v>0</v>
      </c>
      <c r="AD143" s="33">
        <f t="shared" si="54"/>
        <v>523.105</v>
      </c>
      <c r="AE143" s="33">
        <f>AE144+AE145+AE146</f>
        <v>0</v>
      </c>
      <c r="AF143" s="93"/>
    </row>
    <row r="144" spans="1:32" s="12" customFormat="1" ht="18.75">
      <c r="A144" s="2" t="s">
        <v>15</v>
      </c>
      <c r="B144" s="34">
        <f>H144+J144+L144+N144+P144+R144+T144+V144+X144+Z144+AB144+AD144</f>
        <v>0</v>
      </c>
      <c r="C144" s="34">
        <f>H144</f>
        <v>0</v>
      </c>
      <c r="D144" s="34">
        <f>C144</f>
        <v>0</v>
      </c>
      <c r="E144" s="34">
        <f>I144+K144+M144+O144+Q144+S144+U144+W144+Y144+AA144+AC144+AE144</f>
        <v>0</v>
      </c>
      <c r="F144" s="69" t="e">
        <f>E144/B144*100</f>
        <v>#DIV/0!</v>
      </c>
      <c r="G144" s="69" t="e">
        <f>E144/C144*100</f>
        <v>#DIV/0!</v>
      </c>
      <c r="H144" s="35">
        <v>0</v>
      </c>
      <c r="I144" s="35">
        <v>0</v>
      </c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  <c r="R144" s="35">
        <v>0</v>
      </c>
      <c r="S144" s="35"/>
      <c r="T144" s="35">
        <v>0</v>
      </c>
      <c r="U144" s="35"/>
      <c r="V144" s="35">
        <v>0</v>
      </c>
      <c r="W144" s="35"/>
      <c r="X144" s="35">
        <v>0</v>
      </c>
      <c r="Y144" s="35"/>
      <c r="Z144" s="35">
        <v>0</v>
      </c>
      <c r="AA144" s="35"/>
      <c r="AB144" s="35">
        <v>0</v>
      </c>
      <c r="AC144" s="35"/>
      <c r="AD144" s="35">
        <v>0</v>
      </c>
      <c r="AE144" s="35"/>
      <c r="AF144" s="93"/>
    </row>
    <row r="145" spans="1:32" s="12" customFormat="1" ht="18.75">
      <c r="A145" s="2" t="s">
        <v>13</v>
      </c>
      <c r="B145" s="34">
        <f>H145+J145+L145+N145+P145+R145+T145+V145+X145+Z145+AB145+AD145</f>
        <v>0</v>
      </c>
      <c r="C145" s="34">
        <f>H145</f>
        <v>0</v>
      </c>
      <c r="D145" s="34">
        <f>C145</f>
        <v>0</v>
      </c>
      <c r="E145" s="34">
        <f>I145+K145+M145+O145+Q145+S145+U145+W145+Y145+AA145+AC145+AE145</f>
        <v>0</v>
      </c>
      <c r="F145" s="69" t="e">
        <f>E145/B145*100</f>
        <v>#DIV/0!</v>
      </c>
      <c r="G145" s="69" t="e">
        <f>E145/C145*100</f>
        <v>#DIV/0!</v>
      </c>
      <c r="H145" s="35">
        <v>0</v>
      </c>
      <c r="I145" s="35">
        <v>0</v>
      </c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  <c r="R145" s="35">
        <v>0</v>
      </c>
      <c r="S145" s="35"/>
      <c r="T145" s="35">
        <v>0</v>
      </c>
      <c r="U145" s="35"/>
      <c r="V145" s="35">
        <v>0</v>
      </c>
      <c r="W145" s="35"/>
      <c r="X145" s="35">
        <v>0</v>
      </c>
      <c r="Y145" s="35"/>
      <c r="Z145" s="35">
        <v>0</v>
      </c>
      <c r="AA145" s="35"/>
      <c r="AB145" s="35">
        <v>0</v>
      </c>
      <c r="AC145" s="35"/>
      <c r="AD145" s="35">
        <v>0</v>
      </c>
      <c r="AE145" s="35"/>
      <c r="AF145" s="93"/>
    </row>
    <row r="146" spans="1:32" s="12" customFormat="1" ht="18.75">
      <c r="A146" s="2" t="s">
        <v>14</v>
      </c>
      <c r="B146" s="34">
        <f>H146+J146+L146+N146+P146+R146+T146+V146+X146+Z146+AB146+AD146</f>
        <v>12945</v>
      </c>
      <c r="C146" s="34">
        <f>H146</f>
        <v>1021.788</v>
      </c>
      <c r="D146" s="34">
        <f>C146</f>
        <v>1021.788</v>
      </c>
      <c r="E146" s="34">
        <f>I146+K146+M146+O146+Q146+S146+U146+W146+Y146+AA146+AC146+AE146</f>
        <v>325.438</v>
      </c>
      <c r="F146" s="69">
        <f>E146/B146*100</f>
        <v>2.5140054074932405</v>
      </c>
      <c r="G146" s="69">
        <f>E146/C146*100</f>
        <v>31.849855351599356</v>
      </c>
      <c r="H146" s="35">
        <v>1021.788</v>
      </c>
      <c r="I146" s="35">
        <v>325.438</v>
      </c>
      <c r="J146" s="35">
        <v>994.99</v>
      </c>
      <c r="K146" s="35"/>
      <c r="L146" s="35">
        <v>1817.151</v>
      </c>
      <c r="M146" s="35"/>
      <c r="N146" s="35">
        <v>963.742</v>
      </c>
      <c r="O146" s="35"/>
      <c r="P146" s="35">
        <v>841.152</v>
      </c>
      <c r="Q146" s="35"/>
      <c r="R146" s="35">
        <v>110.085</v>
      </c>
      <c r="S146" s="35"/>
      <c r="T146" s="35">
        <v>5</v>
      </c>
      <c r="U146" s="35"/>
      <c r="V146" s="35">
        <v>607.655</v>
      </c>
      <c r="W146" s="35"/>
      <c r="X146" s="35">
        <v>2817.43</v>
      </c>
      <c r="Y146" s="35"/>
      <c r="Z146" s="35">
        <v>2660.202</v>
      </c>
      <c r="AA146" s="35"/>
      <c r="AB146" s="35">
        <v>582.7</v>
      </c>
      <c r="AC146" s="35"/>
      <c r="AD146" s="35">
        <v>523.105</v>
      </c>
      <c r="AE146" s="35"/>
      <c r="AF146" s="94"/>
    </row>
    <row r="147" spans="1:32" s="12" customFormat="1" ht="37.5">
      <c r="A147" s="71" t="s">
        <v>30</v>
      </c>
      <c r="B147" s="32"/>
      <c r="C147" s="32"/>
      <c r="D147" s="32"/>
      <c r="E147" s="32"/>
      <c r="F147" s="32"/>
      <c r="G147" s="32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95"/>
    </row>
    <row r="148" spans="1:32" s="12" customFormat="1" ht="18.75">
      <c r="A148" s="3" t="s">
        <v>16</v>
      </c>
      <c r="B148" s="32">
        <f>B149+B150+B151</f>
        <v>172.5</v>
      </c>
      <c r="C148" s="32">
        <f>C150+C151</f>
        <v>0</v>
      </c>
      <c r="D148" s="32">
        <f>C148</f>
        <v>0</v>
      </c>
      <c r="E148" s="32">
        <f>E150+E151</f>
        <v>0</v>
      </c>
      <c r="F148" s="72">
        <f>E148/B148*100</f>
        <v>0</v>
      </c>
      <c r="G148" s="72" t="e">
        <f>E148/C148*100</f>
        <v>#DIV/0!</v>
      </c>
      <c r="H148" s="33">
        <f aca="true" t="shared" si="55" ref="H148:AE148">H149+H150+H151</f>
        <v>0</v>
      </c>
      <c r="I148" s="33">
        <f t="shared" si="55"/>
        <v>0</v>
      </c>
      <c r="J148" s="33">
        <f t="shared" si="55"/>
        <v>0</v>
      </c>
      <c r="K148" s="33">
        <f t="shared" si="55"/>
        <v>0</v>
      </c>
      <c r="L148" s="33">
        <f t="shared" si="55"/>
        <v>0</v>
      </c>
      <c r="M148" s="33">
        <f t="shared" si="55"/>
        <v>0</v>
      </c>
      <c r="N148" s="33">
        <f t="shared" si="55"/>
        <v>0</v>
      </c>
      <c r="O148" s="33">
        <f t="shared" si="55"/>
        <v>0</v>
      </c>
      <c r="P148" s="33">
        <f t="shared" si="55"/>
        <v>0</v>
      </c>
      <c r="Q148" s="33">
        <f t="shared" si="55"/>
        <v>0</v>
      </c>
      <c r="R148" s="33">
        <f t="shared" si="55"/>
        <v>0</v>
      </c>
      <c r="S148" s="33">
        <f t="shared" si="55"/>
        <v>0</v>
      </c>
      <c r="T148" s="33">
        <f t="shared" si="55"/>
        <v>0</v>
      </c>
      <c r="U148" s="33">
        <f t="shared" si="55"/>
        <v>0</v>
      </c>
      <c r="V148" s="33">
        <f t="shared" si="55"/>
        <v>0</v>
      </c>
      <c r="W148" s="33">
        <f t="shared" si="55"/>
        <v>0</v>
      </c>
      <c r="X148" s="33">
        <f t="shared" si="55"/>
        <v>0</v>
      </c>
      <c r="Y148" s="33">
        <f t="shared" si="55"/>
        <v>0</v>
      </c>
      <c r="Z148" s="33">
        <f t="shared" si="55"/>
        <v>0</v>
      </c>
      <c r="AA148" s="33">
        <f t="shared" si="55"/>
        <v>0</v>
      </c>
      <c r="AB148" s="33">
        <f t="shared" si="55"/>
        <v>172.5</v>
      </c>
      <c r="AC148" s="33">
        <f t="shared" si="55"/>
        <v>0</v>
      </c>
      <c r="AD148" s="33">
        <f t="shared" si="55"/>
        <v>0</v>
      </c>
      <c r="AE148" s="33">
        <f t="shared" si="55"/>
        <v>0</v>
      </c>
      <c r="AF148" s="96"/>
    </row>
    <row r="149" spans="1:32" s="12" customFormat="1" ht="18.75">
      <c r="A149" s="2" t="s">
        <v>15</v>
      </c>
      <c r="B149" s="34">
        <f>H149+J149+L149+N149+P149+R149+T149+V149+X149+Z149+AB149+AD149</f>
        <v>0</v>
      </c>
      <c r="C149" s="34">
        <f>H149</f>
        <v>0</v>
      </c>
      <c r="D149" s="34">
        <f>C149</f>
        <v>0</v>
      </c>
      <c r="E149" s="34">
        <f>I149+K149+M149+O149+Q149+S149+U149+W149+Y149+AA149+AC149+AE149</f>
        <v>0</v>
      </c>
      <c r="F149" s="69" t="e">
        <f>E149/B149*100</f>
        <v>#DIV/0!</v>
      </c>
      <c r="G149" s="69" t="e">
        <f>E149/C149*100</f>
        <v>#DIV/0!</v>
      </c>
      <c r="H149" s="35">
        <v>0</v>
      </c>
      <c r="I149" s="35">
        <v>0</v>
      </c>
      <c r="J149" s="35">
        <v>0</v>
      </c>
      <c r="K149" s="35"/>
      <c r="L149" s="35">
        <v>0</v>
      </c>
      <c r="M149" s="35"/>
      <c r="N149" s="35">
        <v>0</v>
      </c>
      <c r="O149" s="35"/>
      <c r="P149" s="35">
        <v>0</v>
      </c>
      <c r="Q149" s="35"/>
      <c r="R149" s="35">
        <v>0</v>
      </c>
      <c r="S149" s="35"/>
      <c r="T149" s="35">
        <v>0</v>
      </c>
      <c r="U149" s="35"/>
      <c r="V149" s="35">
        <v>0</v>
      </c>
      <c r="W149" s="35"/>
      <c r="X149" s="35">
        <v>0</v>
      </c>
      <c r="Y149" s="35"/>
      <c r="Z149" s="35">
        <v>0</v>
      </c>
      <c r="AA149" s="35"/>
      <c r="AB149" s="35">
        <v>0</v>
      </c>
      <c r="AC149" s="35"/>
      <c r="AD149" s="35">
        <v>0</v>
      </c>
      <c r="AE149" s="35"/>
      <c r="AF149" s="96"/>
    </row>
    <row r="150" spans="1:32" s="12" customFormat="1" ht="18.75">
      <c r="A150" s="2" t="s">
        <v>13</v>
      </c>
      <c r="B150" s="34">
        <f>H150+J150+L150+N150+P150+R150+T150+V150+X150+Z150+AB150+AD150</f>
        <v>0</v>
      </c>
      <c r="C150" s="34">
        <f>H150</f>
        <v>0</v>
      </c>
      <c r="D150" s="34">
        <f>C150</f>
        <v>0</v>
      </c>
      <c r="E150" s="34">
        <f>I150+K150+M150+O150+Q150+S150+U150+W150+Y150+AA150+AC150+AE150</f>
        <v>0</v>
      </c>
      <c r="F150" s="69" t="e">
        <f>E150/B150*100</f>
        <v>#DIV/0!</v>
      </c>
      <c r="G150" s="69" t="e">
        <f>E150/C150*100</f>
        <v>#DIV/0!</v>
      </c>
      <c r="H150" s="35">
        <v>0</v>
      </c>
      <c r="I150" s="35">
        <v>0</v>
      </c>
      <c r="J150" s="35">
        <v>0</v>
      </c>
      <c r="K150" s="35"/>
      <c r="L150" s="35">
        <v>0</v>
      </c>
      <c r="M150" s="35"/>
      <c r="N150" s="35">
        <v>0</v>
      </c>
      <c r="O150" s="35"/>
      <c r="P150" s="35">
        <v>0</v>
      </c>
      <c r="Q150" s="35"/>
      <c r="R150" s="35">
        <v>0</v>
      </c>
      <c r="S150" s="35"/>
      <c r="T150" s="35">
        <v>0</v>
      </c>
      <c r="U150" s="35"/>
      <c r="V150" s="35">
        <v>0</v>
      </c>
      <c r="W150" s="35"/>
      <c r="X150" s="35">
        <v>0</v>
      </c>
      <c r="Y150" s="35"/>
      <c r="Z150" s="35">
        <v>0</v>
      </c>
      <c r="AA150" s="35"/>
      <c r="AB150" s="35">
        <v>0</v>
      </c>
      <c r="AC150" s="35"/>
      <c r="AD150" s="35">
        <v>0</v>
      </c>
      <c r="AE150" s="35"/>
      <c r="AF150" s="96"/>
    </row>
    <row r="151" spans="1:32" s="12" customFormat="1" ht="18.75">
      <c r="A151" s="2" t="s">
        <v>14</v>
      </c>
      <c r="B151" s="34">
        <f>H151+J151+L151+N151+P151+R151+T151+V151+X151+Z151+AB151+AD151</f>
        <v>172.5</v>
      </c>
      <c r="C151" s="34">
        <f>H151</f>
        <v>0</v>
      </c>
      <c r="D151" s="34">
        <f>C151</f>
        <v>0</v>
      </c>
      <c r="E151" s="34">
        <f>I151+K151+M151+O151+Q151+S151+U151+W151+Y151+AA151+AC151+AE151</f>
        <v>0</v>
      </c>
      <c r="F151" s="69">
        <f>E151/B151*100</f>
        <v>0</v>
      </c>
      <c r="G151" s="69" t="e">
        <f>E151/C151*100</f>
        <v>#DIV/0!</v>
      </c>
      <c r="H151" s="35">
        <v>0</v>
      </c>
      <c r="I151" s="35">
        <v>0</v>
      </c>
      <c r="J151" s="35">
        <v>0</v>
      </c>
      <c r="K151" s="35"/>
      <c r="L151" s="35">
        <v>0</v>
      </c>
      <c r="M151" s="35"/>
      <c r="N151" s="35">
        <v>0</v>
      </c>
      <c r="O151" s="35"/>
      <c r="P151" s="35">
        <v>0</v>
      </c>
      <c r="Q151" s="35"/>
      <c r="R151" s="35">
        <v>0</v>
      </c>
      <c r="S151" s="35"/>
      <c r="T151" s="35">
        <v>0</v>
      </c>
      <c r="U151" s="35"/>
      <c r="V151" s="35">
        <v>0</v>
      </c>
      <c r="W151" s="35"/>
      <c r="X151" s="35">
        <v>0</v>
      </c>
      <c r="Y151" s="35"/>
      <c r="Z151" s="35">
        <v>0</v>
      </c>
      <c r="AA151" s="35"/>
      <c r="AB151" s="35">
        <v>172.5</v>
      </c>
      <c r="AC151" s="35"/>
      <c r="AD151" s="35">
        <v>0</v>
      </c>
      <c r="AE151" s="35"/>
      <c r="AF151" s="97"/>
    </row>
    <row r="152" spans="1:32" s="12" customFormat="1" ht="133.5" customHeight="1">
      <c r="A152" s="71" t="s">
        <v>45</v>
      </c>
      <c r="B152" s="32"/>
      <c r="C152" s="32"/>
      <c r="D152" s="32"/>
      <c r="E152" s="32"/>
      <c r="F152" s="32"/>
      <c r="G152" s="32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98" t="s">
        <v>82</v>
      </c>
    </row>
    <row r="153" spans="1:32" s="21" customFormat="1" ht="18.75">
      <c r="A153" s="20" t="s">
        <v>16</v>
      </c>
      <c r="B153" s="28">
        <f>B155+B156</f>
        <v>85097.9</v>
      </c>
      <c r="C153" s="32">
        <f>C155+C156</f>
        <v>5308.691</v>
      </c>
      <c r="D153" s="32">
        <f>C153</f>
        <v>5308.691</v>
      </c>
      <c r="E153" s="32">
        <f>E155+E156</f>
        <v>2079.453</v>
      </c>
      <c r="F153" s="72">
        <f>E153/B153*100</f>
        <v>2.4436008409138186</v>
      </c>
      <c r="G153" s="72">
        <f>E153/C153*100</f>
        <v>39.17072965821518</v>
      </c>
      <c r="H153" s="29">
        <f aca="true" t="shared" si="56" ref="H153:AD153">H154+H155+H156</f>
        <v>5308.691</v>
      </c>
      <c r="I153" s="29">
        <f>I154+I155+I156</f>
        <v>2079.453</v>
      </c>
      <c r="J153" s="29">
        <f t="shared" si="56"/>
        <v>6637.195</v>
      </c>
      <c r="K153" s="29">
        <f>K154+K155+K156</f>
        <v>0</v>
      </c>
      <c r="L153" s="29">
        <f t="shared" si="56"/>
        <v>9281.527</v>
      </c>
      <c r="M153" s="29">
        <f>M154+M155+M156</f>
        <v>0</v>
      </c>
      <c r="N153" s="29">
        <f t="shared" si="56"/>
        <v>9185.641</v>
      </c>
      <c r="O153" s="29">
        <f>O154+O155+O156</f>
        <v>0</v>
      </c>
      <c r="P153" s="29">
        <f t="shared" si="56"/>
        <v>5985.933</v>
      </c>
      <c r="Q153" s="29">
        <f>Q154+Q155+Q156</f>
        <v>0</v>
      </c>
      <c r="R153" s="29">
        <f t="shared" si="56"/>
        <v>5997.912</v>
      </c>
      <c r="S153" s="29">
        <f>S154+S155+S156</f>
        <v>0</v>
      </c>
      <c r="T153" s="29">
        <f t="shared" si="56"/>
        <v>9052.759</v>
      </c>
      <c r="U153" s="29">
        <f>U154+U155+U156</f>
        <v>0</v>
      </c>
      <c r="V153" s="29">
        <f t="shared" si="56"/>
        <v>5311.429</v>
      </c>
      <c r="W153" s="29">
        <f>W154+W155+W156</f>
        <v>0</v>
      </c>
      <c r="X153" s="29">
        <f t="shared" si="56"/>
        <v>5322.395</v>
      </c>
      <c r="Y153" s="29">
        <f>Y154+Y155+Y156</f>
        <v>0</v>
      </c>
      <c r="Z153" s="29">
        <f t="shared" si="56"/>
        <v>8900.347</v>
      </c>
      <c r="AA153" s="29">
        <f>AA154+AA155+AA156</f>
        <v>0</v>
      </c>
      <c r="AB153" s="29">
        <f t="shared" si="56"/>
        <v>5581.694</v>
      </c>
      <c r="AC153" s="29">
        <f>AC154+AC155+AC156</f>
        <v>0</v>
      </c>
      <c r="AD153" s="29">
        <f t="shared" si="56"/>
        <v>8532.377</v>
      </c>
      <c r="AE153" s="29">
        <f>AE154+AE155+AE156</f>
        <v>0</v>
      </c>
      <c r="AF153" s="99"/>
    </row>
    <row r="154" spans="1:32" s="21" customFormat="1" ht="18.75">
      <c r="A154" s="2" t="s">
        <v>15</v>
      </c>
      <c r="B154" s="30">
        <f>H154+J154+L154+N154+P154+R154+T154+V154+X154+Z154+AB154+AD154</f>
        <v>0</v>
      </c>
      <c r="C154" s="34">
        <f>H154</f>
        <v>0</v>
      </c>
      <c r="D154" s="34">
        <f>C154</f>
        <v>0</v>
      </c>
      <c r="E154" s="34">
        <f>I154+K154+M154+O154+Q154+S154+U154+W154+Y154+AA154+AC154+AE154</f>
        <v>0</v>
      </c>
      <c r="F154" s="69" t="e">
        <f>E154/B154*100</f>
        <v>#DIV/0!</v>
      </c>
      <c r="G154" s="69" t="e">
        <f>E154/C154*100</f>
        <v>#DIV/0!</v>
      </c>
      <c r="H154" s="31">
        <v>0</v>
      </c>
      <c r="I154" s="31">
        <v>0</v>
      </c>
      <c r="J154" s="31">
        <v>0</v>
      </c>
      <c r="K154" s="31"/>
      <c r="L154" s="31">
        <v>0</v>
      </c>
      <c r="M154" s="31"/>
      <c r="N154" s="31">
        <v>0</v>
      </c>
      <c r="O154" s="31"/>
      <c r="P154" s="31">
        <v>0</v>
      </c>
      <c r="Q154" s="31"/>
      <c r="R154" s="31">
        <v>0</v>
      </c>
      <c r="S154" s="31"/>
      <c r="T154" s="31">
        <v>0</v>
      </c>
      <c r="U154" s="31"/>
      <c r="V154" s="31">
        <v>0</v>
      </c>
      <c r="W154" s="31"/>
      <c r="X154" s="31">
        <v>0</v>
      </c>
      <c r="Y154" s="31"/>
      <c r="Z154" s="31">
        <v>0</v>
      </c>
      <c r="AA154" s="31"/>
      <c r="AB154" s="31">
        <v>0</v>
      </c>
      <c r="AC154" s="31"/>
      <c r="AD154" s="31">
        <v>0</v>
      </c>
      <c r="AE154" s="31"/>
      <c r="AF154" s="99"/>
    </row>
    <row r="155" spans="1:32" s="21" customFormat="1" ht="18.75">
      <c r="A155" s="22" t="s">
        <v>13</v>
      </c>
      <c r="B155" s="30">
        <f>H155+J155+L155+N155+P155+R155+T155+V155+X155+Z155+AB155+AD155</f>
        <v>0</v>
      </c>
      <c r="C155" s="34">
        <f>H155</f>
        <v>0</v>
      </c>
      <c r="D155" s="34">
        <f>C155</f>
        <v>0</v>
      </c>
      <c r="E155" s="34">
        <f>I155+K155+M155+O155+Q155+S155+U155+W155+Y155+AA155+AC155+AE155</f>
        <v>0</v>
      </c>
      <c r="F155" s="69" t="e">
        <f>E155/B155*100</f>
        <v>#DIV/0!</v>
      </c>
      <c r="G155" s="69" t="e">
        <f>E155/C155*100</f>
        <v>#DIV/0!</v>
      </c>
      <c r="H155" s="31">
        <v>0</v>
      </c>
      <c r="I155" s="31">
        <v>0</v>
      </c>
      <c r="J155" s="31">
        <v>0</v>
      </c>
      <c r="K155" s="31"/>
      <c r="L155" s="31">
        <v>0</v>
      </c>
      <c r="M155" s="31"/>
      <c r="N155" s="31">
        <v>0</v>
      </c>
      <c r="O155" s="31"/>
      <c r="P155" s="31">
        <v>0</v>
      </c>
      <c r="Q155" s="31"/>
      <c r="R155" s="31">
        <v>0</v>
      </c>
      <c r="S155" s="31"/>
      <c r="T155" s="31">
        <v>0</v>
      </c>
      <c r="U155" s="31"/>
      <c r="V155" s="31">
        <v>0</v>
      </c>
      <c r="W155" s="31"/>
      <c r="X155" s="31">
        <v>0</v>
      </c>
      <c r="Y155" s="31"/>
      <c r="Z155" s="31">
        <v>0</v>
      </c>
      <c r="AA155" s="31"/>
      <c r="AB155" s="31">
        <v>0</v>
      </c>
      <c r="AC155" s="31"/>
      <c r="AD155" s="31">
        <v>0</v>
      </c>
      <c r="AE155" s="31"/>
      <c r="AF155" s="99"/>
    </row>
    <row r="156" spans="1:32" s="21" customFormat="1" ht="18.75">
      <c r="A156" s="22" t="s">
        <v>14</v>
      </c>
      <c r="B156" s="30">
        <f>H156+J156+L156+N156+P156+R156+T156+V156+X156+Z156+AB156+AD156</f>
        <v>85097.9</v>
      </c>
      <c r="C156" s="34">
        <f>H156</f>
        <v>5308.691</v>
      </c>
      <c r="D156" s="34">
        <f>C156</f>
        <v>5308.691</v>
      </c>
      <c r="E156" s="34">
        <f>I156+K156+M156+O156+Q156+S156+U156+W156+Y156+AA156+AC156+AE156</f>
        <v>2079.453</v>
      </c>
      <c r="F156" s="69">
        <f>E156/B156*100</f>
        <v>2.4436008409138186</v>
      </c>
      <c r="G156" s="69">
        <f>E156/C156*100</f>
        <v>39.17072965821518</v>
      </c>
      <c r="H156" s="31">
        <v>5308.691</v>
      </c>
      <c r="I156" s="31">
        <v>2079.453</v>
      </c>
      <c r="J156" s="31">
        <v>6637.195</v>
      </c>
      <c r="K156" s="31"/>
      <c r="L156" s="31">
        <v>9281.527</v>
      </c>
      <c r="M156" s="31"/>
      <c r="N156" s="31">
        <v>9185.641</v>
      </c>
      <c r="O156" s="31"/>
      <c r="P156" s="31">
        <v>5985.933</v>
      </c>
      <c r="Q156" s="31"/>
      <c r="R156" s="31">
        <v>5997.912</v>
      </c>
      <c r="S156" s="31"/>
      <c r="T156" s="31">
        <v>9052.759</v>
      </c>
      <c r="U156" s="31"/>
      <c r="V156" s="31">
        <v>5311.429</v>
      </c>
      <c r="W156" s="31"/>
      <c r="X156" s="31">
        <v>5322.395</v>
      </c>
      <c r="Y156" s="31"/>
      <c r="Z156" s="31">
        <v>8900.347</v>
      </c>
      <c r="AA156" s="31"/>
      <c r="AB156" s="31">
        <v>5581.694</v>
      </c>
      <c r="AC156" s="31"/>
      <c r="AD156" s="31">
        <v>8532.377</v>
      </c>
      <c r="AE156" s="31"/>
      <c r="AF156" s="100"/>
    </row>
    <row r="157" spans="1:32" s="12" customFormat="1" ht="75">
      <c r="A157" s="74" t="s">
        <v>46</v>
      </c>
      <c r="B157" s="46"/>
      <c r="C157" s="46"/>
      <c r="D157" s="46"/>
      <c r="E157" s="46"/>
      <c r="F157" s="46"/>
      <c r="G157" s="46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1:32" s="12" customFormat="1" ht="37.5">
      <c r="A158" s="73" t="s">
        <v>36</v>
      </c>
      <c r="B158" s="40"/>
      <c r="C158" s="40"/>
      <c r="D158" s="40"/>
      <c r="E158" s="40"/>
      <c r="F158" s="40"/>
      <c r="G158" s="40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4" s="21" customFormat="1" ht="18.75">
      <c r="A159" s="37" t="s">
        <v>16</v>
      </c>
      <c r="B159" s="40">
        <f>B160+B161+B162</f>
        <v>19736.100000000002</v>
      </c>
      <c r="C159" s="40">
        <f>C160+C161+C162</f>
        <v>4176.496</v>
      </c>
      <c r="D159" s="40">
        <f>D160+D161+D162</f>
        <v>4176.496</v>
      </c>
      <c r="E159" s="40">
        <f>E160+E161+E162</f>
        <v>3274.844</v>
      </c>
      <c r="F159" s="40">
        <f>E159/B159*100</f>
        <v>16.593166836406382</v>
      </c>
      <c r="G159" s="40">
        <f>E159/C159*100</f>
        <v>78.41128065248955</v>
      </c>
      <c r="H159" s="41">
        <f aca="true" t="shared" si="57" ref="H159:AD159">H160+H161+H162</f>
        <v>4176.496</v>
      </c>
      <c r="I159" s="41">
        <f>I160+I161+I162</f>
        <v>3274.844</v>
      </c>
      <c r="J159" s="41">
        <f t="shared" si="57"/>
        <v>1821.119</v>
      </c>
      <c r="K159" s="41"/>
      <c r="L159" s="41">
        <f t="shared" si="57"/>
        <v>1330.293</v>
      </c>
      <c r="M159" s="41"/>
      <c r="N159" s="41">
        <f t="shared" si="57"/>
        <v>2063.254</v>
      </c>
      <c r="O159" s="41"/>
      <c r="P159" s="41">
        <f t="shared" si="57"/>
        <v>1544.6580000000001</v>
      </c>
      <c r="Q159" s="41"/>
      <c r="R159" s="41">
        <f t="shared" si="57"/>
        <v>1056.75</v>
      </c>
      <c r="S159" s="41"/>
      <c r="T159" s="41">
        <f t="shared" si="57"/>
        <v>1931.288</v>
      </c>
      <c r="U159" s="41"/>
      <c r="V159" s="41">
        <f t="shared" si="57"/>
        <v>1340.942</v>
      </c>
      <c r="W159" s="41"/>
      <c r="X159" s="41">
        <f t="shared" si="57"/>
        <v>714.5459999999999</v>
      </c>
      <c r="Y159" s="41"/>
      <c r="Z159" s="41">
        <f t="shared" si="57"/>
        <v>1490.468</v>
      </c>
      <c r="AA159" s="41"/>
      <c r="AB159" s="41">
        <f t="shared" si="57"/>
        <v>752.938</v>
      </c>
      <c r="AC159" s="41"/>
      <c r="AD159" s="41">
        <f t="shared" si="57"/>
        <v>1513.348</v>
      </c>
      <c r="AE159" s="41"/>
      <c r="AF159" s="41"/>
      <c r="AG159" s="60">
        <f>AD159+AB159+Z159+X159+V159+T159+R159+P159+N159+L159+J159+H159</f>
        <v>19736.1</v>
      </c>
      <c r="AH159" s="63"/>
    </row>
    <row r="160" spans="1:34" s="21" customFormat="1" ht="18.75">
      <c r="A160" s="42" t="s">
        <v>15</v>
      </c>
      <c r="B160" s="43">
        <f aca="true" t="shared" si="58" ref="B160:E162">B165+B170+B175</f>
        <v>0</v>
      </c>
      <c r="C160" s="43">
        <f t="shared" si="58"/>
        <v>0</v>
      </c>
      <c r="D160" s="43">
        <f t="shared" si="58"/>
        <v>0</v>
      </c>
      <c r="E160" s="43">
        <f t="shared" si="58"/>
        <v>0</v>
      </c>
      <c r="F160" s="43" t="e">
        <f>E160/B160*100</f>
        <v>#DIV/0!</v>
      </c>
      <c r="G160" s="43" t="e">
        <f>E160/C160*100</f>
        <v>#DIV/0!</v>
      </c>
      <c r="H160" s="44">
        <f aca="true" t="shared" si="59" ref="H160:J162">H165+H170+H175</f>
        <v>0</v>
      </c>
      <c r="I160" s="44">
        <f t="shared" si="59"/>
        <v>0</v>
      </c>
      <c r="J160" s="44">
        <f t="shared" si="59"/>
        <v>0</v>
      </c>
      <c r="K160" s="44"/>
      <c r="L160" s="44">
        <f>L165+L170+L175</f>
        <v>0</v>
      </c>
      <c r="M160" s="44"/>
      <c r="N160" s="44">
        <f>N165+N170+N175</f>
        <v>0</v>
      </c>
      <c r="O160" s="44"/>
      <c r="P160" s="44">
        <f>P165+P170+P175</f>
        <v>0</v>
      </c>
      <c r="Q160" s="44"/>
      <c r="R160" s="44">
        <f>R165+R170+R175</f>
        <v>0</v>
      </c>
      <c r="S160" s="44"/>
      <c r="T160" s="44">
        <f>T165+T170+T175</f>
        <v>0</v>
      </c>
      <c r="U160" s="44"/>
      <c r="V160" s="44">
        <f>V165+V170+V175</f>
        <v>0</v>
      </c>
      <c r="W160" s="44"/>
      <c r="X160" s="44">
        <f>X165+X170+X175</f>
        <v>0</v>
      </c>
      <c r="Y160" s="44"/>
      <c r="Z160" s="44">
        <f>Z165+Z170+Z175</f>
        <v>0</v>
      </c>
      <c r="AA160" s="44"/>
      <c r="AB160" s="44">
        <f>AB165+AB170+AB175</f>
        <v>0</v>
      </c>
      <c r="AC160" s="44"/>
      <c r="AD160" s="44">
        <f>AD165+AD170+AD175</f>
        <v>0</v>
      </c>
      <c r="AE160" s="44"/>
      <c r="AF160" s="44"/>
      <c r="AG160" s="60"/>
      <c r="AH160" s="63"/>
    </row>
    <row r="161" spans="1:34" s="21" customFormat="1" ht="18.75">
      <c r="A161" s="42" t="s">
        <v>13</v>
      </c>
      <c r="B161" s="43">
        <f t="shared" si="58"/>
        <v>0</v>
      </c>
      <c r="C161" s="43">
        <f t="shared" si="58"/>
        <v>0</v>
      </c>
      <c r="D161" s="43">
        <f t="shared" si="58"/>
        <v>0</v>
      </c>
      <c r="E161" s="43">
        <f t="shared" si="58"/>
        <v>0</v>
      </c>
      <c r="F161" s="43" t="e">
        <f>E161/B161*100</f>
        <v>#DIV/0!</v>
      </c>
      <c r="G161" s="43" t="e">
        <f>E161/C161*100</f>
        <v>#DIV/0!</v>
      </c>
      <c r="H161" s="44">
        <f t="shared" si="59"/>
        <v>0</v>
      </c>
      <c r="I161" s="44">
        <f t="shared" si="59"/>
        <v>0</v>
      </c>
      <c r="J161" s="44">
        <f t="shared" si="59"/>
        <v>0</v>
      </c>
      <c r="K161" s="44"/>
      <c r="L161" s="44">
        <f>L166+L171+L176</f>
        <v>0</v>
      </c>
      <c r="M161" s="44"/>
      <c r="N161" s="44">
        <f>N166+N171+N176</f>
        <v>0</v>
      </c>
      <c r="O161" s="44"/>
      <c r="P161" s="44">
        <f>P166+P171+P176</f>
        <v>0</v>
      </c>
      <c r="Q161" s="44"/>
      <c r="R161" s="44">
        <f>R166+R171+R176</f>
        <v>0</v>
      </c>
      <c r="S161" s="44"/>
      <c r="T161" s="44">
        <f>T166+T171+T176</f>
        <v>0</v>
      </c>
      <c r="U161" s="44"/>
      <c r="V161" s="44">
        <f>V166+V171+V176</f>
        <v>0</v>
      </c>
      <c r="W161" s="44"/>
      <c r="X161" s="44">
        <f>X166+X171+X176</f>
        <v>0</v>
      </c>
      <c r="Y161" s="44"/>
      <c r="Z161" s="44">
        <f>Z166+Z171+Z176</f>
        <v>0</v>
      </c>
      <c r="AA161" s="44"/>
      <c r="AB161" s="44">
        <f>AB166+AB171+AB176</f>
        <v>0</v>
      </c>
      <c r="AC161" s="44"/>
      <c r="AD161" s="44">
        <f>AD166+AD171+AD176</f>
        <v>0</v>
      </c>
      <c r="AE161" s="44"/>
      <c r="AF161" s="44"/>
      <c r="AG161" s="60"/>
      <c r="AH161" s="63"/>
    </row>
    <row r="162" spans="1:34" s="21" customFormat="1" ht="18.75">
      <c r="A162" s="42" t="s">
        <v>14</v>
      </c>
      <c r="B162" s="43">
        <f t="shared" si="58"/>
        <v>19736.100000000002</v>
      </c>
      <c r="C162" s="43">
        <f t="shared" si="58"/>
        <v>4176.496</v>
      </c>
      <c r="D162" s="43">
        <f t="shared" si="58"/>
        <v>4176.496</v>
      </c>
      <c r="E162" s="43">
        <f t="shared" si="58"/>
        <v>3274.844</v>
      </c>
      <c r="F162" s="43">
        <f>E162/B162*100</f>
        <v>16.593166836406382</v>
      </c>
      <c r="G162" s="43">
        <f>E162/C162*100</f>
        <v>78.41128065248955</v>
      </c>
      <c r="H162" s="44">
        <f t="shared" si="59"/>
        <v>4176.496</v>
      </c>
      <c r="I162" s="44">
        <f t="shared" si="59"/>
        <v>3274.844</v>
      </c>
      <c r="J162" s="44">
        <f t="shared" si="59"/>
        <v>1821.119</v>
      </c>
      <c r="K162" s="44"/>
      <c r="L162" s="44">
        <f>L167+L172+L177</f>
        <v>1330.293</v>
      </c>
      <c r="M162" s="44"/>
      <c r="N162" s="44">
        <f>N167+N172+N177</f>
        <v>2063.254</v>
      </c>
      <c r="O162" s="44"/>
      <c r="P162" s="44">
        <f>P167+P172+P177</f>
        <v>1544.6580000000001</v>
      </c>
      <c r="Q162" s="44"/>
      <c r="R162" s="44">
        <f>R167+R172+R177</f>
        <v>1056.75</v>
      </c>
      <c r="S162" s="44"/>
      <c r="T162" s="44">
        <f>T167+T172+T177</f>
        <v>1931.288</v>
      </c>
      <c r="U162" s="44"/>
      <c r="V162" s="44">
        <f>V167+V172+V177</f>
        <v>1340.942</v>
      </c>
      <c r="W162" s="44"/>
      <c r="X162" s="44">
        <f>X167+X172+X177</f>
        <v>714.5459999999999</v>
      </c>
      <c r="Y162" s="44"/>
      <c r="Z162" s="44">
        <f>Z167+Z172+Z177</f>
        <v>1490.468</v>
      </c>
      <c r="AA162" s="44"/>
      <c r="AB162" s="44">
        <f>AB167+AB172+AB177</f>
        <v>752.938</v>
      </c>
      <c r="AC162" s="44"/>
      <c r="AD162" s="44">
        <f>AD167+AD172+AD177</f>
        <v>1513.348</v>
      </c>
      <c r="AE162" s="44"/>
      <c r="AF162" s="44"/>
      <c r="AG162" s="60">
        <f>AD162+AB162+Z162+X162+V162+T162+R162+P162+N162+L162+J162+H162</f>
        <v>19736.1</v>
      </c>
      <c r="AH162" s="63"/>
    </row>
    <row r="163" spans="1:32" s="21" customFormat="1" ht="39" customHeight="1">
      <c r="A163" s="71" t="s">
        <v>47</v>
      </c>
      <c r="B163" s="32"/>
      <c r="C163" s="32"/>
      <c r="D163" s="32"/>
      <c r="E163" s="32"/>
      <c r="F163" s="32"/>
      <c r="G163" s="32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95"/>
    </row>
    <row r="164" spans="1:32" s="12" customFormat="1" ht="18.75">
      <c r="A164" s="3" t="s">
        <v>16</v>
      </c>
      <c r="B164" s="32">
        <f>B165+B166+B167</f>
        <v>14738.200000000003</v>
      </c>
      <c r="C164" s="32">
        <f>C166+C167</f>
        <v>3132.154</v>
      </c>
      <c r="D164" s="32">
        <f>C164</f>
        <v>3132.154</v>
      </c>
      <c r="E164" s="32">
        <f>E166+E167</f>
        <v>2369.007</v>
      </c>
      <c r="F164" s="72">
        <f>E164/B164*100</f>
        <v>16.07392354561615</v>
      </c>
      <c r="G164" s="72">
        <f>E164/C164*100</f>
        <v>75.63507413747855</v>
      </c>
      <c r="H164" s="33">
        <f>H165+H166+H167</f>
        <v>3132.154</v>
      </c>
      <c r="I164" s="33">
        <f>I165+I166+I167</f>
        <v>2369.007</v>
      </c>
      <c r="J164" s="33">
        <f>J165+J166+J167</f>
        <v>1272.59</v>
      </c>
      <c r="K164" s="33"/>
      <c r="L164" s="33">
        <f>L165+L166+L167</f>
        <v>1134.934</v>
      </c>
      <c r="M164" s="33"/>
      <c r="N164" s="33">
        <f>N167</f>
        <v>1436.199</v>
      </c>
      <c r="O164" s="33"/>
      <c r="P164" s="33">
        <f aca="true" t="shared" si="60" ref="P164:Z164">P165+P166+P167</f>
        <v>1193.478</v>
      </c>
      <c r="Q164" s="33"/>
      <c r="R164" s="33">
        <f t="shared" si="60"/>
        <v>810.516</v>
      </c>
      <c r="S164" s="33"/>
      <c r="T164" s="33">
        <f t="shared" si="60"/>
        <v>1431.949</v>
      </c>
      <c r="U164" s="33"/>
      <c r="V164" s="33">
        <f t="shared" si="60"/>
        <v>967.676</v>
      </c>
      <c r="W164" s="33"/>
      <c r="X164" s="33">
        <f t="shared" si="60"/>
        <v>537.958</v>
      </c>
      <c r="Y164" s="33"/>
      <c r="Z164" s="33">
        <f t="shared" si="60"/>
        <v>1112.038</v>
      </c>
      <c r="AA164" s="33"/>
      <c r="AB164" s="33">
        <f>AB167</f>
        <v>545.217</v>
      </c>
      <c r="AC164" s="33"/>
      <c r="AD164" s="33">
        <f>AD165+AD166+AD167</f>
        <v>1163.491</v>
      </c>
      <c r="AE164" s="33"/>
      <c r="AF164" s="96"/>
    </row>
    <row r="165" spans="1:32" s="12" customFormat="1" ht="18.75">
      <c r="A165" s="2" t="s">
        <v>15</v>
      </c>
      <c r="B165" s="34">
        <f>H165+J165+L165+N165+P165+R165+T165+V165+X165+Z165+AB165+AD165</f>
        <v>0</v>
      </c>
      <c r="C165" s="34">
        <f>H165</f>
        <v>0</v>
      </c>
      <c r="D165" s="34">
        <f>C165</f>
        <v>0</v>
      </c>
      <c r="E165" s="34">
        <f>I165+K165+M165+O165+Q165+S165+U165+W165+Y165+AA165+AC165+AE165</f>
        <v>0</v>
      </c>
      <c r="F165" s="69" t="e">
        <f>E165/B165*100</f>
        <v>#DIV/0!</v>
      </c>
      <c r="G165" s="69" t="e">
        <f>E165/C165*100</f>
        <v>#DIV/0!</v>
      </c>
      <c r="H165" s="35">
        <v>0</v>
      </c>
      <c r="I165" s="35">
        <v>0</v>
      </c>
      <c r="J165" s="35">
        <v>0</v>
      </c>
      <c r="K165" s="35"/>
      <c r="L165" s="35">
        <v>0</v>
      </c>
      <c r="M165" s="35"/>
      <c r="N165" s="35">
        <v>0</v>
      </c>
      <c r="O165" s="35"/>
      <c r="P165" s="35">
        <v>0</v>
      </c>
      <c r="Q165" s="35"/>
      <c r="R165" s="35">
        <v>0</v>
      </c>
      <c r="S165" s="35"/>
      <c r="T165" s="35">
        <v>0</v>
      </c>
      <c r="U165" s="35"/>
      <c r="V165" s="35">
        <v>0</v>
      </c>
      <c r="W165" s="35"/>
      <c r="X165" s="35">
        <v>0</v>
      </c>
      <c r="Y165" s="35"/>
      <c r="Z165" s="35">
        <v>0</v>
      </c>
      <c r="AA165" s="35"/>
      <c r="AB165" s="35">
        <v>0</v>
      </c>
      <c r="AC165" s="35"/>
      <c r="AD165" s="35">
        <v>0</v>
      </c>
      <c r="AE165" s="35"/>
      <c r="AF165" s="96"/>
    </row>
    <row r="166" spans="1:32" s="12" customFormat="1" ht="18.75">
      <c r="A166" s="22" t="s">
        <v>13</v>
      </c>
      <c r="B166" s="34">
        <f>H166+J166+L166+N166+P166+R166+T166+V166+X166+Z166+AB166+AD166</f>
        <v>0</v>
      </c>
      <c r="C166" s="34">
        <f>H166</f>
        <v>0</v>
      </c>
      <c r="D166" s="34">
        <f>C166</f>
        <v>0</v>
      </c>
      <c r="E166" s="34">
        <f>I166+K166+M166+O166+Q166+S166+U166+W166+Y166+AA166+AC166+AE166</f>
        <v>0</v>
      </c>
      <c r="F166" s="69" t="e">
        <f>E166/B166*100</f>
        <v>#DIV/0!</v>
      </c>
      <c r="G166" s="69" t="e">
        <f>E166/C166*100</f>
        <v>#DIV/0!</v>
      </c>
      <c r="H166" s="35">
        <v>0</v>
      </c>
      <c r="I166" s="35">
        <v>0</v>
      </c>
      <c r="J166" s="35">
        <v>0</v>
      </c>
      <c r="K166" s="35"/>
      <c r="L166" s="35">
        <v>0</v>
      </c>
      <c r="M166" s="35"/>
      <c r="N166" s="35">
        <v>0</v>
      </c>
      <c r="O166" s="35"/>
      <c r="P166" s="35">
        <v>0</v>
      </c>
      <c r="Q166" s="35"/>
      <c r="R166" s="35">
        <v>0</v>
      </c>
      <c r="S166" s="35"/>
      <c r="T166" s="35">
        <v>0</v>
      </c>
      <c r="U166" s="35"/>
      <c r="V166" s="35">
        <v>0</v>
      </c>
      <c r="W166" s="35"/>
      <c r="X166" s="35">
        <v>0</v>
      </c>
      <c r="Y166" s="35"/>
      <c r="Z166" s="35">
        <v>0</v>
      </c>
      <c r="AA166" s="35"/>
      <c r="AB166" s="35">
        <v>0</v>
      </c>
      <c r="AC166" s="35"/>
      <c r="AD166" s="35">
        <v>0</v>
      </c>
      <c r="AE166" s="35"/>
      <c r="AF166" s="96"/>
    </row>
    <row r="167" spans="1:32" s="12" customFormat="1" ht="18.75">
      <c r="A167" s="2" t="s">
        <v>14</v>
      </c>
      <c r="B167" s="34">
        <f>H167+J167+L167+N167+P167+R167+T167+V167+X167+Z167+AB167+AD167</f>
        <v>14738.200000000003</v>
      </c>
      <c r="C167" s="34">
        <f>H167</f>
        <v>3132.154</v>
      </c>
      <c r="D167" s="34">
        <f>C167</f>
        <v>3132.154</v>
      </c>
      <c r="E167" s="34">
        <f>I167+K167+M167+O167+Q167+S167+U167+W167+Y167+AA167+AC167+AE167</f>
        <v>2369.007</v>
      </c>
      <c r="F167" s="69">
        <f>E167/B167*100</f>
        <v>16.07392354561615</v>
      </c>
      <c r="G167" s="69">
        <f>E167/C167*100</f>
        <v>75.63507413747855</v>
      </c>
      <c r="H167" s="35">
        <v>3132.154</v>
      </c>
      <c r="I167" s="35">
        <v>2369.007</v>
      </c>
      <c r="J167" s="35">
        <v>1272.59</v>
      </c>
      <c r="K167" s="35"/>
      <c r="L167" s="35">
        <v>1134.934</v>
      </c>
      <c r="M167" s="35"/>
      <c r="N167" s="35">
        <v>1436.199</v>
      </c>
      <c r="O167" s="35"/>
      <c r="P167" s="35">
        <v>1193.478</v>
      </c>
      <c r="Q167" s="35"/>
      <c r="R167" s="35">
        <v>810.516</v>
      </c>
      <c r="S167" s="35"/>
      <c r="T167" s="35">
        <v>1431.949</v>
      </c>
      <c r="U167" s="35"/>
      <c r="V167" s="35">
        <v>967.676</v>
      </c>
      <c r="W167" s="35"/>
      <c r="X167" s="35">
        <v>537.958</v>
      </c>
      <c r="Y167" s="35"/>
      <c r="Z167" s="35">
        <v>1112.038</v>
      </c>
      <c r="AA167" s="35"/>
      <c r="AB167" s="35">
        <v>545.217</v>
      </c>
      <c r="AC167" s="35"/>
      <c r="AD167" s="35">
        <v>1163.491</v>
      </c>
      <c r="AE167" s="35"/>
      <c r="AF167" s="97"/>
    </row>
    <row r="168" spans="1:32" s="12" customFormat="1" ht="57.75" customHeight="1">
      <c r="A168" s="71" t="s">
        <v>48</v>
      </c>
      <c r="B168" s="32"/>
      <c r="C168" s="32"/>
      <c r="D168" s="32"/>
      <c r="E168" s="32"/>
      <c r="F168" s="32"/>
      <c r="G168" s="3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95"/>
    </row>
    <row r="169" spans="1:32" s="12" customFormat="1" ht="18.75">
      <c r="A169" s="3" t="s">
        <v>16</v>
      </c>
      <c r="B169" s="32">
        <f>B170+B171+B172</f>
        <v>4997.9</v>
      </c>
      <c r="C169" s="32">
        <f>C171+C172</f>
        <v>1044.342</v>
      </c>
      <c r="D169" s="32">
        <f>C169</f>
        <v>1044.342</v>
      </c>
      <c r="E169" s="32">
        <f>E171+E172</f>
        <v>905.837</v>
      </c>
      <c r="F169" s="72">
        <f>E169/B169*100</f>
        <v>18.124352227935734</v>
      </c>
      <c r="G169" s="72">
        <f>E169/C169*100</f>
        <v>86.73758213305602</v>
      </c>
      <c r="H169" s="33">
        <f>H170+H171+H172</f>
        <v>1044.342</v>
      </c>
      <c r="I169" s="33">
        <f>I170+I171+I172</f>
        <v>905.837</v>
      </c>
      <c r="J169" s="33">
        <f>J170+J171+J172</f>
        <v>548.529</v>
      </c>
      <c r="K169" s="33"/>
      <c r="L169" s="33">
        <f>L170+L171+L172</f>
        <v>195.359</v>
      </c>
      <c r="M169" s="33"/>
      <c r="N169" s="33">
        <f>N172</f>
        <v>627.055</v>
      </c>
      <c r="O169" s="33"/>
      <c r="P169" s="33">
        <f aca="true" t="shared" si="61" ref="P169:Z169">P170+P171+P172</f>
        <v>351.18</v>
      </c>
      <c r="Q169" s="33"/>
      <c r="R169" s="33">
        <f t="shared" si="61"/>
        <v>246.234</v>
      </c>
      <c r="S169" s="33"/>
      <c r="T169" s="33">
        <f t="shared" si="61"/>
        <v>499.339</v>
      </c>
      <c r="U169" s="33"/>
      <c r="V169" s="33">
        <f t="shared" si="61"/>
        <v>373.266</v>
      </c>
      <c r="W169" s="33"/>
      <c r="X169" s="33">
        <f t="shared" si="61"/>
        <v>176.588</v>
      </c>
      <c r="Y169" s="33"/>
      <c r="Z169" s="33">
        <f t="shared" si="61"/>
        <v>378.43</v>
      </c>
      <c r="AA169" s="33"/>
      <c r="AB169" s="33">
        <f>AB172</f>
        <v>207.721</v>
      </c>
      <c r="AC169" s="33"/>
      <c r="AD169" s="33">
        <f>AD170+AD171+AD172</f>
        <v>349.857</v>
      </c>
      <c r="AE169" s="33"/>
      <c r="AF169" s="96"/>
    </row>
    <row r="170" spans="1:32" s="12" customFormat="1" ht="18.75">
      <c r="A170" s="2" t="s">
        <v>15</v>
      </c>
      <c r="B170" s="34">
        <f>H170+J170+L170+N170+P170+R170+T170+V170+X170+Z170+AB170+AD170</f>
        <v>0</v>
      </c>
      <c r="C170" s="34">
        <f>H170</f>
        <v>0</v>
      </c>
      <c r="D170" s="34">
        <f>C170</f>
        <v>0</v>
      </c>
      <c r="E170" s="34">
        <f>I170+K170+M170+O170+Q170+S170+U170+W170+Y170+AA170+AC170+AE170</f>
        <v>0</v>
      </c>
      <c r="F170" s="69" t="e">
        <f>E170/B170*100</f>
        <v>#DIV/0!</v>
      </c>
      <c r="G170" s="69" t="e">
        <f>E170/C170*100</f>
        <v>#DIV/0!</v>
      </c>
      <c r="H170" s="35">
        <v>0</v>
      </c>
      <c r="I170" s="35">
        <v>0</v>
      </c>
      <c r="J170" s="35">
        <v>0</v>
      </c>
      <c r="K170" s="35"/>
      <c r="L170" s="35">
        <v>0</v>
      </c>
      <c r="M170" s="35"/>
      <c r="N170" s="35">
        <v>0</v>
      </c>
      <c r="O170" s="35"/>
      <c r="P170" s="35">
        <v>0</v>
      </c>
      <c r="Q170" s="35"/>
      <c r="R170" s="35">
        <v>0</v>
      </c>
      <c r="S170" s="35"/>
      <c r="T170" s="35">
        <v>0</v>
      </c>
      <c r="U170" s="35"/>
      <c r="V170" s="35">
        <v>0</v>
      </c>
      <c r="W170" s="35"/>
      <c r="X170" s="35">
        <v>0</v>
      </c>
      <c r="Y170" s="35"/>
      <c r="Z170" s="35">
        <v>0</v>
      </c>
      <c r="AA170" s="35"/>
      <c r="AB170" s="35">
        <v>0</v>
      </c>
      <c r="AC170" s="35"/>
      <c r="AD170" s="35">
        <v>0</v>
      </c>
      <c r="AE170" s="35"/>
      <c r="AF170" s="96"/>
    </row>
    <row r="171" spans="1:32" s="12" customFormat="1" ht="18.75">
      <c r="A171" s="22" t="s">
        <v>13</v>
      </c>
      <c r="B171" s="34">
        <f>H171+J171+L171+N171+P171+R171+T171+V171+X171+Z171+AB171+AD171</f>
        <v>0</v>
      </c>
      <c r="C171" s="34">
        <f>H171</f>
        <v>0</v>
      </c>
      <c r="D171" s="34">
        <f>C171</f>
        <v>0</v>
      </c>
      <c r="E171" s="34">
        <f>I171+K171+M171+O171+Q171+S171+U171+W171+Y171+AA171+AC171+AE171</f>
        <v>0</v>
      </c>
      <c r="F171" s="69" t="e">
        <f>E171/B171*100</f>
        <v>#DIV/0!</v>
      </c>
      <c r="G171" s="69" t="e">
        <f>E171/C171*100</f>
        <v>#DIV/0!</v>
      </c>
      <c r="H171" s="35">
        <v>0</v>
      </c>
      <c r="I171" s="35">
        <v>0</v>
      </c>
      <c r="J171" s="35">
        <v>0</v>
      </c>
      <c r="K171" s="35"/>
      <c r="L171" s="35">
        <v>0</v>
      </c>
      <c r="M171" s="35"/>
      <c r="N171" s="35">
        <v>0</v>
      </c>
      <c r="O171" s="35"/>
      <c r="P171" s="35">
        <v>0</v>
      </c>
      <c r="Q171" s="35"/>
      <c r="R171" s="35">
        <v>0</v>
      </c>
      <c r="S171" s="35"/>
      <c r="T171" s="35">
        <v>0</v>
      </c>
      <c r="U171" s="35"/>
      <c r="V171" s="35">
        <v>0</v>
      </c>
      <c r="W171" s="35"/>
      <c r="X171" s="35">
        <v>0</v>
      </c>
      <c r="Y171" s="35"/>
      <c r="Z171" s="35">
        <v>0</v>
      </c>
      <c r="AA171" s="35"/>
      <c r="AB171" s="35">
        <v>0</v>
      </c>
      <c r="AC171" s="35"/>
      <c r="AD171" s="35">
        <v>0</v>
      </c>
      <c r="AE171" s="35"/>
      <c r="AF171" s="96"/>
    </row>
    <row r="172" spans="1:32" s="12" customFormat="1" ht="18.75">
      <c r="A172" s="2" t="s">
        <v>14</v>
      </c>
      <c r="B172" s="34">
        <f>H172+J172+L172+N172+P172+R172+T172+V172+X172+Z172+AB172+AD172</f>
        <v>4997.9</v>
      </c>
      <c r="C172" s="34">
        <f>H172</f>
        <v>1044.342</v>
      </c>
      <c r="D172" s="34">
        <f>C172</f>
        <v>1044.342</v>
      </c>
      <c r="E172" s="34">
        <f>I172+K172+M172+O172+Q172+S172+U172+W172+Y172+AA172+AC172+AE172</f>
        <v>905.837</v>
      </c>
      <c r="F172" s="69">
        <f>E172/B172*100</f>
        <v>18.124352227935734</v>
      </c>
      <c r="G172" s="69">
        <f>E172/C172*100</f>
        <v>86.73758213305602</v>
      </c>
      <c r="H172" s="35">
        <v>1044.342</v>
      </c>
      <c r="I172" s="35">
        <v>905.837</v>
      </c>
      <c r="J172" s="35">
        <v>548.529</v>
      </c>
      <c r="K172" s="35"/>
      <c r="L172" s="35">
        <v>195.359</v>
      </c>
      <c r="M172" s="35"/>
      <c r="N172" s="35">
        <v>627.055</v>
      </c>
      <c r="O172" s="35"/>
      <c r="P172" s="35">
        <v>351.18</v>
      </c>
      <c r="Q172" s="35"/>
      <c r="R172" s="35">
        <v>246.234</v>
      </c>
      <c r="S172" s="35"/>
      <c r="T172" s="35">
        <v>499.339</v>
      </c>
      <c r="U172" s="35"/>
      <c r="V172" s="35">
        <v>373.266</v>
      </c>
      <c r="W172" s="35"/>
      <c r="X172" s="35">
        <v>176.588</v>
      </c>
      <c r="Y172" s="35"/>
      <c r="Z172" s="35">
        <v>378.43</v>
      </c>
      <c r="AA172" s="35"/>
      <c r="AB172" s="35">
        <v>207.721</v>
      </c>
      <c r="AC172" s="35"/>
      <c r="AD172" s="35">
        <v>349.857</v>
      </c>
      <c r="AE172" s="35"/>
      <c r="AF172" s="97"/>
    </row>
    <row r="173" spans="1:32" s="12" customFormat="1" ht="75">
      <c r="A173" s="71" t="s">
        <v>55</v>
      </c>
      <c r="B173" s="34"/>
      <c r="C173" s="34"/>
      <c r="D173" s="34"/>
      <c r="E173" s="34"/>
      <c r="F173" s="34"/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89"/>
    </row>
    <row r="174" spans="1:32" s="12" customFormat="1" ht="18.75">
      <c r="A174" s="3" t="s">
        <v>16</v>
      </c>
      <c r="B174" s="32">
        <f>B175+B176+B177</f>
        <v>0</v>
      </c>
      <c r="C174" s="32">
        <f>C176+C177</f>
        <v>0</v>
      </c>
      <c r="D174" s="32">
        <f>C174</f>
        <v>0</v>
      </c>
      <c r="E174" s="32">
        <f>E176+E177</f>
        <v>0</v>
      </c>
      <c r="F174" s="72" t="e">
        <f>E174/B174*100</f>
        <v>#DIV/0!</v>
      </c>
      <c r="G174" s="72" t="e">
        <f>E174/C174*100</f>
        <v>#DIV/0!</v>
      </c>
      <c r="H174" s="33">
        <f>H175+H176+H177</f>
        <v>0</v>
      </c>
      <c r="I174" s="33">
        <f>I175+I176+I177</f>
        <v>0</v>
      </c>
      <c r="J174" s="33">
        <f>J175+J176+J177</f>
        <v>0</v>
      </c>
      <c r="K174" s="33"/>
      <c r="L174" s="33">
        <f>L175+L176+L177</f>
        <v>0</v>
      </c>
      <c r="M174" s="33"/>
      <c r="N174" s="33">
        <f>N177</f>
        <v>0</v>
      </c>
      <c r="O174" s="33"/>
      <c r="P174" s="33">
        <f aca="true" t="shared" si="62" ref="P174:Z174">P175+P176+P177</f>
        <v>0</v>
      </c>
      <c r="Q174" s="33"/>
      <c r="R174" s="33">
        <f t="shared" si="62"/>
        <v>0</v>
      </c>
      <c r="S174" s="33"/>
      <c r="T174" s="33">
        <f t="shared" si="62"/>
        <v>0</v>
      </c>
      <c r="U174" s="33"/>
      <c r="V174" s="33">
        <f t="shared" si="62"/>
        <v>0</v>
      </c>
      <c r="W174" s="33"/>
      <c r="X174" s="33">
        <f t="shared" si="62"/>
        <v>0</v>
      </c>
      <c r="Y174" s="33"/>
      <c r="Z174" s="33">
        <f t="shared" si="62"/>
        <v>0</v>
      </c>
      <c r="AA174" s="33"/>
      <c r="AB174" s="33">
        <f>AB177</f>
        <v>0</v>
      </c>
      <c r="AC174" s="33"/>
      <c r="AD174" s="33">
        <f>AD175+AD176+AD177</f>
        <v>0</v>
      </c>
      <c r="AE174" s="33"/>
      <c r="AF174" s="90"/>
    </row>
    <row r="175" spans="1:32" s="12" customFormat="1" ht="18.75">
      <c r="A175" s="2" t="s">
        <v>15</v>
      </c>
      <c r="B175" s="34">
        <f>H175+J175+L175+N175+P175+R175+T175+V175+X175+Z175+AB175+AD175</f>
        <v>0</v>
      </c>
      <c r="C175" s="34">
        <f>H175</f>
        <v>0</v>
      </c>
      <c r="D175" s="34">
        <f>C175</f>
        <v>0</v>
      </c>
      <c r="E175" s="34">
        <f>I175+K175+M175+O175+Q175+S175+U175+W175+Y175+AA175+AC175+AE175</f>
        <v>0</v>
      </c>
      <c r="F175" s="69" t="e">
        <f>E175/B175*100</f>
        <v>#DIV/0!</v>
      </c>
      <c r="G175" s="69" t="e">
        <f>E175/C175*100</f>
        <v>#DIV/0!</v>
      </c>
      <c r="H175" s="35">
        <v>0</v>
      </c>
      <c r="I175" s="35">
        <v>0</v>
      </c>
      <c r="J175" s="35">
        <v>0</v>
      </c>
      <c r="K175" s="35"/>
      <c r="L175" s="35">
        <v>0</v>
      </c>
      <c r="M175" s="35"/>
      <c r="N175" s="35">
        <v>0</v>
      </c>
      <c r="O175" s="35"/>
      <c r="P175" s="35">
        <v>0</v>
      </c>
      <c r="Q175" s="35"/>
      <c r="R175" s="35">
        <v>0</v>
      </c>
      <c r="S175" s="35"/>
      <c r="T175" s="35">
        <v>0</v>
      </c>
      <c r="U175" s="35"/>
      <c r="V175" s="35">
        <v>0</v>
      </c>
      <c r="W175" s="35"/>
      <c r="X175" s="35">
        <v>0</v>
      </c>
      <c r="Y175" s="35"/>
      <c r="Z175" s="35">
        <v>0</v>
      </c>
      <c r="AA175" s="35"/>
      <c r="AB175" s="35">
        <v>0</v>
      </c>
      <c r="AC175" s="35"/>
      <c r="AD175" s="35">
        <v>0</v>
      </c>
      <c r="AE175" s="35"/>
      <c r="AF175" s="90"/>
    </row>
    <row r="176" spans="1:32" s="12" customFormat="1" ht="18.75">
      <c r="A176" s="22" t="s">
        <v>13</v>
      </c>
      <c r="B176" s="34">
        <f>H176+J176+L176+N176+P176+R176+T176+V176+X176+Z176+AB176+AD176</f>
        <v>0</v>
      </c>
      <c r="C176" s="34">
        <f>H176</f>
        <v>0</v>
      </c>
      <c r="D176" s="34">
        <f>C176</f>
        <v>0</v>
      </c>
      <c r="E176" s="34">
        <f>I176+K176+M176+O176+Q176+S176+U176+W176+Y176+AA176+AC176+AE176</f>
        <v>0</v>
      </c>
      <c r="F176" s="69" t="e">
        <f>E176/B176*100</f>
        <v>#DIV/0!</v>
      </c>
      <c r="G176" s="69" t="e">
        <f>E176/C176*100</f>
        <v>#DIV/0!</v>
      </c>
      <c r="H176" s="35">
        <v>0</v>
      </c>
      <c r="I176" s="35">
        <v>0</v>
      </c>
      <c r="J176" s="35">
        <v>0</v>
      </c>
      <c r="K176" s="35"/>
      <c r="L176" s="35">
        <v>0</v>
      </c>
      <c r="M176" s="35"/>
      <c r="N176" s="35">
        <v>0</v>
      </c>
      <c r="O176" s="35"/>
      <c r="P176" s="35">
        <v>0</v>
      </c>
      <c r="Q176" s="35"/>
      <c r="R176" s="35">
        <v>0</v>
      </c>
      <c r="S176" s="35"/>
      <c r="T176" s="35">
        <v>0</v>
      </c>
      <c r="U176" s="35"/>
      <c r="V176" s="35">
        <v>0</v>
      </c>
      <c r="W176" s="35"/>
      <c r="X176" s="35">
        <v>0</v>
      </c>
      <c r="Y176" s="35"/>
      <c r="Z176" s="35">
        <v>0</v>
      </c>
      <c r="AA176" s="35"/>
      <c r="AB176" s="35">
        <v>0</v>
      </c>
      <c r="AC176" s="35"/>
      <c r="AD176" s="35">
        <v>0</v>
      </c>
      <c r="AE176" s="35"/>
      <c r="AF176" s="90"/>
    </row>
    <row r="177" spans="1:32" s="12" customFormat="1" ht="18.75">
      <c r="A177" s="2" t="s">
        <v>14</v>
      </c>
      <c r="B177" s="34">
        <f>H177+J177+L177+N177+P177+R177+T177+V177+X177+Z177+AB177+AD177</f>
        <v>0</v>
      </c>
      <c r="C177" s="34">
        <f>H177</f>
        <v>0</v>
      </c>
      <c r="D177" s="34">
        <f>C177</f>
        <v>0</v>
      </c>
      <c r="E177" s="34">
        <f>I177+K177+M177+O177+Q177+S177+U177+W177+Y177+AA177+AC177+AE177</f>
        <v>0</v>
      </c>
      <c r="F177" s="69" t="e">
        <f>E177/B177*100</f>
        <v>#DIV/0!</v>
      </c>
      <c r="G177" s="69" t="e">
        <f>E177/C177*100</f>
        <v>#DIV/0!</v>
      </c>
      <c r="H177" s="35">
        <v>0</v>
      </c>
      <c r="I177" s="35">
        <v>0</v>
      </c>
      <c r="J177" s="35">
        <v>0</v>
      </c>
      <c r="K177" s="35"/>
      <c r="L177" s="35">
        <v>0</v>
      </c>
      <c r="M177" s="35"/>
      <c r="N177" s="35">
        <v>0</v>
      </c>
      <c r="O177" s="35"/>
      <c r="P177" s="35">
        <v>0</v>
      </c>
      <c r="Q177" s="35"/>
      <c r="R177" s="35">
        <v>0</v>
      </c>
      <c r="S177" s="35"/>
      <c r="T177" s="35">
        <v>0</v>
      </c>
      <c r="U177" s="35"/>
      <c r="V177" s="35">
        <v>0</v>
      </c>
      <c r="W177" s="35"/>
      <c r="X177" s="35">
        <v>0</v>
      </c>
      <c r="Y177" s="35"/>
      <c r="Z177" s="35">
        <v>0</v>
      </c>
      <c r="AA177" s="35"/>
      <c r="AB177" s="35">
        <v>0</v>
      </c>
      <c r="AC177" s="35"/>
      <c r="AD177" s="35">
        <v>0</v>
      </c>
      <c r="AE177" s="35"/>
      <c r="AF177" s="91"/>
    </row>
    <row r="178" spans="1:32" s="12" customFormat="1" ht="56.25">
      <c r="A178" s="73" t="s">
        <v>49</v>
      </c>
      <c r="B178" s="40"/>
      <c r="C178" s="40"/>
      <c r="D178" s="40"/>
      <c r="E178" s="40"/>
      <c r="F178" s="40"/>
      <c r="G178" s="40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86" t="s">
        <v>83</v>
      </c>
    </row>
    <row r="179" spans="1:34" s="21" customFormat="1" ht="18.75">
      <c r="A179" s="37" t="s">
        <v>16</v>
      </c>
      <c r="B179" s="40">
        <f>B180+B181+B182</f>
        <v>32774.8</v>
      </c>
      <c r="C179" s="40">
        <f>C180+C181+C182</f>
        <v>1759.637</v>
      </c>
      <c r="D179" s="40">
        <f>D180+D181+D182</f>
        <v>1759.637</v>
      </c>
      <c r="E179" s="40">
        <f>E180+E181+E182</f>
        <v>1207.639</v>
      </c>
      <c r="F179" s="40">
        <f>E179/B179*100</f>
        <v>3.6846571146124454</v>
      </c>
      <c r="G179" s="40">
        <f>E179/C179*100</f>
        <v>68.63000721171468</v>
      </c>
      <c r="H179" s="41">
        <f>H180+H181+H182</f>
        <v>1759.637</v>
      </c>
      <c r="I179" s="41">
        <f>I180+I181+I182</f>
        <v>1207.639</v>
      </c>
      <c r="J179" s="41">
        <f>J180+J181+J182</f>
        <v>2718.124</v>
      </c>
      <c r="K179" s="41"/>
      <c r="L179" s="41">
        <f>L180+L181+L182</f>
        <v>2941.922</v>
      </c>
      <c r="M179" s="41"/>
      <c r="N179" s="41">
        <f>N180+N181+N182</f>
        <v>2825.322</v>
      </c>
      <c r="O179" s="41"/>
      <c r="P179" s="41">
        <f>P180+P181+P182</f>
        <v>3095.221</v>
      </c>
      <c r="Q179" s="41"/>
      <c r="R179" s="41">
        <f>R180+R181+R182</f>
        <v>3236.821</v>
      </c>
      <c r="S179" s="41"/>
      <c r="T179" s="41">
        <f>T180+T181+T182</f>
        <v>2910.055</v>
      </c>
      <c r="U179" s="41"/>
      <c r="V179" s="41">
        <f>V180+V181+V182</f>
        <v>2522.055</v>
      </c>
      <c r="W179" s="41"/>
      <c r="X179" s="41">
        <f>X180+X181+X182</f>
        <v>2342.652</v>
      </c>
      <c r="Y179" s="41"/>
      <c r="Z179" s="41">
        <f>Z180+Z181+Z182</f>
        <v>2587.952</v>
      </c>
      <c r="AA179" s="41"/>
      <c r="AB179" s="41">
        <f>AB180+AB181+AB182</f>
        <v>2374.652</v>
      </c>
      <c r="AC179" s="41"/>
      <c r="AD179" s="41">
        <f>AD180+AD181+AD182</f>
        <v>3460.387</v>
      </c>
      <c r="AE179" s="41"/>
      <c r="AF179" s="87"/>
      <c r="AG179" s="60">
        <f>AD179+AB179+Z179+X179+V179+T179+R179+P179+N179+L179+J179+H179</f>
        <v>32774.8</v>
      </c>
      <c r="AH179" s="67"/>
    </row>
    <row r="180" spans="1:34" s="21" customFormat="1" ht="18.75">
      <c r="A180" s="42" t="s">
        <v>15</v>
      </c>
      <c r="B180" s="43">
        <f>H180+J180+L180+N180+P180+R180+T180+V180+X180+Z180+AB180+AD180</f>
        <v>0</v>
      </c>
      <c r="C180" s="43">
        <f>H180</f>
        <v>0</v>
      </c>
      <c r="D180" s="43">
        <f>C180</f>
        <v>0</v>
      </c>
      <c r="E180" s="43">
        <f>I180+K180+M180+O180+Q180+S180+U180+W180+Y180+AA180+AC180+AE180</f>
        <v>0</v>
      </c>
      <c r="F180" s="43" t="e">
        <f>E180/B180*100</f>
        <v>#DIV/0!</v>
      </c>
      <c r="G180" s="43" t="e">
        <f>E180/C180*100</f>
        <v>#DIV/0!</v>
      </c>
      <c r="H180" s="44">
        <v>0</v>
      </c>
      <c r="I180" s="44">
        <v>0</v>
      </c>
      <c r="J180" s="44">
        <v>0</v>
      </c>
      <c r="K180" s="44"/>
      <c r="L180" s="44">
        <v>0</v>
      </c>
      <c r="M180" s="44"/>
      <c r="N180" s="44">
        <v>0</v>
      </c>
      <c r="O180" s="44"/>
      <c r="P180" s="44">
        <v>0</v>
      </c>
      <c r="Q180" s="44"/>
      <c r="R180" s="44">
        <v>0</v>
      </c>
      <c r="S180" s="44"/>
      <c r="T180" s="44">
        <v>0</v>
      </c>
      <c r="U180" s="44"/>
      <c r="V180" s="44">
        <v>0</v>
      </c>
      <c r="W180" s="44"/>
      <c r="X180" s="44">
        <v>0</v>
      </c>
      <c r="Y180" s="44"/>
      <c r="Z180" s="44">
        <v>0</v>
      </c>
      <c r="AA180" s="44"/>
      <c r="AB180" s="44">
        <v>0</v>
      </c>
      <c r="AC180" s="44"/>
      <c r="AD180" s="44">
        <v>0</v>
      </c>
      <c r="AE180" s="44"/>
      <c r="AF180" s="87"/>
      <c r="AG180" s="60"/>
      <c r="AH180" s="67"/>
    </row>
    <row r="181" spans="1:34" s="21" customFormat="1" ht="18.75">
      <c r="A181" s="42" t="s">
        <v>13</v>
      </c>
      <c r="B181" s="43">
        <f>H181+J181+L181+N181+P181+R181+T181+V181+X181+Z181+AB181+AD181</f>
        <v>0</v>
      </c>
      <c r="C181" s="43">
        <f>H181</f>
        <v>0</v>
      </c>
      <c r="D181" s="43">
        <f>C181</f>
        <v>0</v>
      </c>
      <c r="E181" s="43">
        <f>I181+K181+M181+O181+Q181+S181+U181+W181+Y181+AA181+AC181+AE181</f>
        <v>0</v>
      </c>
      <c r="F181" s="43" t="e">
        <f>E181/B181*100</f>
        <v>#DIV/0!</v>
      </c>
      <c r="G181" s="43" t="e">
        <f>E181/C181*100</f>
        <v>#DIV/0!</v>
      </c>
      <c r="H181" s="44">
        <v>0</v>
      </c>
      <c r="I181" s="44">
        <v>0</v>
      </c>
      <c r="J181" s="44">
        <v>0</v>
      </c>
      <c r="K181" s="44"/>
      <c r="L181" s="44">
        <v>0</v>
      </c>
      <c r="M181" s="44"/>
      <c r="N181" s="44">
        <v>0</v>
      </c>
      <c r="O181" s="44"/>
      <c r="P181" s="44">
        <v>0</v>
      </c>
      <c r="Q181" s="44"/>
      <c r="R181" s="44">
        <v>0</v>
      </c>
      <c r="S181" s="44"/>
      <c r="T181" s="44">
        <v>0</v>
      </c>
      <c r="U181" s="44"/>
      <c r="V181" s="44">
        <v>0</v>
      </c>
      <c r="W181" s="44"/>
      <c r="X181" s="44">
        <v>0</v>
      </c>
      <c r="Y181" s="44"/>
      <c r="Z181" s="44">
        <v>0</v>
      </c>
      <c r="AA181" s="44"/>
      <c r="AB181" s="44">
        <v>0</v>
      </c>
      <c r="AC181" s="44"/>
      <c r="AD181" s="44">
        <v>0</v>
      </c>
      <c r="AE181" s="44"/>
      <c r="AF181" s="87"/>
      <c r="AG181" s="60"/>
      <c r="AH181" s="67"/>
    </row>
    <row r="182" spans="1:34" s="21" customFormat="1" ht="18.75">
      <c r="A182" s="42" t="s">
        <v>14</v>
      </c>
      <c r="B182" s="43">
        <f>H182+J182+L182+N182+P182+R182+T182+V182+X182+Z182+AB182+AD182</f>
        <v>32774.8</v>
      </c>
      <c r="C182" s="43">
        <f>H182</f>
        <v>1759.637</v>
      </c>
      <c r="D182" s="43">
        <f>C182</f>
        <v>1759.637</v>
      </c>
      <c r="E182" s="43">
        <f>I182+K182+M182+O182+Q182+S182+U182+W182+Y182+AA182+AC182+AE182</f>
        <v>1207.639</v>
      </c>
      <c r="F182" s="43">
        <f>E182/B182*100</f>
        <v>3.6846571146124454</v>
      </c>
      <c r="G182" s="43">
        <f>E182/C182*100</f>
        <v>68.63000721171468</v>
      </c>
      <c r="H182" s="44">
        <v>1759.637</v>
      </c>
      <c r="I182" s="44">
        <v>1207.639</v>
      </c>
      <c r="J182" s="44">
        <v>2718.124</v>
      </c>
      <c r="K182" s="44"/>
      <c r="L182" s="44">
        <v>2941.922</v>
      </c>
      <c r="M182" s="44"/>
      <c r="N182" s="44">
        <v>2825.322</v>
      </c>
      <c r="O182" s="44"/>
      <c r="P182" s="44">
        <v>3095.221</v>
      </c>
      <c r="Q182" s="44"/>
      <c r="R182" s="44">
        <v>3236.821</v>
      </c>
      <c r="S182" s="44"/>
      <c r="T182" s="44">
        <v>2910.055</v>
      </c>
      <c r="U182" s="44"/>
      <c r="V182" s="44">
        <v>2522.055</v>
      </c>
      <c r="W182" s="44"/>
      <c r="X182" s="44">
        <v>2342.652</v>
      </c>
      <c r="Y182" s="44"/>
      <c r="Z182" s="44">
        <v>2587.952</v>
      </c>
      <c r="AA182" s="44"/>
      <c r="AB182" s="44">
        <v>2374.652</v>
      </c>
      <c r="AC182" s="44"/>
      <c r="AD182" s="44">
        <v>3460.387</v>
      </c>
      <c r="AE182" s="44"/>
      <c r="AF182" s="88"/>
      <c r="AG182" s="60">
        <f>AD182+AB182+Z182+X182+V182+T182+R182+P182+N182+L182+J182+H182</f>
        <v>32774.8</v>
      </c>
      <c r="AH182" s="63"/>
    </row>
    <row r="183" spans="1:34" s="21" customFormat="1" ht="60.75" customHeight="1">
      <c r="A183" s="73" t="s">
        <v>59</v>
      </c>
      <c r="B183" s="43"/>
      <c r="C183" s="43"/>
      <c r="D183" s="43"/>
      <c r="E183" s="43"/>
      <c r="F183" s="43"/>
      <c r="G183" s="43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60"/>
      <c r="AH183" s="63"/>
    </row>
    <row r="184" spans="1:34" s="21" customFormat="1" ht="18.75">
      <c r="A184" s="37" t="s">
        <v>16</v>
      </c>
      <c r="B184" s="40">
        <f>B185+B186+B187</f>
        <v>79434.70000000001</v>
      </c>
      <c r="C184" s="40">
        <f>C185+C186+C187</f>
        <v>510.4</v>
      </c>
      <c r="D184" s="40">
        <f>D185+D186+D187</f>
        <v>510.4</v>
      </c>
      <c r="E184" s="40">
        <f>E185+E186+E187</f>
        <v>510.4</v>
      </c>
      <c r="F184" s="40">
        <f>E184/B184*100</f>
        <v>0.6425403507535119</v>
      </c>
      <c r="G184" s="40">
        <f>E184/C184*100</f>
        <v>100</v>
      </c>
      <c r="H184" s="41">
        <f aca="true" t="shared" si="63" ref="H184:AE184">H185+H186+H187</f>
        <v>510.4</v>
      </c>
      <c r="I184" s="41">
        <f t="shared" si="63"/>
        <v>510.4</v>
      </c>
      <c r="J184" s="41">
        <f t="shared" si="63"/>
        <v>7623.4</v>
      </c>
      <c r="K184" s="41">
        <f t="shared" si="63"/>
        <v>0</v>
      </c>
      <c r="L184" s="41">
        <f t="shared" si="63"/>
        <v>6823.6</v>
      </c>
      <c r="M184" s="41">
        <f t="shared" si="63"/>
        <v>0</v>
      </c>
      <c r="N184" s="41">
        <f t="shared" si="63"/>
        <v>6823.6</v>
      </c>
      <c r="O184" s="41">
        <f t="shared" si="63"/>
        <v>0</v>
      </c>
      <c r="P184" s="41">
        <f t="shared" si="63"/>
        <v>6823.6</v>
      </c>
      <c r="Q184" s="41">
        <f t="shared" si="63"/>
        <v>0</v>
      </c>
      <c r="R184" s="41">
        <f t="shared" si="63"/>
        <v>6823.6</v>
      </c>
      <c r="S184" s="41">
        <f t="shared" si="63"/>
        <v>0</v>
      </c>
      <c r="T184" s="41">
        <f t="shared" si="63"/>
        <v>6823.6</v>
      </c>
      <c r="U184" s="41">
        <f t="shared" si="63"/>
        <v>0</v>
      </c>
      <c r="V184" s="41">
        <f t="shared" si="63"/>
        <v>6823.6</v>
      </c>
      <c r="W184" s="41">
        <f t="shared" si="63"/>
        <v>0</v>
      </c>
      <c r="X184" s="41">
        <f t="shared" si="63"/>
        <v>6823.6</v>
      </c>
      <c r="Y184" s="41">
        <f t="shared" si="63"/>
        <v>0</v>
      </c>
      <c r="Z184" s="41">
        <f t="shared" si="63"/>
        <v>6823.6</v>
      </c>
      <c r="AA184" s="41">
        <f t="shared" si="63"/>
        <v>0</v>
      </c>
      <c r="AB184" s="41">
        <f t="shared" si="63"/>
        <v>6823.6</v>
      </c>
      <c r="AC184" s="41">
        <f t="shared" si="63"/>
        <v>0</v>
      </c>
      <c r="AD184" s="41">
        <f t="shared" si="63"/>
        <v>9888.5</v>
      </c>
      <c r="AE184" s="41">
        <f t="shared" si="63"/>
        <v>0</v>
      </c>
      <c r="AF184" s="41"/>
      <c r="AG184" s="60">
        <f>AD184+AB184+Z184+X184+V184+T184+R184+P184+N184+L184+J184+H184</f>
        <v>79434.69999999998</v>
      </c>
      <c r="AH184" s="63"/>
    </row>
    <row r="185" spans="1:34" s="21" customFormat="1" ht="18.75">
      <c r="A185" s="42" t="s">
        <v>15</v>
      </c>
      <c r="B185" s="43">
        <f aca="true" t="shared" si="64" ref="B185:E187">B190+B196+B202</f>
        <v>0</v>
      </c>
      <c r="C185" s="43">
        <f t="shared" si="64"/>
        <v>0</v>
      </c>
      <c r="D185" s="43">
        <f t="shared" si="64"/>
        <v>0</v>
      </c>
      <c r="E185" s="43">
        <f t="shared" si="64"/>
        <v>0</v>
      </c>
      <c r="F185" s="43" t="e">
        <f>E185/B185*100</f>
        <v>#DIV/0!</v>
      </c>
      <c r="G185" s="43" t="e">
        <f>E185/C185*100</f>
        <v>#DIV/0!</v>
      </c>
      <c r="H185" s="44">
        <f aca="true" t="shared" si="65" ref="H185:AE185">H190+H196+H202</f>
        <v>0</v>
      </c>
      <c r="I185" s="44">
        <f t="shared" si="65"/>
        <v>0</v>
      </c>
      <c r="J185" s="44">
        <f t="shared" si="65"/>
        <v>0</v>
      </c>
      <c r="K185" s="44">
        <f t="shared" si="65"/>
        <v>0</v>
      </c>
      <c r="L185" s="44">
        <f t="shared" si="65"/>
        <v>0</v>
      </c>
      <c r="M185" s="44">
        <f t="shared" si="65"/>
        <v>0</v>
      </c>
      <c r="N185" s="44">
        <f t="shared" si="65"/>
        <v>0</v>
      </c>
      <c r="O185" s="44">
        <f t="shared" si="65"/>
        <v>0</v>
      </c>
      <c r="P185" s="44">
        <f t="shared" si="65"/>
        <v>0</v>
      </c>
      <c r="Q185" s="44">
        <f t="shared" si="65"/>
        <v>0</v>
      </c>
      <c r="R185" s="44">
        <f t="shared" si="65"/>
        <v>0</v>
      </c>
      <c r="S185" s="44">
        <f t="shared" si="65"/>
        <v>0</v>
      </c>
      <c r="T185" s="44">
        <f t="shared" si="65"/>
        <v>0</v>
      </c>
      <c r="U185" s="44">
        <f t="shared" si="65"/>
        <v>0</v>
      </c>
      <c r="V185" s="44">
        <f t="shared" si="65"/>
        <v>0</v>
      </c>
      <c r="W185" s="44">
        <f t="shared" si="65"/>
        <v>0</v>
      </c>
      <c r="X185" s="44">
        <f t="shared" si="65"/>
        <v>0</v>
      </c>
      <c r="Y185" s="44">
        <f t="shared" si="65"/>
        <v>0</v>
      </c>
      <c r="Z185" s="44">
        <f t="shared" si="65"/>
        <v>0</v>
      </c>
      <c r="AA185" s="44">
        <f t="shared" si="65"/>
        <v>0</v>
      </c>
      <c r="AB185" s="44">
        <f t="shared" si="65"/>
        <v>0</v>
      </c>
      <c r="AC185" s="44">
        <f t="shared" si="65"/>
        <v>0</v>
      </c>
      <c r="AD185" s="44">
        <f t="shared" si="65"/>
        <v>0</v>
      </c>
      <c r="AE185" s="44">
        <f t="shared" si="65"/>
        <v>0</v>
      </c>
      <c r="AF185" s="44"/>
      <c r="AG185" s="60">
        <f>AD185+AB185+Z185+X185+V185+T185+R185+P185+N185+L185+J185+H185</f>
        <v>0</v>
      </c>
      <c r="AH185" s="63"/>
    </row>
    <row r="186" spans="1:34" s="21" customFormat="1" ht="18.75">
      <c r="A186" s="42" t="s">
        <v>13</v>
      </c>
      <c r="B186" s="43">
        <f t="shared" si="64"/>
        <v>47660.8</v>
      </c>
      <c r="C186" s="43">
        <f t="shared" si="64"/>
        <v>0</v>
      </c>
      <c r="D186" s="43">
        <f t="shared" si="64"/>
        <v>0</v>
      </c>
      <c r="E186" s="43">
        <f t="shared" si="64"/>
        <v>0</v>
      </c>
      <c r="F186" s="43">
        <f>E186/B186*100</f>
        <v>0</v>
      </c>
      <c r="G186" s="43" t="e">
        <f>E186/C186*100</f>
        <v>#DIV/0!</v>
      </c>
      <c r="H186" s="44">
        <f aca="true" t="shared" si="66" ref="H186:AE186">H191+H197+H203</f>
        <v>0</v>
      </c>
      <c r="I186" s="44">
        <f t="shared" si="66"/>
        <v>0</v>
      </c>
      <c r="J186" s="44">
        <f t="shared" si="66"/>
        <v>4912.8</v>
      </c>
      <c r="K186" s="44">
        <f t="shared" si="66"/>
        <v>0</v>
      </c>
      <c r="L186" s="44">
        <f t="shared" si="66"/>
        <v>4113</v>
      </c>
      <c r="M186" s="44">
        <f t="shared" si="66"/>
        <v>0</v>
      </c>
      <c r="N186" s="44">
        <f t="shared" si="66"/>
        <v>4113</v>
      </c>
      <c r="O186" s="44">
        <f t="shared" si="66"/>
        <v>0</v>
      </c>
      <c r="P186" s="44">
        <f t="shared" si="66"/>
        <v>4113</v>
      </c>
      <c r="Q186" s="44">
        <f t="shared" si="66"/>
        <v>0</v>
      </c>
      <c r="R186" s="44">
        <f t="shared" si="66"/>
        <v>4113</v>
      </c>
      <c r="S186" s="44">
        <f t="shared" si="66"/>
        <v>0</v>
      </c>
      <c r="T186" s="44">
        <f t="shared" si="66"/>
        <v>4113</v>
      </c>
      <c r="U186" s="44">
        <f t="shared" si="66"/>
        <v>0</v>
      </c>
      <c r="V186" s="44">
        <f t="shared" si="66"/>
        <v>4113</v>
      </c>
      <c r="W186" s="44">
        <f t="shared" si="66"/>
        <v>0</v>
      </c>
      <c r="X186" s="44">
        <f t="shared" si="66"/>
        <v>4113</v>
      </c>
      <c r="Y186" s="44">
        <f t="shared" si="66"/>
        <v>0</v>
      </c>
      <c r="Z186" s="44">
        <f t="shared" si="66"/>
        <v>4113</v>
      </c>
      <c r="AA186" s="44">
        <f t="shared" si="66"/>
        <v>0</v>
      </c>
      <c r="AB186" s="44">
        <f t="shared" si="66"/>
        <v>4113</v>
      </c>
      <c r="AC186" s="44">
        <f t="shared" si="66"/>
        <v>0</v>
      </c>
      <c r="AD186" s="44">
        <f t="shared" si="66"/>
        <v>5731</v>
      </c>
      <c r="AE186" s="44">
        <f t="shared" si="66"/>
        <v>0</v>
      </c>
      <c r="AF186" s="44"/>
      <c r="AG186" s="60">
        <f>AD186+AB186+Z186+X186+V186+T186+R186+P186+N186+L186+J186+H186</f>
        <v>47660.8</v>
      </c>
      <c r="AH186" s="63"/>
    </row>
    <row r="187" spans="1:34" s="21" customFormat="1" ht="18.75">
      <c r="A187" s="42" t="s">
        <v>14</v>
      </c>
      <c r="B187" s="43">
        <f t="shared" si="64"/>
        <v>31773.9</v>
      </c>
      <c r="C187" s="43">
        <f t="shared" si="64"/>
        <v>510.4</v>
      </c>
      <c r="D187" s="43">
        <f t="shared" si="64"/>
        <v>510.4</v>
      </c>
      <c r="E187" s="43">
        <f t="shared" si="64"/>
        <v>510.4</v>
      </c>
      <c r="F187" s="43">
        <f>E187/B187*100</f>
        <v>1.6063498657703335</v>
      </c>
      <c r="G187" s="43">
        <f>E187/C187*100</f>
        <v>100</v>
      </c>
      <c r="H187" s="44">
        <f aca="true" t="shared" si="67" ref="H187:AE187">H192+H198+H204</f>
        <v>510.4</v>
      </c>
      <c r="I187" s="44">
        <f t="shared" si="67"/>
        <v>510.4</v>
      </c>
      <c r="J187" s="44">
        <f t="shared" si="67"/>
        <v>2710.6</v>
      </c>
      <c r="K187" s="44">
        <f t="shared" si="67"/>
        <v>0</v>
      </c>
      <c r="L187" s="44">
        <f t="shared" si="67"/>
        <v>2710.6</v>
      </c>
      <c r="M187" s="44">
        <f t="shared" si="67"/>
        <v>0</v>
      </c>
      <c r="N187" s="44">
        <f t="shared" si="67"/>
        <v>2710.6</v>
      </c>
      <c r="O187" s="44">
        <f t="shared" si="67"/>
        <v>0</v>
      </c>
      <c r="P187" s="44">
        <f t="shared" si="67"/>
        <v>2710.6</v>
      </c>
      <c r="Q187" s="44">
        <f t="shared" si="67"/>
        <v>0</v>
      </c>
      <c r="R187" s="44">
        <f t="shared" si="67"/>
        <v>2710.6</v>
      </c>
      <c r="S187" s="44">
        <f t="shared" si="67"/>
        <v>0</v>
      </c>
      <c r="T187" s="44">
        <f t="shared" si="67"/>
        <v>2710.6</v>
      </c>
      <c r="U187" s="44">
        <f t="shared" si="67"/>
        <v>0</v>
      </c>
      <c r="V187" s="44">
        <f t="shared" si="67"/>
        <v>2710.6</v>
      </c>
      <c r="W187" s="44">
        <f t="shared" si="67"/>
        <v>0</v>
      </c>
      <c r="X187" s="44">
        <f t="shared" si="67"/>
        <v>2710.6</v>
      </c>
      <c r="Y187" s="44">
        <f t="shared" si="67"/>
        <v>0</v>
      </c>
      <c r="Z187" s="44">
        <f t="shared" si="67"/>
        <v>2710.6</v>
      </c>
      <c r="AA187" s="44">
        <f t="shared" si="67"/>
        <v>0</v>
      </c>
      <c r="AB187" s="44">
        <f t="shared" si="67"/>
        <v>2710.6</v>
      </c>
      <c r="AC187" s="44">
        <f t="shared" si="67"/>
        <v>0</v>
      </c>
      <c r="AD187" s="44">
        <f t="shared" si="67"/>
        <v>4157.5</v>
      </c>
      <c r="AE187" s="44">
        <f t="shared" si="67"/>
        <v>0</v>
      </c>
      <c r="AF187" s="44"/>
      <c r="AG187" s="60">
        <f>AD187+AB187+Z187+X187+V187+T187+R187+P187+N187+L187+J187+H187</f>
        <v>31773.899999999994</v>
      </c>
      <c r="AH187" s="63"/>
    </row>
    <row r="188" spans="1:34" s="21" customFormat="1" ht="18.75">
      <c r="A188" s="71" t="s">
        <v>60</v>
      </c>
      <c r="B188" s="69"/>
      <c r="C188" s="69"/>
      <c r="D188" s="69"/>
      <c r="E188" s="69"/>
      <c r="F188" s="69"/>
      <c r="G188" s="69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89"/>
      <c r="AG188" s="60"/>
      <c r="AH188" s="63"/>
    </row>
    <row r="189" spans="1:34" s="21" customFormat="1" ht="18.75">
      <c r="A189" s="70" t="s">
        <v>16</v>
      </c>
      <c r="B189" s="72">
        <f>B190+B191+B192</f>
        <v>21806.5</v>
      </c>
      <c r="C189" s="32">
        <f>C191+C192</f>
        <v>0</v>
      </c>
      <c r="D189" s="32">
        <f>C189</f>
        <v>0</v>
      </c>
      <c r="E189" s="32">
        <f>E191+E192</f>
        <v>0</v>
      </c>
      <c r="F189" s="72">
        <f>E189/B189*100</f>
        <v>0</v>
      </c>
      <c r="G189" s="72" t="e">
        <f>E189/C189*100</f>
        <v>#DIV/0!</v>
      </c>
      <c r="H189" s="33">
        <f aca="true" t="shared" si="68" ref="H189:AE189">H190+H191+H192</f>
        <v>0</v>
      </c>
      <c r="I189" s="33">
        <f t="shared" si="68"/>
        <v>0</v>
      </c>
      <c r="J189" s="33">
        <f t="shared" si="68"/>
        <v>1892</v>
      </c>
      <c r="K189" s="33">
        <f t="shared" si="68"/>
        <v>0</v>
      </c>
      <c r="L189" s="33">
        <f t="shared" si="68"/>
        <v>1892</v>
      </c>
      <c r="M189" s="33">
        <f t="shared" si="68"/>
        <v>0</v>
      </c>
      <c r="N189" s="33">
        <f t="shared" si="68"/>
        <v>1892</v>
      </c>
      <c r="O189" s="33">
        <f t="shared" si="68"/>
        <v>0</v>
      </c>
      <c r="P189" s="33">
        <f t="shared" si="68"/>
        <v>1892</v>
      </c>
      <c r="Q189" s="33">
        <f t="shared" si="68"/>
        <v>0</v>
      </c>
      <c r="R189" s="33">
        <f t="shared" si="68"/>
        <v>1892</v>
      </c>
      <c r="S189" s="33">
        <f t="shared" si="68"/>
        <v>0</v>
      </c>
      <c r="T189" s="33">
        <f t="shared" si="68"/>
        <v>1892</v>
      </c>
      <c r="U189" s="33">
        <f t="shared" si="68"/>
        <v>0</v>
      </c>
      <c r="V189" s="33">
        <f t="shared" si="68"/>
        <v>1892</v>
      </c>
      <c r="W189" s="33">
        <f t="shared" si="68"/>
        <v>0</v>
      </c>
      <c r="X189" s="33">
        <f t="shared" si="68"/>
        <v>1892</v>
      </c>
      <c r="Y189" s="33">
        <f t="shared" si="68"/>
        <v>0</v>
      </c>
      <c r="Z189" s="33">
        <f t="shared" si="68"/>
        <v>1892</v>
      </c>
      <c r="AA189" s="33">
        <f t="shared" si="68"/>
        <v>0</v>
      </c>
      <c r="AB189" s="33">
        <f t="shared" si="68"/>
        <v>1892</v>
      </c>
      <c r="AC189" s="33">
        <f t="shared" si="68"/>
        <v>0</v>
      </c>
      <c r="AD189" s="33">
        <f t="shared" si="68"/>
        <v>2886.5</v>
      </c>
      <c r="AE189" s="33">
        <f t="shared" si="68"/>
        <v>0</v>
      </c>
      <c r="AF189" s="90"/>
      <c r="AG189" s="60"/>
      <c r="AH189" s="63"/>
    </row>
    <row r="190" spans="1:34" s="21" customFormat="1" ht="18.75">
      <c r="A190" s="2" t="s">
        <v>15</v>
      </c>
      <c r="B190" s="69">
        <f>H190+J190+L190+N190+P190+R190+T190+V190+X190+Z190+AB190+AD190</f>
        <v>0</v>
      </c>
      <c r="C190" s="34">
        <f>H190</f>
        <v>0</v>
      </c>
      <c r="D190" s="34">
        <f>C190</f>
        <v>0</v>
      </c>
      <c r="E190" s="34">
        <f>I190+K190+M190+O190+Q190+S190+U190+W190+Y190+AA190+AC190+AE190</f>
        <v>0</v>
      </c>
      <c r="F190" s="69" t="e">
        <f>E190/B190*100</f>
        <v>#DIV/0!</v>
      </c>
      <c r="G190" s="69" t="e">
        <f>E190/C190*100</f>
        <v>#DIV/0!</v>
      </c>
      <c r="H190" s="35">
        <v>0</v>
      </c>
      <c r="I190" s="35">
        <v>0</v>
      </c>
      <c r="J190" s="35">
        <v>0</v>
      </c>
      <c r="K190" s="35"/>
      <c r="L190" s="35">
        <v>0</v>
      </c>
      <c r="M190" s="35"/>
      <c r="N190" s="35">
        <v>0</v>
      </c>
      <c r="O190" s="35"/>
      <c r="P190" s="35">
        <v>0</v>
      </c>
      <c r="Q190" s="35"/>
      <c r="R190" s="35">
        <v>0</v>
      </c>
      <c r="S190" s="35"/>
      <c r="T190" s="35">
        <v>0</v>
      </c>
      <c r="U190" s="35"/>
      <c r="V190" s="35">
        <v>0</v>
      </c>
      <c r="W190" s="35"/>
      <c r="X190" s="35">
        <v>0</v>
      </c>
      <c r="Y190" s="35"/>
      <c r="Z190" s="35">
        <v>0</v>
      </c>
      <c r="AA190" s="35"/>
      <c r="AB190" s="35">
        <v>0</v>
      </c>
      <c r="AC190" s="35"/>
      <c r="AD190" s="35">
        <v>0</v>
      </c>
      <c r="AE190" s="35"/>
      <c r="AF190" s="90"/>
      <c r="AG190" s="60"/>
      <c r="AH190" s="63"/>
    </row>
    <row r="191" spans="1:34" s="21" customFormat="1" ht="18.75">
      <c r="A191" s="2" t="s">
        <v>13</v>
      </c>
      <c r="B191" s="69">
        <f>H191+J191+L191+N191+P191+R191+T191+V191+X191+Z191+AB191+AD191</f>
        <v>13083.9</v>
      </c>
      <c r="C191" s="34">
        <f>H191</f>
        <v>0</v>
      </c>
      <c r="D191" s="34">
        <f>C191</f>
        <v>0</v>
      </c>
      <c r="E191" s="34">
        <f>I191+K191+M191+O191+Q191+S191+U191+W191+Y191+AA191+AC191+AE191</f>
        <v>0</v>
      </c>
      <c r="F191" s="69">
        <f>E191/B191*100</f>
        <v>0</v>
      </c>
      <c r="G191" s="69" t="e">
        <f>E191/C191*100</f>
        <v>#DIV/0!</v>
      </c>
      <c r="H191" s="35">
        <v>0</v>
      </c>
      <c r="I191" s="35">
        <v>0</v>
      </c>
      <c r="J191" s="35">
        <v>1172</v>
      </c>
      <c r="K191" s="35"/>
      <c r="L191" s="35">
        <v>1172</v>
      </c>
      <c r="M191" s="35"/>
      <c r="N191" s="35">
        <v>1172</v>
      </c>
      <c r="O191" s="35"/>
      <c r="P191" s="35">
        <v>1172</v>
      </c>
      <c r="Q191" s="35"/>
      <c r="R191" s="35">
        <v>1172</v>
      </c>
      <c r="S191" s="35"/>
      <c r="T191" s="35">
        <v>1172</v>
      </c>
      <c r="U191" s="35"/>
      <c r="V191" s="35">
        <v>1172</v>
      </c>
      <c r="W191" s="35"/>
      <c r="X191" s="35">
        <v>1172</v>
      </c>
      <c r="Y191" s="35"/>
      <c r="Z191" s="35">
        <v>1172</v>
      </c>
      <c r="AA191" s="35"/>
      <c r="AB191" s="35">
        <v>1172</v>
      </c>
      <c r="AC191" s="35"/>
      <c r="AD191" s="35">
        <v>1363.9</v>
      </c>
      <c r="AE191" s="35"/>
      <c r="AF191" s="90"/>
      <c r="AG191" s="60"/>
      <c r="AH191" s="63"/>
    </row>
    <row r="192" spans="1:34" s="21" customFormat="1" ht="18.75">
      <c r="A192" s="2" t="s">
        <v>14</v>
      </c>
      <c r="B192" s="69">
        <f>H192+J192+L192+N192+P192+R192+T192+V192+X192+Z192+AB192+AD192</f>
        <v>8722.6</v>
      </c>
      <c r="C192" s="34">
        <f>H192</f>
        <v>0</v>
      </c>
      <c r="D192" s="34">
        <f>C192</f>
        <v>0</v>
      </c>
      <c r="E192" s="34">
        <f>I192+K192+M192+O192+Q192+S192+U192+W192+Y192+AA192+AC192+AE192</f>
        <v>0</v>
      </c>
      <c r="F192" s="69">
        <f>E192/B192*100</f>
        <v>0</v>
      </c>
      <c r="G192" s="69" t="e">
        <f>E192/C192*100</f>
        <v>#DIV/0!</v>
      </c>
      <c r="H192" s="35">
        <v>0</v>
      </c>
      <c r="I192" s="35">
        <v>0</v>
      </c>
      <c r="J192" s="35">
        <v>720</v>
      </c>
      <c r="K192" s="35"/>
      <c r="L192" s="35">
        <v>720</v>
      </c>
      <c r="M192" s="35"/>
      <c r="N192" s="35">
        <v>720</v>
      </c>
      <c r="O192" s="35"/>
      <c r="P192" s="35">
        <v>720</v>
      </c>
      <c r="Q192" s="35"/>
      <c r="R192" s="35">
        <v>720</v>
      </c>
      <c r="S192" s="35"/>
      <c r="T192" s="35">
        <v>720</v>
      </c>
      <c r="U192" s="35"/>
      <c r="V192" s="35">
        <v>720</v>
      </c>
      <c r="W192" s="35"/>
      <c r="X192" s="35">
        <v>720</v>
      </c>
      <c r="Y192" s="35"/>
      <c r="Z192" s="35">
        <v>720</v>
      </c>
      <c r="AA192" s="35"/>
      <c r="AB192" s="35">
        <v>720</v>
      </c>
      <c r="AC192" s="35"/>
      <c r="AD192" s="35">
        <v>1522.6</v>
      </c>
      <c r="AE192" s="35"/>
      <c r="AF192" s="91"/>
      <c r="AG192" s="60"/>
      <c r="AH192" s="63"/>
    </row>
    <row r="193" spans="1:34" s="21" customFormat="1" ht="56.25">
      <c r="A193" s="82" t="s">
        <v>75</v>
      </c>
      <c r="B193" s="83">
        <f>H193+J193+L193+N193+P193+R193+T193+V193+X193+Z193+AB193+AD193</f>
        <v>8722.6</v>
      </c>
      <c r="C193" s="83">
        <f>H193</f>
        <v>0</v>
      </c>
      <c r="D193" s="83">
        <f>C193</f>
        <v>0</v>
      </c>
      <c r="E193" s="83">
        <f>I193+K193+M193+O193+Q193+S193+U193+W193+Y193+AA193+AC193+AE193</f>
        <v>0</v>
      </c>
      <c r="F193" s="83">
        <f>E193/B193*100</f>
        <v>0</v>
      </c>
      <c r="G193" s="83" t="e">
        <f>E193/C193*100</f>
        <v>#DIV/0!</v>
      </c>
      <c r="H193" s="50">
        <v>0</v>
      </c>
      <c r="I193" s="50">
        <v>0</v>
      </c>
      <c r="J193" s="50">
        <v>720</v>
      </c>
      <c r="K193" s="50"/>
      <c r="L193" s="50">
        <v>720</v>
      </c>
      <c r="M193" s="50"/>
      <c r="N193" s="50">
        <v>720</v>
      </c>
      <c r="O193" s="50"/>
      <c r="P193" s="50">
        <v>720</v>
      </c>
      <c r="Q193" s="50"/>
      <c r="R193" s="50">
        <v>720</v>
      </c>
      <c r="S193" s="50"/>
      <c r="T193" s="50">
        <v>720</v>
      </c>
      <c r="U193" s="50"/>
      <c r="V193" s="50">
        <v>720</v>
      </c>
      <c r="W193" s="50"/>
      <c r="X193" s="50">
        <v>720</v>
      </c>
      <c r="Y193" s="50"/>
      <c r="Z193" s="50">
        <v>720</v>
      </c>
      <c r="AA193" s="50"/>
      <c r="AB193" s="50">
        <v>720</v>
      </c>
      <c r="AC193" s="50"/>
      <c r="AD193" s="50">
        <v>1522.6</v>
      </c>
      <c r="AE193" s="50"/>
      <c r="AF193" s="50"/>
      <c r="AG193" s="60"/>
      <c r="AH193" s="63"/>
    </row>
    <row r="194" spans="1:34" s="21" customFormat="1" ht="18.75">
      <c r="A194" s="71" t="s">
        <v>61</v>
      </c>
      <c r="B194" s="69"/>
      <c r="C194" s="69"/>
      <c r="D194" s="69"/>
      <c r="E194" s="69"/>
      <c r="F194" s="69"/>
      <c r="G194" s="69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89"/>
      <c r="AG194" s="60"/>
      <c r="AH194" s="63"/>
    </row>
    <row r="195" spans="1:34" s="21" customFormat="1" ht="18.75">
      <c r="A195" s="70" t="s">
        <v>16</v>
      </c>
      <c r="B195" s="72">
        <f>B196+B197+B198</f>
        <v>11691.2</v>
      </c>
      <c r="C195" s="32">
        <f>C197+C198</f>
        <v>260.4</v>
      </c>
      <c r="D195" s="32">
        <f>C195</f>
        <v>260.4</v>
      </c>
      <c r="E195" s="32">
        <f>E197+E198</f>
        <v>260.4</v>
      </c>
      <c r="F195" s="72">
        <f>E195/B195*100</f>
        <v>2.22731627206788</v>
      </c>
      <c r="G195" s="72">
        <f>E195/C195*100</f>
        <v>100</v>
      </c>
      <c r="H195" s="33">
        <f aca="true" t="shared" si="69" ref="H195:AE195">H196+H197+H198</f>
        <v>260.4</v>
      </c>
      <c r="I195" s="33">
        <f t="shared" si="69"/>
        <v>260.4</v>
      </c>
      <c r="J195" s="33">
        <f t="shared" si="69"/>
        <v>911.4</v>
      </c>
      <c r="K195" s="33">
        <f t="shared" si="69"/>
        <v>0</v>
      </c>
      <c r="L195" s="33">
        <f t="shared" si="69"/>
        <v>1041.6</v>
      </c>
      <c r="M195" s="33">
        <f t="shared" si="69"/>
        <v>0</v>
      </c>
      <c r="N195" s="33">
        <f t="shared" si="69"/>
        <v>1041.6</v>
      </c>
      <c r="O195" s="33">
        <f t="shared" si="69"/>
        <v>0</v>
      </c>
      <c r="P195" s="33">
        <f t="shared" si="69"/>
        <v>1041.6</v>
      </c>
      <c r="Q195" s="33">
        <f t="shared" si="69"/>
        <v>0</v>
      </c>
      <c r="R195" s="33">
        <f t="shared" si="69"/>
        <v>1041.6</v>
      </c>
      <c r="S195" s="33">
        <f t="shared" si="69"/>
        <v>0</v>
      </c>
      <c r="T195" s="33">
        <f t="shared" si="69"/>
        <v>1041.6</v>
      </c>
      <c r="U195" s="33">
        <f t="shared" si="69"/>
        <v>0</v>
      </c>
      <c r="V195" s="33">
        <f t="shared" si="69"/>
        <v>1041.6</v>
      </c>
      <c r="W195" s="33">
        <f t="shared" si="69"/>
        <v>0</v>
      </c>
      <c r="X195" s="33">
        <f t="shared" si="69"/>
        <v>1041.6</v>
      </c>
      <c r="Y195" s="33">
        <f t="shared" si="69"/>
        <v>0</v>
      </c>
      <c r="Z195" s="33">
        <f t="shared" si="69"/>
        <v>1041.6</v>
      </c>
      <c r="AA195" s="33">
        <f t="shared" si="69"/>
        <v>0</v>
      </c>
      <c r="AB195" s="33">
        <f t="shared" si="69"/>
        <v>1041.6</v>
      </c>
      <c r="AC195" s="33">
        <f t="shared" si="69"/>
        <v>0</v>
      </c>
      <c r="AD195" s="33">
        <f t="shared" si="69"/>
        <v>1145</v>
      </c>
      <c r="AE195" s="33">
        <f t="shared" si="69"/>
        <v>0</v>
      </c>
      <c r="AF195" s="90"/>
      <c r="AG195" s="60"/>
      <c r="AH195" s="63"/>
    </row>
    <row r="196" spans="1:34" s="21" customFormat="1" ht="18.75">
      <c r="A196" s="2" t="s">
        <v>15</v>
      </c>
      <c r="B196" s="69">
        <f>H196+J196+L196+N196+P196+R196+T196+V196+X196+Z196+AB196+AD196</f>
        <v>0</v>
      </c>
      <c r="C196" s="34">
        <f>H196</f>
        <v>0</v>
      </c>
      <c r="D196" s="34">
        <f>C196</f>
        <v>0</v>
      </c>
      <c r="E196" s="34">
        <f>I196+K196+M196+O196+Q196+S196+U196+W196+Y196+AA196+AC196+AE196</f>
        <v>0</v>
      </c>
      <c r="F196" s="69" t="e">
        <f>E196/B196*100</f>
        <v>#DIV/0!</v>
      </c>
      <c r="G196" s="69" t="e">
        <f>E196/C196*100</f>
        <v>#DIV/0!</v>
      </c>
      <c r="H196" s="35">
        <v>0</v>
      </c>
      <c r="I196" s="35">
        <v>0</v>
      </c>
      <c r="J196" s="35">
        <v>0</v>
      </c>
      <c r="K196" s="35"/>
      <c r="L196" s="35">
        <v>0</v>
      </c>
      <c r="M196" s="35"/>
      <c r="N196" s="35">
        <v>0</v>
      </c>
      <c r="O196" s="35"/>
      <c r="P196" s="35">
        <v>0</v>
      </c>
      <c r="Q196" s="35"/>
      <c r="R196" s="35">
        <v>0</v>
      </c>
      <c r="S196" s="35"/>
      <c r="T196" s="35">
        <v>0</v>
      </c>
      <c r="U196" s="35"/>
      <c r="V196" s="35">
        <v>0</v>
      </c>
      <c r="W196" s="35"/>
      <c r="X196" s="35">
        <v>0</v>
      </c>
      <c r="Y196" s="35"/>
      <c r="Z196" s="35">
        <v>0</v>
      </c>
      <c r="AA196" s="35"/>
      <c r="AB196" s="35">
        <v>0</v>
      </c>
      <c r="AC196" s="35"/>
      <c r="AD196" s="35">
        <v>0</v>
      </c>
      <c r="AE196" s="35"/>
      <c r="AF196" s="90"/>
      <c r="AG196" s="60"/>
      <c r="AH196" s="63"/>
    </row>
    <row r="197" spans="1:34" s="21" customFormat="1" ht="18.75">
      <c r="A197" s="2" t="s">
        <v>13</v>
      </c>
      <c r="B197" s="69">
        <f>H197+J197+L197+N197+P197+R197+T197+V197+X197+Z197+AB197+AD197</f>
        <v>7014.7</v>
      </c>
      <c r="C197" s="34">
        <f>H197</f>
        <v>0</v>
      </c>
      <c r="D197" s="34">
        <f>C197</f>
        <v>0</v>
      </c>
      <c r="E197" s="34">
        <f>I197+K197+M197+O197+Q197+S197+U197+W197+Y197+AA197+AC197+AE197</f>
        <v>0</v>
      </c>
      <c r="F197" s="69">
        <f>E197/B197*100</f>
        <v>0</v>
      </c>
      <c r="G197" s="69" t="e">
        <f>E197/C197*100</f>
        <v>#DIV/0!</v>
      </c>
      <c r="H197" s="35">
        <v>0</v>
      </c>
      <c r="I197" s="35">
        <v>0</v>
      </c>
      <c r="J197" s="35">
        <v>520.8</v>
      </c>
      <c r="K197" s="35"/>
      <c r="L197" s="35">
        <v>651</v>
      </c>
      <c r="M197" s="35"/>
      <c r="N197" s="35">
        <v>651</v>
      </c>
      <c r="O197" s="35"/>
      <c r="P197" s="35">
        <v>651</v>
      </c>
      <c r="Q197" s="35"/>
      <c r="R197" s="35">
        <v>651</v>
      </c>
      <c r="S197" s="35"/>
      <c r="T197" s="35">
        <v>651</v>
      </c>
      <c r="U197" s="35"/>
      <c r="V197" s="35">
        <v>651</v>
      </c>
      <c r="W197" s="35"/>
      <c r="X197" s="35">
        <v>651</v>
      </c>
      <c r="Y197" s="35"/>
      <c r="Z197" s="35">
        <v>651</v>
      </c>
      <c r="AA197" s="35"/>
      <c r="AB197" s="35">
        <v>651</v>
      </c>
      <c r="AC197" s="35"/>
      <c r="AD197" s="35">
        <v>634.9</v>
      </c>
      <c r="AE197" s="35"/>
      <c r="AF197" s="90"/>
      <c r="AG197" s="60"/>
      <c r="AH197" s="63"/>
    </row>
    <row r="198" spans="1:34" s="21" customFormat="1" ht="18.75">
      <c r="A198" s="2" t="s">
        <v>14</v>
      </c>
      <c r="B198" s="69">
        <f>H198+J198+L198+N198+P198+R198+T198+V198+X198+Z198+AB198+AD198</f>
        <v>4676.5</v>
      </c>
      <c r="C198" s="34">
        <f>H198</f>
        <v>260.4</v>
      </c>
      <c r="D198" s="34">
        <f>C198</f>
        <v>260.4</v>
      </c>
      <c r="E198" s="34">
        <f>I198+K198+M198+O198+Q198+S198+U198+W198+Y198+AA198+AC198+AE198</f>
        <v>260.4</v>
      </c>
      <c r="F198" s="69">
        <f>E198/B198*100</f>
        <v>5.568266866246123</v>
      </c>
      <c r="G198" s="69">
        <f>E198/C198*100</f>
        <v>100</v>
      </c>
      <c r="H198" s="35">
        <v>260.4</v>
      </c>
      <c r="I198" s="35">
        <v>260.4</v>
      </c>
      <c r="J198" s="35">
        <v>390.6</v>
      </c>
      <c r="K198" s="35"/>
      <c r="L198" s="35">
        <v>390.6</v>
      </c>
      <c r="M198" s="35"/>
      <c r="N198" s="35">
        <v>390.6</v>
      </c>
      <c r="O198" s="35"/>
      <c r="P198" s="35">
        <v>390.6</v>
      </c>
      <c r="Q198" s="35"/>
      <c r="R198" s="35">
        <v>390.6</v>
      </c>
      <c r="S198" s="35"/>
      <c r="T198" s="35">
        <v>390.6</v>
      </c>
      <c r="U198" s="35"/>
      <c r="V198" s="35">
        <v>390.6</v>
      </c>
      <c r="W198" s="35"/>
      <c r="X198" s="35">
        <v>390.6</v>
      </c>
      <c r="Y198" s="35"/>
      <c r="Z198" s="35">
        <v>390.6</v>
      </c>
      <c r="AA198" s="35"/>
      <c r="AB198" s="35">
        <v>390.6</v>
      </c>
      <c r="AC198" s="35"/>
      <c r="AD198" s="35">
        <v>510.1</v>
      </c>
      <c r="AE198" s="35"/>
      <c r="AF198" s="91"/>
      <c r="AG198" s="60"/>
      <c r="AH198" s="63"/>
    </row>
    <row r="199" spans="1:34" s="21" customFormat="1" ht="56.25">
      <c r="A199" s="82" t="s">
        <v>75</v>
      </c>
      <c r="B199" s="83">
        <f>H199+J199+L199+N199+P199+R199+T199+V199+X199+Z199+AB199+AD199</f>
        <v>4676.5</v>
      </c>
      <c r="C199" s="83">
        <f>H199</f>
        <v>260.4</v>
      </c>
      <c r="D199" s="83">
        <f>C199</f>
        <v>260.4</v>
      </c>
      <c r="E199" s="83">
        <f>I199+K199+M199+O199+Q199+S199+U199+W199+Y199+AA199+AC199+AE199</f>
        <v>260.4</v>
      </c>
      <c r="F199" s="83">
        <f>E199/B199*100</f>
        <v>5.568266866246123</v>
      </c>
      <c r="G199" s="83">
        <f>E199/C199*100</f>
        <v>100</v>
      </c>
      <c r="H199" s="50">
        <v>260.4</v>
      </c>
      <c r="I199" s="50">
        <v>260.4</v>
      </c>
      <c r="J199" s="50">
        <v>390.6</v>
      </c>
      <c r="K199" s="50">
        <v>0</v>
      </c>
      <c r="L199" s="50">
        <v>390.6</v>
      </c>
      <c r="M199" s="50">
        <v>0</v>
      </c>
      <c r="N199" s="50">
        <v>390.6</v>
      </c>
      <c r="O199" s="50">
        <v>0</v>
      </c>
      <c r="P199" s="50">
        <v>390.6</v>
      </c>
      <c r="Q199" s="50">
        <v>0</v>
      </c>
      <c r="R199" s="50">
        <v>390.6</v>
      </c>
      <c r="S199" s="50">
        <v>0</v>
      </c>
      <c r="T199" s="50">
        <v>390.6</v>
      </c>
      <c r="U199" s="50">
        <v>0</v>
      </c>
      <c r="V199" s="50">
        <v>390.6</v>
      </c>
      <c r="W199" s="50">
        <v>0</v>
      </c>
      <c r="X199" s="50">
        <v>390.6</v>
      </c>
      <c r="Y199" s="50">
        <v>0</v>
      </c>
      <c r="Z199" s="50">
        <v>390.6</v>
      </c>
      <c r="AA199" s="50">
        <v>0</v>
      </c>
      <c r="AB199" s="50">
        <v>390.6</v>
      </c>
      <c r="AC199" s="50">
        <v>0</v>
      </c>
      <c r="AD199" s="50">
        <v>510.1</v>
      </c>
      <c r="AE199" s="50">
        <v>0</v>
      </c>
      <c r="AF199" s="50"/>
      <c r="AG199" s="60"/>
      <c r="AH199" s="63"/>
    </row>
    <row r="200" spans="1:34" s="21" customFormat="1" ht="18.75">
      <c r="A200" s="71" t="s">
        <v>62</v>
      </c>
      <c r="B200" s="69"/>
      <c r="C200" s="69"/>
      <c r="D200" s="69"/>
      <c r="E200" s="69"/>
      <c r="F200" s="69"/>
      <c r="G200" s="69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89"/>
      <c r="AG200" s="60"/>
      <c r="AH200" s="63"/>
    </row>
    <row r="201" spans="1:34" s="21" customFormat="1" ht="18.75">
      <c r="A201" s="70" t="s">
        <v>16</v>
      </c>
      <c r="B201" s="72">
        <f>B202+B203+B204</f>
        <v>45937</v>
      </c>
      <c r="C201" s="32">
        <f>C203+C204</f>
        <v>250</v>
      </c>
      <c r="D201" s="32">
        <f aca="true" t="shared" si="70" ref="D201:D213">C201</f>
        <v>250</v>
      </c>
      <c r="E201" s="32">
        <f>E203+E204</f>
        <v>250</v>
      </c>
      <c r="F201" s="72">
        <f aca="true" t="shared" si="71" ref="F201:F213">E201/B201*100</f>
        <v>0.5442236105971222</v>
      </c>
      <c r="G201" s="72">
        <f aca="true" t="shared" si="72" ref="G201:G213">E201/C201*100</f>
        <v>100</v>
      </c>
      <c r="H201" s="33">
        <f aca="true" t="shared" si="73" ref="H201:AE201">H202+H203+H204</f>
        <v>250</v>
      </c>
      <c r="I201" s="33">
        <f t="shared" si="73"/>
        <v>250</v>
      </c>
      <c r="J201" s="33">
        <f t="shared" si="73"/>
        <v>4820</v>
      </c>
      <c r="K201" s="33">
        <f t="shared" si="73"/>
        <v>0</v>
      </c>
      <c r="L201" s="33">
        <f t="shared" si="73"/>
        <v>3890</v>
      </c>
      <c r="M201" s="33">
        <f t="shared" si="73"/>
        <v>0</v>
      </c>
      <c r="N201" s="33">
        <f t="shared" si="73"/>
        <v>3890</v>
      </c>
      <c r="O201" s="33">
        <f t="shared" si="73"/>
        <v>0</v>
      </c>
      <c r="P201" s="33">
        <f t="shared" si="73"/>
        <v>3890</v>
      </c>
      <c r="Q201" s="33">
        <f t="shared" si="73"/>
        <v>0</v>
      </c>
      <c r="R201" s="33">
        <f t="shared" si="73"/>
        <v>3890</v>
      </c>
      <c r="S201" s="33">
        <f t="shared" si="73"/>
        <v>0</v>
      </c>
      <c r="T201" s="33">
        <f t="shared" si="73"/>
        <v>3890</v>
      </c>
      <c r="U201" s="33">
        <f t="shared" si="73"/>
        <v>0</v>
      </c>
      <c r="V201" s="33">
        <f t="shared" si="73"/>
        <v>3890</v>
      </c>
      <c r="W201" s="33">
        <f t="shared" si="73"/>
        <v>0</v>
      </c>
      <c r="X201" s="33">
        <f t="shared" si="73"/>
        <v>3890</v>
      </c>
      <c r="Y201" s="33">
        <f t="shared" si="73"/>
        <v>0</v>
      </c>
      <c r="Z201" s="33">
        <f t="shared" si="73"/>
        <v>3890</v>
      </c>
      <c r="AA201" s="33">
        <f t="shared" si="73"/>
        <v>0</v>
      </c>
      <c r="AB201" s="33">
        <f t="shared" si="73"/>
        <v>3890</v>
      </c>
      <c r="AC201" s="33">
        <f t="shared" si="73"/>
        <v>0</v>
      </c>
      <c r="AD201" s="33">
        <f t="shared" si="73"/>
        <v>5857</v>
      </c>
      <c r="AE201" s="33">
        <f t="shared" si="73"/>
        <v>0</v>
      </c>
      <c r="AF201" s="90"/>
      <c r="AG201" s="60"/>
      <c r="AH201" s="63"/>
    </row>
    <row r="202" spans="1:34" s="21" customFormat="1" ht="18.75">
      <c r="A202" s="2" t="s">
        <v>15</v>
      </c>
      <c r="B202" s="69">
        <f>H202+J202+L202+N202+P202+R202+T202+V202+X202+Z202+AB202+AD202</f>
        <v>0</v>
      </c>
      <c r="C202" s="34">
        <f>H202</f>
        <v>0</v>
      </c>
      <c r="D202" s="34">
        <f t="shared" si="70"/>
        <v>0</v>
      </c>
      <c r="E202" s="34">
        <f>I202+K202+M202+O202+Q202+S202+U202+W202+Y202+AA202+AC202+AE202</f>
        <v>0</v>
      </c>
      <c r="F202" s="69" t="e">
        <f t="shared" si="71"/>
        <v>#DIV/0!</v>
      </c>
      <c r="G202" s="69" t="e">
        <f t="shared" si="72"/>
        <v>#DIV/0!</v>
      </c>
      <c r="H202" s="35">
        <v>0</v>
      </c>
      <c r="I202" s="35">
        <v>0</v>
      </c>
      <c r="J202" s="35">
        <v>0</v>
      </c>
      <c r="K202" s="35"/>
      <c r="L202" s="35">
        <v>0</v>
      </c>
      <c r="M202" s="35"/>
      <c r="N202" s="35">
        <v>0</v>
      </c>
      <c r="O202" s="35"/>
      <c r="P202" s="35">
        <v>0</v>
      </c>
      <c r="Q202" s="35"/>
      <c r="R202" s="35">
        <v>0</v>
      </c>
      <c r="S202" s="35"/>
      <c r="T202" s="35">
        <v>0</v>
      </c>
      <c r="U202" s="35"/>
      <c r="V202" s="35">
        <v>0</v>
      </c>
      <c r="W202" s="35"/>
      <c r="X202" s="35">
        <v>0</v>
      </c>
      <c r="Y202" s="35"/>
      <c r="Z202" s="35">
        <v>0</v>
      </c>
      <c r="AA202" s="35"/>
      <c r="AB202" s="35">
        <v>0</v>
      </c>
      <c r="AC202" s="35"/>
      <c r="AD202" s="35">
        <v>0</v>
      </c>
      <c r="AE202" s="35"/>
      <c r="AF202" s="90"/>
      <c r="AG202" s="60"/>
      <c r="AH202" s="63"/>
    </row>
    <row r="203" spans="1:34" s="21" customFormat="1" ht="18.75">
      <c r="A203" s="2" t="s">
        <v>13</v>
      </c>
      <c r="B203" s="69">
        <f>H203+J203+L203+N203+P203+R203+T203+V203+X203+Z203+AB203+AD203</f>
        <v>27562.2</v>
      </c>
      <c r="C203" s="34">
        <f>H203</f>
        <v>0</v>
      </c>
      <c r="D203" s="34">
        <f t="shared" si="70"/>
        <v>0</v>
      </c>
      <c r="E203" s="34">
        <f>I203+K203+M203+O203+Q203+S203+U203+W203+Y203+AA203+AC203+AE203</f>
        <v>0</v>
      </c>
      <c r="F203" s="69">
        <f t="shared" si="71"/>
        <v>0</v>
      </c>
      <c r="G203" s="69" t="e">
        <f t="shared" si="72"/>
        <v>#DIV/0!</v>
      </c>
      <c r="H203" s="35">
        <v>0</v>
      </c>
      <c r="I203" s="35">
        <v>0</v>
      </c>
      <c r="J203" s="35">
        <v>3220</v>
      </c>
      <c r="K203" s="35"/>
      <c r="L203" s="35">
        <v>2290</v>
      </c>
      <c r="M203" s="35"/>
      <c r="N203" s="35">
        <v>2290</v>
      </c>
      <c r="O203" s="35"/>
      <c r="P203" s="35">
        <v>2290</v>
      </c>
      <c r="Q203" s="35"/>
      <c r="R203" s="35">
        <v>2290</v>
      </c>
      <c r="S203" s="35"/>
      <c r="T203" s="35">
        <v>2290</v>
      </c>
      <c r="U203" s="35"/>
      <c r="V203" s="35">
        <v>2290</v>
      </c>
      <c r="W203" s="35"/>
      <c r="X203" s="35">
        <v>2290</v>
      </c>
      <c r="Y203" s="35"/>
      <c r="Z203" s="35">
        <v>2290</v>
      </c>
      <c r="AA203" s="35"/>
      <c r="AB203" s="35">
        <v>2290</v>
      </c>
      <c r="AC203" s="35"/>
      <c r="AD203" s="35">
        <v>3732.2</v>
      </c>
      <c r="AE203" s="35"/>
      <c r="AF203" s="90"/>
      <c r="AG203" s="60"/>
      <c r="AH203" s="63"/>
    </row>
    <row r="204" spans="1:34" s="21" customFormat="1" ht="18.75">
      <c r="A204" s="2" t="s">
        <v>14</v>
      </c>
      <c r="B204" s="69">
        <f>H204+J204+L204+N204+P204+R204+T204+V204+X204+Z204+AB204+AD204</f>
        <v>18374.8</v>
      </c>
      <c r="C204" s="34">
        <f>H204</f>
        <v>250</v>
      </c>
      <c r="D204" s="34">
        <f t="shared" si="70"/>
        <v>250</v>
      </c>
      <c r="E204" s="34">
        <f>I204+K204+M204+O204+Q204+S204+U204+W204+Y204+AA204+AC204+AE204</f>
        <v>250</v>
      </c>
      <c r="F204" s="69">
        <f t="shared" si="71"/>
        <v>1.3605590264928054</v>
      </c>
      <c r="G204" s="69">
        <f t="shared" si="72"/>
        <v>100</v>
      </c>
      <c r="H204" s="35">
        <v>250</v>
      </c>
      <c r="I204" s="35">
        <v>250</v>
      </c>
      <c r="J204" s="35">
        <v>1600</v>
      </c>
      <c r="K204" s="35"/>
      <c r="L204" s="35">
        <v>1600</v>
      </c>
      <c r="M204" s="35"/>
      <c r="N204" s="35">
        <v>1600</v>
      </c>
      <c r="O204" s="35"/>
      <c r="P204" s="35">
        <v>1600</v>
      </c>
      <c r="Q204" s="35"/>
      <c r="R204" s="35">
        <v>1600</v>
      </c>
      <c r="S204" s="35"/>
      <c r="T204" s="35">
        <v>1600</v>
      </c>
      <c r="U204" s="35"/>
      <c r="V204" s="35">
        <v>1600</v>
      </c>
      <c r="W204" s="35"/>
      <c r="X204" s="35">
        <v>1600</v>
      </c>
      <c r="Y204" s="35"/>
      <c r="Z204" s="35">
        <v>1600</v>
      </c>
      <c r="AA204" s="35"/>
      <c r="AB204" s="35">
        <v>1600</v>
      </c>
      <c r="AC204" s="35"/>
      <c r="AD204" s="35">
        <v>2124.8</v>
      </c>
      <c r="AE204" s="35"/>
      <c r="AF204" s="91"/>
      <c r="AG204" s="60"/>
      <c r="AH204" s="63"/>
    </row>
    <row r="205" spans="1:34" s="21" customFormat="1" ht="56.25">
      <c r="A205" s="82" t="s">
        <v>75</v>
      </c>
      <c r="B205" s="83">
        <f>H205+J205+L205+N205+P205+R205+T205+V205+X205+Z205+AB205+AD205</f>
        <v>18374.8</v>
      </c>
      <c r="C205" s="83">
        <f>H205</f>
        <v>250</v>
      </c>
      <c r="D205" s="83">
        <f t="shared" si="70"/>
        <v>250</v>
      </c>
      <c r="E205" s="83">
        <f>I205+K205+M205+O205+Q205+S205+U205+W205+Y205+AA205+AC205+AE205</f>
        <v>250</v>
      </c>
      <c r="F205" s="83">
        <f t="shared" si="71"/>
        <v>1.3605590264928054</v>
      </c>
      <c r="G205" s="83">
        <f t="shared" si="72"/>
        <v>100</v>
      </c>
      <c r="H205" s="50">
        <v>250</v>
      </c>
      <c r="I205" s="50">
        <v>250</v>
      </c>
      <c r="J205" s="50">
        <v>1600</v>
      </c>
      <c r="K205" s="50"/>
      <c r="L205" s="50">
        <v>1600</v>
      </c>
      <c r="M205" s="50"/>
      <c r="N205" s="50">
        <v>1600</v>
      </c>
      <c r="O205" s="50"/>
      <c r="P205" s="50">
        <v>1600</v>
      </c>
      <c r="Q205" s="50"/>
      <c r="R205" s="50">
        <v>1600</v>
      </c>
      <c r="S205" s="50"/>
      <c r="T205" s="50">
        <v>1600</v>
      </c>
      <c r="U205" s="50"/>
      <c r="V205" s="50">
        <v>1600</v>
      </c>
      <c r="W205" s="50"/>
      <c r="X205" s="50">
        <v>1600</v>
      </c>
      <c r="Y205" s="50"/>
      <c r="Z205" s="50">
        <v>1600</v>
      </c>
      <c r="AA205" s="50"/>
      <c r="AB205" s="50">
        <v>1600</v>
      </c>
      <c r="AC205" s="50"/>
      <c r="AD205" s="50">
        <v>2124.8</v>
      </c>
      <c r="AE205" s="50"/>
      <c r="AF205" s="50"/>
      <c r="AG205" s="60"/>
      <c r="AH205" s="63"/>
    </row>
    <row r="206" spans="1:34" s="26" customFormat="1" ht="21" customHeight="1">
      <c r="A206" s="51" t="s">
        <v>31</v>
      </c>
      <c r="B206" s="52">
        <f>B207+B208+B209+B211+B213+B212</f>
        <v>434905.75700000004</v>
      </c>
      <c r="C206" s="52">
        <f>C207+C208+C209+C211+C213+C212</f>
        <v>16031.761999999999</v>
      </c>
      <c r="D206" s="52">
        <f t="shared" si="70"/>
        <v>16031.761999999999</v>
      </c>
      <c r="E206" s="52">
        <f>E207+E208+E209+E211+E213</f>
        <v>9556.763</v>
      </c>
      <c r="F206" s="80">
        <f t="shared" si="71"/>
        <v>2.197433086635365</v>
      </c>
      <c r="G206" s="80">
        <f t="shared" si="72"/>
        <v>59.6114326048503</v>
      </c>
      <c r="H206" s="53">
        <f>H207+H208+H209+H211+H213</f>
        <v>16031.761999999999</v>
      </c>
      <c r="I206" s="53">
        <f>I207+I208+I209+I211+I213+I212</f>
        <v>9556.763</v>
      </c>
      <c r="J206" s="53">
        <f>J207+J208+J209+J211+J213</f>
        <v>39786.37299999999</v>
      </c>
      <c r="K206" s="53">
        <f>K207+K208+K209+K211+K213+K212</f>
        <v>0</v>
      </c>
      <c r="L206" s="53">
        <f>L207+L208+L209+L211+L213</f>
        <v>41808.68</v>
      </c>
      <c r="M206" s="53">
        <f>M207+M208+M209+M211+M213+M212</f>
        <v>0</v>
      </c>
      <c r="N206" s="53">
        <f>N207+N208+N209+N211+N213</f>
        <v>42019.695999999996</v>
      </c>
      <c r="O206" s="53">
        <f>O207+O208+O209+O211+O213+O212</f>
        <v>0</v>
      </c>
      <c r="P206" s="53">
        <f>P207+P208+P209+P211+P213</f>
        <v>40527.351</v>
      </c>
      <c r="Q206" s="53">
        <f>Q207+Q208+Q209+Q211+Q213+Q212</f>
        <v>0</v>
      </c>
      <c r="R206" s="53">
        <f>R207+R208+R209+R211+R213</f>
        <v>43599.855</v>
      </c>
      <c r="S206" s="53">
        <f>S207+S208+S209+S211+S213+S212</f>
        <v>0</v>
      </c>
      <c r="T206" s="53">
        <f>T207+T208+T209+T211+T213</f>
        <v>46039.539</v>
      </c>
      <c r="U206" s="53">
        <f>U207+U208+U209+U211+U213+U212</f>
        <v>0</v>
      </c>
      <c r="V206" s="53">
        <f>V207+V208+V209+V211+V213</f>
        <v>40789.168</v>
      </c>
      <c r="W206" s="53">
        <f>W207+W208+W209+W211+W213+W212</f>
        <v>0</v>
      </c>
      <c r="X206" s="53">
        <f>X207+X208+X209+X211+X213</f>
        <v>36695.81</v>
      </c>
      <c r="Y206" s="53">
        <f>Y207+Y208+Y209+Y211+Y213+Y212</f>
        <v>0</v>
      </c>
      <c r="Z206" s="53">
        <f>Z207+Z208+Z209+Z211+Z213</f>
        <v>40434.663</v>
      </c>
      <c r="AA206" s="53">
        <f>AA207+AA208+AA209+AA211+AA213+AA212</f>
        <v>0</v>
      </c>
      <c r="AB206" s="53">
        <f>AB207+AB208+AB209+AB211+AB213</f>
        <v>19481.271</v>
      </c>
      <c r="AC206" s="53">
        <f>AC207+AC208+AC209+AC211+AC213+AC212</f>
        <v>0</v>
      </c>
      <c r="AD206" s="53">
        <f>AD207+AD208+AD209+AD211+AD213</f>
        <v>27691.589</v>
      </c>
      <c r="AE206" s="53">
        <f>AE207+AE208+AE209+AE211+AE213+AE212</f>
        <v>0</v>
      </c>
      <c r="AF206" s="53"/>
      <c r="AG206" s="66">
        <f aca="true" t="shared" si="74" ref="AG206:AG213">AD206+AB206+Z206+X206+V206+T206+R206+P206+N206+L206+J206+H206</f>
        <v>434905.757</v>
      </c>
      <c r="AH206" s="65"/>
    </row>
    <row r="207" spans="1:34" s="12" customFormat="1" ht="18.75">
      <c r="A207" s="54" t="s">
        <v>15</v>
      </c>
      <c r="B207" s="55">
        <f aca="true" t="shared" si="75" ref="B207:C209">B185+B180+B160+B139+B110+B92+B82+B51+B13</f>
        <v>19.7</v>
      </c>
      <c r="C207" s="55">
        <f t="shared" si="75"/>
        <v>0</v>
      </c>
      <c r="D207" s="55">
        <f t="shared" si="70"/>
        <v>0</v>
      </c>
      <c r="E207" s="55">
        <f>E185+E180+E160+E139+E110+E92+E82+E51+E13</f>
        <v>0</v>
      </c>
      <c r="F207" s="81">
        <f t="shared" si="71"/>
        <v>0</v>
      </c>
      <c r="G207" s="81" t="e">
        <f t="shared" si="72"/>
        <v>#DIV/0!</v>
      </c>
      <c r="H207" s="56">
        <f aca="true" t="shared" si="76" ref="H207:K209">H185+H180+H160+H139+H110+H92+H82+H51+H13</f>
        <v>0</v>
      </c>
      <c r="I207" s="56">
        <f t="shared" si="76"/>
        <v>0</v>
      </c>
      <c r="J207" s="56">
        <f t="shared" si="76"/>
        <v>0</v>
      </c>
      <c r="K207" s="56">
        <f t="shared" si="76"/>
        <v>0</v>
      </c>
      <c r="L207" s="56">
        <f>L185+L180+L139+L110+L92+L82+L51+L13</f>
        <v>0</v>
      </c>
      <c r="M207" s="56">
        <f aca="true" t="shared" si="77" ref="M207:AE207">M185+M180+M160+M139+M110+M92+M82+M51+M13</f>
        <v>0</v>
      </c>
      <c r="N207" s="56">
        <f t="shared" si="77"/>
        <v>0</v>
      </c>
      <c r="O207" s="56">
        <f t="shared" si="77"/>
        <v>0</v>
      </c>
      <c r="P207" s="56">
        <f t="shared" si="77"/>
        <v>0</v>
      </c>
      <c r="Q207" s="56">
        <f t="shared" si="77"/>
        <v>0</v>
      </c>
      <c r="R207" s="56">
        <f t="shared" si="77"/>
        <v>19.7</v>
      </c>
      <c r="S207" s="56">
        <f t="shared" si="77"/>
        <v>0</v>
      </c>
      <c r="T207" s="56">
        <f t="shared" si="77"/>
        <v>0</v>
      </c>
      <c r="U207" s="56">
        <f t="shared" si="77"/>
        <v>0</v>
      </c>
      <c r="V207" s="56">
        <f t="shared" si="77"/>
        <v>0</v>
      </c>
      <c r="W207" s="56">
        <f t="shared" si="77"/>
        <v>0</v>
      </c>
      <c r="X207" s="56">
        <f t="shared" si="77"/>
        <v>0</v>
      </c>
      <c r="Y207" s="56">
        <f t="shared" si="77"/>
        <v>0</v>
      </c>
      <c r="Z207" s="56">
        <f t="shared" si="77"/>
        <v>0</v>
      </c>
      <c r="AA207" s="56">
        <f t="shared" si="77"/>
        <v>0</v>
      </c>
      <c r="AB207" s="56">
        <f t="shared" si="77"/>
        <v>0</v>
      </c>
      <c r="AC207" s="56">
        <f t="shared" si="77"/>
        <v>0</v>
      </c>
      <c r="AD207" s="56">
        <f t="shared" si="77"/>
        <v>0</v>
      </c>
      <c r="AE207" s="56">
        <f t="shared" si="77"/>
        <v>0</v>
      </c>
      <c r="AF207" s="56"/>
      <c r="AG207" s="48">
        <f t="shared" si="74"/>
        <v>19.7</v>
      </c>
      <c r="AH207" s="64"/>
    </row>
    <row r="208" spans="1:34" s="12" customFormat="1" ht="18.75">
      <c r="A208" s="54" t="s">
        <v>13</v>
      </c>
      <c r="B208" s="55">
        <f t="shared" si="75"/>
        <v>49042.200000000004</v>
      </c>
      <c r="C208" s="55">
        <f t="shared" si="75"/>
        <v>0</v>
      </c>
      <c r="D208" s="55">
        <f t="shared" si="70"/>
        <v>0</v>
      </c>
      <c r="E208" s="55">
        <f>E186+E181+E161+E140+E111+E93+E83+E52+E14</f>
        <v>0</v>
      </c>
      <c r="F208" s="81">
        <f t="shared" si="71"/>
        <v>0</v>
      </c>
      <c r="G208" s="81" t="e">
        <f t="shared" si="72"/>
        <v>#DIV/0!</v>
      </c>
      <c r="H208" s="56">
        <f t="shared" si="76"/>
        <v>0</v>
      </c>
      <c r="I208" s="56">
        <f t="shared" si="76"/>
        <v>0</v>
      </c>
      <c r="J208" s="56">
        <f t="shared" si="76"/>
        <v>4918.8</v>
      </c>
      <c r="K208" s="56">
        <f t="shared" si="76"/>
        <v>0</v>
      </c>
      <c r="L208" s="56">
        <f aca="true" t="shared" si="78" ref="L208:Q209">L186+L181+L161+L140+L111+L93+L83+L52+L14</f>
        <v>4119</v>
      </c>
      <c r="M208" s="56">
        <f t="shared" si="78"/>
        <v>0</v>
      </c>
      <c r="N208" s="56">
        <f t="shared" si="78"/>
        <v>4131</v>
      </c>
      <c r="O208" s="56">
        <f t="shared" si="78"/>
        <v>0</v>
      </c>
      <c r="P208" s="56">
        <f t="shared" si="78"/>
        <v>5060.900000000001</v>
      </c>
      <c r="Q208" s="56">
        <f t="shared" si="78"/>
        <v>0</v>
      </c>
      <c r="R208" s="56">
        <f>R186+R181+R161+R140+R111+R93+R83+R14</f>
        <v>4289.2</v>
      </c>
      <c r="S208" s="56">
        <f aca="true" t="shared" si="79" ref="S208:AE208">S186+S181+S161+S140+S111+S93+S83+S52+S14</f>
        <v>0</v>
      </c>
      <c r="T208" s="56">
        <f t="shared" si="79"/>
        <v>4188.8</v>
      </c>
      <c r="U208" s="56">
        <f t="shared" si="79"/>
        <v>0</v>
      </c>
      <c r="V208" s="56">
        <f t="shared" si="79"/>
        <v>4131</v>
      </c>
      <c r="W208" s="56">
        <f t="shared" si="79"/>
        <v>0</v>
      </c>
      <c r="X208" s="56">
        <f t="shared" si="79"/>
        <v>4131</v>
      </c>
      <c r="Y208" s="56">
        <f t="shared" si="79"/>
        <v>0</v>
      </c>
      <c r="Z208" s="56">
        <f t="shared" si="79"/>
        <v>4190.5</v>
      </c>
      <c r="AA208" s="56">
        <f t="shared" si="79"/>
        <v>0</v>
      </c>
      <c r="AB208" s="56">
        <f t="shared" si="79"/>
        <v>4131</v>
      </c>
      <c r="AC208" s="56">
        <f t="shared" si="79"/>
        <v>0</v>
      </c>
      <c r="AD208" s="56">
        <f t="shared" si="79"/>
        <v>5751</v>
      </c>
      <c r="AE208" s="56">
        <f t="shared" si="79"/>
        <v>0</v>
      </c>
      <c r="AF208" s="56"/>
      <c r="AG208" s="48">
        <f t="shared" si="74"/>
        <v>49042.200000000004</v>
      </c>
      <c r="AH208" s="64"/>
    </row>
    <row r="209" spans="1:34" s="12" customFormat="1" ht="18.75">
      <c r="A209" s="54" t="s">
        <v>14</v>
      </c>
      <c r="B209" s="55">
        <f t="shared" si="75"/>
        <v>236892.90000000002</v>
      </c>
      <c r="C209" s="55">
        <f t="shared" si="75"/>
        <v>16031.761999999999</v>
      </c>
      <c r="D209" s="55">
        <f t="shared" si="70"/>
        <v>16031.761999999999</v>
      </c>
      <c r="E209" s="55">
        <f>E187+E182+E162+E141+E112+E94+E84+E53+E15</f>
        <v>9556.763</v>
      </c>
      <c r="F209" s="81">
        <f t="shared" si="71"/>
        <v>4.034212507002109</v>
      </c>
      <c r="G209" s="81">
        <f t="shared" si="72"/>
        <v>59.6114326048503</v>
      </c>
      <c r="H209" s="56">
        <f t="shared" si="76"/>
        <v>16031.761999999999</v>
      </c>
      <c r="I209" s="56">
        <f t="shared" si="76"/>
        <v>9556.763</v>
      </c>
      <c r="J209" s="56">
        <f t="shared" si="76"/>
        <v>19867.572999999997</v>
      </c>
      <c r="K209" s="56">
        <f t="shared" si="76"/>
        <v>0</v>
      </c>
      <c r="L209" s="56">
        <f t="shared" si="78"/>
        <v>22439.68</v>
      </c>
      <c r="M209" s="56">
        <f t="shared" si="78"/>
        <v>0</v>
      </c>
      <c r="N209" s="56">
        <f t="shared" si="78"/>
        <v>22888.696</v>
      </c>
      <c r="O209" s="56">
        <f t="shared" si="78"/>
        <v>0</v>
      </c>
      <c r="P209" s="56">
        <f t="shared" si="78"/>
        <v>20466.451</v>
      </c>
      <c r="Q209" s="56">
        <f t="shared" si="78"/>
        <v>0</v>
      </c>
      <c r="R209" s="56">
        <f>R187+R182+R162+R141+R112+R94+R84+R53+R15</f>
        <v>19290.955</v>
      </c>
      <c r="S209" s="56">
        <f aca="true" t="shared" si="80" ref="S209:AE209">S187+S182+S162+S141+S112+S94+S84+S53+S15</f>
        <v>0</v>
      </c>
      <c r="T209" s="56">
        <f t="shared" si="80"/>
        <v>21850.738999999998</v>
      </c>
      <c r="U209" s="56">
        <f t="shared" si="80"/>
        <v>0</v>
      </c>
      <c r="V209" s="56">
        <f t="shared" si="80"/>
        <v>16658.167999999998</v>
      </c>
      <c r="W209" s="56">
        <f t="shared" si="80"/>
        <v>0</v>
      </c>
      <c r="X209" s="56">
        <f t="shared" si="80"/>
        <v>17564.81</v>
      </c>
      <c r="Y209" s="56">
        <f t="shared" si="80"/>
        <v>0</v>
      </c>
      <c r="Z209" s="56">
        <f t="shared" si="80"/>
        <v>22543.206</v>
      </c>
      <c r="AA209" s="56">
        <f t="shared" si="80"/>
        <v>0</v>
      </c>
      <c r="AB209" s="56">
        <f t="shared" si="80"/>
        <v>15350.271</v>
      </c>
      <c r="AC209" s="56">
        <f t="shared" si="80"/>
        <v>0</v>
      </c>
      <c r="AD209" s="56">
        <f t="shared" si="80"/>
        <v>21940.589</v>
      </c>
      <c r="AE209" s="56">
        <f t="shared" si="80"/>
        <v>0</v>
      </c>
      <c r="AF209" s="56"/>
      <c r="AG209" s="48">
        <f t="shared" si="74"/>
        <v>236892.9</v>
      </c>
      <c r="AH209" s="64"/>
    </row>
    <row r="210" spans="1:34" s="12" customFormat="1" ht="56.25">
      <c r="A210" s="82" t="s">
        <v>75</v>
      </c>
      <c r="B210" s="83">
        <f>B205+B199+B193+B64+B32+B21+B38</f>
        <v>32011.100000000002</v>
      </c>
      <c r="C210" s="83">
        <f>C205+C199+C193+C64+C32+C21+C38</f>
        <v>510.4</v>
      </c>
      <c r="D210" s="83">
        <f t="shared" si="70"/>
        <v>510.4</v>
      </c>
      <c r="E210" s="83">
        <f>E205+E199+E193+E64+E32+E21+E38</f>
        <v>510.4</v>
      </c>
      <c r="F210" s="83">
        <f t="shared" si="71"/>
        <v>1.5944469262224665</v>
      </c>
      <c r="G210" s="83">
        <f t="shared" si="72"/>
        <v>100</v>
      </c>
      <c r="H210" s="50">
        <f aca="true" t="shared" si="81" ref="H210:AE210">H205+H199+H193+H64+H32+H21+H38</f>
        <v>510.4</v>
      </c>
      <c r="I210" s="50">
        <f t="shared" si="81"/>
        <v>510.4</v>
      </c>
      <c r="J210" s="50">
        <f t="shared" si="81"/>
        <v>2723.043</v>
      </c>
      <c r="K210" s="50">
        <f t="shared" si="81"/>
        <v>0</v>
      </c>
      <c r="L210" s="50">
        <f t="shared" si="81"/>
        <v>2718.287</v>
      </c>
      <c r="M210" s="50">
        <f t="shared" si="81"/>
        <v>0</v>
      </c>
      <c r="N210" s="50">
        <f t="shared" si="81"/>
        <v>2711.287</v>
      </c>
      <c r="O210" s="50">
        <f t="shared" si="81"/>
        <v>0</v>
      </c>
      <c r="P210" s="50">
        <f t="shared" si="81"/>
        <v>2875.387</v>
      </c>
      <c r="Q210" s="50">
        <f t="shared" si="81"/>
        <v>0</v>
      </c>
      <c r="R210" s="50">
        <f t="shared" si="81"/>
        <v>2742.8869999999997</v>
      </c>
      <c r="S210" s="50">
        <f t="shared" si="81"/>
        <v>0</v>
      </c>
      <c r="T210" s="50">
        <f t="shared" si="81"/>
        <v>2711.287</v>
      </c>
      <c r="U210" s="50">
        <f t="shared" si="81"/>
        <v>0</v>
      </c>
      <c r="V210" s="50">
        <f t="shared" si="81"/>
        <v>2711.287</v>
      </c>
      <c r="W210" s="50">
        <f t="shared" si="81"/>
        <v>0</v>
      </c>
      <c r="X210" s="50">
        <f t="shared" si="81"/>
        <v>2711.287</v>
      </c>
      <c r="Y210" s="50">
        <f t="shared" si="81"/>
        <v>0</v>
      </c>
      <c r="Z210" s="50">
        <f t="shared" si="81"/>
        <v>2721.787</v>
      </c>
      <c r="AA210" s="50">
        <f t="shared" si="81"/>
        <v>0</v>
      </c>
      <c r="AB210" s="50">
        <f t="shared" si="81"/>
        <v>2711.287</v>
      </c>
      <c r="AC210" s="50">
        <f t="shared" si="81"/>
        <v>0</v>
      </c>
      <c r="AD210" s="50">
        <f t="shared" si="81"/>
        <v>4162.874</v>
      </c>
      <c r="AE210" s="50">
        <f t="shared" si="81"/>
        <v>0</v>
      </c>
      <c r="AF210" s="50"/>
      <c r="AG210" s="48">
        <f t="shared" si="74"/>
        <v>32011.100000000002</v>
      </c>
      <c r="AH210" s="64"/>
    </row>
    <row r="211" spans="1:34" s="12" customFormat="1" ht="36" customHeight="1">
      <c r="A211" s="57" t="s">
        <v>52</v>
      </c>
      <c r="B211" s="62">
        <f>B113</f>
        <v>250</v>
      </c>
      <c r="C211" s="62">
        <f>C113</f>
        <v>0</v>
      </c>
      <c r="D211" s="81">
        <f>D113</f>
        <v>250</v>
      </c>
      <c r="E211" s="62">
        <f>E113</f>
        <v>0</v>
      </c>
      <c r="F211" s="81">
        <f t="shared" si="71"/>
        <v>0</v>
      </c>
      <c r="G211" s="81" t="e">
        <f t="shared" si="72"/>
        <v>#DIV/0!</v>
      </c>
      <c r="H211" s="59">
        <f aca="true" t="shared" si="82" ref="H211:AE211">H113</f>
        <v>0</v>
      </c>
      <c r="I211" s="59">
        <f t="shared" si="82"/>
        <v>0</v>
      </c>
      <c r="J211" s="59">
        <f t="shared" si="82"/>
        <v>0</v>
      </c>
      <c r="K211" s="59">
        <f t="shared" si="82"/>
        <v>0</v>
      </c>
      <c r="L211" s="59">
        <f t="shared" si="82"/>
        <v>250</v>
      </c>
      <c r="M211" s="59">
        <f t="shared" si="82"/>
        <v>0</v>
      </c>
      <c r="N211" s="59">
        <f t="shared" si="82"/>
        <v>0</v>
      </c>
      <c r="O211" s="59">
        <f t="shared" si="82"/>
        <v>0</v>
      </c>
      <c r="P211" s="59">
        <f t="shared" si="82"/>
        <v>0</v>
      </c>
      <c r="Q211" s="59">
        <f t="shared" si="82"/>
        <v>0</v>
      </c>
      <c r="R211" s="59">
        <f t="shared" si="82"/>
        <v>0</v>
      </c>
      <c r="S211" s="59">
        <f t="shared" si="82"/>
        <v>0</v>
      </c>
      <c r="T211" s="59">
        <f t="shared" si="82"/>
        <v>0</v>
      </c>
      <c r="U211" s="59">
        <f t="shared" si="82"/>
        <v>0</v>
      </c>
      <c r="V211" s="59">
        <f t="shared" si="82"/>
        <v>0</v>
      </c>
      <c r="W211" s="59">
        <f t="shared" si="82"/>
        <v>0</v>
      </c>
      <c r="X211" s="59">
        <f t="shared" si="82"/>
        <v>0</v>
      </c>
      <c r="Y211" s="59">
        <f t="shared" si="82"/>
        <v>0</v>
      </c>
      <c r="Z211" s="59">
        <f t="shared" si="82"/>
        <v>0</v>
      </c>
      <c r="AA211" s="59">
        <f t="shared" si="82"/>
        <v>0</v>
      </c>
      <c r="AB211" s="59">
        <f t="shared" si="82"/>
        <v>0</v>
      </c>
      <c r="AC211" s="59">
        <f t="shared" si="82"/>
        <v>0</v>
      </c>
      <c r="AD211" s="59">
        <f t="shared" si="82"/>
        <v>0</v>
      </c>
      <c r="AE211" s="59">
        <f t="shared" si="82"/>
        <v>0</v>
      </c>
      <c r="AF211" s="59"/>
      <c r="AG211" s="49">
        <f t="shared" si="74"/>
        <v>250</v>
      </c>
      <c r="AH211" s="64"/>
    </row>
    <row r="212" spans="1:34" s="12" customFormat="1" ht="18.75" customHeight="1">
      <c r="A212" s="57" t="s">
        <v>76</v>
      </c>
      <c r="B212" s="62">
        <f>B114</f>
        <v>0</v>
      </c>
      <c r="C212" s="62">
        <f>C114</f>
        <v>0</v>
      </c>
      <c r="D212" s="81">
        <f>C212</f>
        <v>0</v>
      </c>
      <c r="E212" s="62">
        <f>E114</f>
        <v>0</v>
      </c>
      <c r="F212" s="81" t="e">
        <f>E212/B212*100</f>
        <v>#DIV/0!</v>
      </c>
      <c r="G212" s="81" t="e">
        <f>E212/C212*100</f>
        <v>#DIV/0!</v>
      </c>
      <c r="H212" s="59">
        <f aca="true" t="shared" si="83" ref="H212:AE212">H114</f>
        <v>0</v>
      </c>
      <c r="I212" s="59">
        <f t="shared" si="83"/>
        <v>0</v>
      </c>
      <c r="J212" s="59">
        <f t="shared" si="83"/>
        <v>0</v>
      </c>
      <c r="K212" s="59">
        <f t="shared" si="83"/>
        <v>0</v>
      </c>
      <c r="L212" s="59">
        <f t="shared" si="83"/>
        <v>0</v>
      </c>
      <c r="M212" s="59">
        <f t="shared" si="83"/>
        <v>0</v>
      </c>
      <c r="N212" s="59">
        <f t="shared" si="83"/>
        <v>0</v>
      </c>
      <c r="O212" s="59">
        <f t="shared" si="83"/>
        <v>0</v>
      </c>
      <c r="P212" s="59">
        <f t="shared" si="83"/>
        <v>0</v>
      </c>
      <c r="Q212" s="59">
        <f t="shared" si="83"/>
        <v>0</v>
      </c>
      <c r="R212" s="59">
        <f t="shared" si="83"/>
        <v>0</v>
      </c>
      <c r="S212" s="59">
        <f t="shared" si="83"/>
        <v>0</v>
      </c>
      <c r="T212" s="59">
        <f t="shared" si="83"/>
        <v>0</v>
      </c>
      <c r="U212" s="59">
        <f t="shared" si="83"/>
        <v>0</v>
      </c>
      <c r="V212" s="59">
        <f t="shared" si="83"/>
        <v>0</v>
      </c>
      <c r="W212" s="59">
        <f t="shared" si="83"/>
        <v>0</v>
      </c>
      <c r="X212" s="59">
        <f t="shared" si="83"/>
        <v>0</v>
      </c>
      <c r="Y212" s="59">
        <f t="shared" si="83"/>
        <v>0</v>
      </c>
      <c r="Z212" s="59">
        <f t="shared" si="83"/>
        <v>0</v>
      </c>
      <c r="AA212" s="59">
        <f t="shared" si="83"/>
        <v>0</v>
      </c>
      <c r="AB212" s="59">
        <f t="shared" si="83"/>
        <v>0</v>
      </c>
      <c r="AC212" s="59">
        <f t="shared" si="83"/>
        <v>0</v>
      </c>
      <c r="AD212" s="59">
        <f t="shared" si="83"/>
        <v>0</v>
      </c>
      <c r="AE212" s="59">
        <f t="shared" si="83"/>
        <v>0</v>
      </c>
      <c r="AF212" s="59"/>
      <c r="AG212" s="49"/>
      <c r="AH212" s="64"/>
    </row>
    <row r="213" spans="1:34" s="12" customFormat="1" ht="18.75">
      <c r="A213" s="54" t="s">
        <v>51</v>
      </c>
      <c r="B213" s="58">
        <f>B95</f>
        <v>148700.957</v>
      </c>
      <c r="C213" s="58">
        <f>C95</f>
        <v>0</v>
      </c>
      <c r="D213" s="55">
        <f t="shared" si="70"/>
        <v>0</v>
      </c>
      <c r="E213" s="58">
        <f>E95</f>
        <v>0</v>
      </c>
      <c r="F213" s="81">
        <f t="shared" si="71"/>
        <v>0</v>
      </c>
      <c r="G213" s="81" t="e">
        <f t="shared" si="72"/>
        <v>#DIV/0!</v>
      </c>
      <c r="H213" s="59">
        <f aca="true" t="shared" si="84" ref="H213:AE213">H95</f>
        <v>0</v>
      </c>
      <c r="I213" s="59">
        <f t="shared" si="84"/>
        <v>0</v>
      </c>
      <c r="J213" s="59">
        <f t="shared" si="84"/>
        <v>15000</v>
      </c>
      <c r="K213" s="59">
        <f t="shared" si="84"/>
        <v>0</v>
      </c>
      <c r="L213" s="59">
        <f t="shared" si="84"/>
        <v>15000</v>
      </c>
      <c r="M213" s="59">
        <f t="shared" si="84"/>
        <v>0</v>
      </c>
      <c r="N213" s="59">
        <f t="shared" si="84"/>
        <v>15000</v>
      </c>
      <c r="O213" s="59">
        <f t="shared" si="84"/>
        <v>0</v>
      </c>
      <c r="P213" s="59">
        <f t="shared" si="84"/>
        <v>15000</v>
      </c>
      <c r="Q213" s="59">
        <f t="shared" si="84"/>
        <v>0</v>
      </c>
      <c r="R213" s="59">
        <f t="shared" si="84"/>
        <v>20000</v>
      </c>
      <c r="S213" s="59">
        <f t="shared" si="84"/>
        <v>0</v>
      </c>
      <c r="T213" s="59">
        <f t="shared" si="84"/>
        <v>20000</v>
      </c>
      <c r="U213" s="59">
        <f t="shared" si="84"/>
        <v>0</v>
      </c>
      <c r="V213" s="59">
        <f t="shared" si="84"/>
        <v>20000</v>
      </c>
      <c r="W213" s="59">
        <f t="shared" si="84"/>
        <v>0</v>
      </c>
      <c r="X213" s="59">
        <f t="shared" si="84"/>
        <v>15000</v>
      </c>
      <c r="Y213" s="59">
        <f t="shared" si="84"/>
        <v>0</v>
      </c>
      <c r="Z213" s="59">
        <f t="shared" si="84"/>
        <v>13700.957</v>
      </c>
      <c r="AA213" s="59">
        <f t="shared" si="84"/>
        <v>0</v>
      </c>
      <c r="AB213" s="59">
        <f t="shared" si="84"/>
        <v>0</v>
      </c>
      <c r="AC213" s="59">
        <f t="shared" si="84"/>
        <v>0</v>
      </c>
      <c r="AD213" s="59">
        <f t="shared" si="84"/>
        <v>0</v>
      </c>
      <c r="AE213" s="59">
        <f t="shared" si="84"/>
        <v>0</v>
      </c>
      <c r="AF213" s="59"/>
      <c r="AG213" s="49">
        <f t="shared" si="74"/>
        <v>148700.957</v>
      </c>
      <c r="AH213" s="64"/>
    </row>
    <row r="214" spans="1:34" s="12" customFormat="1" ht="18.75" customHeight="1">
      <c r="A214" s="17"/>
      <c r="B214" s="17"/>
      <c r="C214" s="17"/>
      <c r="D214" s="17"/>
      <c r="E214" s="17"/>
      <c r="F214" s="17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H214" s="64"/>
    </row>
    <row r="215" spans="1:44" ht="21" customHeight="1">
      <c r="A215" s="113" t="s">
        <v>63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3"/>
      <c r="P215" s="5"/>
      <c r="Q215" s="5"/>
      <c r="R215" s="5"/>
      <c r="S215" s="5"/>
      <c r="T215" s="1"/>
      <c r="U215" s="1"/>
      <c r="V215" s="1"/>
      <c r="W215" s="1"/>
      <c r="X215" s="24"/>
      <c r="Y215" s="24"/>
      <c r="Z215" s="1"/>
      <c r="AA215" s="1"/>
      <c r="AB215" s="1"/>
      <c r="AC215" s="1"/>
      <c r="AD215" s="1"/>
      <c r="AE215" s="1"/>
      <c r="AF215" s="1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4"/>
    </row>
    <row r="216" spans="2:44" ht="15.75" customHeight="1">
      <c r="B216" s="1"/>
      <c r="C216" s="1"/>
      <c r="D216" s="1"/>
      <c r="E216" s="1"/>
      <c r="F216" s="1"/>
      <c r="G216" s="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4"/>
    </row>
    <row r="217" spans="1:44" ht="20.25" customHeight="1">
      <c r="A217" s="113" t="s">
        <v>56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3"/>
      <c r="P217" s="19"/>
      <c r="Q217" s="19"/>
      <c r="R217" s="5"/>
      <c r="S217" s="5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4"/>
    </row>
    <row r="218" spans="1:7" ht="17.25" customHeight="1">
      <c r="A218" s="23"/>
      <c r="B218" s="1"/>
      <c r="C218" s="1"/>
      <c r="D218" s="1"/>
      <c r="E218" s="1"/>
      <c r="F218" s="1"/>
      <c r="G218" s="1"/>
    </row>
    <row r="219" ht="48.75" customHeight="1"/>
    <row r="220" spans="2:7" ht="18.75">
      <c r="B220" s="13"/>
      <c r="C220" s="13"/>
      <c r="D220" s="13"/>
      <c r="E220" s="13"/>
      <c r="F220" s="13"/>
      <c r="G220" s="13"/>
    </row>
  </sheetData>
  <sheetProtection/>
  <mergeCells count="55">
    <mergeCell ref="Z1:AD1"/>
    <mergeCell ref="Z3:AD3"/>
    <mergeCell ref="A4:AD4"/>
    <mergeCell ref="A5:AD5"/>
    <mergeCell ref="A217:N217"/>
    <mergeCell ref="A7:A8"/>
    <mergeCell ref="B7:B8"/>
    <mergeCell ref="AB6:AD6"/>
    <mergeCell ref="A215:N215"/>
    <mergeCell ref="A10:AD10"/>
    <mergeCell ref="Z2:AD2"/>
    <mergeCell ref="C7:C8"/>
    <mergeCell ref="D7:D8"/>
    <mergeCell ref="E7:E8"/>
    <mergeCell ref="F7:G7"/>
    <mergeCell ref="Z7:AA7"/>
    <mergeCell ref="AB7:AC7"/>
    <mergeCell ref="AD7:AE7"/>
    <mergeCell ref="AF7:AF8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F44:AF48"/>
    <mergeCell ref="AF75:AF79"/>
    <mergeCell ref="AF96:AF101"/>
    <mergeCell ref="AF102:AF107"/>
    <mergeCell ref="AF115:AF121"/>
    <mergeCell ref="AF54:AF58"/>
    <mergeCell ref="AF59:AF63"/>
    <mergeCell ref="AF122:AF128"/>
    <mergeCell ref="AF129:AF135"/>
    <mergeCell ref="AF85:AF89"/>
    <mergeCell ref="AF65:AF69"/>
    <mergeCell ref="AF70:AF74"/>
    <mergeCell ref="AF16:AF20"/>
    <mergeCell ref="AF22:AF26"/>
    <mergeCell ref="AF27:AF31"/>
    <mergeCell ref="AF33:AF37"/>
    <mergeCell ref="AF39:AF43"/>
    <mergeCell ref="AF178:AF182"/>
    <mergeCell ref="AF188:AF192"/>
    <mergeCell ref="AF194:AF198"/>
    <mergeCell ref="AF200:AF204"/>
    <mergeCell ref="AF142:AF146"/>
    <mergeCell ref="AF147:AF151"/>
    <mergeCell ref="AF152:AF156"/>
    <mergeCell ref="AF163:AF167"/>
    <mergeCell ref="AF168:AF172"/>
    <mergeCell ref="AF173:AF177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31" r:id="rId1"/>
  <rowBreaks count="5" manualBreakCount="5">
    <brk id="43" max="31" man="1"/>
    <brk id="79" max="31" man="1"/>
    <brk id="107" max="31" man="1"/>
    <brk id="151" max="31" man="1"/>
    <brk id="1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2017-12-20T12:06:27Z</cp:lastPrinted>
  <dcterms:created xsi:type="dcterms:W3CDTF">1996-10-08T23:32:33Z</dcterms:created>
  <dcterms:modified xsi:type="dcterms:W3CDTF">2018-02-12T09:16:10Z</dcterms:modified>
  <cp:category/>
  <cp:version/>
  <cp:contentType/>
  <cp:contentStatus/>
</cp:coreProperties>
</file>