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8145" tabRatio="583" activeTab="1"/>
  </bookViews>
  <sheets>
    <sheet name="Титульный лист" sheetId="12" r:id="rId1"/>
    <sheet name="2018" sheetId="15" r:id="rId2"/>
  </sheets>
  <definedNames>
    <definedName name="_xlnm.Print_Titles" localSheetId="1">'2018'!$A:$A,'2018'!$4:$6</definedName>
    <definedName name="_xlnm.Print_Area" localSheetId="1">'2018'!$A$1:$AG$143</definedName>
  </definedNames>
  <calcPr calcId="125725"/>
</workbook>
</file>

<file path=xl/calcChain.xml><?xml version="1.0" encoding="utf-8"?>
<calcChain xmlns="http://schemas.openxmlformats.org/spreadsheetml/2006/main">
  <c r="E112" i="15"/>
  <c r="C7"/>
  <c r="C125"/>
  <c r="E118"/>
  <c r="E117"/>
  <c r="E116" s="1"/>
  <c r="C12"/>
  <c r="C9"/>
  <c r="AJ112"/>
  <c r="B66"/>
  <c r="B125"/>
  <c r="C118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7"/>
  <c r="C123"/>
  <c r="C117"/>
  <c r="B115"/>
  <c r="C115"/>
  <c r="C109"/>
  <c r="C102"/>
  <c r="G98"/>
  <c r="F98"/>
  <c r="C98"/>
  <c r="C97"/>
  <c r="C86"/>
  <c r="C80"/>
  <c r="F73"/>
  <c r="C73"/>
  <c r="C72"/>
  <c r="C71"/>
  <c r="C66"/>
  <c r="C48"/>
  <c r="C36"/>
  <c r="C30"/>
  <c r="C24"/>
  <c r="B24"/>
  <c r="C18"/>
  <c r="F94"/>
  <c r="E94"/>
  <c r="E123"/>
  <c r="Z126" l="1"/>
  <c r="E89"/>
  <c r="E92"/>
  <c r="C89"/>
  <c r="D89" s="1"/>
  <c r="C92"/>
  <c r="D92" s="1"/>
  <c r="E85"/>
  <c r="E84"/>
  <c r="E83"/>
  <c r="E86"/>
  <c r="C85"/>
  <c r="C84"/>
  <c r="C83"/>
  <c r="D83" s="1"/>
  <c r="D85"/>
  <c r="D84"/>
  <c r="E91"/>
  <c r="E90"/>
  <c r="C91"/>
  <c r="D91" s="1"/>
  <c r="C90"/>
  <c r="D90" s="1"/>
  <c r="D123"/>
  <c r="E124"/>
  <c r="E122"/>
  <c r="E121"/>
  <c r="C124"/>
  <c r="C122"/>
  <c r="C121"/>
  <c r="E115"/>
  <c r="E111"/>
  <c r="E110"/>
  <c r="E109"/>
  <c r="E108"/>
  <c r="C111"/>
  <c r="C110"/>
  <c r="C108"/>
  <c r="E105"/>
  <c r="E104"/>
  <c r="E103"/>
  <c r="E102"/>
  <c r="C105"/>
  <c r="C104"/>
  <c r="C103"/>
  <c r="E96"/>
  <c r="E98"/>
  <c r="E97"/>
  <c r="C96"/>
  <c r="B96"/>
  <c r="E67"/>
  <c r="E66"/>
  <c r="E65"/>
  <c r="E64"/>
  <c r="C67"/>
  <c r="C65"/>
  <c r="C64"/>
  <c r="E53"/>
  <c r="E55"/>
  <c r="E54"/>
  <c r="E52"/>
  <c r="C55"/>
  <c r="C54"/>
  <c r="C53"/>
  <c r="C52"/>
  <c r="E49"/>
  <c r="E48"/>
  <c r="E47"/>
  <c r="E46"/>
  <c r="C49"/>
  <c r="C47"/>
  <c r="C46"/>
  <c r="E43"/>
  <c r="E42"/>
  <c r="E41"/>
  <c r="E40"/>
  <c r="C43"/>
  <c r="C42"/>
  <c r="C41"/>
  <c r="C40"/>
  <c r="E37"/>
  <c r="E36"/>
  <c r="E35"/>
  <c r="E34"/>
  <c r="C37"/>
  <c r="C35"/>
  <c r="C34"/>
  <c r="E25"/>
  <c r="E24"/>
  <c r="E23"/>
  <c r="E22"/>
  <c r="C25"/>
  <c r="C23"/>
  <c r="C22"/>
  <c r="E19"/>
  <c r="E18"/>
  <c r="E17"/>
  <c r="E16"/>
  <c r="D16" s="1"/>
  <c r="C19"/>
  <c r="C17"/>
  <c r="C16"/>
  <c r="C15" s="1"/>
  <c r="E80" l="1"/>
  <c r="E99"/>
  <c r="E95" s="1"/>
  <c r="C99"/>
  <c r="B54"/>
  <c r="E30"/>
  <c r="E31"/>
  <c r="E29"/>
  <c r="E28"/>
  <c r="C31"/>
  <c r="C29"/>
  <c r="C28"/>
  <c r="E11"/>
  <c r="E10"/>
  <c r="E74"/>
  <c r="E73"/>
  <c r="E72"/>
  <c r="E70"/>
  <c r="E126" s="1"/>
  <c r="E71"/>
  <c r="C74"/>
  <c r="C70"/>
  <c r="G109" l="1"/>
  <c r="G97"/>
  <c r="G96"/>
  <c r="G73"/>
  <c r="G18"/>
  <c r="G19"/>
  <c r="G30"/>
  <c r="G71" s="1"/>
  <c r="U80"/>
  <c r="G92"/>
  <c r="G86"/>
  <c r="D86"/>
  <c r="B91"/>
  <c r="B19"/>
  <c r="F19" s="1"/>
  <c r="E69"/>
  <c r="D109"/>
  <c r="AD79"/>
  <c r="T80"/>
  <c r="T79"/>
  <c r="T78"/>
  <c r="T77"/>
  <c r="C69"/>
  <c r="D19"/>
  <c r="D96"/>
  <c r="C88"/>
  <c r="C87" s="1"/>
  <c r="C33"/>
  <c r="R69"/>
  <c r="R68" s="1"/>
  <c r="S69"/>
  <c r="S68" s="1"/>
  <c r="T69"/>
  <c r="T68" s="1"/>
  <c r="U69"/>
  <c r="U68" s="1"/>
  <c r="V69"/>
  <c r="V68" s="1"/>
  <c r="W69"/>
  <c r="W68" s="1"/>
  <c r="X69"/>
  <c r="X68" s="1"/>
  <c r="Y69"/>
  <c r="Y68"/>
  <c r="Z69"/>
  <c r="Z68" s="1"/>
  <c r="AA69"/>
  <c r="AA68" s="1"/>
  <c r="AB69"/>
  <c r="AB68" s="1"/>
  <c r="AC69"/>
  <c r="AC68"/>
  <c r="AD69"/>
  <c r="AD68" s="1"/>
  <c r="AE69"/>
  <c r="AE68" s="1"/>
  <c r="Q69"/>
  <c r="Q68" s="1"/>
  <c r="P69"/>
  <c r="D10"/>
  <c r="AH16"/>
  <c r="AJ16"/>
  <c r="AH17"/>
  <c r="AJ17"/>
  <c r="AH18"/>
  <c r="AJ18"/>
  <c r="AH19"/>
  <c r="AJ19"/>
  <c r="AH22"/>
  <c r="AJ22"/>
  <c r="AH23"/>
  <c r="AJ23"/>
  <c r="AH24"/>
  <c r="AJ24"/>
  <c r="AH25"/>
  <c r="AJ25"/>
  <c r="AH28"/>
  <c r="AJ28"/>
  <c r="AH29"/>
  <c r="AJ29"/>
  <c r="AH30"/>
  <c r="AJ30"/>
  <c r="AH31"/>
  <c r="AJ31"/>
  <c r="AH34"/>
  <c r="AJ34"/>
  <c r="AH35"/>
  <c r="AJ35"/>
  <c r="AH36"/>
  <c r="AJ36"/>
  <c r="AH37"/>
  <c r="AJ37"/>
  <c r="AH40"/>
  <c r="AJ40"/>
  <c r="AH41"/>
  <c r="AJ41"/>
  <c r="AH42"/>
  <c r="AJ42"/>
  <c r="AH43"/>
  <c r="AJ43"/>
  <c r="AH46"/>
  <c r="AJ46"/>
  <c r="AH47"/>
  <c r="AJ47"/>
  <c r="AH48"/>
  <c r="AJ48"/>
  <c r="AH49"/>
  <c r="AJ49"/>
  <c r="AH52"/>
  <c r="AJ52"/>
  <c r="AH53"/>
  <c r="AJ53"/>
  <c r="AH54"/>
  <c r="AJ54"/>
  <c r="AH55"/>
  <c r="AJ55"/>
  <c r="AH64"/>
  <c r="AJ64"/>
  <c r="AH65"/>
  <c r="AJ65"/>
  <c r="AH66"/>
  <c r="AJ66"/>
  <c r="AH67"/>
  <c r="AJ67"/>
  <c r="AH70"/>
  <c r="AJ70"/>
  <c r="AH71"/>
  <c r="AJ71"/>
  <c r="AH72"/>
  <c r="AJ72"/>
  <c r="AH73"/>
  <c r="AJ73"/>
  <c r="AH74"/>
  <c r="AJ74"/>
  <c r="AH77"/>
  <c r="AJ77"/>
  <c r="AH78"/>
  <c r="AJ78"/>
  <c r="AJ79"/>
  <c r="AJ80"/>
  <c r="AH83"/>
  <c r="AJ83"/>
  <c r="AH84"/>
  <c r="AJ84"/>
  <c r="AH85"/>
  <c r="AJ85"/>
  <c r="AH86"/>
  <c r="AJ86"/>
  <c r="AH89"/>
  <c r="AJ89"/>
  <c r="AH90"/>
  <c r="AJ90"/>
  <c r="AH91"/>
  <c r="AJ91"/>
  <c r="AH92"/>
  <c r="AJ92"/>
  <c r="AH96"/>
  <c r="AJ96"/>
  <c r="AH97"/>
  <c r="AJ97"/>
  <c r="AH98"/>
  <c r="AJ98"/>
  <c r="AH99"/>
  <c r="AJ99"/>
  <c r="AH102"/>
  <c r="AJ102"/>
  <c r="AH103"/>
  <c r="AJ103"/>
  <c r="AH104"/>
  <c r="AJ104"/>
  <c r="AH105"/>
  <c r="AJ105"/>
  <c r="AH108"/>
  <c r="AJ108"/>
  <c r="AH109"/>
  <c r="AJ109"/>
  <c r="AH110"/>
  <c r="AJ110"/>
  <c r="AH111"/>
  <c r="AJ111"/>
  <c r="AH115"/>
  <c r="AJ115"/>
  <c r="AH118"/>
  <c r="AJ118"/>
  <c r="AH121"/>
  <c r="AJ121"/>
  <c r="AH122"/>
  <c r="AJ122"/>
  <c r="AH123"/>
  <c r="AJ123"/>
  <c r="AH124"/>
  <c r="AJ124"/>
  <c r="T95"/>
  <c r="T13"/>
  <c r="T12"/>
  <c r="T11"/>
  <c r="T10"/>
  <c r="I95"/>
  <c r="AE76"/>
  <c r="AE75" s="1"/>
  <c r="AC76"/>
  <c r="AC75" s="1"/>
  <c r="AB76"/>
  <c r="AA76"/>
  <c r="Z76"/>
  <c r="Z75" s="1"/>
  <c r="Y76"/>
  <c r="X76"/>
  <c r="X75" s="1"/>
  <c r="W76"/>
  <c r="W75" s="1"/>
  <c r="V76"/>
  <c r="V75" s="1"/>
  <c r="U76"/>
  <c r="U75" s="1"/>
  <c r="S76"/>
  <c r="S75" s="1"/>
  <c r="R76"/>
  <c r="R75" s="1"/>
  <c r="Q76"/>
  <c r="Q75" s="1"/>
  <c r="P76"/>
  <c r="O76"/>
  <c r="O75" s="1"/>
  <c r="N76"/>
  <c r="M76"/>
  <c r="L76"/>
  <c r="K76"/>
  <c r="J76"/>
  <c r="J75" s="1"/>
  <c r="I76"/>
  <c r="I75" s="1"/>
  <c r="H76"/>
  <c r="H95"/>
  <c r="AE88"/>
  <c r="AE87" s="1"/>
  <c r="AC88"/>
  <c r="AC87" s="1"/>
  <c r="AB88"/>
  <c r="AB87" s="1"/>
  <c r="AA88"/>
  <c r="AA87" s="1"/>
  <c r="Z88"/>
  <c r="Z87" s="1"/>
  <c r="Y88"/>
  <c r="Y87"/>
  <c r="X88"/>
  <c r="X87" s="1"/>
  <c r="W88"/>
  <c r="W87" s="1"/>
  <c r="V88"/>
  <c r="V87" s="1"/>
  <c r="U88"/>
  <c r="T88"/>
  <c r="S88"/>
  <c r="S87"/>
  <c r="R88"/>
  <c r="R87" s="1"/>
  <c r="Q88"/>
  <c r="Q87" s="1"/>
  <c r="P88"/>
  <c r="P87" s="1"/>
  <c r="O88"/>
  <c r="O87"/>
  <c r="N88"/>
  <c r="N87" s="1"/>
  <c r="M88"/>
  <c r="M87" s="1"/>
  <c r="L88"/>
  <c r="L87" s="1"/>
  <c r="K88"/>
  <c r="K87"/>
  <c r="J88"/>
  <c r="J87" s="1"/>
  <c r="I88"/>
  <c r="H88"/>
  <c r="AE82"/>
  <c r="AE81" s="1"/>
  <c r="AC82"/>
  <c r="AC81" s="1"/>
  <c r="AB82"/>
  <c r="AB81" s="1"/>
  <c r="AA82"/>
  <c r="AA81" s="1"/>
  <c r="Z82"/>
  <c r="Z81" s="1"/>
  <c r="Y82"/>
  <c r="Y81" s="1"/>
  <c r="X82"/>
  <c r="X81"/>
  <c r="W82"/>
  <c r="W81" s="1"/>
  <c r="V82"/>
  <c r="V81" s="1"/>
  <c r="U82"/>
  <c r="U81" s="1"/>
  <c r="T82"/>
  <c r="T81" s="1"/>
  <c r="S82"/>
  <c r="S81"/>
  <c r="R82"/>
  <c r="R81" s="1"/>
  <c r="Q82"/>
  <c r="Q81" s="1"/>
  <c r="P82"/>
  <c r="P81" s="1"/>
  <c r="O82"/>
  <c r="O81" s="1"/>
  <c r="N82"/>
  <c r="N81" s="1"/>
  <c r="M82"/>
  <c r="M81" s="1"/>
  <c r="L82"/>
  <c r="L81" s="1"/>
  <c r="I82"/>
  <c r="I81" s="1"/>
  <c r="H82"/>
  <c r="K82"/>
  <c r="K81" s="1"/>
  <c r="J82"/>
  <c r="J81" s="1"/>
  <c r="J15"/>
  <c r="AD80"/>
  <c r="K75"/>
  <c r="AB75"/>
  <c r="AA75"/>
  <c r="P75"/>
  <c r="M75"/>
  <c r="L75"/>
  <c r="AK123"/>
  <c r="AK115"/>
  <c r="AK96"/>
  <c r="AK73"/>
  <c r="B36"/>
  <c r="AK30"/>
  <c r="AE51"/>
  <c r="AE50" s="1"/>
  <c r="AD51"/>
  <c r="AD50" s="1"/>
  <c r="AC51"/>
  <c r="AC50" s="1"/>
  <c r="AB51"/>
  <c r="AB50"/>
  <c r="AA51"/>
  <c r="AA50"/>
  <c r="Z51"/>
  <c r="Z50" s="1"/>
  <c r="Y51"/>
  <c r="Y50" s="1"/>
  <c r="X51"/>
  <c r="X50"/>
  <c r="W51"/>
  <c r="W50"/>
  <c r="V51"/>
  <c r="V50" s="1"/>
  <c r="U51"/>
  <c r="U50" s="1"/>
  <c r="T51"/>
  <c r="S51"/>
  <c r="S50" s="1"/>
  <c r="R51"/>
  <c r="R50"/>
  <c r="Q51"/>
  <c r="Q50" s="1"/>
  <c r="P51"/>
  <c r="P50" s="1"/>
  <c r="O51"/>
  <c r="O50"/>
  <c r="N51"/>
  <c r="N50" s="1"/>
  <c r="M51"/>
  <c r="M50" s="1"/>
  <c r="L51"/>
  <c r="L50" s="1"/>
  <c r="K51"/>
  <c r="K50" s="1"/>
  <c r="J51"/>
  <c r="J50" s="1"/>
  <c r="I51"/>
  <c r="I50" s="1"/>
  <c r="T50"/>
  <c r="H51"/>
  <c r="AE45"/>
  <c r="AE44"/>
  <c r="AE39"/>
  <c r="AE38" s="1"/>
  <c r="AD45"/>
  <c r="AD44" s="1"/>
  <c r="AC45"/>
  <c r="AC44" s="1"/>
  <c r="AB45"/>
  <c r="AB44" s="1"/>
  <c r="AA45"/>
  <c r="AA44" s="1"/>
  <c r="Z45"/>
  <c r="Z44" s="1"/>
  <c r="Y45"/>
  <c r="Y44" s="1"/>
  <c r="X45"/>
  <c r="X44"/>
  <c r="W45"/>
  <c r="W44" s="1"/>
  <c r="V45"/>
  <c r="V44" s="1"/>
  <c r="U45"/>
  <c r="U44" s="1"/>
  <c r="T45"/>
  <c r="T44" s="1"/>
  <c r="S45"/>
  <c r="S44"/>
  <c r="R45"/>
  <c r="R44" s="1"/>
  <c r="Q45"/>
  <c r="Q44"/>
  <c r="P45"/>
  <c r="P44" s="1"/>
  <c r="O45"/>
  <c r="O44"/>
  <c r="N45"/>
  <c r="N44" s="1"/>
  <c r="M45"/>
  <c r="M44"/>
  <c r="L45"/>
  <c r="L44" s="1"/>
  <c r="K45"/>
  <c r="K44" s="1"/>
  <c r="J45"/>
  <c r="J44" s="1"/>
  <c r="I45"/>
  <c r="I44" s="1"/>
  <c r="H45"/>
  <c r="Q39"/>
  <c r="Q38" s="1"/>
  <c r="P39"/>
  <c r="P38" s="1"/>
  <c r="O39"/>
  <c r="O38" s="1"/>
  <c r="N39"/>
  <c r="N38" s="1"/>
  <c r="M39"/>
  <c r="M38" s="1"/>
  <c r="L39"/>
  <c r="L38" s="1"/>
  <c r="K39"/>
  <c r="K38" s="1"/>
  <c r="J39"/>
  <c r="J38" s="1"/>
  <c r="I39"/>
  <c r="H39"/>
  <c r="AD39"/>
  <c r="AD38" s="1"/>
  <c r="AC39"/>
  <c r="AC38" s="1"/>
  <c r="AB39"/>
  <c r="AB38" s="1"/>
  <c r="AA39"/>
  <c r="AA38" s="1"/>
  <c r="Z39"/>
  <c r="Z38"/>
  <c r="Y39"/>
  <c r="Y38" s="1"/>
  <c r="X39"/>
  <c r="W39"/>
  <c r="W38" s="1"/>
  <c r="V39"/>
  <c r="V38" s="1"/>
  <c r="U39"/>
  <c r="U38" s="1"/>
  <c r="T39"/>
  <c r="T38" s="1"/>
  <c r="X38"/>
  <c r="S39"/>
  <c r="S38" s="1"/>
  <c r="R39"/>
  <c r="R38" s="1"/>
  <c r="T33"/>
  <c r="AD11"/>
  <c r="J12"/>
  <c r="B124"/>
  <c r="B123"/>
  <c r="B122"/>
  <c r="B121"/>
  <c r="B111"/>
  <c r="B110"/>
  <c r="B109"/>
  <c r="F109" s="1"/>
  <c r="B108"/>
  <c r="B105"/>
  <c r="B104"/>
  <c r="B103"/>
  <c r="B102"/>
  <c r="B99"/>
  <c r="B98"/>
  <c r="B97"/>
  <c r="F97" s="1"/>
  <c r="F96"/>
  <c r="B92"/>
  <c r="F92" s="1"/>
  <c r="B90"/>
  <c r="B89"/>
  <c r="B86"/>
  <c r="B80" s="1"/>
  <c r="B85"/>
  <c r="B79" s="1"/>
  <c r="B84"/>
  <c r="B83"/>
  <c r="B73"/>
  <c r="B72"/>
  <c r="B71"/>
  <c r="B70"/>
  <c r="B67"/>
  <c r="F66"/>
  <c r="B65"/>
  <c r="B64"/>
  <c r="B55"/>
  <c r="B53"/>
  <c r="B52"/>
  <c r="B49"/>
  <c r="B48"/>
  <c r="B47"/>
  <c r="B46"/>
  <c r="B43"/>
  <c r="B42"/>
  <c r="B41"/>
  <c r="B40"/>
  <c r="B37"/>
  <c r="B35"/>
  <c r="B34"/>
  <c r="B31"/>
  <c r="B30"/>
  <c r="F30" s="1"/>
  <c r="B29"/>
  <c r="B28"/>
  <c r="B25"/>
  <c r="B23"/>
  <c r="B22"/>
  <c r="B18"/>
  <c r="F18" s="1"/>
  <c r="B17"/>
  <c r="B16"/>
  <c r="AD13"/>
  <c r="AD12"/>
  <c r="AD10"/>
  <c r="AK41"/>
  <c r="AK55"/>
  <c r="AK54"/>
  <c r="D53"/>
  <c r="AK52"/>
  <c r="D49"/>
  <c r="AK48"/>
  <c r="AK47"/>
  <c r="AK46"/>
  <c r="D46"/>
  <c r="D43"/>
  <c r="D42"/>
  <c r="D41"/>
  <c r="D40"/>
  <c r="Z12"/>
  <c r="C78"/>
  <c r="AK78" s="1"/>
  <c r="E120"/>
  <c r="AK118"/>
  <c r="D111"/>
  <c r="AK97"/>
  <c r="AK71"/>
  <c r="F71"/>
  <c r="AK64"/>
  <c r="D37"/>
  <c r="AK36"/>
  <c r="AK35"/>
  <c r="AK34"/>
  <c r="D31"/>
  <c r="D29"/>
  <c r="D28"/>
  <c r="D25"/>
  <c r="AK24"/>
  <c r="AK22"/>
  <c r="E15"/>
  <c r="D110"/>
  <c r="AK110"/>
  <c r="AK103"/>
  <c r="AK105"/>
  <c r="AK102"/>
  <c r="AK99"/>
  <c r="S117"/>
  <c r="D115"/>
  <c r="AK122"/>
  <c r="C77"/>
  <c r="AK77" s="1"/>
  <c r="AK92"/>
  <c r="AK91"/>
  <c r="AK90"/>
  <c r="AK86"/>
  <c r="AK85"/>
  <c r="AK84"/>
  <c r="AK83"/>
  <c r="AK70"/>
  <c r="AK74"/>
  <c r="D73"/>
  <c r="AK67"/>
  <c r="AK31"/>
  <c r="AK29"/>
  <c r="AK28"/>
  <c r="AK23"/>
  <c r="AK19"/>
  <c r="J13"/>
  <c r="AD88"/>
  <c r="AD87" s="1"/>
  <c r="AD82"/>
  <c r="AD81"/>
  <c r="D79"/>
  <c r="P68"/>
  <c r="AK66"/>
  <c r="D124"/>
  <c r="AK124"/>
  <c r="C116"/>
  <c r="AK65"/>
  <c r="AB114"/>
  <c r="H114"/>
  <c r="D36"/>
  <c r="AE33"/>
  <c r="AE32" s="1"/>
  <c r="AD33"/>
  <c r="AD32" s="1"/>
  <c r="AC33"/>
  <c r="AC32" s="1"/>
  <c r="AB33"/>
  <c r="AB32" s="1"/>
  <c r="AA33"/>
  <c r="AA32" s="1"/>
  <c r="Z33"/>
  <c r="Z32" s="1"/>
  <c r="Y33"/>
  <c r="Y32"/>
  <c r="X33"/>
  <c r="X32" s="1"/>
  <c r="W33"/>
  <c r="V33"/>
  <c r="V32" s="1"/>
  <c r="U33"/>
  <c r="U32" s="1"/>
  <c r="S33"/>
  <c r="S32" s="1"/>
  <c r="R33"/>
  <c r="R32" s="1"/>
  <c r="Q33"/>
  <c r="Q32" s="1"/>
  <c r="P33"/>
  <c r="P32"/>
  <c r="O33"/>
  <c r="O32" s="1"/>
  <c r="N33"/>
  <c r="N32" s="1"/>
  <c r="M33"/>
  <c r="M32"/>
  <c r="L33"/>
  <c r="L32" s="1"/>
  <c r="K33"/>
  <c r="K32"/>
  <c r="J33"/>
  <c r="J32" s="1"/>
  <c r="I33"/>
  <c r="H33"/>
  <c r="W32"/>
  <c r="AE27"/>
  <c r="AE26" s="1"/>
  <c r="AD27"/>
  <c r="AD26" s="1"/>
  <c r="AC27"/>
  <c r="AC26" s="1"/>
  <c r="AB27"/>
  <c r="AB26" s="1"/>
  <c r="AA27"/>
  <c r="AA26" s="1"/>
  <c r="Z27"/>
  <c r="Z26" s="1"/>
  <c r="Y27"/>
  <c r="Y26" s="1"/>
  <c r="X27"/>
  <c r="X26" s="1"/>
  <c r="W27"/>
  <c r="W26"/>
  <c r="V27"/>
  <c r="V26" s="1"/>
  <c r="U27"/>
  <c r="U26"/>
  <c r="T27"/>
  <c r="T26" s="1"/>
  <c r="S27"/>
  <c r="S26" s="1"/>
  <c r="R27"/>
  <c r="R26" s="1"/>
  <c r="Q27"/>
  <c r="Q26" s="1"/>
  <c r="P27"/>
  <c r="P26" s="1"/>
  <c r="O27"/>
  <c r="O26" s="1"/>
  <c r="N27"/>
  <c r="N26" s="1"/>
  <c r="M27"/>
  <c r="M26" s="1"/>
  <c r="L27"/>
  <c r="L26" s="1"/>
  <c r="K27"/>
  <c r="K26" s="1"/>
  <c r="J27"/>
  <c r="J26" s="1"/>
  <c r="I27"/>
  <c r="H27"/>
  <c r="H59"/>
  <c r="V59"/>
  <c r="W59"/>
  <c r="W127" s="1"/>
  <c r="X59"/>
  <c r="Y59"/>
  <c r="Z59"/>
  <c r="AB59"/>
  <c r="AC59"/>
  <c r="AD59"/>
  <c r="R60"/>
  <c r="R128" s="1"/>
  <c r="S60"/>
  <c r="T60"/>
  <c r="U60"/>
  <c r="V60"/>
  <c r="W60"/>
  <c r="X60"/>
  <c r="Y60"/>
  <c r="Z60"/>
  <c r="AA60"/>
  <c r="AB60"/>
  <c r="AC60"/>
  <c r="AD60"/>
  <c r="V10"/>
  <c r="X10"/>
  <c r="Z10"/>
  <c r="AB10"/>
  <c r="AE10"/>
  <c r="AJ10" s="1"/>
  <c r="V11"/>
  <c r="X11"/>
  <c r="Z11"/>
  <c r="AB11"/>
  <c r="AE11"/>
  <c r="AJ11"/>
  <c r="H12"/>
  <c r="H9" s="1"/>
  <c r="I12"/>
  <c r="K12"/>
  <c r="L12"/>
  <c r="M12"/>
  <c r="N12"/>
  <c r="O12"/>
  <c r="P12"/>
  <c r="Q12"/>
  <c r="Q9" s="1"/>
  <c r="Q8" s="1"/>
  <c r="R12"/>
  <c r="S12"/>
  <c r="U12"/>
  <c r="V12"/>
  <c r="W12"/>
  <c r="X12"/>
  <c r="Y12"/>
  <c r="Y128" s="1"/>
  <c r="AA12"/>
  <c r="AB12"/>
  <c r="AB128" s="1"/>
  <c r="AC12"/>
  <c r="AE12"/>
  <c r="H13"/>
  <c r="I13"/>
  <c r="K13"/>
  <c r="L13"/>
  <c r="M13"/>
  <c r="M9" s="1"/>
  <c r="N13"/>
  <c r="O13"/>
  <c r="P13"/>
  <c r="Q13"/>
  <c r="R13"/>
  <c r="S13"/>
  <c r="U13"/>
  <c r="V13"/>
  <c r="W13"/>
  <c r="X13"/>
  <c r="Y13"/>
  <c r="Z13"/>
  <c r="AA13"/>
  <c r="AB13"/>
  <c r="AC13"/>
  <c r="AE13"/>
  <c r="H15"/>
  <c r="I15"/>
  <c r="J14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V15"/>
  <c r="V14" s="1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E14" s="1"/>
  <c r="H21"/>
  <c r="I21"/>
  <c r="J21"/>
  <c r="J20" s="1"/>
  <c r="K21"/>
  <c r="L21"/>
  <c r="L20" s="1"/>
  <c r="M21"/>
  <c r="M20"/>
  <c r="N21"/>
  <c r="N20" s="1"/>
  <c r="O21"/>
  <c r="P21"/>
  <c r="P20" s="1"/>
  <c r="Q21"/>
  <c r="Q20"/>
  <c r="R21"/>
  <c r="R20"/>
  <c r="S21"/>
  <c r="S20" s="1"/>
  <c r="T21"/>
  <c r="T20" s="1"/>
  <c r="U21"/>
  <c r="U20"/>
  <c r="V21"/>
  <c r="V20"/>
  <c r="W21"/>
  <c r="W20" s="1"/>
  <c r="X21"/>
  <c r="X20" s="1"/>
  <c r="Y21"/>
  <c r="Y20" s="1"/>
  <c r="Z21"/>
  <c r="Z20" s="1"/>
  <c r="AA21"/>
  <c r="AA20"/>
  <c r="AB21"/>
  <c r="AB20" s="1"/>
  <c r="AC21"/>
  <c r="AC20"/>
  <c r="AD21"/>
  <c r="AD20" s="1"/>
  <c r="AE21"/>
  <c r="AE20" s="1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D58"/>
  <c r="AD126" s="1"/>
  <c r="AE58"/>
  <c r="I59"/>
  <c r="J59"/>
  <c r="J127" s="1"/>
  <c r="K59"/>
  <c r="K127" s="1"/>
  <c r="L59"/>
  <c r="L127" s="1"/>
  <c r="M59"/>
  <c r="N59"/>
  <c r="N127" s="1"/>
  <c r="O59"/>
  <c r="P59"/>
  <c r="P127" s="1"/>
  <c r="Q59"/>
  <c r="R59"/>
  <c r="R127" s="1"/>
  <c r="S59"/>
  <c r="T59"/>
  <c r="T127" s="1"/>
  <c r="U59"/>
  <c r="AA59"/>
  <c r="AA127" s="1"/>
  <c r="AE59"/>
  <c r="H60"/>
  <c r="I60"/>
  <c r="J60"/>
  <c r="K60"/>
  <c r="L60"/>
  <c r="M60"/>
  <c r="M128"/>
  <c r="N60"/>
  <c r="N128" s="1"/>
  <c r="O60"/>
  <c r="O128" s="1"/>
  <c r="P60"/>
  <c r="P128" s="1"/>
  <c r="Q60"/>
  <c r="Q128" s="1"/>
  <c r="AE60"/>
  <c r="H61"/>
  <c r="I61"/>
  <c r="J61"/>
  <c r="J129" s="1"/>
  <c r="K61"/>
  <c r="L61"/>
  <c r="L129" s="1"/>
  <c r="M61"/>
  <c r="N61"/>
  <c r="N129" s="1"/>
  <c r="O61"/>
  <c r="O129" s="1"/>
  <c r="P61"/>
  <c r="P129"/>
  <c r="Q61"/>
  <c r="R61"/>
  <c r="S61"/>
  <c r="T61"/>
  <c r="T129" s="1"/>
  <c r="U61"/>
  <c r="V61"/>
  <c r="V129"/>
  <c r="W61"/>
  <c r="W57" s="1"/>
  <c r="W56" s="1"/>
  <c r="X61"/>
  <c r="Y61"/>
  <c r="Y129"/>
  <c r="Z61"/>
  <c r="AA61"/>
  <c r="AB61"/>
  <c r="AB129"/>
  <c r="AC61"/>
  <c r="AC129" s="1"/>
  <c r="AD61"/>
  <c r="AD129" s="1"/>
  <c r="AE61"/>
  <c r="AE129" s="1"/>
  <c r="H63"/>
  <c r="I63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R63"/>
  <c r="R62" s="1"/>
  <c r="S63"/>
  <c r="S62" s="1"/>
  <c r="T63"/>
  <c r="T62" s="1"/>
  <c r="U63"/>
  <c r="U62" s="1"/>
  <c r="V63"/>
  <c r="V62" s="1"/>
  <c r="W63"/>
  <c r="W62" s="1"/>
  <c r="X63"/>
  <c r="X62" s="1"/>
  <c r="Y63"/>
  <c r="Y62" s="1"/>
  <c r="Z63"/>
  <c r="Z62" s="1"/>
  <c r="AA63"/>
  <c r="AA62" s="1"/>
  <c r="AB63"/>
  <c r="AB62" s="1"/>
  <c r="AC63"/>
  <c r="AC62" s="1"/>
  <c r="AD63"/>
  <c r="AD62" s="1"/>
  <c r="AE63"/>
  <c r="AE62" s="1"/>
  <c r="H69"/>
  <c r="I69"/>
  <c r="J69"/>
  <c r="J68" s="1"/>
  <c r="K69"/>
  <c r="K68" s="1"/>
  <c r="L69"/>
  <c r="L68" s="1"/>
  <c r="M69"/>
  <c r="M68" s="1"/>
  <c r="N69"/>
  <c r="N68" s="1"/>
  <c r="O69"/>
  <c r="O68" s="1"/>
  <c r="H94"/>
  <c r="I94"/>
  <c r="J95"/>
  <c r="J94" s="1"/>
  <c r="K95"/>
  <c r="K94" s="1"/>
  <c r="L95"/>
  <c r="L94"/>
  <c r="M95"/>
  <c r="M94" s="1"/>
  <c r="N95"/>
  <c r="N94"/>
  <c r="O95"/>
  <c r="O94" s="1"/>
  <c r="P95"/>
  <c r="P94"/>
  <c r="Q95"/>
  <c r="Q94" s="1"/>
  <c r="R95"/>
  <c r="R94"/>
  <c r="S95"/>
  <c r="S94" s="1"/>
  <c r="U95"/>
  <c r="U94"/>
  <c r="V95"/>
  <c r="V94" s="1"/>
  <c r="W95"/>
  <c r="W94" s="1"/>
  <c r="X95"/>
  <c r="X94" s="1"/>
  <c r="Y95"/>
  <c r="Y94"/>
  <c r="Z95"/>
  <c r="Z94" s="1"/>
  <c r="AA95"/>
  <c r="AA94"/>
  <c r="AB95"/>
  <c r="AB94" s="1"/>
  <c r="AC95"/>
  <c r="AC94" s="1"/>
  <c r="AD95"/>
  <c r="AD94" s="1"/>
  <c r="AE95"/>
  <c r="AE94" s="1"/>
  <c r="H101"/>
  <c r="I101"/>
  <c r="J101"/>
  <c r="J100" s="1"/>
  <c r="K101"/>
  <c r="K100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/>
  <c r="Y101"/>
  <c r="Y100"/>
  <c r="Z101"/>
  <c r="Z100" s="1"/>
  <c r="AA101"/>
  <c r="AA100" s="1"/>
  <c r="AB101"/>
  <c r="AB100" s="1"/>
  <c r="AC101"/>
  <c r="AC100" s="1"/>
  <c r="AD101"/>
  <c r="AD100" s="1"/>
  <c r="AE101"/>
  <c r="AE100" s="1"/>
  <c r="H107"/>
  <c r="I107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U107"/>
  <c r="U106" s="1"/>
  <c r="V107"/>
  <c r="V106" s="1"/>
  <c r="W107"/>
  <c r="W106" s="1"/>
  <c r="X107"/>
  <c r="X106" s="1"/>
  <c r="Y107"/>
  <c r="Y106" s="1"/>
  <c r="Z107"/>
  <c r="Z106" s="1"/>
  <c r="AA107"/>
  <c r="AA106"/>
  <c r="AB107"/>
  <c r="AB106"/>
  <c r="AC107"/>
  <c r="AC106" s="1"/>
  <c r="AD107"/>
  <c r="AD106" s="1"/>
  <c r="AE107"/>
  <c r="AE106"/>
  <c r="I114"/>
  <c r="J114"/>
  <c r="J113" s="1"/>
  <c r="K114"/>
  <c r="K113" s="1"/>
  <c r="L114"/>
  <c r="L113" s="1"/>
  <c r="M114"/>
  <c r="M113" s="1"/>
  <c r="N114"/>
  <c r="N113" s="1"/>
  <c r="O114"/>
  <c r="O113"/>
  <c r="P114"/>
  <c r="P113" s="1"/>
  <c r="Q114"/>
  <c r="Q113" s="1"/>
  <c r="R114"/>
  <c r="R113" s="1"/>
  <c r="S114"/>
  <c r="S113" s="1"/>
  <c r="T114"/>
  <c r="T113" s="1"/>
  <c r="U114"/>
  <c r="U113"/>
  <c r="V114"/>
  <c r="V113" s="1"/>
  <c r="V112" s="1"/>
  <c r="W114"/>
  <c r="W113" s="1"/>
  <c r="X114"/>
  <c r="X113" s="1"/>
  <c r="Y114"/>
  <c r="Y113" s="1"/>
  <c r="Z114"/>
  <c r="Z113" s="1"/>
  <c r="AA114"/>
  <c r="AA113" s="1"/>
  <c r="AB113"/>
  <c r="AC114"/>
  <c r="AC113" s="1"/>
  <c r="AD114"/>
  <c r="AD113" s="1"/>
  <c r="AE114"/>
  <c r="AE113" s="1"/>
  <c r="H117"/>
  <c r="I117"/>
  <c r="I116" s="1"/>
  <c r="I112" s="1"/>
  <c r="J117"/>
  <c r="J116" s="1"/>
  <c r="K117"/>
  <c r="K116" s="1"/>
  <c r="L117"/>
  <c r="L116" s="1"/>
  <c r="M117"/>
  <c r="M116" s="1"/>
  <c r="N117"/>
  <c r="N116" s="1"/>
  <c r="O117"/>
  <c r="O116" s="1"/>
  <c r="P117"/>
  <c r="P116" s="1"/>
  <c r="Q117"/>
  <c r="Q116" s="1"/>
  <c r="R117"/>
  <c r="R116" s="1"/>
  <c r="S116"/>
  <c r="T117"/>
  <c r="T116" s="1"/>
  <c r="U117"/>
  <c r="U116" s="1"/>
  <c r="V117"/>
  <c r="V116" s="1"/>
  <c r="W117"/>
  <c r="W116" s="1"/>
  <c r="X117"/>
  <c r="X116" s="1"/>
  <c r="Y117"/>
  <c r="Y116"/>
  <c r="Z117"/>
  <c r="Z116" s="1"/>
  <c r="AA117"/>
  <c r="AA116" s="1"/>
  <c r="AB117"/>
  <c r="AB116"/>
  <c r="AC117"/>
  <c r="AC116" s="1"/>
  <c r="AD117"/>
  <c r="AD116" s="1"/>
  <c r="AE117"/>
  <c r="AE116" s="1"/>
  <c r="H120"/>
  <c r="I120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S120"/>
  <c r="S119" s="1"/>
  <c r="T120"/>
  <c r="U120"/>
  <c r="U119" s="1"/>
  <c r="V120"/>
  <c r="V119" s="1"/>
  <c r="W120"/>
  <c r="W119" s="1"/>
  <c r="X120"/>
  <c r="X119" s="1"/>
  <c r="Y120"/>
  <c r="Y119" s="1"/>
  <c r="Z120"/>
  <c r="Z119" s="1"/>
  <c r="AA120"/>
  <c r="AA119" s="1"/>
  <c r="AB120"/>
  <c r="AB119" s="1"/>
  <c r="AC120"/>
  <c r="AC119" s="1"/>
  <c r="AD120"/>
  <c r="AD119" s="1"/>
  <c r="AE120"/>
  <c r="AE119" s="1"/>
  <c r="AE128"/>
  <c r="AE127"/>
  <c r="AE126"/>
  <c r="AC128"/>
  <c r="AC127"/>
  <c r="AC126"/>
  <c r="AB126"/>
  <c r="AA126"/>
  <c r="Z128"/>
  <c r="Y127"/>
  <c r="Y126"/>
  <c r="X126"/>
  <c r="W126"/>
  <c r="V128"/>
  <c r="V126"/>
  <c r="U128"/>
  <c r="U126"/>
  <c r="T126"/>
  <c r="S129"/>
  <c r="S128"/>
  <c r="S126"/>
  <c r="R126"/>
  <c r="Q127"/>
  <c r="Q126"/>
  <c r="P126"/>
  <c r="O127"/>
  <c r="O126"/>
  <c r="N126"/>
  <c r="M127"/>
  <c r="M126"/>
  <c r="L126"/>
  <c r="K129"/>
  <c r="K128"/>
  <c r="K126"/>
  <c r="J126"/>
  <c r="H126"/>
  <c r="D97"/>
  <c r="D74"/>
  <c r="B118"/>
  <c r="B117" s="1"/>
  <c r="D23"/>
  <c r="D22"/>
  <c r="AC58"/>
  <c r="D72"/>
  <c r="D17"/>
  <c r="B15"/>
  <c r="B14" s="1"/>
  <c r="B114"/>
  <c r="B113" s="1"/>
  <c r="D122"/>
  <c r="D121"/>
  <c r="D108"/>
  <c r="D105"/>
  <c r="D99"/>
  <c r="D65"/>
  <c r="D64"/>
  <c r="D11"/>
  <c r="B74"/>
  <c r="B107"/>
  <c r="B106" s="1"/>
  <c r="D98"/>
  <c r="G123"/>
  <c r="G118"/>
  <c r="E114"/>
  <c r="AD57"/>
  <c r="AD56" s="1"/>
  <c r="AC9"/>
  <c r="AC8" s="1"/>
  <c r="W9"/>
  <c r="W8" s="1"/>
  <c r="S9"/>
  <c r="S8" s="1"/>
  <c r="O9"/>
  <c r="O8" s="1"/>
  <c r="K9"/>
  <c r="K8" s="1"/>
  <c r="V9"/>
  <c r="V8" s="1"/>
  <c r="P9"/>
  <c r="P8" s="1"/>
  <c r="N9"/>
  <c r="N8" s="1"/>
  <c r="J9"/>
  <c r="J8" s="1"/>
  <c r="AB9"/>
  <c r="AB8" s="1"/>
  <c r="H57"/>
  <c r="E63"/>
  <c r="E62" s="1"/>
  <c r="D104"/>
  <c r="D67"/>
  <c r="D61" s="1"/>
  <c r="I119"/>
  <c r="I113"/>
  <c r="I106"/>
  <c r="I93" s="1"/>
  <c r="I100"/>
  <c r="I68"/>
  <c r="H68"/>
  <c r="F123"/>
  <c r="I20"/>
  <c r="H113"/>
  <c r="H20"/>
  <c r="I62"/>
  <c r="Q57"/>
  <c r="Q56" s="1"/>
  <c r="Q129"/>
  <c r="M129"/>
  <c r="M57"/>
  <c r="M56" s="1"/>
  <c r="L57"/>
  <c r="L56"/>
  <c r="I32"/>
  <c r="H14"/>
  <c r="H26"/>
  <c r="D114"/>
  <c r="D113" s="1"/>
  <c r="Y57"/>
  <c r="Y56" s="1"/>
  <c r="AE57"/>
  <c r="AE56"/>
  <c r="AB57"/>
  <c r="AB56" s="1"/>
  <c r="E51"/>
  <c r="E50" s="1"/>
  <c r="E45"/>
  <c r="E44" s="1"/>
  <c r="C45"/>
  <c r="C44" s="1"/>
  <c r="E39"/>
  <c r="E38" s="1"/>
  <c r="B39"/>
  <c r="B38" s="1"/>
  <c r="F72"/>
  <c r="C21"/>
  <c r="C20" s="1"/>
  <c r="D70"/>
  <c r="O57"/>
  <c r="O56" s="1"/>
  <c r="B27"/>
  <c r="B26" s="1"/>
  <c r="J128"/>
  <c r="B10"/>
  <c r="W128"/>
  <c r="D52"/>
  <c r="F115"/>
  <c r="D103"/>
  <c r="E101"/>
  <c r="E100" s="1"/>
  <c r="B51"/>
  <c r="B50" s="1"/>
  <c r="I127"/>
  <c r="U127"/>
  <c r="G117"/>
  <c r="X128"/>
  <c r="D71"/>
  <c r="E27"/>
  <c r="F27" s="1"/>
  <c r="F26" s="1"/>
  <c r="D35"/>
  <c r="E82"/>
  <c r="E81" s="1"/>
  <c r="C82"/>
  <c r="C81" s="1"/>
  <c r="N57"/>
  <c r="N56"/>
  <c r="T57"/>
  <c r="T56" s="1"/>
  <c r="I128"/>
  <c r="I129"/>
  <c r="L9"/>
  <c r="L8" s="1"/>
  <c r="L128"/>
  <c r="AJ117"/>
  <c r="I38"/>
  <c r="AH63"/>
  <c r="H62"/>
  <c r="Z129"/>
  <c r="H129"/>
  <c r="AH61"/>
  <c r="I14"/>
  <c r="C101"/>
  <c r="C100" s="1"/>
  <c r="AK104"/>
  <c r="AH60"/>
  <c r="AH117"/>
  <c r="AJ107"/>
  <c r="X129"/>
  <c r="C68"/>
  <c r="AK37"/>
  <c r="H50"/>
  <c r="AH10"/>
  <c r="K20"/>
  <c r="AK108"/>
  <c r="C39"/>
  <c r="C38" s="1"/>
  <c r="AH45"/>
  <c r="AJ58"/>
  <c r="AH51"/>
  <c r="H119"/>
  <c r="AJ63"/>
  <c r="X9"/>
  <c r="X8" s="1"/>
  <c r="C14"/>
  <c r="AH39"/>
  <c r="C63"/>
  <c r="AK63" s="1"/>
  <c r="AH80"/>
  <c r="AK17"/>
  <c r="C95"/>
  <c r="G95" s="1"/>
  <c r="D34"/>
  <c r="H38"/>
  <c r="AK72"/>
  <c r="AK40"/>
  <c r="I26"/>
  <c r="I87"/>
  <c r="H75"/>
  <c r="E56"/>
  <c r="AK111"/>
  <c r="D66"/>
  <c r="G115"/>
  <c r="C27"/>
  <c r="C26" s="1"/>
  <c r="AH95"/>
  <c r="C51"/>
  <c r="AK51" s="1"/>
  <c r="U87"/>
  <c r="AJ88"/>
  <c r="E107"/>
  <c r="AK25"/>
  <c r="C114"/>
  <c r="C120"/>
  <c r="C119" s="1"/>
  <c r="AK121"/>
  <c r="U57"/>
  <c r="U56" s="1"/>
  <c r="AK18"/>
  <c r="Y75"/>
  <c r="AK49"/>
  <c r="D118"/>
  <c r="D117" s="1"/>
  <c r="D116" s="1"/>
  <c r="AK98"/>
  <c r="D47"/>
  <c r="D30"/>
  <c r="D27" s="1"/>
  <c r="D26" s="1"/>
  <c r="H106"/>
  <c r="AK109"/>
  <c r="D18"/>
  <c r="D15" s="1"/>
  <c r="D14" s="1"/>
  <c r="E26"/>
  <c r="E113"/>
  <c r="G27"/>
  <c r="G26" s="1"/>
  <c r="AK27"/>
  <c r="AD76"/>
  <c r="AD75" s="1"/>
  <c r="T87"/>
  <c r="T94"/>
  <c r="C60" l="1"/>
  <c r="AA57"/>
  <c r="AA56" s="1"/>
  <c r="H81"/>
  <c r="H87"/>
  <c r="Q7"/>
  <c r="C79"/>
  <c r="B61"/>
  <c r="E61"/>
  <c r="E129" s="1"/>
  <c r="C59"/>
  <c r="C127" s="1"/>
  <c r="AD128"/>
  <c r="AH128" s="1"/>
  <c r="C61"/>
  <c r="AA9"/>
  <c r="AA8" s="1"/>
  <c r="AH13"/>
  <c r="E13"/>
  <c r="AD112"/>
  <c r="Z57"/>
  <c r="Z56" s="1"/>
  <c r="R57"/>
  <c r="R56" s="1"/>
  <c r="AH58"/>
  <c r="AJ27"/>
  <c r="H100"/>
  <c r="AJ60"/>
  <c r="S57"/>
  <c r="S56" s="1"/>
  <c r="S7" s="1"/>
  <c r="E58"/>
  <c r="Z127"/>
  <c r="AJ32"/>
  <c r="AD127"/>
  <c r="AA93"/>
  <c r="C58"/>
  <c r="AJ21"/>
  <c r="AH33"/>
  <c r="H44"/>
  <c r="L7"/>
  <c r="H56"/>
  <c r="AJ61"/>
  <c r="E60"/>
  <c r="D60" s="1"/>
  <c r="E59"/>
  <c r="X127"/>
  <c r="D80"/>
  <c r="G114"/>
  <c r="C113"/>
  <c r="C112" s="1"/>
  <c r="T106"/>
  <c r="B95"/>
  <c r="B94" s="1"/>
  <c r="C62"/>
  <c r="AK44"/>
  <c r="B45"/>
  <c r="B44" s="1"/>
  <c r="B11"/>
  <c r="AH11"/>
  <c r="D39"/>
  <c r="D38" s="1"/>
  <c r="T128"/>
  <c r="B33"/>
  <c r="B32" s="1"/>
  <c r="T32"/>
  <c r="AD9"/>
  <c r="AD8" s="1"/>
  <c r="B21"/>
  <c r="B20" s="1"/>
  <c r="B116"/>
  <c r="F117"/>
  <c r="AJ26"/>
  <c r="W7"/>
  <c r="F116"/>
  <c r="AK81"/>
  <c r="AH126"/>
  <c r="R9"/>
  <c r="R8" s="1"/>
  <c r="R7" s="1"/>
  <c r="AB112"/>
  <c r="N75"/>
  <c r="Q112"/>
  <c r="C128"/>
  <c r="E88"/>
  <c r="AH27"/>
  <c r="B63"/>
  <c r="T76"/>
  <c r="T75" s="1"/>
  <c r="AH120"/>
  <c r="P57"/>
  <c r="D63"/>
  <c r="D62" s="1"/>
  <c r="D56" s="1"/>
  <c r="AH114"/>
  <c r="AJ51"/>
  <c r="AJ95"/>
  <c r="AJ120"/>
  <c r="E21"/>
  <c r="F113"/>
  <c r="AA112"/>
  <c r="AC93"/>
  <c r="I57"/>
  <c r="AK58"/>
  <c r="B13"/>
  <c r="F13" s="1"/>
  <c r="C13"/>
  <c r="G13" s="1"/>
  <c r="V127"/>
  <c r="B101"/>
  <c r="B100" s="1"/>
  <c r="AJ50"/>
  <c r="AH82"/>
  <c r="D76"/>
  <c r="D75" s="1"/>
  <c r="AJ13"/>
  <c r="AJ15"/>
  <c r="AH12"/>
  <c r="AH101"/>
  <c r="AJ12"/>
  <c r="B59"/>
  <c r="B127" s="1"/>
  <c r="D101"/>
  <c r="D100" s="1"/>
  <c r="AE9"/>
  <c r="AE8" s="1"/>
  <c r="AE7" s="1"/>
  <c r="F114"/>
  <c r="U112"/>
  <c r="U125" s="1"/>
  <c r="H128"/>
  <c r="H127"/>
  <c r="B69"/>
  <c r="B68" s="1"/>
  <c r="T9"/>
  <c r="C10"/>
  <c r="C126" s="1"/>
  <c r="B88"/>
  <c r="B87" s="1"/>
  <c r="B58"/>
  <c r="B126" s="1"/>
  <c r="F126" s="1"/>
  <c r="AK117"/>
  <c r="AJ101"/>
  <c r="AJ69"/>
  <c r="AJ82"/>
  <c r="X57"/>
  <c r="X56" s="1"/>
  <c r="AJ45"/>
  <c r="AH15"/>
  <c r="AH59"/>
  <c r="G82"/>
  <c r="D69"/>
  <c r="D68" s="1"/>
  <c r="J57"/>
  <c r="J56" s="1"/>
  <c r="I9"/>
  <c r="I8" s="1"/>
  <c r="AJ100"/>
  <c r="I126"/>
  <c r="AJ126" s="1"/>
  <c r="Y112"/>
  <c r="AK61"/>
  <c r="V57"/>
  <c r="U9"/>
  <c r="U8" s="1"/>
  <c r="U7" s="1"/>
  <c r="Z9"/>
  <c r="Z8" s="1"/>
  <c r="AK89"/>
  <c r="F15"/>
  <c r="C11"/>
  <c r="AK11" s="1"/>
  <c r="AB7"/>
  <c r="AH76"/>
  <c r="AJ76"/>
  <c r="F107"/>
  <c r="AH107"/>
  <c r="AH88"/>
  <c r="AJ59"/>
  <c r="AJ14"/>
  <c r="B82"/>
  <c r="B81" s="1"/>
  <c r="F81" s="1"/>
  <c r="Y9"/>
  <c r="Y8" s="1"/>
  <c r="Y7" s="1"/>
  <c r="AH26"/>
  <c r="AH20"/>
  <c r="S127"/>
  <c r="AJ127" s="1"/>
  <c r="AA128"/>
  <c r="X112"/>
  <c r="AB127"/>
  <c r="AH79"/>
  <c r="B60"/>
  <c r="AJ114"/>
  <c r="AH21"/>
  <c r="AJ39"/>
  <c r="B12"/>
  <c r="D82"/>
  <c r="D81" s="1"/>
  <c r="AA129"/>
  <c r="AH14"/>
  <c r="N7"/>
  <c r="W129"/>
  <c r="Y93"/>
  <c r="R129"/>
  <c r="AH129" s="1"/>
  <c r="B77"/>
  <c r="AJ33"/>
  <c r="C94"/>
  <c r="G94" s="1"/>
  <c r="E76"/>
  <c r="D88"/>
  <c r="D87" s="1"/>
  <c r="G81"/>
  <c r="D33"/>
  <c r="D32" s="1"/>
  <c r="AH50"/>
  <c r="AH69"/>
  <c r="AJ38"/>
  <c r="AC57"/>
  <c r="AC56" s="1"/>
  <c r="AC7" s="1"/>
  <c r="K57"/>
  <c r="K56" s="1"/>
  <c r="K7" s="1"/>
  <c r="F118"/>
  <c r="M112"/>
  <c r="X93"/>
  <c r="C107"/>
  <c r="C106" s="1"/>
  <c r="O20"/>
  <c r="AJ20" s="1"/>
  <c r="E12"/>
  <c r="D12" s="1"/>
  <c r="D9" s="1"/>
  <c r="D8" s="1"/>
  <c r="D24"/>
  <c r="D21" s="1"/>
  <c r="D20" s="1"/>
  <c r="B78"/>
  <c r="AJ81"/>
  <c r="AJ87"/>
  <c r="F86"/>
  <c r="U129"/>
  <c r="D120"/>
  <c r="D119" s="1"/>
  <c r="D112" s="1"/>
  <c r="AK116"/>
  <c r="G116"/>
  <c r="AK114"/>
  <c r="E106"/>
  <c r="F106" s="1"/>
  <c r="AK100"/>
  <c r="AK101"/>
  <c r="F95"/>
  <c r="D95"/>
  <c r="D94" s="1"/>
  <c r="AK95"/>
  <c r="C50"/>
  <c r="AK50" s="1"/>
  <c r="AK45"/>
  <c r="AK39"/>
  <c r="AK38"/>
  <c r="AK26"/>
  <c r="G15"/>
  <c r="G69"/>
  <c r="AJ128"/>
  <c r="W112"/>
  <c r="AK88"/>
  <c r="G88"/>
  <c r="G80"/>
  <c r="F80"/>
  <c r="AK82"/>
  <c r="AJ129"/>
  <c r="AJ75"/>
  <c r="AK80"/>
  <c r="AH100"/>
  <c r="D58"/>
  <c r="D126" s="1"/>
  <c r="M8"/>
  <c r="M7" s="1"/>
  <c r="AH75"/>
  <c r="X7"/>
  <c r="AA7"/>
  <c r="AA125" s="1"/>
  <c r="O7"/>
  <c r="Z112"/>
  <c r="R112"/>
  <c r="U93"/>
  <c r="Q93"/>
  <c r="Q125" s="1"/>
  <c r="M93"/>
  <c r="AE93"/>
  <c r="AB93"/>
  <c r="O112"/>
  <c r="AJ116"/>
  <c r="J112"/>
  <c r="AH113"/>
  <c r="AH94"/>
  <c r="J93"/>
  <c r="AH68"/>
  <c r="J7"/>
  <c r="AH62"/>
  <c r="V56"/>
  <c r="V7" s="1"/>
  <c r="D13"/>
  <c r="D129" s="1"/>
  <c r="E119"/>
  <c r="AK119" s="1"/>
  <c r="AK120"/>
  <c r="G120"/>
  <c r="AH44"/>
  <c r="T8"/>
  <c r="C32"/>
  <c r="AK79"/>
  <c r="C76"/>
  <c r="S112"/>
  <c r="P112"/>
  <c r="AH106"/>
  <c r="V93"/>
  <c r="R93"/>
  <c r="N93"/>
  <c r="Z93"/>
  <c r="Z7"/>
  <c r="K112"/>
  <c r="AJ113"/>
  <c r="K93"/>
  <c r="AJ106"/>
  <c r="S93"/>
  <c r="AJ94"/>
  <c r="AH127"/>
  <c r="AK15"/>
  <c r="E14"/>
  <c r="F14" s="1"/>
  <c r="AH81"/>
  <c r="AJ119"/>
  <c r="AE112"/>
  <c r="N112"/>
  <c r="W93"/>
  <c r="O93"/>
  <c r="AJ68"/>
  <c r="AJ62"/>
  <c r="B76"/>
  <c r="AH38"/>
  <c r="I56"/>
  <c r="B129"/>
  <c r="F129" s="1"/>
  <c r="B9"/>
  <c r="B8" s="1"/>
  <c r="D107"/>
  <c r="D106" s="1"/>
  <c r="D93" s="1"/>
  <c r="E68"/>
  <c r="F68" s="1"/>
  <c r="AK69"/>
  <c r="AC112"/>
  <c r="Y125"/>
  <c r="L112"/>
  <c r="T93"/>
  <c r="P93"/>
  <c r="L93"/>
  <c r="AD93"/>
  <c r="AD7"/>
  <c r="AJ44"/>
  <c r="AH87"/>
  <c r="AK16"/>
  <c r="E33"/>
  <c r="G33" s="1"/>
  <c r="D48"/>
  <c r="D45" s="1"/>
  <c r="D44" s="1"/>
  <c r="D54"/>
  <c r="AK43"/>
  <c r="B128"/>
  <c r="AK42"/>
  <c r="H8"/>
  <c r="H116"/>
  <c r="H32"/>
  <c r="AK53"/>
  <c r="D55"/>
  <c r="T119"/>
  <c r="B120"/>
  <c r="E128" l="1"/>
  <c r="F128" s="1"/>
  <c r="H93"/>
  <c r="AJ57"/>
  <c r="D7"/>
  <c r="AK12"/>
  <c r="AK13"/>
  <c r="AJ56"/>
  <c r="F60"/>
  <c r="E9"/>
  <c r="AD125"/>
  <c r="AH9"/>
  <c r="AB125"/>
  <c r="X125"/>
  <c r="G107"/>
  <c r="AK107"/>
  <c r="B93"/>
  <c r="AK94"/>
  <c r="C93"/>
  <c r="C56"/>
  <c r="AK56" s="1"/>
  <c r="AK62"/>
  <c r="AC125"/>
  <c r="T7"/>
  <c r="G9"/>
  <c r="O125"/>
  <c r="E93"/>
  <c r="F69"/>
  <c r="P56"/>
  <c r="P7" s="1"/>
  <c r="P125" s="1"/>
  <c r="AE125"/>
  <c r="AK106"/>
  <c r="AJ9"/>
  <c r="F82"/>
  <c r="B62"/>
  <c r="F63"/>
  <c r="AH57"/>
  <c r="V125"/>
  <c r="B57"/>
  <c r="F88"/>
  <c r="E87"/>
  <c r="G76"/>
  <c r="F76"/>
  <c r="E75"/>
  <c r="D128"/>
  <c r="E20"/>
  <c r="AK20" s="1"/>
  <c r="AK21"/>
  <c r="M125"/>
  <c r="G119"/>
  <c r="G113"/>
  <c r="AK113"/>
  <c r="G106"/>
  <c r="D51"/>
  <c r="D50" s="1"/>
  <c r="E32"/>
  <c r="AK32" s="1"/>
  <c r="F33"/>
  <c r="F9"/>
  <c r="G14"/>
  <c r="G68"/>
  <c r="D125"/>
  <c r="W125"/>
  <c r="AK59"/>
  <c r="AK14"/>
  <c r="AK10"/>
  <c r="E127"/>
  <c r="D59"/>
  <c r="D127" s="1"/>
  <c r="AH93"/>
  <c r="L125"/>
  <c r="C57"/>
  <c r="C129"/>
  <c r="Z125"/>
  <c r="AK60"/>
  <c r="H7"/>
  <c r="AH8"/>
  <c r="E8"/>
  <c r="AH56"/>
  <c r="AK68"/>
  <c r="B75"/>
  <c r="K125"/>
  <c r="AK76"/>
  <c r="C75"/>
  <c r="AK75" s="1"/>
  <c r="AJ93"/>
  <c r="J125"/>
  <c r="R125"/>
  <c r="E57"/>
  <c r="F57" s="1"/>
  <c r="I7"/>
  <c r="AH32"/>
  <c r="AH116"/>
  <c r="H112"/>
  <c r="H125" s="1"/>
  <c r="G112"/>
  <c r="N125"/>
  <c r="S125"/>
  <c r="AK33"/>
  <c r="AJ8"/>
  <c r="F120"/>
  <c r="B119"/>
  <c r="T112"/>
  <c r="AH119"/>
  <c r="AK128" l="1"/>
  <c r="F8"/>
  <c r="E7"/>
  <c r="AK93"/>
  <c r="F93"/>
  <c r="E125"/>
  <c r="G93"/>
  <c r="T125"/>
  <c r="F87"/>
  <c r="AK87"/>
  <c r="G87"/>
  <c r="G75"/>
  <c r="F75"/>
  <c r="B56"/>
  <c r="F56" s="1"/>
  <c r="F62"/>
  <c r="D57"/>
  <c r="AK112"/>
  <c r="AK129"/>
  <c r="G129"/>
  <c r="AK126"/>
  <c r="G126"/>
  <c r="F127"/>
  <c r="G127"/>
  <c r="B7"/>
  <c r="AH7"/>
  <c r="C8"/>
  <c r="AK9"/>
  <c r="AK127"/>
  <c r="AK57"/>
  <c r="I125"/>
  <c r="AJ125" s="1"/>
  <c r="AJ7"/>
  <c r="G128"/>
  <c r="F119"/>
  <c r="B112"/>
  <c r="AH112"/>
  <c r="AH125" l="1"/>
  <c r="AK8"/>
  <c r="G8"/>
  <c r="F7"/>
  <c r="G7"/>
  <c r="AK7"/>
  <c r="F125"/>
  <c r="F112"/>
  <c r="G125" l="1"/>
  <c r="AK125"/>
</calcChain>
</file>

<file path=xl/sharedStrings.xml><?xml version="1.0" encoding="utf-8"?>
<sst xmlns="http://schemas.openxmlformats.org/spreadsheetml/2006/main" count="214" uniqueCount="97">
  <si>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</si>
  <si>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</si>
  <si>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</si>
  <si>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</si>
  <si>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</si>
  <si>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</si>
  <si>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</si>
  <si>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</si>
  <si>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</si>
  <si>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</si>
  <si>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</si>
  <si>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</si>
  <si>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</si>
  <si>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</si>
  <si>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</si>
  <si>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</si>
  <si>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</si>
  <si>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</si>
  <si>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</si>
  <si>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</si>
  <si>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</si>
  <si>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</si>
  <si>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</si>
  <si>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</si>
  <si>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</si>
  <si>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</si>
  <si>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</si>
  <si>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</si>
  <si>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</si>
  <si>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</si>
  <si>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</si>
  <si>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</si>
  <si>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</si>
  <si>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</si>
  <si>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</si>
  <si>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</si>
  <si>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</si>
  <si>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</si>
  <si>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</si>
  <si>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</si>
  <si>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</si>
  <si>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</si>
  <si>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</si>
  <si>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</si>
  <si>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</si>
  <si>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</si>
  <si>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</si>
  <si>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бюджет города Когалыма (101, 104 направление)</t>
  </si>
  <si>
    <t>бюджет города Когалыма (104 направление)</t>
  </si>
  <si>
    <t>2018 год</t>
  </si>
  <si>
    <t>Рутковская Анна Николаевна, 93852</t>
  </si>
  <si>
    <t>Близнюк Оксана Сергеевна, 93803;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</si>
  <si>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</si>
  <si>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</si>
  <si>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</si>
  <si>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</si>
  <si>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</si>
  <si>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</si>
  <si>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 xml:space="preserve">Исполнителем направлены акты оказанных услуг от 29.06.2018. 
13.07.2018 прошла оплата по контракту
</t>
  </si>
  <si>
    <t>бюджет города Когалыма (101 направление)</t>
  </si>
  <si>
    <t>бюджет автономного округа (999 направление)</t>
  </si>
  <si>
    <t>Заключен контракт №КОГ-3/18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</si>
  <si>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>Заключен контракт №КОГ-4/18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</si>
  <si>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 xml:space="preserve">Кузьменков Павел Александрович, 93782; </t>
  </si>
  <si>
    <t>Сухарева Анна Викторовна,93873</t>
  </si>
  <si>
    <t>Касимова Алина Ринатовна,93824</t>
  </si>
  <si>
    <t>1.4. Основное мероприятие "Строительство жилых домов на территории города Когалыма"</t>
  </si>
  <si>
    <t xml:space="preserve"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 суда Западно-Сибирского округа (г. Тюмень). Дело № А75-14096/2017 от 27.06.2018 вышеуказанные решения отменены, дело направлено на повторное рассмотрение.
 </t>
  </si>
  <si>
    <t>Сенив Игорь Михайлович, 93549</t>
  </si>
  <si>
    <t xml:space="preserve">Заключен муниципальный контракт от 21.08.2018 №018730013718000169-0210863-02 на сумму 910 174,82 рубля на оказание услуг по разработке проекта планировки и межевания территории под индивидуальное жилищное строительство в городе Когалыме.
Срок оказания услуг – до 31.12.2018
</t>
  </si>
  <si>
    <t xml:space="preserve"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Когалыме.
Плановые ассигнования остались на июле в связи с перераспределением на данное мероприятие экономии, образовавшейся в июле.
По условиям муниципального контракта оплата проводится после подписания акта оказанных услуг.
Срок оказания услуг – до 01.11.2018
</t>
  </si>
  <si>
    <t xml:space="preserve">Заключен муниципальный контракт от 15.08.2018 №018730013718000163-0210863-02 на сумму 685 266,57 рублей на оказание услуг по разработке проекта планировки и межевания территории 12 микрорайона в городе Когалыме.
Срок оказания услуг – до 15.10.2018
</t>
  </si>
  <si>
    <t>Комплексный план (сетевой график) на 01.10.2018</t>
  </si>
  <si>
    <t>План на 01.10.2018</t>
  </si>
  <si>
    <t>Профинансировано на 01.10.2018</t>
  </si>
  <si>
    <t>Кассовый расход на 01.10.2018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</si>
  <si>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 Оплата по контрактам произведена в полном объеме, запланированном к достижению по состоянию на 01.10.2018г.
Произведено выделение плановых ассигнований в соответствии с уведомлением Депфина ХМАО-Югры от 29.06.2018 бюджету МО, в размере 47 431,1 тыс. рублей.</t>
  </si>
  <si>
    <t>1. Плановые ассигнования в сумме 6700,00 руб. не профинансировано окружным бюджетом в полном объеме;
2. В сентябре 2018г. сокращены плановые ассигнования на сумму 3000 руб.(служебная записка зам.начальника отдела ФЭОиК от 24.09.2018 №31-вн-580 Е.А.Пискорской).</t>
  </si>
  <si>
    <t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Работы по I этапу (инженерные изыскания,корректировка проектной документации, государственная экспертиза) ведутся, срок выполнения работ 31.10.2018 согласно МК.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 суда Западно-Сибирского округа (г. Тюмень). Дело № А75-14096/2017 от 27.06.2018 вышеуказанные решения отменены, дело направлено на повторное рассмотрение по решению кассационной инстанции города Тюмени.</t>
  </si>
  <si>
    <t xml:space="preserve"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- оплата произведена по факту объема оказанных услуг;             </t>
  </si>
  <si>
    <t>По состоянию на 01.10.2018 в списке молодых семей, претендующих на получение меры государственной поддержки  по городу Когалыму состоят 26 семей. В 2018 году в соответствии с условиями муниципальной программы запланировано предоставление мер государственной поддрежки 3 молодым семьям, 2 семьям средства перечислены. 1 семье выдано свидетельство, подписано дополнительное соглашение на предоставление субсидии из бюджета, исполнение планируется до конца 3 квартала 2018г. В связи с исключением 2 семей из списка была произведена замена на другую семью.</t>
  </si>
  <si>
    <t xml:space="preserve">Заключен муниципальный контракт от 28.08.2018 №018730013718000171-0210863-02 на сумму 3 975 881,69 рубль на выполнение работ по устанровлению границ зон затопления, подтопления на территории города Когалыма.
Срок оказания услуг – до 30.11.2018
</t>
  </si>
  <si>
    <t xml:space="preserve">Заключен муниципальный контракт от 11.09.2018 №018730013718000185-0210863-01 на сумму 673 484,43 рубля на выполнение оказание услуг по разработке проекта планировки и межевания территории 16 микрорайона в городе Когалыме.
Срок оказания услуг – до 17.12.2018
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</si>
  <si>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01.10.2018 состоят 18 человек.  В 2018 году в списке изъявивших желание на получение субсидии  числится 4 ветерана боевых действий и 2 инвалида. В число получателей было включено 4 ветерана боевых действий и 2 инвалида:  2-м ветеранам боевых действий и 2 инвалидам были выданы гаранттийные письма, 1 ветеран боевых действий отказалса от получения субсидии в текущем году. 1 ветеран боевых действий получил жилое прмещение по ДСН во внеочередном порядке.</t>
  </si>
  <si>
    <t>1.1.5. Наименование подмероприятия: "Внесение изменений в проект планировки и межевания территории по улице Сибирская"</t>
  </si>
  <si>
    <t>1.1.3. "Разработка проекта планировки и межевания территории в районе ул. Южная за р. Кирилл под индивидуальное жилищное строительство"</t>
  </si>
  <si>
    <t>1.1.2.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</si>
  <si>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1.1.4.  "Внесение изменений в правила землепользования и застройки города Когалыма"</t>
  </si>
  <si>
    <t>п.п.1.1.6.  "Разработка проекта планировки и межевания территории 12 микрорайона"</t>
  </si>
  <si>
    <t>п.п. 1.1.7 "Внесение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подтопления"</t>
  </si>
  <si>
    <t>п.п. 1.1.9  "Разработка проекта планировки и межевания территории 16 микрорайона"</t>
  </si>
  <si>
    <t xml:space="preserve">1.2."Проектирование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</si>
  <si>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>1.2.1.
"Магистральные и внутриквартальные инженерные сети застройки жилыми домами поселка Пионерный города Когалыма"</t>
  </si>
  <si>
    <t>Исполняющий обязанности начальника управления по жилищной политике Администрации города Когалыма</t>
  </si>
  <si>
    <t>Т.Н.Стригина</t>
  </si>
  <si>
    <t>1.4.1. Строительство объекта: "Трехэтажный жилой дом № 3 по ул. Комсомольской"</t>
  </si>
  <si>
    <t>1.4.2. Строительство объекта: "Трехэтажный жилой дом № 4 по ул. Комсомольской"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</si>
</sst>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0_ ;[Red]\-#,##0.00\ "/>
  </numFmts>
  <fonts count="19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165" fontId="3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justify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7" fontId="3" fillId="2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justify" vertical="top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2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justify" vertical="center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10" xfId="0" applyNumberFormat="1" applyFont="1" applyFill="1" applyBorder="1" applyAlignment="1">
      <alignment horizontal="justify" vertical="center" wrapText="1"/>
    </xf>
    <xf numFmtId="166" fontId="3" fillId="0" borderId="11" xfId="0" applyNumberFormat="1" applyFont="1" applyFill="1" applyBorder="1" applyAlignment="1">
      <alignment horizontal="justify" vertical="center" wrapText="1"/>
    </xf>
    <xf numFmtId="166" fontId="3" fillId="0" borderId="3" xfId="0" applyNumberFormat="1" applyFont="1" applyFill="1" applyBorder="1" applyAlignment="1">
      <alignment horizontal="justify" vertical="center" wrapText="1"/>
    </xf>
    <xf numFmtId="166" fontId="3" fillId="0" borderId="4" xfId="0" applyNumberFormat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19" sqref="H19"/>
    </sheetView>
  </sheetViews>
  <sheetFormatPr defaultColWidth="9.140625" defaultRowHeight="12.75"/>
  <cols>
    <col min="1" max="16384" width="9.140625" style="1"/>
  </cols>
  <sheetData>
    <row r="1" spans="1:9" ht="18.75">
      <c r="A1" s="79"/>
      <c r="B1" s="79"/>
    </row>
    <row r="10" spans="1:9" ht="23.25">
      <c r="A10" s="80" t="s">
        <v>25</v>
      </c>
      <c r="B10" s="80"/>
      <c r="C10" s="80"/>
      <c r="D10" s="80"/>
      <c r="E10" s="80"/>
      <c r="F10" s="80"/>
      <c r="G10" s="80"/>
      <c r="H10" s="80"/>
      <c r="I10" s="80"/>
    </row>
    <row r="11" spans="1:9" ht="23.25">
      <c r="A11" s="80" t="s">
        <v>21</v>
      </c>
      <c r="B11" s="80"/>
      <c r="C11" s="80"/>
      <c r="D11" s="80"/>
      <c r="E11" s="80"/>
      <c r="F11" s="80"/>
      <c r="G11" s="80"/>
      <c r="H11" s="80"/>
      <c r="I11" s="80"/>
    </row>
    <row r="13" spans="1:9" ht="27" customHeight="1">
      <c r="A13" s="81" t="s">
        <v>72</v>
      </c>
      <c r="B13" s="81"/>
      <c r="C13" s="81"/>
      <c r="D13" s="81"/>
      <c r="E13" s="81"/>
      <c r="F13" s="81"/>
      <c r="G13" s="81"/>
      <c r="H13" s="81"/>
      <c r="I13" s="81"/>
    </row>
    <row r="14" spans="1:9" ht="27" customHeight="1">
      <c r="A14" s="81" t="s">
        <v>22</v>
      </c>
      <c r="B14" s="81"/>
      <c r="C14" s="81"/>
      <c r="D14" s="81"/>
      <c r="E14" s="81"/>
      <c r="F14" s="81"/>
      <c r="G14" s="81"/>
      <c r="H14" s="81"/>
      <c r="I14" s="81"/>
    </row>
    <row r="15" spans="1:9" ht="41.25" customHeight="1">
      <c r="A15" s="82" t="s">
        <v>26</v>
      </c>
      <c r="B15" s="82"/>
      <c r="C15" s="82"/>
      <c r="D15" s="82"/>
      <c r="E15" s="82"/>
      <c r="F15" s="82"/>
      <c r="G15" s="82"/>
      <c r="H15" s="82"/>
      <c r="I15" s="82"/>
    </row>
    <row r="46" spans="1:9" ht="16.5">
      <c r="A46" s="78" t="s">
        <v>23</v>
      </c>
      <c r="B46" s="78"/>
      <c r="C46" s="78"/>
      <c r="D46" s="78"/>
      <c r="E46" s="78"/>
      <c r="F46" s="78"/>
      <c r="G46" s="78"/>
      <c r="H46" s="78"/>
      <c r="I46" s="78"/>
    </row>
    <row r="47" spans="1:9" ht="16.5">
      <c r="A47" s="78" t="s">
        <v>49</v>
      </c>
      <c r="B47" s="78"/>
      <c r="C47" s="78"/>
      <c r="D47" s="78"/>
      <c r="E47" s="78"/>
      <c r="F47" s="78"/>
      <c r="G47" s="78"/>
      <c r="H47" s="78"/>
      <c r="I47" s="78"/>
    </row>
  </sheetData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7"/>
  <sheetViews>
    <sheetView showGridLines="0" tabSelected="1" view="pageBreakPreview" zoomScale="64" zoomScaleNormal="70" zoomScaleSheetLayoutView="64" workbookViewId="0">
      <pane xSplit="7" ySplit="5" topLeftCell="H78" activePane="bottomRight" state="frozen"/>
      <selection pane="topRight" activeCell="H1" sqref="H1"/>
      <selection pane="bottomLeft" activeCell="A6" sqref="A6"/>
      <selection pane="bottomRight" activeCell="N51" sqref="N51"/>
    </sheetView>
  </sheetViews>
  <sheetFormatPr defaultColWidth="8.85546875" defaultRowHeight="15.75"/>
  <cols>
    <col min="1" max="1" width="66.42578125" style="14" customWidth="1"/>
    <col min="2" max="2" width="15.28515625" style="6" customWidth="1"/>
    <col min="3" max="3" width="13.42578125" style="6" customWidth="1"/>
    <col min="4" max="4" width="13.42578125" style="14" customWidth="1"/>
    <col min="5" max="7" width="13.42578125" style="6" customWidth="1"/>
    <col min="8" max="8" width="11.5703125" style="4" customWidth="1"/>
    <col min="9" max="9" width="12.7109375" style="4" customWidth="1"/>
    <col min="10" max="10" width="16.140625" style="4" customWidth="1"/>
    <col min="11" max="11" width="15" style="4" customWidth="1"/>
    <col min="12" max="12" width="12.28515625" style="4" customWidth="1"/>
    <col min="13" max="13" width="11" style="4" customWidth="1"/>
    <col min="14" max="14" width="13.140625" style="2" customWidth="1"/>
    <col min="15" max="15" width="14.7109375" style="2" customWidth="1"/>
    <col min="16" max="16" width="13.42578125" style="2" customWidth="1"/>
    <col min="17" max="17" width="14.5703125" style="2" customWidth="1"/>
    <col min="18" max="18" width="13" style="2" customWidth="1"/>
    <col min="19" max="19" width="13.28515625" style="2" customWidth="1"/>
    <col min="20" max="20" width="15.5703125" style="4" customWidth="1"/>
    <col min="21" max="21" width="17" style="5" customWidth="1"/>
    <col min="22" max="22" width="11.85546875" style="4" customWidth="1"/>
    <col min="23" max="23" width="11.7109375" style="4" customWidth="1"/>
    <col min="24" max="24" width="15" style="4" customWidth="1"/>
    <col min="25" max="25" width="12.140625" style="4" customWidth="1"/>
    <col min="26" max="26" width="12" style="4" customWidth="1"/>
    <col min="27" max="27" width="12.140625" style="4" customWidth="1"/>
    <col min="28" max="28" width="13.140625" style="4" customWidth="1"/>
    <col min="29" max="29" width="13.85546875" style="4" customWidth="1"/>
    <col min="30" max="30" width="14.140625" style="4" customWidth="1"/>
    <col min="31" max="31" width="11" style="4" customWidth="1"/>
    <col min="32" max="32" width="21.7109375" style="7" customWidth="1"/>
    <col min="33" max="33" width="71.42578125" style="7" customWidth="1"/>
    <col min="34" max="34" width="12.42578125" style="8" hidden="1" customWidth="1"/>
    <col min="35" max="35" width="14.42578125" style="8" hidden="1" customWidth="1"/>
    <col min="36" max="36" width="15.85546875" style="8" hidden="1" customWidth="1"/>
    <col min="37" max="37" width="9.5703125" style="40" hidden="1" customWidth="1"/>
    <col min="38" max="16384" width="8.85546875" style="4"/>
  </cols>
  <sheetData>
    <row r="1" spans="1:37" ht="19.5" customHeight="1">
      <c r="A1" s="38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  <c r="Q1" s="3"/>
      <c r="R1" s="3"/>
      <c r="S1" s="3"/>
    </row>
    <row r="2" spans="1:37" ht="41.25" customHeight="1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AC2" s="37"/>
    </row>
    <row r="3" spans="1:37" ht="13.5" customHeight="1">
      <c r="A3" s="3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3"/>
      <c r="R3" s="3"/>
      <c r="S3" s="3"/>
    </row>
    <row r="4" spans="1:37" s="60" customFormat="1" ht="31.35" customHeight="1">
      <c r="A4" s="86" t="s">
        <v>5</v>
      </c>
      <c r="B4" s="88" t="s">
        <v>46</v>
      </c>
      <c r="C4" s="88" t="s">
        <v>73</v>
      </c>
      <c r="D4" s="88" t="s">
        <v>74</v>
      </c>
      <c r="E4" s="88" t="s">
        <v>75</v>
      </c>
      <c r="F4" s="90" t="s">
        <v>41</v>
      </c>
      <c r="G4" s="91"/>
      <c r="H4" s="90" t="s">
        <v>0</v>
      </c>
      <c r="I4" s="91"/>
      <c r="J4" s="90" t="s">
        <v>1</v>
      </c>
      <c r="K4" s="91"/>
      <c r="L4" s="90" t="s">
        <v>2</v>
      </c>
      <c r="M4" s="91"/>
      <c r="N4" s="90" t="s">
        <v>3</v>
      </c>
      <c r="O4" s="91"/>
      <c r="P4" s="90" t="s">
        <v>4</v>
      </c>
      <c r="Q4" s="91"/>
      <c r="R4" s="90" t="s">
        <v>6</v>
      </c>
      <c r="S4" s="91"/>
      <c r="T4" s="90" t="s">
        <v>7</v>
      </c>
      <c r="U4" s="91"/>
      <c r="V4" s="90" t="s">
        <v>8</v>
      </c>
      <c r="W4" s="91"/>
      <c r="X4" s="90" t="s">
        <v>9</v>
      </c>
      <c r="Y4" s="91"/>
      <c r="Z4" s="90" t="s">
        <v>10</v>
      </c>
      <c r="AA4" s="91"/>
      <c r="AB4" s="90" t="s">
        <v>11</v>
      </c>
      <c r="AC4" s="91"/>
      <c r="AD4" s="90" t="s">
        <v>12</v>
      </c>
      <c r="AE4" s="91"/>
      <c r="AF4" s="95"/>
      <c r="AG4" s="95"/>
      <c r="AH4" s="58"/>
      <c r="AI4" s="58"/>
      <c r="AJ4" s="58"/>
      <c r="AK4" s="59"/>
    </row>
    <row r="5" spans="1:37" s="66" customFormat="1" ht="55.5" customHeight="1">
      <c r="A5" s="86"/>
      <c r="B5" s="89"/>
      <c r="C5" s="89"/>
      <c r="D5" s="89"/>
      <c r="E5" s="89"/>
      <c r="F5" s="61" t="s">
        <v>15</v>
      </c>
      <c r="G5" s="61" t="s">
        <v>14</v>
      </c>
      <c r="H5" s="62" t="s">
        <v>13</v>
      </c>
      <c r="I5" s="63" t="s">
        <v>16</v>
      </c>
      <c r="J5" s="62" t="s">
        <v>13</v>
      </c>
      <c r="K5" s="63" t="s">
        <v>16</v>
      </c>
      <c r="L5" s="62" t="s">
        <v>13</v>
      </c>
      <c r="M5" s="63" t="s">
        <v>16</v>
      </c>
      <c r="N5" s="62" t="s">
        <v>13</v>
      </c>
      <c r="O5" s="63" t="s">
        <v>16</v>
      </c>
      <c r="P5" s="62" t="s">
        <v>13</v>
      </c>
      <c r="Q5" s="63" t="s">
        <v>16</v>
      </c>
      <c r="R5" s="62" t="s">
        <v>13</v>
      </c>
      <c r="S5" s="63" t="s">
        <v>16</v>
      </c>
      <c r="T5" s="62" t="s">
        <v>13</v>
      </c>
      <c r="U5" s="63" t="s">
        <v>16</v>
      </c>
      <c r="V5" s="62" t="s">
        <v>13</v>
      </c>
      <c r="W5" s="63" t="s">
        <v>16</v>
      </c>
      <c r="X5" s="62" t="s">
        <v>13</v>
      </c>
      <c r="Y5" s="63" t="s">
        <v>16</v>
      </c>
      <c r="Z5" s="62" t="s">
        <v>13</v>
      </c>
      <c r="AA5" s="63" t="s">
        <v>16</v>
      </c>
      <c r="AB5" s="62" t="s">
        <v>13</v>
      </c>
      <c r="AC5" s="63" t="s">
        <v>16</v>
      </c>
      <c r="AD5" s="62" t="s">
        <v>13</v>
      </c>
      <c r="AE5" s="63" t="s">
        <v>16</v>
      </c>
      <c r="AF5" s="96" t="s">
        <v>17</v>
      </c>
      <c r="AG5" s="97"/>
      <c r="AH5" s="64" t="s">
        <v>55</v>
      </c>
      <c r="AI5" s="64" t="s">
        <v>56</v>
      </c>
      <c r="AJ5" s="64" t="s">
        <v>57</v>
      </c>
      <c r="AK5" s="65"/>
    </row>
    <row r="6" spans="1:37" s="25" customFormat="1" ht="15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  <c r="U6" s="39">
        <v>21</v>
      </c>
      <c r="V6" s="39">
        <v>22</v>
      </c>
      <c r="W6" s="39">
        <v>23</v>
      </c>
      <c r="X6" s="39">
        <v>24</v>
      </c>
      <c r="Y6" s="39">
        <v>25</v>
      </c>
      <c r="Z6" s="39">
        <v>26</v>
      </c>
      <c r="AA6" s="39">
        <v>27</v>
      </c>
      <c r="AB6" s="39">
        <v>28</v>
      </c>
      <c r="AC6" s="39">
        <v>29</v>
      </c>
      <c r="AD6" s="39">
        <v>30</v>
      </c>
      <c r="AE6" s="67">
        <v>31</v>
      </c>
      <c r="AF6" s="93">
        <v>32</v>
      </c>
      <c r="AG6" s="94"/>
      <c r="AH6" s="47"/>
      <c r="AI6" s="47"/>
      <c r="AJ6" s="47"/>
      <c r="AK6" s="52"/>
    </row>
    <row r="7" spans="1:37" s="25" customFormat="1" ht="51.95" customHeight="1">
      <c r="A7" s="33" t="s">
        <v>28</v>
      </c>
      <c r="B7" s="34">
        <f>H7+J7+L7+N7+P7+R7+T7+V7+X7+Z7+AB7+AD7</f>
        <v>240295.69754999998</v>
      </c>
      <c r="C7" s="77">
        <f>H7+J7+L7+N7+P7+R7+T7+V7+X7</f>
        <v>80226.223549999995</v>
      </c>
      <c r="D7" s="34">
        <f>D8+D56+D68+D75</f>
        <v>73420.905549999996</v>
      </c>
      <c r="E7" s="68">
        <f>E8+E56+E68+E75</f>
        <v>73420.905549999996</v>
      </c>
      <c r="F7" s="21">
        <f>E7/B7</f>
        <v>0.30554398725646265</v>
      </c>
      <c r="G7" s="21">
        <f>E7/C7</f>
        <v>0.91517339719027568</v>
      </c>
      <c r="H7" s="34">
        <f>H8+H56+H68+H75</f>
        <v>0</v>
      </c>
      <c r="I7" s="34">
        <f>I8+I56+I68</f>
        <v>0</v>
      </c>
      <c r="J7" s="34">
        <f>J8+J56+J68+J75</f>
        <v>271.53899999999999</v>
      </c>
      <c r="K7" s="34">
        <f>K8+K56+K68</f>
        <v>0</v>
      </c>
      <c r="L7" s="34">
        <f>L8+L56+L68+L75</f>
        <v>0</v>
      </c>
      <c r="M7" s="34">
        <f>M8+M56+M68</f>
        <v>0</v>
      </c>
      <c r="N7" s="34">
        <f>N8+N56+N68+N75</f>
        <v>0</v>
      </c>
      <c r="O7" s="34">
        <f>O8+O56+O68</f>
        <v>0</v>
      </c>
      <c r="P7" s="34">
        <f>P8+P56+P68+P75</f>
        <v>21927.899999999998</v>
      </c>
      <c r="Q7" s="34">
        <f>Q8+Q56+Q68</f>
        <v>21927.8</v>
      </c>
      <c r="R7" s="34">
        <f>R8+R56+R68+R75</f>
        <v>0</v>
      </c>
      <c r="S7" s="34">
        <f>S8+S56+S68</f>
        <v>0</v>
      </c>
      <c r="T7" s="34">
        <f>T8+T56+T68+T75</f>
        <v>51918.034549999997</v>
      </c>
      <c r="U7" s="34">
        <f>U8+U56+U68+U75</f>
        <v>51493.10555</v>
      </c>
      <c r="V7" s="34">
        <f>V8+V56+V68+V75</f>
        <v>0</v>
      </c>
      <c r="W7" s="34">
        <f>W8+W56+W68</f>
        <v>0</v>
      </c>
      <c r="X7" s="34">
        <f>X8+X56+X68+X75</f>
        <v>6108.75</v>
      </c>
      <c r="Y7" s="34">
        <f>Y8+Y56+Y68</f>
        <v>0</v>
      </c>
      <c r="Z7" s="34">
        <f>Z8+Z56+Z68+Z75</f>
        <v>6108.75</v>
      </c>
      <c r="AA7" s="34">
        <f>AA8+AA56+AA68</f>
        <v>0</v>
      </c>
      <c r="AB7" s="34">
        <f>AB8+AB56+AB68+AB75</f>
        <v>0</v>
      </c>
      <c r="AC7" s="34">
        <f>AC8+AC56+AC68</f>
        <v>0</v>
      </c>
      <c r="AD7" s="34">
        <f>AD8+AD56+AD68+AD75</f>
        <v>153960.72399999999</v>
      </c>
      <c r="AE7" s="34">
        <f>AE8+AE56+AE68</f>
        <v>0</v>
      </c>
      <c r="AF7" s="92"/>
      <c r="AG7" s="92"/>
      <c r="AH7" s="46">
        <f>H7+J7+L7+N7+P7+R7+T7+V7+X7+Z7+AB7+AD7</f>
        <v>240295.69754999998</v>
      </c>
      <c r="AI7" s="46">
        <f>H7+J7+L7+N7+P7+R7+T7+V7+X7</f>
        <v>80226.223549999995</v>
      </c>
      <c r="AJ7" s="46">
        <f>I7+K7+M7+O7+Q7+S7+U7+W7+Y7+AA7+AC7+AE7</f>
        <v>73420.905549999996</v>
      </c>
      <c r="AK7" s="52">
        <f>C7-E7</f>
        <v>6805.3179999999993</v>
      </c>
    </row>
    <row r="8" spans="1:37" s="22" customFormat="1" ht="33.950000000000003" customHeight="1">
      <c r="A8" s="19" t="s">
        <v>36</v>
      </c>
      <c r="B8" s="20">
        <f>B9</f>
        <v>12260.89755</v>
      </c>
      <c r="C8" s="20">
        <f>C9</f>
        <v>2189.5735500000001</v>
      </c>
      <c r="D8" s="20">
        <f>D9</f>
        <v>1493.10555</v>
      </c>
      <c r="E8" s="20">
        <f>E9</f>
        <v>1493.10555</v>
      </c>
      <c r="F8" s="21">
        <f>E8/B8</f>
        <v>0.12177783428261335</v>
      </c>
      <c r="G8" s="21">
        <f>E8/C8</f>
        <v>0.68191614298592529</v>
      </c>
      <c r="H8" s="20">
        <f>H9</f>
        <v>0</v>
      </c>
      <c r="I8" s="20">
        <f t="shared" ref="I8:AE8" si="0">I9</f>
        <v>0</v>
      </c>
      <c r="J8" s="20">
        <f>J9</f>
        <v>271.53899999999999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>N9</f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>T9</f>
        <v>1918.0345500000001</v>
      </c>
      <c r="U8" s="20">
        <f>U9</f>
        <v>1493.10555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0">
        <f t="shared" si="0"/>
        <v>0</v>
      </c>
      <c r="Z8" s="20">
        <f t="shared" si="0"/>
        <v>0</v>
      </c>
      <c r="AA8" s="20">
        <f t="shared" si="0"/>
        <v>0</v>
      </c>
      <c r="AB8" s="20">
        <f>AB9</f>
        <v>0</v>
      </c>
      <c r="AC8" s="20">
        <f t="shared" si="0"/>
        <v>0</v>
      </c>
      <c r="AD8" s="20">
        <f>AD9</f>
        <v>10071.324000000001</v>
      </c>
      <c r="AE8" s="20">
        <f t="shared" si="0"/>
        <v>0</v>
      </c>
      <c r="AF8" s="92"/>
      <c r="AG8" s="92"/>
      <c r="AH8" s="46">
        <f t="shared" ref="AH8:AH71" si="1">H8+J8+L8+N8+P8+R8+T8+V8+X8+Z8+AB8+AD8</f>
        <v>12260.897550000002</v>
      </c>
      <c r="AI8" s="46">
        <f t="shared" ref="AI8:AI71" si="2">H8+J8+L8+N8+P8+R8+T8+V8+X8</f>
        <v>2189.5735500000001</v>
      </c>
      <c r="AJ8" s="46">
        <f t="shared" ref="AJ8:AJ71" si="3">I8+K8+M8+O8+Q8+S8+U8+W8+Y8+AA8+AC8+AE8</f>
        <v>1493.10555</v>
      </c>
      <c r="AK8" s="52">
        <f t="shared" ref="AK8:AK71" si="4">C8-E8</f>
        <v>696.46800000000007</v>
      </c>
    </row>
    <row r="9" spans="1:37" s="22" customFormat="1" ht="20.25" customHeight="1">
      <c r="A9" s="26" t="s">
        <v>24</v>
      </c>
      <c r="B9" s="23">
        <f>B10+B11+B12+B13</f>
        <v>12260.89755</v>
      </c>
      <c r="C9" s="23">
        <f>C10+C11+C12+C13</f>
        <v>2189.5735500000001</v>
      </c>
      <c r="D9" s="23">
        <f>D10+D11+D12+D13</f>
        <v>1493.10555</v>
      </c>
      <c r="E9" s="23">
        <f>E10+E11+E12+E13</f>
        <v>1493.10555</v>
      </c>
      <c r="F9" s="24">
        <f>E9/B9</f>
        <v>0.12177783428261335</v>
      </c>
      <c r="G9" s="24">
        <f>E9/C9</f>
        <v>0.68191614298592529</v>
      </c>
      <c r="H9" s="23">
        <f>H10+H11+H12+H13</f>
        <v>0</v>
      </c>
      <c r="I9" s="23">
        <f t="shared" ref="I9:AE9" si="5">I10+I11+I12+I13</f>
        <v>0</v>
      </c>
      <c r="J9" s="23">
        <f t="shared" si="5"/>
        <v>271.53899999999999</v>
      </c>
      <c r="K9" s="23">
        <f t="shared" si="5"/>
        <v>0</v>
      </c>
      <c r="L9" s="23">
        <f t="shared" si="5"/>
        <v>0</v>
      </c>
      <c r="M9" s="23">
        <f t="shared" si="5"/>
        <v>0</v>
      </c>
      <c r="N9" s="23">
        <f t="shared" si="5"/>
        <v>0</v>
      </c>
      <c r="O9" s="23">
        <f t="shared" si="5"/>
        <v>0</v>
      </c>
      <c r="P9" s="23">
        <f t="shared" si="5"/>
        <v>0</v>
      </c>
      <c r="Q9" s="23">
        <f t="shared" si="5"/>
        <v>0</v>
      </c>
      <c r="R9" s="23">
        <f t="shared" si="5"/>
        <v>0</v>
      </c>
      <c r="S9" s="23">
        <f t="shared" si="5"/>
        <v>0</v>
      </c>
      <c r="T9" s="23">
        <f>T10+T11+T12+T13</f>
        <v>1918.0345500000001</v>
      </c>
      <c r="U9" s="23">
        <f>U10+U11+U12+U13</f>
        <v>1493.10555</v>
      </c>
      <c r="V9" s="23">
        <f t="shared" si="5"/>
        <v>0</v>
      </c>
      <c r="W9" s="23">
        <f t="shared" si="5"/>
        <v>0</v>
      </c>
      <c r="X9" s="23">
        <f t="shared" si="5"/>
        <v>0</v>
      </c>
      <c r="Y9" s="23">
        <f t="shared" si="5"/>
        <v>0</v>
      </c>
      <c r="Z9" s="23">
        <f t="shared" si="5"/>
        <v>0</v>
      </c>
      <c r="AA9" s="23">
        <f t="shared" si="5"/>
        <v>0</v>
      </c>
      <c r="AB9" s="23">
        <f t="shared" si="5"/>
        <v>0</v>
      </c>
      <c r="AC9" s="23">
        <f t="shared" si="5"/>
        <v>0</v>
      </c>
      <c r="AD9" s="23">
        <f>AD10+AD11+AD12+AD13</f>
        <v>10071.324000000001</v>
      </c>
      <c r="AE9" s="23">
        <f t="shared" si="5"/>
        <v>0</v>
      </c>
      <c r="AF9" s="92"/>
      <c r="AG9" s="92"/>
      <c r="AH9" s="46">
        <f t="shared" si="1"/>
        <v>12260.897550000002</v>
      </c>
      <c r="AI9" s="46">
        <f t="shared" si="2"/>
        <v>2189.5735500000001</v>
      </c>
      <c r="AJ9" s="46">
        <f t="shared" si="3"/>
        <v>1493.10555</v>
      </c>
      <c r="AK9" s="52">
        <f t="shared" si="4"/>
        <v>696.46800000000007</v>
      </c>
    </row>
    <row r="10" spans="1:37" s="22" customFormat="1" ht="20.25" customHeight="1">
      <c r="A10" s="27" t="s">
        <v>20</v>
      </c>
      <c r="B10" s="23">
        <f>H10+J10+L10+N10+P10+R10+T10+V10+X10+Z10+AB10+AD10</f>
        <v>0</v>
      </c>
      <c r="C10" s="23">
        <f t="shared" ref="C10:C11" si="6">H10+J10+L10+N10+P10+R10+T10+V10</f>
        <v>0</v>
      </c>
      <c r="D10" s="23">
        <f>E10</f>
        <v>0</v>
      </c>
      <c r="E10" s="23">
        <f t="shared" ref="E10:E12" si="7">I10+K10+M10+O10+Q10+S10+U10+W10</f>
        <v>0</v>
      </c>
      <c r="F10" s="24">
        <v>0</v>
      </c>
      <c r="G10" s="24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f>T16+T22</f>
        <v>0</v>
      </c>
      <c r="U10" s="23">
        <v>0</v>
      </c>
      <c r="V10" s="23">
        <f>V16+V22</f>
        <v>0</v>
      </c>
      <c r="W10" s="23">
        <v>0</v>
      </c>
      <c r="X10" s="23">
        <f>X16+X22</f>
        <v>0</v>
      </c>
      <c r="Y10" s="23">
        <v>0</v>
      </c>
      <c r="Z10" s="23">
        <f>Z16+Z22</f>
        <v>0</v>
      </c>
      <c r="AA10" s="23">
        <v>0</v>
      </c>
      <c r="AB10" s="23">
        <f>AB16+AB22</f>
        <v>0</v>
      </c>
      <c r="AC10" s="23">
        <v>0</v>
      </c>
      <c r="AD10" s="23">
        <f>AD16+AD22</f>
        <v>0</v>
      </c>
      <c r="AE10" s="23">
        <f>AE16+AE22</f>
        <v>0</v>
      </c>
      <c r="AF10" s="92"/>
      <c r="AG10" s="92"/>
      <c r="AH10" s="46">
        <f t="shared" si="1"/>
        <v>0</v>
      </c>
      <c r="AI10" s="46">
        <f t="shared" si="2"/>
        <v>0</v>
      </c>
      <c r="AJ10" s="46">
        <f t="shared" si="3"/>
        <v>0</v>
      </c>
      <c r="AK10" s="52">
        <f t="shared" si="4"/>
        <v>0</v>
      </c>
    </row>
    <row r="11" spans="1:37" s="22" customFormat="1" ht="20.25" customHeight="1">
      <c r="A11" s="27" t="s">
        <v>18</v>
      </c>
      <c r="B11" s="23">
        <f>H11+J11+L11+N11+P11+R11+T11+V11+X11+Z11+AB11+AD11</f>
        <v>4005</v>
      </c>
      <c r="C11" s="23">
        <f t="shared" si="6"/>
        <v>0</v>
      </c>
      <c r="D11" s="23">
        <f>E11</f>
        <v>0</v>
      </c>
      <c r="E11" s="23">
        <f t="shared" si="7"/>
        <v>0</v>
      </c>
      <c r="F11" s="24">
        <v>0</v>
      </c>
      <c r="G11" s="24">
        <v>0</v>
      </c>
      <c r="H11" s="28">
        <v>0</v>
      </c>
      <c r="I11" s="23">
        <v>0</v>
      </c>
      <c r="J11" s="28">
        <v>0</v>
      </c>
      <c r="K11" s="23">
        <v>0</v>
      </c>
      <c r="L11" s="28">
        <v>0</v>
      </c>
      <c r="M11" s="23">
        <v>0</v>
      </c>
      <c r="N11" s="28">
        <v>0</v>
      </c>
      <c r="O11" s="23">
        <v>0</v>
      </c>
      <c r="P11" s="28">
        <v>0</v>
      </c>
      <c r="Q11" s="23">
        <v>0</v>
      </c>
      <c r="R11" s="28">
        <v>0</v>
      </c>
      <c r="S11" s="23">
        <v>0</v>
      </c>
      <c r="T11" s="23">
        <f>T17+T23</f>
        <v>0</v>
      </c>
      <c r="U11" s="23">
        <v>0</v>
      </c>
      <c r="V11" s="23">
        <f>V17+V23</f>
        <v>0</v>
      </c>
      <c r="W11" s="23">
        <v>0</v>
      </c>
      <c r="X11" s="23">
        <f>X17+X23</f>
        <v>0</v>
      </c>
      <c r="Y11" s="23">
        <v>0</v>
      </c>
      <c r="Z11" s="23">
        <f>Z17+Z23</f>
        <v>0</v>
      </c>
      <c r="AA11" s="23">
        <v>0</v>
      </c>
      <c r="AB11" s="23">
        <f>AB17+AB23</f>
        <v>0</v>
      </c>
      <c r="AC11" s="23">
        <v>0</v>
      </c>
      <c r="AD11" s="23">
        <f>AD17+AD23+AD29+AD35+AD41+AD47+AD53</f>
        <v>4005</v>
      </c>
      <c r="AE11" s="23">
        <f>AE17+AE23</f>
        <v>0</v>
      </c>
      <c r="AF11" s="92"/>
      <c r="AG11" s="92"/>
      <c r="AH11" s="46">
        <f t="shared" si="1"/>
        <v>4005</v>
      </c>
      <c r="AI11" s="46">
        <f t="shared" si="2"/>
        <v>0</v>
      </c>
      <c r="AJ11" s="46">
        <f t="shared" si="3"/>
        <v>0</v>
      </c>
      <c r="AK11" s="52">
        <f t="shared" si="4"/>
        <v>0</v>
      </c>
    </row>
    <row r="12" spans="1:37" s="22" customFormat="1" ht="95.25" customHeight="1">
      <c r="A12" s="27" t="s">
        <v>19</v>
      </c>
      <c r="B12" s="23">
        <f>H12+J12+L12+N12+P12+R12+T12+V12+X12+Z12+AB12+AD12</f>
        <v>7171.0525500000003</v>
      </c>
      <c r="C12" s="23">
        <f>H12+J12+L12+N12+P12+R12+T12+V12</f>
        <v>1104.72855</v>
      </c>
      <c r="D12" s="23">
        <f>E12</f>
        <v>408.26055000000002</v>
      </c>
      <c r="E12" s="23">
        <f t="shared" si="7"/>
        <v>408.26055000000002</v>
      </c>
      <c r="F12" s="24">
        <v>0</v>
      </c>
      <c r="G12" s="24">
        <v>0</v>
      </c>
      <c r="H12" s="28">
        <f t="shared" ref="H12:AC12" si="8">H18</f>
        <v>0</v>
      </c>
      <c r="I12" s="23">
        <f t="shared" si="8"/>
        <v>0</v>
      </c>
      <c r="J12" s="28">
        <f>J18+J24+J30+J36</f>
        <v>271.53899999999999</v>
      </c>
      <c r="K12" s="23">
        <f t="shared" si="8"/>
        <v>0</v>
      </c>
      <c r="L12" s="28">
        <f t="shared" si="8"/>
        <v>0</v>
      </c>
      <c r="M12" s="23">
        <f t="shared" si="8"/>
        <v>0</v>
      </c>
      <c r="N12" s="28">
        <f t="shared" si="8"/>
        <v>0</v>
      </c>
      <c r="O12" s="23">
        <f t="shared" si="8"/>
        <v>0</v>
      </c>
      <c r="P12" s="28">
        <f t="shared" si="8"/>
        <v>0</v>
      </c>
      <c r="Q12" s="23">
        <f t="shared" si="8"/>
        <v>0</v>
      </c>
      <c r="R12" s="28">
        <f t="shared" si="8"/>
        <v>0</v>
      </c>
      <c r="S12" s="23">
        <f t="shared" si="8"/>
        <v>0</v>
      </c>
      <c r="T12" s="23">
        <f>T18+T24+T30+T36</f>
        <v>833.18955000000005</v>
      </c>
      <c r="U12" s="23">
        <f t="shared" si="8"/>
        <v>408.26055000000002</v>
      </c>
      <c r="V12" s="23">
        <f>V18+V24</f>
        <v>0</v>
      </c>
      <c r="W12" s="23">
        <f t="shared" si="8"/>
        <v>0</v>
      </c>
      <c r="X12" s="23">
        <f>X18+X24</f>
        <v>0</v>
      </c>
      <c r="Y12" s="23">
        <f t="shared" si="8"/>
        <v>0</v>
      </c>
      <c r="Z12" s="23">
        <f>Z18+Z24</f>
        <v>0</v>
      </c>
      <c r="AA12" s="23">
        <f t="shared" si="8"/>
        <v>0</v>
      </c>
      <c r="AB12" s="23">
        <f>AB18+AB24</f>
        <v>0</v>
      </c>
      <c r="AC12" s="23">
        <f t="shared" si="8"/>
        <v>0</v>
      </c>
      <c r="AD12" s="23">
        <f>AD18+AD24+AD42+AD48+AD54</f>
        <v>6066.3240000000005</v>
      </c>
      <c r="AE12" s="23">
        <f>AE18+AE24</f>
        <v>0</v>
      </c>
      <c r="AF12" s="98" t="s">
        <v>52</v>
      </c>
      <c r="AG12" s="98"/>
      <c r="AH12" s="46">
        <f t="shared" si="1"/>
        <v>7171.0525500000003</v>
      </c>
      <c r="AI12" s="46">
        <f t="shared" si="2"/>
        <v>1104.72855</v>
      </c>
      <c r="AJ12" s="46">
        <f t="shared" si="3"/>
        <v>408.26055000000002</v>
      </c>
      <c r="AK12" s="52">
        <f t="shared" si="4"/>
        <v>696.46800000000007</v>
      </c>
    </row>
    <row r="13" spans="1:37" s="22" customFormat="1" ht="16.5">
      <c r="A13" s="29" t="s">
        <v>27</v>
      </c>
      <c r="B13" s="23">
        <f>H13+J13+L13+N13+P13+R13+T13+V13+X13+Z13+AB13+AD13</f>
        <v>1084.845</v>
      </c>
      <c r="C13" s="23">
        <f>H13+J13+L13+N13+P13+R13+T13+V13</f>
        <v>1084.845</v>
      </c>
      <c r="D13" s="23">
        <f>E13</f>
        <v>1084.845</v>
      </c>
      <c r="E13" s="23">
        <f>I13+K13+M13+O13+Q13+S13+U13+W13</f>
        <v>1084.845</v>
      </c>
      <c r="F13" s="24">
        <f>E13/B13</f>
        <v>1</v>
      </c>
      <c r="G13" s="24">
        <f>C13/E13</f>
        <v>1</v>
      </c>
      <c r="H13" s="23">
        <f t="shared" ref="H13:AC13" si="9">H19</f>
        <v>0</v>
      </c>
      <c r="I13" s="23">
        <f t="shared" si="9"/>
        <v>0</v>
      </c>
      <c r="J13" s="23">
        <f>J19</f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 t="shared" si="9"/>
        <v>0</v>
      </c>
      <c r="O13" s="23">
        <f t="shared" si="9"/>
        <v>0</v>
      </c>
      <c r="P13" s="23">
        <f t="shared" si="9"/>
        <v>0</v>
      </c>
      <c r="Q13" s="23">
        <f t="shared" si="9"/>
        <v>0</v>
      </c>
      <c r="R13" s="23">
        <f>R19</f>
        <v>0</v>
      </c>
      <c r="S13" s="23">
        <f t="shared" si="9"/>
        <v>0</v>
      </c>
      <c r="T13" s="23">
        <f>T19+T25+T31</f>
        <v>1084.845</v>
      </c>
      <c r="U13" s="23">
        <f t="shared" si="9"/>
        <v>1084.845</v>
      </c>
      <c r="V13" s="23">
        <f>V19+V25</f>
        <v>0</v>
      </c>
      <c r="W13" s="23">
        <f t="shared" si="9"/>
        <v>0</v>
      </c>
      <c r="X13" s="23">
        <f>X19+X25</f>
        <v>0</v>
      </c>
      <c r="Y13" s="23">
        <f t="shared" si="9"/>
        <v>0</v>
      </c>
      <c r="Z13" s="23">
        <f>Z19+Z25</f>
        <v>0</v>
      </c>
      <c r="AA13" s="23">
        <f t="shared" si="9"/>
        <v>0</v>
      </c>
      <c r="AB13" s="23">
        <f>AB19+AB25</f>
        <v>0</v>
      </c>
      <c r="AC13" s="23">
        <f t="shared" si="9"/>
        <v>0</v>
      </c>
      <c r="AD13" s="23">
        <f>AD19+AD25</f>
        <v>0</v>
      </c>
      <c r="AE13" s="23">
        <f>AE19+AE25</f>
        <v>0</v>
      </c>
      <c r="AF13" s="92" t="s">
        <v>42</v>
      </c>
      <c r="AG13" s="92"/>
      <c r="AH13" s="46">
        <f t="shared" si="1"/>
        <v>1084.845</v>
      </c>
      <c r="AI13" s="46">
        <f t="shared" si="2"/>
        <v>1084.845</v>
      </c>
      <c r="AJ13" s="46">
        <f t="shared" si="3"/>
        <v>1084.845</v>
      </c>
      <c r="AK13" s="52">
        <f t="shared" si="4"/>
        <v>0</v>
      </c>
    </row>
    <row r="14" spans="1:37" s="22" customFormat="1" ht="48.6" customHeight="1">
      <c r="A14" s="19" t="s">
        <v>86</v>
      </c>
      <c r="B14" s="20">
        <f>B15</f>
        <v>1493.10555</v>
      </c>
      <c r="C14" s="20">
        <f>C15</f>
        <v>1493.10555</v>
      </c>
      <c r="D14" s="20">
        <f>D15</f>
        <v>1493.10555</v>
      </c>
      <c r="E14" s="20">
        <f>E15</f>
        <v>1493.10555</v>
      </c>
      <c r="F14" s="21">
        <f>E14/B14</f>
        <v>1</v>
      </c>
      <c r="G14" s="21">
        <f>C14/E14</f>
        <v>1</v>
      </c>
      <c r="H14" s="20">
        <f t="shared" ref="H14:AE14" si="10">H15</f>
        <v>0</v>
      </c>
      <c r="I14" s="20">
        <f t="shared" si="10"/>
        <v>0</v>
      </c>
      <c r="J14" s="20">
        <f t="shared" si="10"/>
        <v>0</v>
      </c>
      <c r="K14" s="20">
        <f t="shared" si="10"/>
        <v>0</v>
      </c>
      <c r="L14" s="20">
        <f t="shared" si="10"/>
        <v>0</v>
      </c>
      <c r="M14" s="20">
        <f t="shared" si="10"/>
        <v>0</v>
      </c>
      <c r="N14" s="20">
        <f t="shared" si="10"/>
        <v>0</v>
      </c>
      <c r="O14" s="20">
        <f t="shared" si="10"/>
        <v>0</v>
      </c>
      <c r="P14" s="20">
        <f t="shared" si="10"/>
        <v>0</v>
      </c>
      <c r="Q14" s="20">
        <f t="shared" si="10"/>
        <v>0</v>
      </c>
      <c r="R14" s="20">
        <f t="shared" si="10"/>
        <v>0</v>
      </c>
      <c r="S14" s="20">
        <f t="shared" si="10"/>
        <v>0</v>
      </c>
      <c r="T14" s="20">
        <f t="shared" si="10"/>
        <v>1493.10555</v>
      </c>
      <c r="U14" s="20">
        <f t="shared" si="10"/>
        <v>1493.10555</v>
      </c>
      <c r="V14" s="20">
        <f t="shared" si="10"/>
        <v>0</v>
      </c>
      <c r="W14" s="20">
        <f t="shared" si="10"/>
        <v>0</v>
      </c>
      <c r="X14" s="20">
        <f t="shared" si="10"/>
        <v>0</v>
      </c>
      <c r="Y14" s="20">
        <f t="shared" si="10"/>
        <v>0</v>
      </c>
      <c r="Z14" s="20">
        <f t="shared" si="10"/>
        <v>0</v>
      </c>
      <c r="AA14" s="20">
        <f t="shared" si="10"/>
        <v>0</v>
      </c>
      <c r="AB14" s="20">
        <f>AB15</f>
        <v>0</v>
      </c>
      <c r="AC14" s="20">
        <f t="shared" si="10"/>
        <v>0</v>
      </c>
      <c r="AD14" s="20">
        <f t="shared" si="10"/>
        <v>0</v>
      </c>
      <c r="AE14" s="20">
        <f t="shared" si="10"/>
        <v>0</v>
      </c>
      <c r="AF14" s="99" t="s">
        <v>58</v>
      </c>
      <c r="AG14" s="100"/>
      <c r="AH14" s="46">
        <f t="shared" si="1"/>
        <v>1493.10555</v>
      </c>
      <c r="AI14" s="46">
        <f t="shared" si="2"/>
        <v>1493.10555</v>
      </c>
      <c r="AJ14" s="46">
        <f t="shared" si="3"/>
        <v>1493.10555</v>
      </c>
      <c r="AK14" s="52">
        <f t="shared" si="4"/>
        <v>0</v>
      </c>
    </row>
    <row r="15" spans="1:37" s="22" customFormat="1" ht="16.149999999999999" customHeight="1">
      <c r="A15" s="26" t="s">
        <v>24</v>
      </c>
      <c r="B15" s="23">
        <f>B16+B17+B18+B19</f>
        <v>1493.10555</v>
      </c>
      <c r="C15" s="23">
        <f>C16+C17+C18+C19</f>
        <v>1493.10555</v>
      </c>
      <c r="D15" s="23">
        <f>D16+D17+D18+D19</f>
        <v>1493.10555</v>
      </c>
      <c r="E15" s="23">
        <f>E16+E17+E18+E19</f>
        <v>1493.10555</v>
      </c>
      <c r="F15" s="24">
        <f>E15/B15</f>
        <v>1</v>
      </c>
      <c r="G15" s="24">
        <f>E15/C15</f>
        <v>1</v>
      </c>
      <c r="H15" s="23">
        <f t="shared" ref="H15:S15" si="11">H16+H17+H18+H19</f>
        <v>0</v>
      </c>
      <c r="I15" s="23">
        <f t="shared" si="11"/>
        <v>0</v>
      </c>
      <c r="J15" s="23">
        <f>J16+J17+J18+J19</f>
        <v>0</v>
      </c>
      <c r="K15" s="23">
        <f t="shared" si="11"/>
        <v>0</v>
      </c>
      <c r="L15" s="23">
        <f t="shared" si="11"/>
        <v>0</v>
      </c>
      <c r="M15" s="23">
        <f t="shared" si="11"/>
        <v>0</v>
      </c>
      <c r="N15" s="23">
        <f t="shared" si="11"/>
        <v>0</v>
      </c>
      <c r="O15" s="23">
        <f t="shared" si="11"/>
        <v>0</v>
      </c>
      <c r="P15" s="23">
        <f t="shared" si="11"/>
        <v>0</v>
      </c>
      <c r="Q15" s="23">
        <f t="shared" si="11"/>
        <v>0</v>
      </c>
      <c r="R15" s="23">
        <f t="shared" si="11"/>
        <v>0</v>
      </c>
      <c r="S15" s="23">
        <f t="shared" si="11"/>
        <v>0</v>
      </c>
      <c r="T15" s="23">
        <f>T16+T17+T18+T19</f>
        <v>1493.10555</v>
      </c>
      <c r="U15" s="23">
        <f t="shared" ref="U15:AE15" si="12">U16+U17+U18+U19</f>
        <v>1493.10555</v>
      </c>
      <c r="V15" s="23">
        <f t="shared" si="12"/>
        <v>0</v>
      </c>
      <c r="W15" s="23">
        <f t="shared" si="12"/>
        <v>0</v>
      </c>
      <c r="X15" s="23">
        <f t="shared" si="12"/>
        <v>0</v>
      </c>
      <c r="Y15" s="23">
        <f t="shared" si="12"/>
        <v>0</v>
      </c>
      <c r="Z15" s="23">
        <f t="shared" si="12"/>
        <v>0</v>
      </c>
      <c r="AA15" s="23">
        <f t="shared" si="12"/>
        <v>0</v>
      </c>
      <c r="AB15" s="23">
        <f t="shared" si="12"/>
        <v>0</v>
      </c>
      <c r="AC15" s="23">
        <f t="shared" si="12"/>
        <v>0</v>
      </c>
      <c r="AD15" s="23">
        <f t="shared" si="12"/>
        <v>0</v>
      </c>
      <c r="AE15" s="23">
        <f t="shared" si="12"/>
        <v>0</v>
      </c>
      <c r="AF15" s="101"/>
      <c r="AG15" s="102"/>
      <c r="AH15" s="46">
        <f t="shared" si="1"/>
        <v>1493.10555</v>
      </c>
      <c r="AI15" s="46">
        <f t="shared" si="2"/>
        <v>1493.10555</v>
      </c>
      <c r="AJ15" s="46">
        <f t="shared" si="3"/>
        <v>1493.10555</v>
      </c>
      <c r="AK15" s="52">
        <f t="shared" si="4"/>
        <v>0</v>
      </c>
    </row>
    <row r="16" spans="1:37" s="22" customFormat="1" ht="16.149999999999999" customHeight="1">
      <c r="A16" s="27" t="s">
        <v>20</v>
      </c>
      <c r="B16" s="23">
        <f>H16+J16+L16+N16+P16+R16+T16+V16+X16+Z16+AB16+AD16</f>
        <v>0</v>
      </c>
      <c r="C16" s="23">
        <f>H16+J16+L16+N16+R16+T16+P16+V16+X16</f>
        <v>0</v>
      </c>
      <c r="D16" s="23">
        <f>E16</f>
        <v>0</v>
      </c>
      <c r="E16" s="23">
        <f>I16+K16+M16+O16+Q16+S16+U16+W16+Y16</f>
        <v>0</v>
      </c>
      <c r="F16" s="24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101"/>
      <c r="AG16" s="102"/>
      <c r="AH16" s="46">
        <f t="shared" si="1"/>
        <v>0</v>
      </c>
      <c r="AI16" s="46">
        <f t="shared" si="2"/>
        <v>0</v>
      </c>
      <c r="AJ16" s="46">
        <f t="shared" si="3"/>
        <v>0</v>
      </c>
      <c r="AK16" s="52">
        <f t="shared" si="4"/>
        <v>0</v>
      </c>
    </row>
    <row r="17" spans="1:37" s="22" customFormat="1" ht="16.149999999999999" customHeight="1">
      <c r="A17" s="27" t="s">
        <v>18</v>
      </c>
      <c r="B17" s="23">
        <f>H17+J17+L17+N17+P17+R17+T17+V17+X17+Z17+AB17+AD17</f>
        <v>0</v>
      </c>
      <c r="C17" s="23">
        <f>H17+J17+L17+N17+R17+T17+P17+V17+X17</f>
        <v>0</v>
      </c>
      <c r="D17" s="23">
        <f>E17</f>
        <v>0</v>
      </c>
      <c r="E17" s="23">
        <f t="shared" ref="E17:E19" si="13">I17+K17+M17+O17+Q17+S17+U17+W17+Y17</f>
        <v>0</v>
      </c>
      <c r="F17" s="24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101"/>
      <c r="AG17" s="102"/>
      <c r="AH17" s="46">
        <f t="shared" si="1"/>
        <v>0</v>
      </c>
      <c r="AI17" s="46">
        <f t="shared" si="2"/>
        <v>0</v>
      </c>
      <c r="AJ17" s="46">
        <f t="shared" si="3"/>
        <v>0</v>
      </c>
      <c r="AK17" s="52">
        <f t="shared" si="4"/>
        <v>0</v>
      </c>
    </row>
    <row r="18" spans="1:37" s="22" customFormat="1" ht="16.149999999999999" customHeight="1">
      <c r="A18" s="27" t="s">
        <v>53</v>
      </c>
      <c r="B18" s="23">
        <f>H18+J18+L18+N18+P18+R18+T18+V18+X18+Z18+AB18+AD18</f>
        <v>408.26055000000002</v>
      </c>
      <c r="C18" s="23">
        <f>H18+J18+L18+N18+R18+T18+P18+V18+X18</f>
        <v>408.26055000000002</v>
      </c>
      <c r="D18" s="23">
        <f>E18</f>
        <v>408.26055000000002</v>
      </c>
      <c r="E18" s="23">
        <f t="shared" si="13"/>
        <v>408.26055000000002</v>
      </c>
      <c r="F18" s="24">
        <f>E18/B18</f>
        <v>1</v>
      </c>
      <c r="G18" s="24">
        <f>E18/C18</f>
        <v>1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408.26055000000002</v>
      </c>
      <c r="U18" s="23">
        <v>408.26055000000002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101"/>
      <c r="AG18" s="102"/>
      <c r="AH18" s="46">
        <f t="shared" si="1"/>
        <v>408.26055000000002</v>
      </c>
      <c r="AI18" s="46">
        <f t="shared" si="2"/>
        <v>408.26055000000002</v>
      </c>
      <c r="AJ18" s="46">
        <f t="shared" si="3"/>
        <v>408.26055000000002</v>
      </c>
      <c r="AK18" s="52">
        <f t="shared" si="4"/>
        <v>0</v>
      </c>
    </row>
    <row r="19" spans="1:37" s="22" customFormat="1" ht="16.149999999999999" customHeight="1">
      <c r="A19" s="29" t="s">
        <v>54</v>
      </c>
      <c r="B19" s="23">
        <f>H19+J19+L19+N19+P19+R19+T19+V19+X19+Z19+AB19+AD19</f>
        <v>1084.845</v>
      </c>
      <c r="C19" s="23">
        <f>H19+J19+L19+N19+R19+T19+P19+V19+X19</f>
        <v>1084.845</v>
      </c>
      <c r="D19" s="23">
        <f>E19</f>
        <v>1084.845</v>
      </c>
      <c r="E19" s="23">
        <f t="shared" si="13"/>
        <v>1084.845</v>
      </c>
      <c r="F19" s="24">
        <f>E19/B19</f>
        <v>1</v>
      </c>
      <c r="G19" s="24">
        <f>E19/C19</f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1084.845</v>
      </c>
      <c r="U19" s="23">
        <v>1084.845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103"/>
      <c r="AG19" s="104"/>
      <c r="AH19" s="46">
        <f t="shared" si="1"/>
        <v>1084.845</v>
      </c>
      <c r="AI19" s="46">
        <f t="shared" si="2"/>
        <v>1084.845</v>
      </c>
      <c r="AJ19" s="46">
        <f t="shared" si="3"/>
        <v>1084.845</v>
      </c>
      <c r="AK19" s="52">
        <f t="shared" si="4"/>
        <v>0</v>
      </c>
    </row>
    <row r="20" spans="1:37" s="22" customFormat="1" ht="66.75" customHeight="1">
      <c r="A20" s="30" t="s">
        <v>85</v>
      </c>
      <c r="B20" s="20">
        <f>B21</f>
        <v>910.17499999999995</v>
      </c>
      <c r="C20" s="20">
        <f>C21</f>
        <v>0</v>
      </c>
      <c r="D20" s="20">
        <f>D21</f>
        <v>0</v>
      </c>
      <c r="E20" s="20">
        <f>E21</f>
        <v>0</v>
      </c>
      <c r="F20" s="21">
        <v>0</v>
      </c>
      <c r="G20" s="21">
        <v>0</v>
      </c>
      <c r="H20" s="20">
        <f t="shared" ref="H20:AE20" si="14">H21</f>
        <v>0</v>
      </c>
      <c r="I20" s="20">
        <f t="shared" si="14"/>
        <v>0</v>
      </c>
      <c r="J20" s="20">
        <f t="shared" si="14"/>
        <v>0</v>
      </c>
      <c r="K20" s="20">
        <f t="shared" si="14"/>
        <v>0</v>
      </c>
      <c r="L20" s="20">
        <f t="shared" si="14"/>
        <v>0</v>
      </c>
      <c r="M20" s="20">
        <f t="shared" si="14"/>
        <v>0</v>
      </c>
      <c r="N20" s="20">
        <f t="shared" si="14"/>
        <v>0</v>
      </c>
      <c r="O20" s="20">
        <f t="shared" si="14"/>
        <v>0</v>
      </c>
      <c r="P20" s="20">
        <f t="shared" si="14"/>
        <v>0</v>
      </c>
      <c r="Q20" s="20">
        <f t="shared" si="14"/>
        <v>0</v>
      </c>
      <c r="R20" s="20">
        <f t="shared" si="14"/>
        <v>0</v>
      </c>
      <c r="S20" s="20">
        <f t="shared" si="14"/>
        <v>0</v>
      </c>
      <c r="T20" s="20">
        <f t="shared" si="14"/>
        <v>0</v>
      </c>
      <c r="U20" s="20">
        <f t="shared" si="14"/>
        <v>0</v>
      </c>
      <c r="V20" s="20">
        <f t="shared" si="14"/>
        <v>0</v>
      </c>
      <c r="W20" s="20">
        <f t="shared" si="14"/>
        <v>0</v>
      </c>
      <c r="X20" s="20">
        <f t="shared" si="14"/>
        <v>0</v>
      </c>
      <c r="Y20" s="20">
        <f t="shared" si="14"/>
        <v>0</v>
      </c>
      <c r="Z20" s="20">
        <f t="shared" si="14"/>
        <v>0</v>
      </c>
      <c r="AA20" s="20">
        <f t="shared" si="14"/>
        <v>0</v>
      </c>
      <c r="AB20" s="20">
        <f>AB21</f>
        <v>0</v>
      </c>
      <c r="AC20" s="20">
        <f t="shared" si="14"/>
        <v>0</v>
      </c>
      <c r="AD20" s="20">
        <f t="shared" si="14"/>
        <v>910.17499999999995</v>
      </c>
      <c r="AE20" s="20">
        <f t="shared" si="14"/>
        <v>0</v>
      </c>
      <c r="AF20" s="99" t="s">
        <v>69</v>
      </c>
      <c r="AG20" s="100"/>
      <c r="AH20" s="46">
        <f t="shared" si="1"/>
        <v>910.17499999999995</v>
      </c>
      <c r="AI20" s="46">
        <f t="shared" si="2"/>
        <v>0</v>
      </c>
      <c r="AJ20" s="46">
        <f t="shared" si="3"/>
        <v>0</v>
      </c>
      <c r="AK20" s="52">
        <f t="shared" si="4"/>
        <v>0</v>
      </c>
    </row>
    <row r="21" spans="1:37" s="22" customFormat="1" ht="16.149999999999999" customHeight="1">
      <c r="A21" s="26" t="s">
        <v>24</v>
      </c>
      <c r="B21" s="23">
        <f>B22+B23+B24+B25</f>
        <v>910.17499999999995</v>
      </c>
      <c r="C21" s="23">
        <f>C22+C23+C24+C25</f>
        <v>0</v>
      </c>
      <c r="D21" s="23">
        <f>D22+D23+D24+D25</f>
        <v>0</v>
      </c>
      <c r="E21" s="23">
        <f>E22+E23+E24+E25</f>
        <v>0</v>
      </c>
      <c r="F21" s="24">
        <v>0</v>
      </c>
      <c r="G21" s="24">
        <v>0</v>
      </c>
      <c r="H21" s="23">
        <f t="shared" ref="H21:S21" si="15">H22+H23+H24+H25</f>
        <v>0</v>
      </c>
      <c r="I21" s="23">
        <f t="shared" si="15"/>
        <v>0</v>
      </c>
      <c r="J21" s="23">
        <f t="shared" si="15"/>
        <v>0</v>
      </c>
      <c r="K21" s="23">
        <f t="shared" si="15"/>
        <v>0</v>
      </c>
      <c r="L21" s="23">
        <f t="shared" si="15"/>
        <v>0</v>
      </c>
      <c r="M21" s="23">
        <f t="shared" si="15"/>
        <v>0</v>
      </c>
      <c r="N21" s="23">
        <f t="shared" si="15"/>
        <v>0</v>
      </c>
      <c r="O21" s="23">
        <f t="shared" si="15"/>
        <v>0</v>
      </c>
      <c r="P21" s="23">
        <f t="shared" si="15"/>
        <v>0</v>
      </c>
      <c r="Q21" s="23">
        <f t="shared" si="15"/>
        <v>0</v>
      </c>
      <c r="R21" s="23">
        <f t="shared" si="15"/>
        <v>0</v>
      </c>
      <c r="S21" s="23">
        <f t="shared" si="15"/>
        <v>0</v>
      </c>
      <c r="T21" s="23">
        <f>T22+T23+T24+T25</f>
        <v>0</v>
      </c>
      <c r="U21" s="23">
        <f t="shared" ref="U21:AE21" si="16">U22+U23+U24+U25</f>
        <v>0</v>
      </c>
      <c r="V21" s="23">
        <f t="shared" si="16"/>
        <v>0</v>
      </c>
      <c r="W21" s="23">
        <f t="shared" si="16"/>
        <v>0</v>
      </c>
      <c r="X21" s="23">
        <f t="shared" si="16"/>
        <v>0</v>
      </c>
      <c r="Y21" s="23">
        <f t="shared" si="16"/>
        <v>0</v>
      </c>
      <c r="Z21" s="23">
        <f t="shared" si="16"/>
        <v>0</v>
      </c>
      <c r="AA21" s="23">
        <f t="shared" si="16"/>
        <v>0</v>
      </c>
      <c r="AB21" s="23">
        <f t="shared" si="16"/>
        <v>0</v>
      </c>
      <c r="AC21" s="23">
        <f t="shared" si="16"/>
        <v>0</v>
      </c>
      <c r="AD21" s="23">
        <f t="shared" si="16"/>
        <v>910.17499999999995</v>
      </c>
      <c r="AE21" s="23">
        <f t="shared" si="16"/>
        <v>0</v>
      </c>
      <c r="AF21" s="101"/>
      <c r="AG21" s="102"/>
      <c r="AH21" s="46">
        <f t="shared" si="1"/>
        <v>910.17499999999995</v>
      </c>
      <c r="AI21" s="46">
        <f t="shared" si="2"/>
        <v>0</v>
      </c>
      <c r="AJ21" s="46">
        <f t="shared" si="3"/>
        <v>0</v>
      </c>
      <c r="AK21" s="52">
        <f t="shared" si="4"/>
        <v>0</v>
      </c>
    </row>
    <row r="22" spans="1:37" s="22" customFormat="1" ht="16.149999999999999" customHeight="1">
      <c r="A22" s="27" t="s">
        <v>20</v>
      </c>
      <c r="B22" s="23">
        <f>H22+J22+L22+N22+P22+R22+T22+V22+X22+Z22+AB22+AD22</f>
        <v>0</v>
      </c>
      <c r="C22" s="23">
        <f>H22+J22+L22+N22+R22+T22+V22+X22</f>
        <v>0</v>
      </c>
      <c r="D22" s="23">
        <f>E22</f>
        <v>0</v>
      </c>
      <c r="E22" s="23">
        <f>I22+K22+M22+O22+Q22+S22+U22+W22</f>
        <v>0</v>
      </c>
      <c r="F22" s="24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101"/>
      <c r="AG22" s="102"/>
      <c r="AH22" s="46">
        <f t="shared" si="1"/>
        <v>0</v>
      </c>
      <c r="AI22" s="46">
        <f t="shared" si="2"/>
        <v>0</v>
      </c>
      <c r="AJ22" s="46">
        <f t="shared" si="3"/>
        <v>0</v>
      </c>
      <c r="AK22" s="52">
        <f t="shared" si="4"/>
        <v>0</v>
      </c>
    </row>
    <row r="23" spans="1:37" s="22" customFormat="1" ht="16.149999999999999" customHeight="1">
      <c r="A23" s="27" t="s">
        <v>18</v>
      </c>
      <c r="B23" s="23">
        <f>H23+J23+L23+N23+P23+R23+T23+V23+X23+Z23+AB23+AD23</f>
        <v>0</v>
      </c>
      <c r="C23" s="23">
        <f t="shared" ref="C23" si="17">H23+J23+L23+N23+R23+T23+V23+X23</f>
        <v>0</v>
      </c>
      <c r="D23" s="23">
        <f>E23</f>
        <v>0</v>
      </c>
      <c r="E23" s="23">
        <f t="shared" ref="E23:E25" si="18">I23+K23+M23+O23+Q23+S23+U23+W23</f>
        <v>0</v>
      </c>
      <c r="F23" s="24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101"/>
      <c r="AG23" s="102"/>
      <c r="AH23" s="46">
        <f t="shared" si="1"/>
        <v>0</v>
      </c>
      <c r="AI23" s="46">
        <f t="shared" si="2"/>
        <v>0</v>
      </c>
      <c r="AJ23" s="46">
        <f t="shared" si="3"/>
        <v>0</v>
      </c>
      <c r="AK23" s="52">
        <f t="shared" si="4"/>
        <v>0</v>
      </c>
    </row>
    <row r="24" spans="1:37" s="22" customFormat="1" ht="16.149999999999999" customHeight="1">
      <c r="A24" s="27" t="s">
        <v>19</v>
      </c>
      <c r="B24" s="23">
        <f>H24+J24+L24+N24+P24+R24+T24+V24+X24+Z24+AB24+AD24</f>
        <v>910.17499999999995</v>
      </c>
      <c r="C24" s="23">
        <f>H24+J24+L24+N24+R24+T24+V24+X24</f>
        <v>0</v>
      </c>
      <c r="D24" s="23">
        <f>E24</f>
        <v>0</v>
      </c>
      <c r="E24" s="23">
        <f t="shared" si="18"/>
        <v>0</v>
      </c>
      <c r="F24" s="24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910.17499999999995</v>
      </c>
      <c r="AE24" s="23">
        <v>0</v>
      </c>
      <c r="AF24" s="101"/>
      <c r="AG24" s="102"/>
      <c r="AH24" s="46">
        <f t="shared" si="1"/>
        <v>910.17499999999995</v>
      </c>
      <c r="AI24" s="46">
        <f t="shared" si="2"/>
        <v>0</v>
      </c>
      <c r="AJ24" s="46">
        <f t="shared" si="3"/>
        <v>0</v>
      </c>
      <c r="AK24" s="52">
        <f t="shared" si="4"/>
        <v>0</v>
      </c>
    </row>
    <row r="25" spans="1:37" s="22" customFormat="1" ht="18" customHeight="1">
      <c r="A25" s="29" t="s">
        <v>27</v>
      </c>
      <c r="B25" s="23">
        <f>H25+J25+L25+N25+P25+R25+T25+V25+X25+Z25+AB25+AD25</f>
        <v>0</v>
      </c>
      <c r="C25" s="23">
        <f>H25+J25+L25+N25+R25+T25+V25+X25</f>
        <v>0</v>
      </c>
      <c r="D25" s="23">
        <f>E25</f>
        <v>0</v>
      </c>
      <c r="E25" s="23">
        <f t="shared" si="18"/>
        <v>0</v>
      </c>
      <c r="F25" s="24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103"/>
      <c r="AG25" s="104"/>
      <c r="AH25" s="46">
        <f t="shared" si="1"/>
        <v>0</v>
      </c>
      <c r="AI25" s="46">
        <f t="shared" si="2"/>
        <v>0</v>
      </c>
      <c r="AJ25" s="46">
        <f t="shared" si="3"/>
        <v>0</v>
      </c>
      <c r="AK25" s="52">
        <f t="shared" si="4"/>
        <v>0</v>
      </c>
    </row>
    <row r="26" spans="1:37" s="22" customFormat="1" ht="61.9" customHeight="1">
      <c r="A26" s="30" t="s">
        <v>87</v>
      </c>
      <c r="B26" s="20">
        <f t="shared" ref="B26:G26" si="19">B27</f>
        <v>271.53899999999999</v>
      </c>
      <c r="C26" s="20">
        <f t="shared" si="19"/>
        <v>271.53899999999999</v>
      </c>
      <c r="D26" s="20">
        <f t="shared" si="19"/>
        <v>271.54000000000002</v>
      </c>
      <c r="E26" s="20">
        <f t="shared" si="19"/>
        <v>271.54000000000002</v>
      </c>
      <c r="F26" s="21">
        <f t="shared" si="19"/>
        <v>1.000003682712244</v>
      </c>
      <c r="G26" s="21">
        <f t="shared" si="19"/>
        <v>1.000003682712244</v>
      </c>
      <c r="H26" s="20">
        <f t="shared" ref="H26:AE26" si="20">H27</f>
        <v>0</v>
      </c>
      <c r="I26" s="20">
        <f t="shared" si="20"/>
        <v>0</v>
      </c>
      <c r="J26" s="20">
        <f t="shared" si="20"/>
        <v>271.53899999999999</v>
      </c>
      <c r="K26" s="20">
        <f t="shared" si="20"/>
        <v>0</v>
      </c>
      <c r="L26" s="20">
        <f t="shared" si="20"/>
        <v>0</v>
      </c>
      <c r="M26" s="20">
        <f t="shared" si="20"/>
        <v>0</v>
      </c>
      <c r="N26" s="20">
        <f t="shared" si="20"/>
        <v>0</v>
      </c>
      <c r="O26" s="20">
        <f t="shared" si="20"/>
        <v>0</v>
      </c>
      <c r="P26" s="20">
        <f t="shared" si="20"/>
        <v>0</v>
      </c>
      <c r="Q26" s="20">
        <f t="shared" si="20"/>
        <v>0</v>
      </c>
      <c r="R26" s="20">
        <f t="shared" si="20"/>
        <v>0</v>
      </c>
      <c r="S26" s="20">
        <f>S27</f>
        <v>271.54000000000002</v>
      </c>
      <c r="T26" s="20">
        <f t="shared" si="20"/>
        <v>0</v>
      </c>
      <c r="U26" s="20">
        <f t="shared" si="20"/>
        <v>0</v>
      </c>
      <c r="V26" s="20">
        <f t="shared" si="20"/>
        <v>0</v>
      </c>
      <c r="W26" s="20">
        <f t="shared" si="20"/>
        <v>0</v>
      </c>
      <c r="X26" s="20">
        <f t="shared" si="20"/>
        <v>0</v>
      </c>
      <c r="Y26" s="20">
        <f t="shared" si="20"/>
        <v>0</v>
      </c>
      <c r="Z26" s="20">
        <f t="shared" si="20"/>
        <v>0</v>
      </c>
      <c r="AA26" s="20">
        <f t="shared" si="20"/>
        <v>0</v>
      </c>
      <c r="AB26" s="20">
        <f>AB27</f>
        <v>0</v>
      </c>
      <c r="AC26" s="20">
        <f t="shared" si="20"/>
        <v>0</v>
      </c>
      <c r="AD26" s="20">
        <f t="shared" si="20"/>
        <v>0</v>
      </c>
      <c r="AE26" s="20">
        <f t="shared" si="20"/>
        <v>0</v>
      </c>
      <c r="AF26" s="99" t="s">
        <v>52</v>
      </c>
      <c r="AG26" s="100"/>
      <c r="AH26" s="46">
        <f t="shared" si="1"/>
        <v>271.53899999999999</v>
      </c>
      <c r="AI26" s="46">
        <f t="shared" si="2"/>
        <v>271.53899999999999</v>
      </c>
      <c r="AJ26" s="46">
        <f t="shared" si="3"/>
        <v>271.54000000000002</v>
      </c>
      <c r="AK26" s="52">
        <f t="shared" si="4"/>
        <v>-1.0000000000331966E-3</v>
      </c>
    </row>
    <row r="27" spans="1:37" s="22" customFormat="1" ht="16.899999999999999" customHeight="1">
      <c r="A27" s="26" t="s">
        <v>24</v>
      </c>
      <c r="B27" s="23">
        <f>B28+B29+B30+B31</f>
        <v>271.53899999999999</v>
      </c>
      <c r="C27" s="23">
        <f>C28+C29+C30+C31</f>
        <v>271.53899999999999</v>
      </c>
      <c r="D27" s="23">
        <f>D28+D29+D30+D31</f>
        <v>271.54000000000002</v>
      </c>
      <c r="E27" s="23">
        <f>E28+E29+E30+E31</f>
        <v>271.54000000000002</v>
      </c>
      <c r="F27" s="24">
        <f>E27/B27</f>
        <v>1.000003682712244</v>
      </c>
      <c r="G27" s="24">
        <f>E27/C27</f>
        <v>1.000003682712244</v>
      </c>
      <c r="H27" s="23">
        <f t="shared" ref="H27:S27" si="21">H28+H29+H30+H31</f>
        <v>0</v>
      </c>
      <c r="I27" s="23">
        <f t="shared" si="21"/>
        <v>0</v>
      </c>
      <c r="J27" s="23">
        <f t="shared" si="21"/>
        <v>271.53899999999999</v>
      </c>
      <c r="K27" s="23">
        <f t="shared" si="21"/>
        <v>0</v>
      </c>
      <c r="L27" s="23">
        <f t="shared" si="21"/>
        <v>0</v>
      </c>
      <c r="M27" s="23">
        <f t="shared" si="21"/>
        <v>0</v>
      </c>
      <c r="N27" s="23">
        <f t="shared" si="21"/>
        <v>0</v>
      </c>
      <c r="O27" s="23">
        <f t="shared" si="21"/>
        <v>0</v>
      </c>
      <c r="P27" s="23">
        <f t="shared" si="21"/>
        <v>0</v>
      </c>
      <c r="Q27" s="23">
        <f t="shared" si="21"/>
        <v>0</v>
      </c>
      <c r="R27" s="23">
        <f t="shared" si="21"/>
        <v>0</v>
      </c>
      <c r="S27" s="23">
        <f t="shared" si="21"/>
        <v>271.54000000000002</v>
      </c>
      <c r="T27" s="23">
        <f>T28+T29+T30+T31</f>
        <v>0</v>
      </c>
      <c r="U27" s="23">
        <f t="shared" ref="U27:AE27" si="22">U28+U29+U30+U31</f>
        <v>0</v>
      </c>
      <c r="V27" s="23">
        <f t="shared" si="22"/>
        <v>0</v>
      </c>
      <c r="W27" s="23">
        <f t="shared" si="22"/>
        <v>0</v>
      </c>
      <c r="X27" s="23">
        <f t="shared" si="22"/>
        <v>0</v>
      </c>
      <c r="Y27" s="23">
        <f t="shared" si="22"/>
        <v>0</v>
      </c>
      <c r="Z27" s="23">
        <f t="shared" si="22"/>
        <v>0</v>
      </c>
      <c r="AA27" s="23">
        <f t="shared" si="22"/>
        <v>0</v>
      </c>
      <c r="AB27" s="23">
        <f t="shared" si="22"/>
        <v>0</v>
      </c>
      <c r="AC27" s="23">
        <f t="shared" si="22"/>
        <v>0</v>
      </c>
      <c r="AD27" s="23">
        <f t="shared" si="22"/>
        <v>0</v>
      </c>
      <c r="AE27" s="23">
        <f t="shared" si="22"/>
        <v>0</v>
      </c>
      <c r="AF27" s="101"/>
      <c r="AG27" s="102"/>
      <c r="AH27" s="46">
        <f t="shared" si="1"/>
        <v>271.53899999999999</v>
      </c>
      <c r="AI27" s="46">
        <f t="shared" si="2"/>
        <v>271.53899999999999</v>
      </c>
      <c r="AJ27" s="46">
        <f t="shared" si="3"/>
        <v>271.54000000000002</v>
      </c>
      <c r="AK27" s="52">
        <f t="shared" si="4"/>
        <v>-1.0000000000331966E-3</v>
      </c>
    </row>
    <row r="28" spans="1:37" s="22" customFormat="1" ht="16.899999999999999" customHeight="1">
      <c r="A28" s="27" t="s">
        <v>20</v>
      </c>
      <c r="B28" s="23">
        <f>H28+J28+L28+N28+P28+R28+T28+V28+X28+Z28+AB28+AD28</f>
        <v>0</v>
      </c>
      <c r="C28" s="23">
        <f t="shared" ref="C28:C29" si="23">H28+J28+L28+N28+P28+R28+T28+V28</f>
        <v>0</v>
      </c>
      <c r="D28" s="23">
        <f>E28</f>
        <v>0</v>
      </c>
      <c r="E28" s="23">
        <f t="shared" ref="E28:E29" si="24">I28+K28+M28+O28+Q28+S28+U28+W28</f>
        <v>0</v>
      </c>
      <c r="F28" s="24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101"/>
      <c r="AG28" s="102"/>
      <c r="AH28" s="46">
        <f t="shared" si="1"/>
        <v>0</v>
      </c>
      <c r="AI28" s="46">
        <f t="shared" si="2"/>
        <v>0</v>
      </c>
      <c r="AJ28" s="46">
        <f t="shared" si="3"/>
        <v>0</v>
      </c>
      <c r="AK28" s="52">
        <f t="shared" si="4"/>
        <v>0</v>
      </c>
    </row>
    <row r="29" spans="1:37" s="22" customFormat="1" ht="16.899999999999999" customHeight="1">
      <c r="A29" s="27" t="s">
        <v>18</v>
      </c>
      <c r="B29" s="23">
        <f>H29+J29+L29+N29+P29+R29+T29+V29+X29+Z29+AB29+AD29</f>
        <v>0</v>
      </c>
      <c r="C29" s="23">
        <f t="shared" si="23"/>
        <v>0</v>
      </c>
      <c r="D29" s="23">
        <f>E29</f>
        <v>0</v>
      </c>
      <c r="E29" s="23">
        <f t="shared" si="24"/>
        <v>0</v>
      </c>
      <c r="F29" s="24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101"/>
      <c r="AG29" s="102"/>
      <c r="AH29" s="46">
        <f t="shared" si="1"/>
        <v>0</v>
      </c>
      <c r="AI29" s="46">
        <f t="shared" si="2"/>
        <v>0</v>
      </c>
      <c r="AJ29" s="46">
        <f t="shared" si="3"/>
        <v>0</v>
      </c>
      <c r="AK29" s="52">
        <f t="shared" si="4"/>
        <v>0</v>
      </c>
    </row>
    <row r="30" spans="1:37" s="22" customFormat="1" ht="16.899999999999999" customHeight="1">
      <c r="A30" s="27" t="s">
        <v>19</v>
      </c>
      <c r="B30" s="23">
        <f>H30+J30+L30+N30+P30+R30+T30+V30+X30+Z30+AB30+AD30</f>
        <v>271.53899999999999</v>
      </c>
      <c r="C30" s="23">
        <f>H30+J30+L30+N30+P30+R30+T30+V30</f>
        <v>271.53899999999999</v>
      </c>
      <c r="D30" s="23">
        <f>E30</f>
        <v>271.54000000000002</v>
      </c>
      <c r="E30" s="23">
        <f>I30+K30+M30+O30+Q30+S30+U30+W30</f>
        <v>271.54000000000002</v>
      </c>
      <c r="F30" s="24">
        <f>E30/B30</f>
        <v>1.000003682712244</v>
      </c>
      <c r="G30" s="24">
        <f>E30/C30</f>
        <v>1.000003682712244</v>
      </c>
      <c r="H30" s="23">
        <v>0</v>
      </c>
      <c r="I30" s="23">
        <v>0</v>
      </c>
      <c r="J30" s="23">
        <v>271.53899999999999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271.54000000000002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/>
      <c r="AE30" s="23">
        <v>0</v>
      </c>
      <c r="AF30" s="101"/>
      <c r="AG30" s="102"/>
      <c r="AH30" s="46">
        <f t="shared" si="1"/>
        <v>271.53899999999999</v>
      </c>
      <c r="AI30" s="46">
        <f t="shared" si="2"/>
        <v>271.53899999999999</v>
      </c>
      <c r="AJ30" s="46">
        <f t="shared" si="3"/>
        <v>271.54000000000002</v>
      </c>
      <c r="AK30" s="52">
        <f t="shared" si="4"/>
        <v>-1.0000000000331966E-3</v>
      </c>
    </row>
    <row r="31" spans="1:37" s="22" customFormat="1" ht="24" customHeight="1">
      <c r="A31" s="29" t="s">
        <v>27</v>
      </c>
      <c r="B31" s="23">
        <f>H31+J31+L31+N31+P31+R31+T31+V31+X31+Z31+AB31+AD31</f>
        <v>0</v>
      </c>
      <c r="C31" s="23">
        <f t="shared" ref="C31" si="25">H31+J31+L31+N31+P31+R31+T31+V31</f>
        <v>0</v>
      </c>
      <c r="D31" s="23">
        <f>E31</f>
        <v>0</v>
      </c>
      <c r="E31" s="23">
        <f t="shared" ref="E31" si="26">I31+K31+M31+O31+Q31+S31+U31+W31</f>
        <v>0</v>
      </c>
      <c r="F31" s="24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103"/>
      <c r="AG31" s="104"/>
      <c r="AH31" s="46">
        <f t="shared" si="1"/>
        <v>0</v>
      </c>
      <c r="AI31" s="46">
        <f t="shared" si="2"/>
        <v>0</v>
      </c>
      <c r="AJ31" s="46">
        <f t="shared" si="3"/>
        <v>0</v>
      </c>
      <c r="AK31" s="52">
        <f t="shared" si="4"/>
        <v>0</v>
      </c>
    </row>
    <row r="32" spans="1:37" s="22" customFormat="1" ht="47.45" customHeight="1">
      <c r="A32" s="30" t="s">
        <v>84</v>
      </c>
      <c r="B32" s="20">
        <f>B33</f>
        <v>424.92899999999997</v>
      </c>
      <c r="C32" s="20">
        <f>C33</f>
        <v>424.92899999999997</v>
      </c>
      <c r="D32" s="20">
        <f>D33</f>
        <v>0</v>
      </c>
      <c r="E32" s="20">
        <f>E33</f>
        <v>0</v>
      </c>
      <c r="F32" s="21">
        <v>0</v>
      </c>
      <c r="G32" s="21">
        <v>0</v>
      </c>
      <c r="H32" s="20">
        <f t="shared" ref="H32:AE32" si="27">H33</f>
        <v>0</v>
      </c>
      <c r="I32" s="20">
        <f t="shared" si="27"/>
        <v>0</v>
      </c>
      <c r="J32" s="20">
        <f t="shared" si="27"/>
        <v>0</v>
      </c>
      <c r="K32" s="20">
        <f t="shared" si="27"/>
        <v>0</v>
      </c>
      <c r="L32" s="20">
        <f t="shared" si="27"/>
        <v>0</v>
      </c>
      <c r="M32" s="20">
        <f t="shared" si="27"/>
        <v>0</v>
      </c>
      <c r="N32" s="20">
        <f t="shared" si="27"/>
        <v>0</v>
      </c>
      <c r="O32" s="20">
        <f t="shared" si="27"/>
        <v>0</v>
      </c>
      <c r="P32" s="20">
        <f t="shared" si="27"/>
        <v>0</v>
      </c>
      <c r="Q32" s="20">
        <f t="shared" si="27"/>
        <v>0</v>
      </c>
      <c r="R32" s="20">
        <f t="shared" si="27"/>
        <v>0</v>
      </c>
      <c r="S32" s="20">
        <f t="shared" si="27"/>
        <v>0</v>
      </c>
      <c r="T32" s="20">
        <f t="shared" si="27"/>
        <v>424.92899999999997</v>
      </c>
      <c r="U32" s="20">
        <f t="shared" si="27"/>
        <v>0</v>
      </c>
      <c r="V32" s="20">
        <f t="shared" si="27"/>
        <v>0</v>
      </c>
      <c r="W32" s="20">
        <f t="shared" si="27"/>
        <v>0</v>
      </c>
      <c r="X32" s="20">
        <f t="shared" si="27"/>
        <v>0</v>
      </c>
      <c r="Y32" s="20">
        <f t="shared" si="27"/>
        <v>0</v>
      </c>
      <c r="Z32" s="20">
        <f t="shared" si="27"/>
        <v>0</v>
      </c>
      <c r="AA32" s="20">
        <f t="shared" si="27"/>
        <v>0</v>
      </c>
      <c r="AB32" s="20">
        <f>AB33</f>
        <v>0</v>
      </c>
      <c r="AC32" s="20">
        <f t="shared" si="27"/>
        <v>0</v>
      </c>
      <c r="AD32" s="20">
        <f>AD33</f>
        <v>0</v>
      </c>
      <c r="AE32" s="20">
        <f t="shared" si="27"/>
        <v>0</v>
      </c>
      <c r="AF32" s="99" t="s">
        <v>70</v>
      </c>
      <c r="AG32" s="100"/>
      <c r="AH32" s="46">
        <f t="shared" si="1"/>
        <v>424.92899999999997</v>
      </c>
      <c r="AI32" s="46">
        <f t="shared" si="2"/>
        <v>424.92899999999997</v>
      </c>
      <c r="AJ32" s="46">
        <f t="shared" si="3"/>
        <v>0</v>
      </c>
      <c r="AK32" s="52">
        <f>C32-E32</f>
        <v>424.92899999999997</v>
      </c>
    </row>
    <row r="33" spans="1:37" s="22" customFormat="1" ht="16.149999999999999" customHeight="1">
      <c r="A33" s="26" t="s">
        <v>24</v>
      </c>
      <c r="B33" s="23">
        <f>B34+B35+B36+B37</f>
        <v>424.92899999999997</v>
      </c>
      <c r="C33" s="23">
        <f>C34+C35+C36+C37</f>
        <v>424.92899999999997</v>
      </c>
      <c r="D33" s="23">
        <f>D34+D35+D36+D37</f>
        <v>0</v>
      </c>
      <c r="E33" s="23">
        <f>E34+E35+E36+E37</f>
        <v>0</v>
      </c>
      <c r="F33" s="24">
        <f>E33/B33</f>
        <v>0</v>
      </c>
      <c r="G33" s="24">
        <f>E33/C33</f>
        <v>0</v>
      </c>
      <c r="H33" s="23">
        <f t="shared" ref="H33:S33" si="28">H34+H35+H36+H37</f>
        <v>0</v>
      </c>
      <c r="I33" s="23">
        <f t="shared" si="28"/>
        <v>0</v>
      </c>
      <c r="J33" s="23">
        <f t="shared" si="28"/>
        <v>0</v>
      </c>
      <c r="K33" s="23">
        <f t="shared" si="28"/>
        <v>0</v>
      </c>
      <c r="L33" s="23">
        <f t="shared" si="28"/>
        <v>0</v>
      </c>
      <c r="M33" s="23">
        <f t="shared" si="28"/>
        <v>0</v>
      </c>
      <c r="N33" s="23">
        <f t="shared" si="28"/>
        <v>0</v>
      </c>
      <c r="O33" s="23">
        <f t="shared" si="28"/>
        <v>0</v>
      </c>
      <c r="P33" s="23">
        <f t="shared" si="28"/>
        <v>0</v>
      </c>
      <c r="Q33" s="23">
        <f t="shared" si="28"/>
        <v>0</v>
      </c>
      <c r="R33" s="23">
        <f t="shared" si="28"/>
        <v>0</v>
      </c>
      <c r="S33" s="23">
        <f t="shared" si="28"/>
        <v>0</v>
      </c>
      <c r="T33" s="23">
        <f>T34+T35+T36+T37</f>
        <v>424.92899999999997</v>
      </c>
      <c r="U33" s="23">
        <f t="shared" ref="U33:AE33" si="29">U34+U35+U36+U37</f>
        <v>0</v>
      </c>
      <c r="V33" s="23">
        <f t="shared" si="29"/>
        <v>0</v>
      </c>
      <c r="W33" s="23">
        <f t="shared" si="29"/>
        <v>0</v>
      </c>
      <c r="X33" s="23">
        <f t="shared" si="29"/>
        <v>0</v>
      </c>
      <c r="Y33" s="23">
        <f t="shared" si="29"/>
        <v>0</v>
      </c>
      <c r="Z33" s="23">
        <f t="shared" si="29"/>
        <v>0</v>
      </c>
      <c r="AA33" s="23">
        <f t="shared" si="29"/>
        <v>0</v>
      </c>
      <c r="AB33" s="23">
        <f t="shared" si="29"/>
        <v>0</v>
      </c>
      <c r="AC33" s="23">
        <f t="shared" si="29"/>
        <v>0</v>
      </c>
      <c r="AD33" s="23">
        <f t="shared" si="29"/>
        <v>0</v>
      </c>
      <c r="AE33" s="23">
        <f t="shared" si="29"/>
        <v>0</v>
      </c>
      <c r="AF33" s="101"/>
      <c r="AG33" s="102"/>
      <c r="AH33" s="46">
        <f t="shared" si="1"/>
        <v>424.92899999999997</v>
      </c>
      <c r="AI33" s="46">
        <f t="shared" si="2"/>
        <v>424.92899999999997</v>
      </c>
      <c r="AJ33" s="46">
        <f t="shared" si="3"/>
        <v>0</v>
      </c>
      <c r="AK33" s="52">
        <f t="shared" si="4"/>
        <v>424.92899999999997</v>
      </c>
    </row>
    <row r="34" spans="1:37" s="22" customFormat="1" ht="16.149999999999999" customHeight="1">
      <c r="A34" s="27" t="s">
        <v>20</v>
      </c>
      <c r="B34" s="23">
        <f>H34+J34+L34+N34+P34+R34+T34+V34+X34+Z34+AB34+AD34</f>
        <v>0</v>
      </c>
      <c r="C34" s="23">
        <f>H34+J34+L34+N34+P34+R34+T34+V34+X34</f>
        <v>0</v>
      </c>
      <c r="D34" s="23">
        <f>E34</f>
        <v>0</v>
      </c>
      <c r="E34" s="23">
        <f>I34+K34+M34+O34+Q34+S34+U34+W34+Y34</f>
        <v>0</v>
      </c>
      <c r="F34" s="24">
        <v>0</v>
      </c>
      <c r="G34" s="24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101"/>
      <c r="AG34" s="102"/>
      <c r="AH34" s="46">
        <f t="shared" si="1"/>
        <v>0</v>
      </c>
      <c r="AI34" s="46">
        <f t="shared" si="2"/>
        <v>0</v>
      </c>
      <c r="AJ34" s="46">
        <f t="shared" si="3"/>
        <v>0</v>
      </c>
      <c r="AK34" s="52">
        <f t="shared" si="4"/>
        <v>0</v>
      </c>
    </row>
    <row r="35" spans="1:37" s="22" customFormat="1" ht="16.149999999999999" customHeight="1">
      <c r="A35" s="27" t="s">
        <v>18</v>
      </c>
      <c r="B35" s="23">
        <f>H35+J35+L35+N35+P35+R35+T35+V35+X35+Z35+AB35+AD35</f>
        <v>0</v>
      </c>
      <c r="C35" s="23">
        <f t="shared" ref="C35:C37" si="30">H35+J35+L35+N35+P35+R35+T35+V35+X35</f>
        <v>0</v>
      </c>
      <c r="D35" s="23">
        <f>E35</f>
        <v>0</v>
      </c>
      <c r="E35" s="23">
        <f t="shared" ref="E35:E37" si="31">I35+K35+M35+O35+Q35+S35+U35+W35+Y35</f>
        <v>0</v>
      </c>
      <c r="F35" s="24">
        <v>0</v>
      </c>
      <c r="G35" s="24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101"/>
      <c r="AG35" s="102"/>
      <c r="AH35" s="46">
        <f t="shared" si="1"/>
        <v>0</v>
      </c>
      <c r="AI35" s="46">
        <f t="shared" si="2"/>
        <v>0</v>
      </c>
      <c r="AJ35" s="46">
        <f t="shared" si="3"/>
        <v>0</v>
      </c>
      <c r="AK35" s="52">
        <f t="shared" si="4"/>
        <v>0</v>
      </c>
    </row>
    <row r="36" spans="1:37" s="22" customFormat="1" ht="16.149999999999999" customHeight="1">
      <c r="A36" s="27" t="s">
        <v>19</v>
      </c>
      <c r="B36" s="23">
        <f>H36+J36+L36+N36+P36+R36+T36+V36+X36+Z36+AB36+AD36</f>
        <v>424.92899999999997</v>
      </c>
      <c r="C36" s="23">
        <f>H36+J36+L36+N36+P36+R36+T36+V36+X36</f>
        <v>424.92899999999997</v>
      </c>
      <c r="D36" s="23">
        <f>E36</f>
        <v>0</v>
      </c>
      <c r="E36" s="23">
        <f t="shared" si="31"/>
        <v>0</v>
      </c>
      <c r="F36" s="24">
        <v>0</v>
      </c>
      <c r="G36" s="24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424.92899999999997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101"/>
      <c r="AG36" s="102"/>
      <c r="AH36" s="46">
        <f t="shared" si="1"/>
        <v>424.92899999999997</v>
      </c>
      <c r="AI36" s="46">
        <f t="shared" si="2"/>
        <v>424.92899999999997</v>
      </c>
      <c r="AJ36" s="46">
        <f t="shared" si="3"/>
        <v>0</v>
      </c>
      <c r="AK36" s="52">
        <f t="shared" si="4"/>
        <v>424.92899999999997</v>
      </c>
    </row>
    <row r="37" spans="1:37" s="22" customFormat="1" ht="16.149999999999999" customHeight="1">
      <c r="A37" s="29" t="s">
        <v>27</v>
      </c>
      <c r="B37" s="23">
        <f>H37+J37+L37+N37+P37+R37+T37+V37+X37+Z37+AB37+AD37</f>
        <v>0</v>
      </c>
      <c r="C37" s="23">
        <f t="shared" si="30"/>
        <v>0</v>
      </c>
      <c r="D37" s="23">
        <f>E37</f>
        <v>0</v>
      </c>
      <c r="E37" s="23">
        <f t="shared" si="31"/>
        <v>0</v>
      </c>
      <c r="F37" s="24">
        <v>0</v>
      </c>
      <c r="G37" s="24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103"/>
      <c r="AG37" s="104"/>
      <c r="AH37" s="46">
        <f t="shared" si="1"/>
        <v>0</v>
      </c>
      <c r="AI37" s="46">
        <f t="shared" si="2"/>
        <v>0</v>
      </c>
      <c r="AJ37" s="46">
        <f t="shared" si="3"/>
        <v>0</v>
      </c>
      <c r="AK37" s="52">
        <f t="shared" si="4"/>
        <v>0</v>
      </c>
    </row>
    <row r="38" spans="1:37" s="22" customFormat="1" ht="50.25" customHeight="1">
      <c r="A38" s="30" t="s">
        <v>88</v>
      </c>
      <c r="B38" s="20">
        <f>B39</f>
        <v>685.26700000000005</v>
      </c>
      <c r="C38" s="20">
        <f>C39</f>
        <v>0</v>
      </c>
      <c r="D38" s="20">
        <f>D39</f>
        <v>0</v>
      </c>
      <c r="E38" s="20">
        <f>E39</f>
        <v>0</v>
      </c>
      <c r="F38" s="21">
        <v>0</v>
      </c>
      <c r="G38" s="21">
        <v>0</v>
      </c>
      <c r="H38" s="20">
        <f t="shared" ref="H38:Q38" si="32">H39</f>
        <v>0</v>
      </c>
      <c r="I38" s="20">
        <f t="shared" si="32"/>
        <v>0</v>
      </c>
      <c r="J38" s="20">
        <f t="shared" si="32"/>
        <v>0</v>
      </c>
      <c r="K38" s="20">
        <f t="shared" si="32"/>
        <v>0</v>
      </c>
      <c r="L38" s="20">
        <f t="shared" si="32"/>
        <v>0</v>
      </c>
      <c r="M38" s="20">
        <f t="shared" si="32"/>
        <v>0</v>
      </c>
      <c r="N38" s="20">
        <f t="shared" si="32"/>
        <v>0</v>
      </c>
      <c r="O38" s="20">
        <f t="shared" si="32"/>
        <v>0</v>
      </c>
      <c r="P38" s="20">
        <f t="shared" si="32"/>
        <v>0</v>
      </c>
      <c r="Q38" s="20">
        <f t="shared" si="32"/>
        <v>0</v>
      </c>
      <c r="R38" s="20">
        <f>R39</f>
        <v>0</v>
      </c>
      <c r="S38" s="20">
        <f>S39</f>
        <v>0</v>
      </c>
      <c r="T38" s="20">
        <f t="shared" ref="T38:AE38" si="33">T39</f>
        <v>0</v>
      </c>
      <c r="U38" s="20">
        <f t="shared" si="33"/>
        <v>0</v>
      </c>
      <c r="V38" s="20">
        <f t="shared" si="33"/>
        <v>0</v>
      </c>
      <c r="W38" s="20">
        <f t="shared" si="33"/>
        <v>0</v>
      </c>
      <c r="X38" s="20">
        <f t="shared" si="33"/>
        <v>0</v>
      </c>
      <c r="Y38" s="20">
        <f t="shared" si="33"/>
        <v>0</v>
      </c>
      <c r="Z38" s="20">
        <f t="shared" si="33"/>
        <v>0</v>
      </c>
      <c r="AA38" s="20">
        <f t="shared" si="33"/>
        <v>0</v>
      </c>
      <c r="AB38" s="20">
        <f t="shared" si="33"/>
        <v>0</v>
      </c>
      <c r="AC38" s="20">
        <f t="shared" si="33"/>
        <v>0</v>
      </c>
      <c r="AD38" s="20">
        <f>AD39</f>
        <v>685.26700000000005</v>
      </c>
      <c r="AE38" s="20">
        <f t="shared" si="33"/>
        <v>0</v>
      </c>
      <c r="AF38" s="99" t="s">
        <v>71</v>
      </c>
      <c r="AG38" s="100"/>
      <c r="AH38" s="46">
        <f t="shared" si="1"/>
        <v>685.26700000000005</v>
      </c>
      <c r="AI38" s="46">
        <f t="shared" si="2"/>
        <v>0</v>
      </c>
      <c r="AJ38" s="46">
        <f t="shared" si="3"/>
        <v>0</v>
      </c>
      <c r="AK38" s="52">
        <f t="shared" si="4"/>
        <v>0</v>
      </c>
    </row>
    <row r="39" spans="1:37" s="22" customFormat="1" ht="16.149999999999999" customHeight="1">
      <c r="A39" s="26" t="s">
        <v>24</v>
      </c>
      <c r="B39" s="23">
        <f>B40+B41+B42+B43</f>
        <v>685.26700000000005</v>
      </c>
      <c r="C39" s="23">
        <f>C40+C41+C42+C43</f>
        <v>0</v>
      </c>
      <c r="D39" s="23">
        <f>D40+D41+D42+D43</f>
        <v>0</v>
      </c>
      <c r="E39" s="23">
        <f>E40+E41+E42+E43</f>
        <v>0</v>
      </c>
      <c r="F39" s="24">
        <v>0</v>
      </c>
      <c r="G39" s="24">
        <v>0</v>
      </c>
      <c r="H39" s="23">
        <f t="shared" ref="H39:Q39" si="34">H40+H41+H42+H43</f>
        <v>0</v>
      </c>
      <c r="I39" s="23">
        <f t="shared" si="34"/>
        <v>0</v>
      </c>
      <c r="J39" s="23">
        <f t="shared" si="34"/>
        <v>0</v>
      </c>
      <c r="K39" s="23">
        <f t="shared" si="34"/>
        <v>0</v>
      </c>
      <c r="L39" s="23">
        <f t="shared" si="34"/>
        <v>0</v>
      </c>
      <c r="M39" s="23">
        <f t="shared" si="34"/>
        <v>0</v>
      </c>
      <c r="N39" s="23">
        <f t="shared" si="34"/>
        <v>0</v>
      </c>
      <c r="O39" s="23">
        <f t="shared" si="34"/>
        <v>0</v>
      </c>
      <c r="P39" s="23">
        <f t="shared" si="34"/>
        <v>0</v>
      </c>
      <c r="Q39" s="23">
        <f t="shared" si="34"/>
        <v>0</v>
      </c>
      <c r="R39" s="23">
        <f>R40+R41+R42+R43</f>
        <v>0</v>
      </c>
      <c r="S39" s="23">
        <f>S40+S41+S42+S43</f>
        <v>0</v>
      </c>
      <c r="T39" s="23">
        <f t="shared" ref="T39:AE39" si="35">T40+T41+T42+T43</f>
        <v>0</v>
      </c>
      <c r="U39" s="23">
        <f t="shared" si="35"/>
        <v>0</v>
      </c>
      <c r="V39" s="23">
        <f t="shared" si="35"/>
        <v>0</v>
      </c>
      <c r="W39" s="23">
        <f t="shared" si="35"/>
        <v>0</v>
      </c>
      <c r="X39" s="23">
        <f t="shared" si="35"/>
        <v>0</v>
      </c>
      <c r="Y39" s="23">
        <f t="shared" si="35"/>
        <v>0</v>
      </c>
      <c r="Z39" s="23">
        <f t="shared" si="35"/>
        <v>0</v>
      </c>
      <c r="AA39" s="23">
        <f t="shared" si="35"/>
        <v>0</v>
      </c>
      <c r="AB39" s="23">
        <f t="shared" si="35"/>
        <v>0</v>
      </c>
      <c r="AC39" s="23">
        <f t="shared" si="35"/>
        <v>0</v>
      </c>
      <c r="AD39" s="23">
        <f>AD40+AD41+AD42+AD43</f>
        <v>685.26700000000005</v>
      </c>
      <c r="AE39" s="23">
        <f t="shared" si="35"/>
        <v>0</v>
      </c>
      <c r="AF39" s="101"/>
      <c r="AG39" s="102"/>
      <c r="AH39" s="46">
        <f t="shared" si="1"/>
        <v>685.26700000000005</v>
      </c>
      <c r="AI39" s="46">
        <f t="shared" si="2"/>
        <v>0</v>
      </c>
      <c r="AJ39" s="46">
        <f t="shared" si="3"/>
        <v>0</v>
      </c>
      <c r="AK39" s="52">
        <f t="shared" si="4"/>
        <v>0</v>
      </c>
    </row>
    <row r="40" spans="1:37" s="22" customFormat="1" ht="16.149999999999999" customHeight="1">
      <c r="A40" s="27" t="s">
        <v>20</v>
      </c>
      <c r="B40" s="23">
        <f>H40+J40+L40+N40+P40+R40+T40+V40+X40+Z40+AB40+AD40</f>
        <v>0</v>
      </c>
      <c r="C40" s="23">
        <f>H40+J40+L40+N40+P40+R40+T40+V40+X40</f>
        <v>0</v>
      </c>
      <c r="D40" s="23">
        <f>E40</f>
        <v>0</v>
      </c>
      <c r="E40" s="23">
        <f>I40+K40+M40+O40+Q40+S40+U40+W40+Y40</f>
        <v>0</v>
      </c>
      <c r="F40" s="24">
        <v>0</v>
      </c>
      <c r="G40" s="2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101"/>
      <c r="AG40" s="102"/>
      <c r="AH40" s="46">
        <f t="shared" si="1"/>
        <v>0</v>
      </c>
      <c r="AI40" s="46">
        <f t="shared" si="2"/>
        <v>0</v>
      </c>
      <c r="AJ40" s="46">
        <f t="shared" si="3"/>
        <v>0</v>
      </c>
      <c r="AK40" s="52">
        <f t="shared" si="4"/>
        <v>0</v>
      </c>
    </row>
    <row r="41" spans="1:37" s="22" customFormat="1" ht="16.149999999999999" customHeight="1">
      <c r="A41" s="27" t="s">
        <v>18</v>
      </c>
      <c r="B41" s="23">
        <f>H41+J41+L41+N41+P41+R41+T41+V41+X41+Z41+AB41+AD41</f>
        <v>0</v>
      </c>
      <c r="C41" s="23">
        <f t="shared" ref="C41:C43" si="36">H41+J41+L41+N41+P41+R41+T41+V41+X41</f>
        <v>0</v>
      </c>
      <c r="D41" s="23">
        <f>E41</f>
        <v>0</v>
      </c>
      <c r="E41" s="23">
        <f t="shared" ref="E41:E43" si="37">I41+K41+M41+O41+Q41+S41+U41+W41+Y41</f>
        <v>0</v>
      </c>
      <c r="F41" s="24">
        <v>0</v>
      </c>
      <c r="G41" s="24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101"/>
      <c r="AG41" s="102"/>
      <c r="AH41" s="46">
        <f t="shared" si="1"/>
        <v>0</v>
      </c>
      <c r="AI41" s="46">
        <f t="shared" si="2"/>
        <v>0</v>
      </c>
      <c r="AJ41" s="46">
        <f t="shared" si="3"/>
        <v>0</v>
      </c>
      <c r="AK41" s="52">
        <f t="shared" si="4"/>
        <v>0</v>
      </c>
    </row>
    <row r="42" spans="1:37" s="22" customFormat="1" ht="16.149999999999999" customHeight="1">
      <c r="A42" s="27" t="s">
        <v>19</v>
      </c>
      <c r="B42" s="23">
        <f>H42+J42+L42+N42+P42+R42+T42+V42+X42+Z42+AB42+AD42</f>
        <v>685.26700000000005</v>
      </c>
      <c r="C42" s="23">
        <f t="shared" si="36"/>
        <v>0</v>
      </c>
      <c r="D42" s="23">
        <f>E42</f>
        <v>0</v>
      </c>
      <c r="E42" s="23">
        <f t="shared" si="37"/>
        <v>0</v>
      </c>
      <c r="F42" s="24">
        <v>0</v>
      </c>
      <c r="G42" s="24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685.26700000000005</v>
      </c>
      <c r="AE42" s="23">
        <v>0</v>
      </c>
      <c r="AF42" s="101"/>
      <c r="AG42" s="102"/>
      <c r="AH42" s="46">
        <f t="shared" si="1"/>
        <v>685.26700000000005</v>
      </c>
      <c r="AI42" s="46">
        <f t="shared" si="2"/>
        <v>0</v>
      </c>
      <c r="AJ42" s="46">
        <f t="shared" si="3"/>
        <v>0</v>
      </c>
      <c r="AK42" s="52">
        <f t="shared" si="4"/>
        <v>0</v>
      </c>
    </row>
    <row r="43" spans="1:37" s="22" customFormat="1" ht="16.149999999999999" customHeight="1">
      <c r="A43" s="29" t="s">
        <v>27</v>
      </c>
      <c r="B43" s="23">
        <f>H43+J43+L43+N43+P43+R43+T43+V43+X43+Z43+AB43+AD43</f>
        <v>0</v>
      </c>
      <c r="C43" s="23">
        <f t="shared" si="36"/>
        <v>0</v>
      </c>
      <c r="D43" s="23">
        <f>E43</f>
        <v>0</v>
      </c>
      <c r="E43" s="23">
        <f t="shared" si="37"/>
        <v>0</v>
      </c>
      <c r="F43" s="24">
        <v>0</v>
      </c>
      <c r="G43" s="24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103"/>
      <c r="AG43" s="104"/>
      <c r="AH43" s="46">
        <f t="shared" si="1"/>
        <v>0</v>
      </c>
      <c r="AI43" s="46">
        <f t="shared" si="2"/>
        <v>0</v>
      </c>
      <c r="AJ43" s="46">
        <f t="shared" si="3"/>
        <v>0</v>
      </c>
      <c r="AK43" s="52">
        <f t="shared" si="4"/>
        <v>0</v>
      </c>
    </row>
    <row r="44" spans="1:37" s="22" customFormat="1" ht="88.5" customHeight="1">
      <c r="A44" s="30" t="s">
        <v>89</v>
      </c>
      <c r="B44" s="20">
        <f>B45</f>
        <v>3975.8820000000001</v>
      </c>
      <c r="C44" s="20">
        <f>C45</f>
        <v>0</v>
      </c>
      <c r="D44" s="20">
        <f>D45</f>
        <v>0</v>
      </c>
      <c r="E44" s="20">
        <f>E45</f>
        <v>0</v>
      </c>
      <c r="F44" s="21">
        <v>0</v>
      </c>
      <c r="G44" s="21">
        <v>0</v>
      </c>
      <c r="H44" s="20">
        <f>H45</f>
        <v>0</v>
      </c>
      <c r="I44" s="20">
        <f t="shared" ref="I44:AE44" si="38">I45</f>
        <v>0</v>
      </c>
      <c r="J44" s="20">
        <f t="shared" si="38"/>
        <v>0</v>
      </c>
      <c r="K44" s="20">
        <f t="shared" si="38"/>
        <v>0</v>
      </c>
      <c r="L44" s="20">
        <f t="shared" si="38"/>
        <v>0</v>
      </c>
      <c r="M44" s="20">
        <f t="shared" si="38"/>
        <v>0</v>
      </c>
      <c r="N44" s="20">
        <f t="shared" si="38"/>
        <v>0</v>
      </c>
      <c r="O44" s="20">
        <f t="shared" si="38"/>
        <v>0</v>
      </c>
      <c r="P44" s="20">
        <f t="shared" si="38"/>
        <v>0</v>
      </c>
      <c r="Q44" s="20">
        <f t="shared" si="38"/>
        <v>0</v>
      </c>
      <c r="R44" s="20">
        <f t="shared" si="38"/>
        <v>0</v>
      </c>
      <c r="S44" s="20">
        <f t="shared" si="38"/>
        <v>0</v>
      </c>
      <c r="T44" s="20">
        <f t="shared" si="38"/>
        <v>0</v>
      </c>
      <c r="U44" s="20">
        <f t="shared" si="38"/>
        <v>0</v>
      </c>
      <c r="V44" s="20">
        <f t="shared" si="38"/>
        <v>0</v>
      </c>
      <c r="W44" s="20">
        <f t="shared" si="38"/>
        <v>0</v>
      </c>
      <c r="X44" s="20">
        <f t="shared" si="38"/>
        <v>0</v>
      </c>
      <c r="Y44" s="20">
        <f t="shared" si="38"/>
        <v>0</v>
      </c>
      <c r="Z44" s="20">
        <f t="shared" si="38"/>
        <v>0</v>
      </c>
      <c r="AA44" s="20">
        <f t="shared" si="38"/>
        <v>0</v>
      </c>
      <c r="AB44" s="20">
        <f t="shared" si="38"/>
        <v>0</v>
      </c>
      <c r="AC44" s="20">
        <f t="shared" si="38"/>
        <v>0</v>
      </c>
      <c r="AD44" s="20">
        <f>AD45</f>
        <v>3975.8820000000001</v>
      </c>
      <c r="AE44" s="20">
        <f t="shared" si="38"/>
        <v>0</v>
      </c>
      <c r="AF44" s="99" t="s">
        <v>81</v>
      </c>
      <c r="AG44" s="100"/>
      <c r="AH44" s="46">
        <f t="shared" si="1"/>
        <v>3975.8820000000001</v>
      </c>
      <c r="AI44" s="46">
        <f t="shared" si="2"/>
        <v>0</v>
      </c>
      <c r="AJ44" s="46">
        <f t="shared" si="3"/>
        <v>0</v>
      </c>
      <c r="AK44" s="52">
        <f t="shared" si="4"/>
        <v>0</v>
      </c>
    </row>
    <row r="45" spans="1:37" s="22" customFormat="1" ht="16.149999999999999" customHeight="1">
      <c r="A45" s="26" t="s">
        <v>24</v>
      </c>
      <c r="B45" s="23">
        <f>B46+B47+B48+B49</f>
        <v>3975.8820000000001</v>
      </c>
      <c r="C45" s="23">
        <f>C46+C47+C48+C49</f>
        <v>0</v>
      </c>
      <c r="D45" s="23">
        <f>D46+D47+D48+D49</f>
        <v>0</v>
      </c>
      <c r="E45" s="23">
        <f>E46+E47+E48+E49</f>
        <v>0</v>
      </c>
      <c r="F45" s="24">
        <v>0</v>
      </c>
      <c r="G45" s="24">
        <v>0</v>
      </c>
      <c r="H45" s="23">
        <f>H46+H47+H48+H49</f>
        <v>0</v>
      </c>
      <c r="I45" s="23">
        <f t="shared" ref="I45:AE45" si="39">I46+I47+I48+I49</f>
        <v>0</v>
      </c>
      <c r="J45" s="23">
        <f t="shared" si="39"/>
        <v>0</v>
      </c>
      <c r="K45" s="23">
        <f t="shared" si="39"/>
        <v>0</v>
      </c>
      <c r="L45" s="23">
        <f t="shared" si="39"/>
        <v>0</v>
      </c>
      <c r="M45" s="23">
        <f t="shared" si="39"/>
        <v>0</v>
      </c>
      <c r="N45" s="23">
        <f t="shared" si="39"/>
        <v>0</v>
      </c>
      <c r="O45" s="23">
        <f t="shared" si="39"/>
        <v>0</v>
      </c>
      <c r="P45" s="23">
        <f t="shared" si="39"/>
        <v>0</v>
      </c>
      <c r="Q45" s="23">
        <f t="shared" si="39"/>
        <v>0</v>
      </c>
      <c r="R45" s="23">
        <f t="shared" si="39"/>
        <v>0</v>
      </c>
      <c r="S45" s="23">
        <f t="shared" si="39"/>
        <v>0</v>
      </c>
      <c r="T45" s="23">
        <f t="shared" si="39"/>
        <v>0</v>
      </c>
      <c r="U45" s="23">
        <f t="shared" si="39"/>
        <v>0</v>
      </c>
      <c r="V45" s="23">
        <f t="shared" si="39"/>
        <v>0</v>
      </c>
      <c r="W45" s="23">
        <f t="shared" si="39"/>
        <v>0</v>
      </c>
      <c r="X45" s="23">
        <f t="shared" si="39"/>
        <v>0</v>
      </c>
      <c r="Y45" s="23">
        <f t="shared" si="39"/>
        <v>0</v>
      </c>
      <c r="Z45" s="23">
        <f t="shared" si="39"/>
        <v>0</v>
      </c>
      <c r="AA45" s="23">
        <f t="shared" si="39"/>
        <v>0</v>
      </c>
      <c r="AB45" s="23">
        <f t="shared" si="39"/>
        <v>0</v>
      </c>
      <c r="AC45" s="23">
        <f t="shared" si="39"/>
        <v>0</v>
      </c>
      <c r="AD45" s="23">
        <f>AD46+AD47+AD48+AD49</f>
        <v>3975.8820000000001</v>
      </c>
      <c r="AE45" s="23">
        <f t="shared" si="39"/>
        <v>0</v>
      </c>
      <c r="AF45" s="101"/>
      <c r="AG45" s="102"/>
      <c r="AH45" s="46">
        <f t="shared" si="1"/>
        <v>3975.8820000000001</v>
      </c>
      <c r="AI45" s="46">
        <f t="shared" si="2"/>
        <v>0</v>
      </c>
      <c r="AJ45" s="46">
        <f t="shared" si="3"/>
        <v>0</v>
      </c>
      <c r="AK45" s="52">
        <f t="shared" si="4"/>
        <v>0</v>
      </c>
    </row>
    <row r="46" spans="1:37" s="22" customFormat="1" ht="16.149999999999999" customHeight="1">
      <c r="A46" s="27" t="s">
        <v>20</v>
      </c>
      <c r="B46" s="23">
        <f>H46+J46+L46+N46+P46+R46+T46+V46+X46+Z46+AB46+AD46</f>
        <v>0</v>
      </c>
      <c r="C46" s="23">
        <f>H46+J46+L46+N46+P46+R46+T46+V46+X46</f>
        <v>0</v>
      </c>
      <c r="D46" s="23">
        <f>E46</f>
        <v>0</v>
      </c>
      <c r="E46" s="23">
        <f>I46+K46+M46+O46+Q46+S46+U46+W46+Y46</f>
        <v>0</v>
      </c>
      <c r="F46" s="24">
        <v>0</v>
      </c>
      <c r="G46" s="24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101"/>
      <c r="AG46" s="102"/>
      <c r="AH46" s="46">
        <f t="shared" si="1"/>
        <v>0</v>
      </c>
      <c r="AI46" s="46">
        <f t="shared" si="2"/>
        <v>0</v>
      </c>
      <c r="AJ46" s="46">
        <f t="shared" si="3"/>
        <v>0</v>
      </c>
      <c r="AK46" s="52">
        <f t="shared" si="4"/>
        <v>0</v>
      </c>
    </row>
    <row r="47" spans="1:37" s="22" customFormat="1" ht="16.149999999999999" customHeight="1">
      <c r="A47" s="27" t="s">
        <v>18</v>
      </c>
      <c r="B47" s="23">
        <f>H47+J47+L47+N47+P47+R47+T47+V47+X47+Z47+AB47+AD47</f>
        <v>0</v>
      </c>
      <c r="C47" s="23">
        <f t="shared" ref="C47:C49" si="40">H47+J47+L47+N47+P47+R47+T47+V47+X47</f>
        <v>0</v>
      </c>
      <c r="D47" s="23">
        <f>E47</f>
        <v>0</v>
      </c>
      <c r="E47" s="23">
        <f t="shared" ref="E47:E49" si="41">I47+K47+M47+O47+Q47+S47+U47+W47+Y47</f>
        <v>0</v>
      </c>
      <c r="F47" s="24">
        <v>0</v>
      </c>
      <c r="G47" s="24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101"/>
      <c r="AG47" s="102"/>
      <c r="AH47" s="46">
        <f t="shared" si="1"/>
        <v>0</v>
      </c>
      <c r="AI47" s="46">
        <f t="shared" si="2"/>
        <v>0</v>
      </c>
      <c r="AJ47" s="46">
        <f t="shared" si="3"/>
        <v>0</v>
      </c>
      <c r="AK47" s="52">
        <f t="shared" si="4"/>
        <v>0</v>
      </c>
    </row>
    <row r="48" spans="1:37" s="22" customFormat="1" ht="16.149999999999999" customHeight="1">
      <c r="A48" s="27" t="s">
        <v>19</v>
      </c>
      <c r="B48" s="23">
        <f>H48+J48+L48+N48+P48+R48+T48+V48+X48+Z48+AB48+AD48</f>
        <v>3975.8820000000001</v>
      </c>
      <c r="C48" s="23">
        <f>H48+J48+L48+N48+P48+R48+T48+V48+X48</f>
        <v>0</v>
      </c>
      <c r="D48" s="23">
        <f>E48</f>
        <v>0</v>
      </c>
      <c r="E48" s="23">
        <f t="shared" si="41"/>
        <v>0</v>
      </c>
      <c r="F48" s="24">
        <v>0</v>
      </c>
      <c r="G48" s="24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3975.8820000000001</v>
      </c>
      <c r="AE48" s="23">
        <v>0</v>
      </c>
      <c r="AF48" s="101"/>
      <c r="AG48" s="102"/>
      <c r="AH48" s="46">
        <f t="shared" si="1"/>
        <v>3975.8820000000001</v>
      </c>
      <c r="AI48" s="46">
        <f t="shared" si="2"/>
        <v>0</v>
      </c>
      <c r="AJ48" s="46">
        <f t="shared" si="3"/>
        <v>0</v>
      </c>
      <c r="AK48" s="52">
        <f t="shared" si="4"/>
        <v>0</v>
      </c>
    </row>
    <row r="49" spans="1:37" s="22" customFormat="1" ht="16.149999999999999" customHeight="1">
      <c r="A49" s="29" t="s">
        <v>27</v>
      </c>
      <c r="B49" s="23">
        <f>H49+J49+L49+N49+P49+R49+T49+V49+X49+Z49+AB49+AD49</f>
        <v>0</v>
      </c>
      <c r="C49" s="23">
        <f t="shared" si="40"/>
        <v>0</v>
      </c>
      <c r="D49" s="23">
        <f>E49</f>
        <v>0</v>
      </c>
      <c r="E49" s="23">
        <f t="shared" si="41"/>
        <v>0</v>
      </c>
      <c r="F49" s="24">
        <v>0</v>
      </c>
      <c r="G49" s="24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103"/>
      <c r="AG49" s="104"/>
      <c r="AH49" s="46">
        <f t="shared" si="1"/>
        <v>0</v>
      </c>
      <c r="AI49" s="46">
        <f t="shared" si="2"/>
        <v>0</v>
      </c>
      <c r="AJ49" s="46">
        <f t="shared" si="3"/>
        <v>0</v>
      </c>
      <c r="AK49" s="52">
        <f t="shared" si="4"/>
        <v>0</v>
      </c>
    </row>
    <row r="50" spans="1:37" s="22" customFormat="1" ht="50.25" customHeight="1">
      <c r="A50" s="30" t="s">
        <v>90</v>
      </c>
      <c r="B50" s="20">
        <f>B51</f>
        <v>4500</v>
      </c>
      <c r="C50" s="20">
        <f>C51</f>
        <v>0</v>
      </c>
      <c r="D50" s="20">
        <f>D51</f>
        <v>0</v>
      </c>
      <c r="E50" s="20">
        <f>E51</f>
        <v>0</v>
      </c>
      <c r="F50" s="21">
        <v>0</v>
      </c>
      <c r="G50" s="21">
        <v>0</v>
      </c>
      <c r="H50" s="20">
        <f>H51</f>
        <v>0</v>
      </c>
      <c r="I50" s="20">
        <f t="shared" ref="I50:AE50" si="42">I51</f>
        <v>0</v>
      </c>
      <c r="J50" s="20">
        <f t="shared" si="42"/>
        <v>0</v>
      </c>
      <c r="K50" s="20">
        <f t="shared" si="42"/>
        <v>0</v>
      </c>
      <c r="L50" s="20">
        <f t="shared" si="42"/>
        <v>0</v>
      </c>
      <c r="M50" s="20">
        <f t="shared" si="42"/>
        <v>0</v>
      </c>
      <c r="N50" s="20">
        <f t="shared" si="42"/>
        <v>0</v>
      </c>
      <c r="O50" s="20">
        <f t="shared" si="42"/>
        <v>0</v>
      </c>
      <c r="P50" s="20">
        <f t="shared" si="42"/>
        <v>0</v>
      </c>
      <c r="Q50" s="20">
        <f t="shared" si="42"/>
        <v>0</v>
      </c>
      <c r="R50" s="20">
        <f t="shared" si="42"/>
        <v>0</v>
      </c>
      <c r="S50" s="20">
        <f t="shared" si="42"/>
        <v>0</v>
      </c>
      <c r="T50" s="20">
        <f t="shared" si="42"/>
        <v>0</v>
      </c>
      <c r="U50" s="20">
        <f t="shared" si="42"/>
        <v>0</v>
      </c>
      <c r="V50" s="20">
        <f t="shared" si="42"/>
        <v>0</v>
      </c>
      <c r="W50" s="20">
        <f t="shared" si="42"/>
        <v>0</v>
      </c>
      <c r="X50" s="20">
        <f t="shared" si="42"/>
        <v>0</v>
      </c>
      <c r="Y50" s="20">
        <f t="shared" si="42"/>
        <v>0</v>
      </c>
      <c r="Z50" s="20">
        <f t="shared" si="42"/>
        <v>0</v>
      </c>
      <c r="AA50" s="20">
        <f t="shared" si="42"/>
        <v>0</v>
      </c>
      <c r="AB50" s="20">
        <f t="shared" si="42"/>
        <v>0</v>
      </c>
      <c r="AC50" s="20">
        <f t="shared" si="42"/>
        <v>0</v>
      </c>
      <c r="AD50" s="20">
        <f>AD51</f>
        <v>4500</v>
      </c>
      <c r="AE50" s="20">
        <f t="shared" si="42"/>
        <v>0</v>
      </c>
      <c r="AF50" s="99" t="s">
        <v>82</v>
      </c>
      <c r="AG50" s="100"/>
      <c r="AH50" s="46">
        <f t="shared" si="1"/>
        <v>4500</v>
      </c>
      <c r="AI50" s="46">
        <f t="shared" si="2"/>
        <v>0</v>
      </c>
      <c r="AJ50" s="46">
        <f t="shared" si="3"/>
        <v>0</v>
      </c>
      <c r="AK50" s="52">
        <f t="shared" si="4"/>
        <v>0</v>
      </c>
    </row>
    <row r="51" spans="1:37" s="22" customFormat="1" ht="16.149999999999999" customHeight="1">
      <c r="A51" s="26" t="s">
        <v>24</v>
      </c>
      <c r="B51" s="23">
        <f>B52+B53+B54+B55</f>
        <v>4500</v>
      </c>
      <c r="C51" s="23">
        <f>C52+C53+C54+C55</f>
        <v>0</v>
      </c>
      <c r="D51" s="23">
        <f>D52+D53+D54+D55</f>
        <v>0</v>
      </c>
      <c r="E51" s="23">
        <f>E52+E53+E54+E55</f>
        <v>0</v>
      </c>
      <c r="F51" s="24">
        <v>0</v>
      </c>
      <c r="G51" s="24">
        <v>0</v>
      </c>
      <c r="H51" s="23">
        <f>H52+H53+H54+H55</f>
        <v>0</v>
      </c>
      <c r="I51" s="23">
        <f t="shared" ref="I51:AE51" si="43">I52+I53+I54+I55</f>
        <v>0</v>
      </c>
      <c r="J51" s="23">
        <f t="shared" si="43"/>
        <v>0</v>
      </c>
      <c r="K51" s="23">
        <f t="shared" si="43"/>
        <v>0</v>
      </c>
      <c r="L51" s="23">
        <f t="shared" si="43"/>
        <v>0</v>
      </c>
      <c r="M51" s="23">
        <f t="shared" si="43"/>
        <v>0</v>
      </c>
      <c r="N51" s="23">
        <f t="shared" si="43"/>
        <v>0</v>
      </c>
      <c r="O51" s="23">
        <f t="shared" si="43"/>
        <v>0</v>
      </c>
      <c r="P51" s="23">
        <f t="shared" si="43"/>
        <v>0</v>
      </c>
      <c r="Q51" s="23">
        <f t="shared" si="43"/>
        <v>0</v>
      </c>
      <c r="R51" s="23">
        <f t="shared" si="43"/>
        <v>0</v>
      </c>
      <c r="S51" s="23">
        <f t="shared" si="43"/>
        <v>0</v>
      </c>
      <c r="T51" s="23">
        <f t="shared" si="43"/>
        <v>0</v>
      </c>
      <c r="U51" s="23">
        <f t="shared" si="43"/>
        <v>0</v>
      </c>
      <c r="V51" s="23">
        <f t="shared" si="43"/>
        <v>0</v>
      </c>
      <c r="W51" s="23">
        <f t="shared" si="43"/>
        <v>0</v>
      </c>
      <c r="X51" s="23">
        <f t="shared" si="43"/>
        <v>0</v>
      </c>
      <c r="Y51" s="23">
        <f t="shared" si="43"/>
        <v>0</v>
      </c>
      <c r="Z51" s="23">
        <f t="shared" si="43"/>
        <v>0</v>
      </c>
      <c r="AA51" s="23">
        <f t="shared" si="43"/>
        <v>0</v>
      </c>
      <c r="AB51" s="23">
        <f t="shared" si="43"/>
        <v>0</v>
      </c>
      <c r="AC51" s="23">
        <f t="shared" si="43"/>
        <v>0</v>
      </c>
      <c r="AD51" s="23">
        <f>AD52+AD53+AD54+AD55</f>
        <v>4500</v>
      </c>
      <c r="AE51" s="23">
        <f t="shared" si="43"/>
        <v>0</v>
      </c>
      <c r="AF51" s="101"/>
      <c r="AG51" s="102"/>
      <c r="AH51" s="46">
        <f t="shared" si="1"/>
        <v>4500</v>
      </c>
      <c r="AI51" s="46">
        <f t="shared" si="2"/>
        <v>0</v>
      </c>
      <c r="AJ51" s="46">
        <f t="shared" si="3"/>
        <v>0</v>
      </c>
      <c r="AK51" s="52">
        <f t="shared" si="4"/>
        <v>0</v>
      </c>
    </row>
    <row r="52" spans="1:37" s="22" customFormat="1" ht="16.149999999999999" customHeight="1">
      <c r="A52" s="27" t="s">
        <v>20</v>
      </c>
      <c r="B52" s="23">
        <f>H52+J52+L52+N52+P52+R52+T52+V52+X52+Z52+AB52+AD52</f>
        <v>0</v>
      </c>
      <c r="C52" s="23">
        <f>H52+J52+L52+N52+P52+R52+T52+V52+X52</f>
        <v>0</v>
      </c>
      <c r="D52" s="23">
        <f>E52</f>
        <v>0</v>
      </c>
      <c r="E52" s="23">
        <f>I52+K52+M52+O52+Q52+S52+U52+W52+Y52</f>
        <v>0</v>
      </c>
      <c r="F52" s="24">
        <v>0</v>
      </c>
      <c r="G52" s="24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101"/>
      <c r="AG52" s="102"/>
      <c r="AH52" s="46">
        <f t="shared" si="1"/>
        <v>0</v>
      </c>
      <c r="AI52" s="46">
        <f t="shared" si="2"/>
        <v>0</v>
      </c>
      <c r="AJ52" s="46">
        <f t="shared" si="3"/>
        <v>0</v>
      </c>
      <c r="AK52" s="52">
        <f t="shared" si="4"/>
        <v>0</v>
      </c>
    </row>
    <row r="53" spans="1:37" s="22" customFormat="1" ht="16.149999999999999" customHeight="1">
      <c r="A53" s="27" t="s">
        <v>60</v>
      </c>
      <c r="B53" s="23">
        <f>H53+J53+L53+N53+P53+R53+T53+V53+X53+Z53+AB53+AD53</f>
        <v>4005</v>
      </c>
      <c r="C53" s="23">
        <f t="shared" ref="C53:C55" si="44">H53+J53+L53+N53+P53+R53+T53+V53+X53</f>
        <v>0</v>
      </c>
      <c r="D53" s="23">
        <f>E53</f>
        <v>0</v>
      </c>
      <c r="E53" s="23">
        <f>I53+K53+M53+O53+Q53+S53+U53+W53+Y53</f>
        <v>0</v>
      </c>
      <c r="F53" s="24">
        <v>0</v>
      </c>
      <c r="G53" s="24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4005</v>
      </c>
      <c r="AE53" s="23">
        <v>0</v>
      </c>
      <c r="AF53" s="101"/>
      <c r="AG53" s="102"/>
      <c r="AH53" s="46">
        <f t="shared" si="1"/>
        <v>4005</v>
      </c>
      <c r="AI53" s="46">
        <f t="shared" si="2"/>
        <v>0</v>
      </c>
      <c r="AJ53" s="46">
        <f t="shared" si="3"/>
        <v>0</v>
      </c>
      <c r="AK53" s="52">
        <f t="shared" si="4"/>
        <v>0</v>
      </c>
    </row>
    <row r="54" spans="1:37" s="22" customFormat="1" ht="16.149999999999999" customHeight="1">
      <c r="A54" s="27" t="s">
        <v>59</v>
      </c>
      <c r="B54" s="23">
        <f>H54+J54+L54+N54+P54+R54+T54+V54+X54+Z54+AB54+AD54</f>
        <v>495</v>
      </c>
      <c r="C54" s="23">
        <f t="shared" si="44"/>
        <v>0</v>
      </c>
      <c r="D54" s="23">
        <f>E54</f>
        <v>0</v>
      </c>
      <c r="E54" s="23">
        <f t="shared" ref="E54:E55" si="45">I54+K54+M54+O54+Q54+S54+U54+W54+Y54</f>
        <v>0</v>
      </c>
      <c r="F54" s="24">
        <v>0</v>
      </c>
      <c r="G54" s="24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495</v>
      </c>
      <c r="AE54" s="23">
        <v>0</v>
      </c>
      <c r="AF54" s="101"/>
      <c r="AG54" s="102"/>
      <c r="AH54" s="46">
        <f t="shared" si="1"/>
        <v>495</v>
      </c>
      <c r="AI54" s="46">
        <f t="shared" si="2"/>
        <v>0</v>
      </c>
      <c r="AJ54" s="46">
        <f t="shared" si="3"/>
        <v>0</v>
      </c>
      <c r="AK54" s="52">
        <f t="shared" si="4"/>
        <v>0</v>
      </c>
    </row>
    <row r="55" spans="1:37" s="22" customFormat="1" ht="16.149999999999999" customHeight="1">
      <c r="A55" s="29" t="s">
        <v>27</v>
      </c>
      <c r="B55" s="23">
        <f>H55+J55+L55+N55+P55+R55+T55+V55+X55+Z55+AB55+AD55</f>
        <v>0</v>
      </c>
      <c r="C55" s="23">
        <f t="shared" si="44"/>
        <v>0</v>
      </c>
      <c r="D55" s="23">
        <f>E55</f>
        <v>0</v>
      </c>
      <c r="E55" s="23">
        <f t="shared" si="45"/>
        <v>0</v>
      </c>
      <c r="F55" s="24">
        <v>0</v>
      </c>
      <c r="G55" s="24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103"/>
      <c r="AG55" s="104"/>
      <c r="AH55" s="46">
        <f t="shared" si="1"/>
        <v>0</v>
      </c>
      <c r="AI55" s="46">
        <f t="shared" si="2"/>
        <v>0</v>
      </c>
      <c r="AJ55" s="46">
        <f t="shared" si="3"/>
        <v>0</v>
      </c>
      <c r="AK55" s="52">
        <f t="shared" si="4"/>
        <v>0</v>
      </c>
    </row>
    <row r="56" spans="1:37" s="22" customFormat="1" ht="223.5" customHeight="1">
      <c r="A56" s="19" t="s">
        <v>91</v>
      </c>
      <c r="B56" s="20">
        <f>B62</f>
        <v>13505.9</v>
      </c>
      <c r="C56" s="20">
        <f>C62</f>
        <v>6108.75</v>
      </c>
      <c r="D56" s="20">
        <f>D62</f>
        <v>0</v>
      </c>
      <c r="E56" s="20">
        <f>E62</f>
        <v>0</v>
      </c>
      <c r="F56" s="31">
        <f>E56/B56</f>
        <v>0</v>
      </c>
      <c r="G56" s="31">
        <v>0</v>
      </c>
      <c r="H56" s="20">
        <f>H57</f>
        <v>0</v>
      </c>
      <c r="I56" s="20">
        <f t="shared" ref="I56:AE56" si="46">I57</f>
        <v>0</v>
      </c>
      <c r="J56" s="20">
        <f t="shared" si="46"/>
        <v>0</v>
      </c>
      <c r="K56" s="20">
        <f t="shared" si="46"/>
        <v>0</v>
      </c>
      <c r="L56" s="20">
        <f t="shared" si="46"/>
        <v>0</v>
      </c>
      <c r="M56" s="20">
        <f>M57</f>
        <v>0</v>
      </c>
      <c r="N56" s="20">
        <f t="shared" si="46"/>
        <v>0</v>
      </c>
      <c r="O56" s="20">
        <f t="shared" si="46"/>
        <v>0</v>
      </c>
      <c r="P56" s="20">
        <f t="shared" si="46"/>
        <v>0</v>
      </c>
      <c r="Q56" s="20">
        <f t="shared" si="46"/>
        <v>0</v>
      </c>
      <c r="R56" s="20">
        <f t="shared" si="46"/>
        <v>0</v>
      </c>
      <c r="S56" s="20">
        <f t="shared" si="46"/>
        <v>0</v>
      </c>
      <c r="T56" s="20">
        <f t="shared" si="46"/>
        <v>0</v>
      </c>
      <c r="U56" s="20">
        <f t="shared" si="46"/>
        <v>0</v>
      </c>
      <c r="V56" s="20">
        <f t="shared" si="46"/>
        <v>0</v>
      </c>
      <c r="W56" s="20">
        <f t="shared" si="46"/>
        <v>0</v>
      </c>
      <c r="X56" s="20">
        <f t="shared" si="46"/>
        <v>6108.75</v>
      </c>
      <c r="Y56" s="20">
        <f t="shared" si="46"/>
        <v>0</v>
      </c>
      <c r="Z56" s="20">
        <f t="shared" si="46"/>
        <v>6108.75</v>
      </c>
      <c r="AA56" s="20">
        <f t="shared" si="46"/>
        <v>0</v>
      </c>
      <c r="AB56" s="20">
        <f t="shared" si="46"/>
        <v>0</v>
      </c>
      <c r="AC56" s="20">
        <f t="shared" si="46"/>
        <v>0</v>
      </c>
      <c r="AD56" s="20">
        <f t="shared" si="46"/>
        <v>1288.4000000000001</v>
      </c>
      <c r="AE56" s="20">
        <f t="shared" si="46"/>
        <v>0</v>
      </c>
      <c r="AF56" s="98" t="s">
        <v>78</v>
      </c>
      <c r="AG56" s="92"/>
      <c r="AH56" s="46">
        <f t="shared" si="1"/>
        <v>13505.9</v>
      </c>
      <c r="AI56" s="46">
        <f t="shared" si="2"/>
        <v>6108.75</v>
      </c>
      <c r="AJ56" s="46">
        <f t="shared" si="3"/>
        <v>0</v>
      </c>
      <c r="AK56" s="52">
        <f t="shared" si="4"/>
        <v>6108.75</v>
      </c>
    </row>
    <row r="57" spans="1:37" s="22" customFormat="1" ht="19.5" customHeight="1">
      <c r="A57" s="26" t="s">
        <v>24</v>
      </c>
      <c r="B57" s="23">
        <f>B58+B59+B60+B61</f>
        <v>13505.9</v>
      </c>
      <c r="C57" s="23">
        <f>C58+C59+C60+C61</f>
        <v>6108.75</v>
      </c>
      <c r="D57" s="23">
        <f>D58+D59+D60+D61</f>
        <v>0</v>
      </c>
      <c r="E57" s="23">
        <f>E58+E59+E60+E61</f>
        <v>0</v>
      </c>
      <c r="F57" s="24">
        <f>E57/B57</f>
        <v>0</v>
      </c>
      <c r="G57" s="24">
        <v>0</v>
      </c>
      <c r="H57" s="23">
        <f t="shared" ref="H57:AE57" si="47">H58+H59+H60+H61</f>
        <v>0</v>
      </c>
      <c r="I57" s="23">
        <f t="shared" si="47"/>
        <v>0</v>
      </c>
      <c r="J57" s="23">
        <f t="shared" si="47"/>
        <v>0</v>
      </c>
      <c r="K57" s="23">
        <f t="shared" si="47"/>
        <v>0</v>
      </c>
      <c r="L57" s="23">
        <f t="shared" si="47"/>
        <v>0</v>
      </c>
      <c r="M57" s="23">
        <f t="shared" si="47"/>
        <v>0</v>
      </c>
      <c r="N57" s="23">
        <f t="shared" si="47"/>
        <v>0</v>
      </c>
      <c r="O57" s="23">
        <f t="shared" si="47"/>
        <v>0</v>
      </c>
      <c r="P57" s="23">
        <f t="shared" si="47"/>
        <v>0</v>
      </c>
      <c r="Q57" s="23">
        <f t="shared" si="47"/>
        <v>0</v>
      </c>
      <c r="R57" s="23">
        <f t="shared" si="47"/>
        <v>0</v>
      </c>
      <c r="S57" s="23">
        <f t="shared" si="47"/>
        <v>0</v>
      </c>
      <c r="T57" s="23">
        <f t="shared" si="47"/>
        <v>0</v>
      </c>
      <c r="U57" s="23">
        <f t="shared" si="47"/>
        <v>0</v>
      </c>
      <c r="V57" s="23">
        <f t="shared" si="47"/>
        <v>0</v>
      </c>
      <c r="W57" s="23">
        <f t="shared" si="47"/>
        <v>0</v>
      </c>
      <c r="X57" s="23">
        <f t="shared" si="47"/>
        <v>6108.75</v>
      </c>
      <c r="Y57" s="23">
        <f t="shared" si="47"/>
        <v>0</v>
      </c>
      <c r="Z57" s="23">
        <f t="shared" si="47"/>
        <v>6108.75</v>
      </c>
      <c r="AA57" s="23">
        <f t="shared" si="47"/>
        <v>0</v>
      </c>
      <c r="AB57" s="23">
        <f t="shared" si="47"/>
        <v>0</v>
      </c>
      <c r="AC57" s="23">
        <f t="shared" si="47"/>
        <v>0</v>
      </c>
      <c r="AD57" s="23">
        <f t="shared" si="47"/>
        <v>1288.4000000000001</v>
      </c>
      <c r="AE57" s="23">
        <f t="shared" si="47"/>
        <v>0</v>
      </c>
      <c r="AF57" s="92" t="s">
        <v>42</v>
      </c>
      <c r="AG57" s="92"/>
      <c r="AH57" s="46">
        <f t="shared" si="1"/>
        <v>13505.9</v>
      </c>
      <c r="AI57" s="46">
        <f t="shared" si="2"/>
        <v>6108.75</v>
      </c>
      <c r="AJ57" s="46">
        <f t="shared" si="3"/>
        <v>0</v>
      </c>
      <c r="AK57" s="52">
        <f t="shared" si="4"/>
        <v>6108.75</v>
      </c>
    </row>
    <row r="58" spans="1:37" s="22" customFormat="1" ht="16.5">
      <c r="A58" s="29" t="s">
        <v>20</v>
      </c>
      <c r="B58" s="23">
        <f>H58+J58+L58+N58+P58+R58+T58+V58+X58+Z58+AB58+AD58</f>
        <v>0</v>
      </c>
      <c r="C58" s="23">
        <f>H58+J58+L58+N58+P58+R58+T58+V58+X58</f>
        <v>0</v>
      </c>
      <c r="D58" s="23">
        <f>E58</f>
        <v>0</v>
      </c>
      <c r="E58" s="23">
        <f>I58+K58+M58+O58+Q58+S58+U58+W58+Y58</f>
        <v>0</v>
      </c>
      <c r="F58" s="24">
        <v>0</v>
      </c>
      <c r="G58" s="24">
        <v>0</v>
      </c>
      <c r="H58" s="28">
        <f t="shared" ref="H58:AB58" si="48">H64</f>
        <v>0</v>
      </c>
      <c r="I58" s="28">
        <f t="shared" si="48"/>
        <v>0</v>
      </c>
      <c r="J58" s="28">
        <f t="shared" si="48"/>
        <v>0</v>
      </c>
      <c r="K58" s="28">
        <f t="shared" si="48"/>
        <v>0</v>
      </c>
      <c r="L58" s="28">
        <f t="shared" si="48"/>
        <v>0</v>
      </c>
      <c r="M58" s="28">
        <f t="shared" si="48"/>
        <v>0</v>
      </c>
      <c r="N58" s="28">
        <f t="shared" si="48"/>
        <v>0</v>
      </c>
      <c r="O58" s="28">
        <f t="shared" si="48"/>
        <v>0</v>
      </c>
      <c r="P58" s="28">
        <f t="shared" si="48"/>
        <v>0</v>
      </c>
      <c r="Q58" s="28">
        <f t="shared" si="48"/>
        <v>0</v>
      </c>
      <c r="R58" s="28">
        <f t="shared" si="48"/>
        <v>0</v>
      </c>
      <c r="S58" s="28">
        <f t="shared" si="48"/>
        <v>0</v>
      </c>
      <c r="T58" s="28">
        <f t="shared" si="48"/>
        <v>0</v>
      </c>
      <c r="U58" s="28">
        <f t="shared" si="48"/>
        <v>0</v>
      </c>
      <c r="V58" s="28">
        <f t="shared" si="48"/>
        <v>0</v>
      </c>
      <c r="W58" s="28">
        <f t="shared" si="48"/>
        <v>0</v>
      </c>
      <c r="X58" s="28">
        <f t="shared" si="48"/>
        <v>0</v>
      </c>
      <c r="Y58" s="28">
        <f t="shared" si="48"/>
        <v>0</v>
      </c>
      <c r="Z58" s="28">
        <f t="shared" si="48"/>
        <v>0</v>
      </c>
      <c r="AA58" s="28">
        <f t="shared" si="48"/>
        <v>0</v>
      </c>
      <c r="AB58" s="28">
        <f t="shared" si="48"/>
        <v>0</v>
      </c>
      <c r="AC58" s="28">
        <f>C64</f>
        <v>0</v>
      </c>
      <c r="AD58" s="28">
        <f>AD64</f>
        <v>0</v>
      </c>
      <c r="AE58" s="28">
        <f>AE64</f>
        <v>0</v>
      </c>
      <c r="AF58" s="92" t="s">
        <v>42</v>
      </c>
      <c r="AG58" s="92"/>
      <c r="AH58" s="46">
        <f t="shared" si="1"/>
        <v>0</v>
      </c>
      <c r="AI58" s="46">
        <f t="shared" si="2"/>
        <v>0</v>
      </c>
      <c r="AJ58" s="46">
        <f t="shared" si="3"/>
        <v>0</v>
      </c>
      <c r="AK58" s="52">
        <f t="shared" si="4"/>
        <v>0</v>
      </c>
    </row>
    <row r="59" spans="1:37" s="22" customFormat="1" ht="16.5">
      <c r="A59" s="29" t="s">
        <v>18</v>
      </c>
      <c r="B59" s="23">
        <f>H59+J59+L59+N59+P59+R59+T59+V59+X59+Z59+AB59+AD59</f>
        <v>0</v>
      </c>
      <c r="C59" s="23">
        <f t="shared" ref="C59:C61" si="49">H59+J59+L59+N59+P59+R59+T59+V59+X59</f>
        <v>0</v>
      </c>
      <c r="D59" s="23">
        <f>E59</f>
        <v>0</v>
      </c>
      <c r="E59" s="23">
        <f t="shared" ref="E59" si="50">I59+K59+M59+O59+Q59+S59+U59+W59+Y59</f>
        <v>0</v>
      </c>
      <c r="F59" s="24">
        <v>0</v>
      </c>
      <c r="G59" s="24">
        <v>0</v>
      </c>
      <c r="H59" s="28">
        <f t="shared" ref="H59:AC59" si="51">H65</f>
        <v>0</v>
      </c>
      <c r="I59" s="28">
        <f t="shared" si="51"/>
        <v>0</v>
      </c>
      <c r="J59" s="28">
        <f t="shared" si="51"/>
        <v>0</v>
      </c>
      <c r="K59" s="28">
        <f t="shared" si="51"/>
        <v>0</v>
      </c>
      <c r="L59" s="28">
        <f t="shared" si="51"/>
        <v>0</v>
      </c>
      <c r="M59" s="28">
        <f t="shared" si="51"/>
        <v>0</v>
      </c>
      <c r="N59" s="28">
        <f t="shared" si="51"/>
        <v>0</v>
      </c>
      <c r="O59" s="28">
        <f t="shared" si="51"/>
        <v>0</v>
      </c>
      <c r="P59" s="28">
        <f t="shared" si="51"/>
        <v>0</v>
      </c>
      <c r="Q59" s="28">
        <f t="shared" si="51"/>
        <v>0</v>
      </c>
      <c r="R59" s="28">
        <f t="shared" si="51"/>
        <v>0</v>
      </c>
      <c r="S59" s="28">
        <f t="shared" si="51"/>
        <v>0</v>
      </c>
      <c r="T59" s="28">
        <f t="shared" si="51"/>
        <v>0</v>
      </c>
      <c r="U59" s="28">
        <f t="shared" si="51"/>
        <v>0</v>
      </c>
      <c r="V59" s="28">
        <f t="shared" si="51"/>
        <v>0</v>
      </c>
      <c r="W59" s="28">
        <f t="shared" si="51"/>
        <v>0</v>
      </c>
      <c r="X59" s="28">
        <f t="shared" si="51"/>
        <v>0</v>
      </c>
      <c r="Y59" s="28">
        <f t="shared" si="51"/>
        <v>0</v>
      </c>
      <c r="Z59" s="28">
        <f t="shared" si="51"/>
        <v>0</v>
      </c>
      <c r="AA59" s="28">
        <f t="shared" si="51"/>
        <v>0</v>
      </c>
      <c r="AB59" s="28">
        <f t="shared" si="51"/>
        <v>0</v>
      </c>
      <c r="AC59" s="28">
        <f t="shared" si="51"/>
        <v>0</v>
      </c>
      <c r="AD59" s="28">
        <f t="shared" ref="AD59:AE61" si="52">AD65</f>
        <v>0</v>
      </c>
      <c r="AE59" s="28">
        <f>AE65</f>
        <v>0</v>
      </c>
      <c r="AF59" s="92" t="s">
        <v>42</v>
      </c>
      <c r="AG59" s="92"/>
      <c r="AH59" s="46">
        <f t="shared" si="1"/>
        <v>0</v>
      </c>
      <c r="AI59" s="46">
        <f t="shared" si="2"/>
        <v>0</v>
      </c>
      <c r="AJ59" s="46">
        <f t="shared" si="3"/>
        <v>0</v>
      </c>
      <c r="AK59" s="52">
        <f t="shared" si="4"/>
        <v>0</v>
      </c>
    </row>
    <row r="60" spans="1:37" s="22" customFormat="1" ht="16.5">
      <c r="A60" s="53" t="s">
        <v>19</v>
      </c>
      <c r="B60" s="23">
        <f>H60+J60+L60+N60+P60+R60+T60+V60+X60+Z60+AB60+AD60</f>
        <v>13505.9</v>
      </c>
      <c r="C60" s="23">
        <f>H60+J60+L60+N60+P60+R60+T60+V60+X60</f>
        <v>6108.75</v>
      </c>
      <c r="D60" s="23">
        <f>E60</f>
        <v>0</v>
      </c>
      <c r="E60" s="23">
        <f>I60+K60+M60+O60+Q60+S60+U60+W60+Y60</f>
        <v>0</v>
      </c>
      <c r="F60" s="69">
        <f>E60/B60</f>
        <v>0</v>
      </c>
      <c r="G60" s="24">
        <v>0</v>
      </c>
      <c r="H60" s="28">
        <f t="shared" ref="H60:Q60" si="53">H66</f>
        <v>0</v>
      </c>
      <c r="I60" s="28">
        <f t="shared" si="53"/>
        <v>0</v>
      </c>
      <c r="J60" s="28">
        <f t="shared" si="53"/>
        <v>0</v>
      </c>
      <c r="K60" s="28">
        <f t="shared" si="53"/>
        <v>0</v>
      </c>
      <c r="L60" s="28">
        <f t="shared" si="53"/>
        <v>0</v>
      </c>
      <c r="M60" s="28">
        <f t="shared" si="53"/>
        <v>0</v>
      </c>
      <c r="N60" s="28">
        <f t="shared" si="53"/>
        <v>0</v>
      </c>
      <c r="O60" s="28">
        <f t="shared" si="53"/>
        <v>0</v>
      </c>
      <c r="P60" s="28">
        <f t="shared" si="53"/>
        <v>0</v>
      </c>
      <c r="Q60" s="28">
        <f t="shared" si="53"/>
        <v>0</v>
      </c>
      <c r="R60" s="28">
        <f t="shared" ref="R60:AB60" si="54">R66</f>
        <v>0</v>
      </c>
      <c r="S60" s="28">
        <f t="shared" si="54"/>
        <v>0</v>
      </c>
      <c r="T60" s="28">
        <f t="shared" si="54"/>
        <v>0</v>
      </c>
      <c r="U60" s="28">
        <f t="shared" si="54"/>
        <v>0</v>
      </c>
      <c r="V60" s="28">
        <f t="shared" si="54"/>
        <v>0</v>
      </c>
      <c r="W60" s="28">
        <f t="shared" si="54"/>
        <v>0</v>
      </c>
      <c r="X60" s="28">
        <f t="shared" si="54"/>
        <v>6108.75</v>
      </c>
      <c r="Y60" s="28">
        <f t="shared" si="54"/>
        <v>0</v>
      </c>
      <c r="Z60" s="28">
        <f t="shared" si="54"/>
        <v>6108.75</v>
      </c>
      <c r="AA60" s="28">
        <f t="shared" si="54"/>
        <v>0</v>
      </c>
      <c r="AB60" s="28">
        <f t="shared" si="54"/>
        <v>0</v>
      </c>
      <c r="AC60" s="28">
        <f>AC66</f>
        <v>0</v>
      </c>
      <c r="AD60" s="28">
        <f t="shared" si="52"/>
        <v>1288.4000000000001</v>
      </c>
      <c r="AE60" s="28">
        <f>AE66</f>
        <v>0</v>
      </c>
      <c r="AF60" s="92" t="s">
        <v>42</v>
      </c>
      <c r="AG60" s="92"/>
      <c r="AH60" s="46">
        <f t="shared" si="1"/>
        <v>13505.9</v>
      </c>
      <c r="AI60" s="46">
        <f t="shared" si="2"/>
        <v>6108.75</v>
      </c>
      <c r="AJ60" s="46">
        <f t="shared" si="3"/>
        <v>0</v>
      </c>
      <c r="AK60" s="52">
        <f t="shared" si="4"/>
        <v>6108.75</v>
      </c>
    </row>
    <row r="61" spans="1:37" s="22" customFormat="1" ht="18.75" customHeight="1">
      <c r="A61" s="27" t="s">
        <v>27</v>
      </c>
      <c r="B61" s="23">
        <f>H61+J61+L61+N61+P61+R61+T61+V61+X61+Z61+AB61+AD61</f>
        <v>0</v>
      </c>
      <c r="C61" s="23">
        <f t="shared" si="49"/>
        <v>0</v>
      </c>
      <c r="D61" s="23">
        <f>D67</f>
        <v>0</v>
      </c>
      <c r="E61" s="23">
        <f>I61+K61+M61+O61+Q61+S61+U61+W61+Y61</f>
        <v>0</v>
      </c>
      <c r="F61" s="24">
        <v>0</v>
      </c>
      <c r="G61" s="24">
        <v>0</v>
      </c>
      <c r="H61" s="28">
        <f t="shared" ref="H61:AB61" si="55">H67</f>
        <v>0</v>
      </c>
      <c r="I61" s="28">
        <f t="shared" si="55"/>
        <v>0</v>
      </c>
      <c r="J61" s="28">
        <f t="shared" si="55"/>
        <v>0</v>
      </c>
      <c r="K61" s="28">
        <f t="shared" si="55"/>
        <v>0</v>
      </c>
      <c r="L61" s="28">
        <f t="shared" si="55"/>
        <v>0</v>
      </c>
      <c r="M61" s="28">
        <f t="shared" si="55"/>
        <v>0</v>
      </c>
      <c r="N61" s="28">
        <f t="shared" si="55"/>
        <v>0</v>
      </c>
      <c r="O61" s="28">
        <f t="shared" si="55"/>
        <v>0</v>
      </c>
      <c r="P61" s="28">
        <f t="shared" si="55"/>
        <v>0</v>
      </c>
      <c r="Q61" s="28">
        <f t="shared" si="55"/>
        <v>0</v>
      </c>
      <c r="R61" s="28">
        <f t="shared" si="55"/>
        <v>0</v>
      </c>
      <c r="S61" s="28">
        <f t="shared" si="55"/>
        <v>0</v>
      </c>
      <c r="T61" s="28">
        <f t="shared" si="55"/>
        <v>0</v>
      </c>
      <c r="U61" s="28">
        <f t="shared" si="55"/>
        <v>0</v>
      </c>
      <c r="V61" s="28">
        <f t="shared" si="55"/>
        <v>0</v>
      </c>
      <c r="W61" s="28">
        <f t="shared" si="55"/>
        <v>0</v>
      </c>
      <c r="X61" s="28">
        <f t="shared" si="55"/>
        <v>0</v>
      </c>
      <c r="Y61" s="28">
        <f t="shared" si="55"/>
        <v>0</v>
      </c>
      <c r="Z61" s="28">
        <f t="shared" si="55"/>
        <v>0</v>
      </c>
      <c r="AA61" s="28">
        <f t="shared" si="55"/>
        <v>0</v>
      </c>
      <c r="AB61" s="28">
        <f t="shared" si="55"/>
        <v>0</v>
      </c>
      <c r="AC61" s="28">
        <f>AC67</f>
        <v>0</v>
      </c>
      <c r="AD61" s="28">
        <f t="shared" si="52"/>
        <v>0</v>
      </c>
      <c r="AE61" s="28">
        <f t="shared" si="52"/>
        <v>0</v>
      </c>
      <c r="AF61" s="92"/>
      <c r="AG61" s="92"/>
      <c r="AH61" s="46">
        <f t="shared" si="1"/>
        <v>0</v>
      </c>
      <c r="AI61" s="46">
        <f t="shared" si="2"/>
        <v>0</v>
      </c>
      <c r="AJ61" s="46">
        <f t="shared" si="3"/>
        <v>0</v>
      </c>
      <c r="AK61" s="52">
        <f t="shared" si="4"/>
        <v>0</v>
      </c>
    </row>
    <row r="62" spans="1:37" s="32" customFormat="1" ht="79.5" customHeight="1">
      <c r="A62" s="19" t="s">
        <v>92</v>
      </c>
      <c r="B62" s="20">
        <f>B63</f>
        <v>13505.9</v>
      </c>
      <c r="C62" s="20">
        <f>C63</f>
        <v>6108.75</v>
      </c>
      <c r="D62" s="20">
        <f>D63</f>
        <v>0</v>
      </c>
      <c r="E62" s="20">
        <f>E63</f>
        <v>0</v>
      </c>
      <c r="F62" s="31">
        <f>E62/B62</f>
        <v>0</v>
      </c>
      <c r="G62" s="31">
        <v>0</v>
      </c>
      <c r="H62" s="20">
        <f>H63</f>
        <v>0</v>
      </c>
      <c r="I62" s="20">
        <f t="shared" ref="I62:AE62" si="56">I63</f>
        <v>0</v>
      </c>
      <c r="J62" s="20">
        <f>J63</f>
        <v>0</v>
      </c>
      <c r="K62" s="20">
        <f t="shared" si="56"/>
        <v>0</v>
      </c>
      <c r="L62" s="20">
        <f t="shared" si="56"/>
        <v>0</v>
      </c>
      <c r="M62" s="20">
        <f t="shared" si="56"/>
        <v>0</v>
      </c>
      <c r="N62" s="20">
        <f t="shared" si="56"/>
        <v>0</v>
      </c>
      <c r="O62" s="20">
        <f t="shared" si="56"/>
        <v>0</v>
      </c>
      <c r="P62" s="20">
        <f t="shared" si="56"/>
        <v>0</v>
      </c>
      <c r="Q62" s="20">
        <f t="shared" si="56"/>
        <v>0</v>
      </c>
      <c r="R62" s="20">
        <f t="shared" si="56"/>
        <v>0</v>
      </c>
      <c r="S62" s="20">
        <f t="shared" si="56"/>
        <v>0</v>
      </c>
      <c r="T62" s="20">
        <f t="shared" si="56"/>
        <v>0</v>
      </c>
      <c r="U62" s="20">
        <f t="shared" si="56"/>
        <v>0</v>
      </c>
      <c r="V62" s="20">
        <f>V63</f>
        <v>0</v>
      </c>
      <c r="W62" s="20">
        <f t="shared" si="56"/>
        <v>0</v>
      </c>
      <c r="X62" s="20">
        <f t="shared" si="56"/>
        <v>6108.75</v>
      </c>
      <c r="Y62" s="20">
        <f t="shared" si="56"/>
        <v>0</v>
      </c>
      <c r="Z62" s="20">
        <f t="shared" si="56"/>
        <v>6108.75</v>
      </c>
      <c r="AA62" s="20">
        <f t="shared" si="56"/>
        <v>0</v>
      </c>
      <c r="AB62" s="20">
        <f t="shared" si="56"/>
        <v>0</v>
      </c>
      <c r="AC62" s="20">
        <f t="shared" si="56"/>
        <v>0</v>
      </c>
      <c r="AD62" s="20">
        <f t="shared" si="56"/>
        <v>1288.4000000000001</v>
      </c>
      <c r="AE62" s="20">
        <f t="shared" si="56"/>
        <v>0</v>
      </c>
      <c r="AF62" s="106" t="s">
        <v>67</v>
      </c>
      <c r="AG62" s="107"/>
      <c r="AH62" s="46">
        <f t="shared" si="1"/>
        <v>13505.9</v>
      </c>
      <c r="AI62" s="46">
        <f t="shared" si="2"/>
        <v>6108.75</v>
      </c>
      <c r="AJ62" s="46">
        <f t="shared" si="3"/>
        <v>0</v>
      </c>
      <c r="AK62" s="52">
        <f t="shared" si="4"/>
        <v>6108.75</v>
      </c>
    </row>
    <row r="63" spans="1:37" s="32" customFormat="1" ht="24" customHeight="1">
      <c r="A63" s="26" t="s">
        <v>24</v>
      </c>
      <c r="B63" s="23">
        <f>B64+B65+B66+B67</f>
        <v>13505.9</v>
      </c>
      <c r="C63" s="23">
        <f>C64+C65+C66+C67</f>
        <v>6108.75</v>
      </c>
      <c r="D63" s="23">
        <f>D64+D65+D66+D67</f>
        <v>0</v>
      </c>
      <c r="E63" s="23">
        <f>E64+E65+E66+E67</f>
        <v>0</v>
      </c>
      <c r="F63" s="24">
        <f>E63/B63</f>
        <v>0</v>
      </c>
      <c r="G63" s="24">
        <v>0</v>
      </c>
      <c r="H63" s="23">
        <f t="shared" ref="H63:AE63" si="57">H64+H65+H66+H67</f>
        <v>0</v>
      </c>
      <c r="I63" s="23">
        <f t="shared" si="57"/>
        <v>0</v>
      </c>
      <c r="J63" s="23">
        <f t="shared" si="57"/>
        <v>0</v>
      </c>
      <c r="K63" s="23">
        <f t="shared" si="57"/>
        <v>0</v>
      </c>
      <c r="L63" s="23">
        <f t="shared" si="57"/>
        <v>0</v>
      </c>
      <c r="M63" s="23">
        <f t="shared" si="57"/>
        <v>0</v>
      </c>
      <c r="N63" s="23">
        <f t="shared" si="57"/>
        <v>0</v>
      </c>
      <c r="O63" s="23">
        <f t="shared" si="57"/>
        <v>0</v>
      </c>
      <c r="P63" s="23">
        <f t="shared" si="57"/>
        <v>0</v>
      </c>
      <c r="Q63" s="23">
        <f t="shared" si="57"/>
        <v>0</v>
      </c>
      <c r="R63" s="23">
        <f t="shared" si="57"/>
        <v>0</v>
      </c>
      <c r="S63" s="23">
        <f t="shared" si="57"/>
        <v>0</v>
      </c>
      <c r="T63" s="23">
        <f t="shared" si="57"/>
        <v>0</v>
      </c>
      <c r="U63" s="23">
        <f t="shared" si="57"/>
        <v>0</v>
      </c>
      <c r="V63" s="23">
        <f t="shared" si="57"/>
        <v>0</v>
      </c>
      <c r="W63" s="23">
        <f t="shared" si="57"/>
        <v>0</v>
      </c>
      <c r="X63" s="23">
        <f t="shared" si="57"/>
        <v>6108.75</v>
      </c>
      <c r="Y63" s="23">
        <f t="shared" si="57"/>
        <v>0</v>
      </c>
      <c r="Z63" s="23">
        <f t="shared" si="57"/>
        <v>6108.75</v>
      </c>
      <c r="AA63" s="23">
        <f t="shared" si="57"/>
        <v>0</v>
      </c>
      <c r="AB63" s="23">
        <f t="shared" si="57"/>
        <v>0</v>
      </c>
      <c r="AC63" s="23">
        <f t="shared" si="57"/>
        <v>0</v>
      </c>
      <c r="AD63" s="23">
        <f t="shared" si="57"/>
        <v>1288.4000000000001</v>
      </c>
      <c r="AE63" s="23">
        <f t="shared" si="57"/>
        <v>0</v>
      </c>
      <c r="AF63" s="108"/>
      <c r="AG63" s="109"/>
      <c r="AH63" s="46">
        <f t="shared" si="1"/>
        <v>13505.9</v>
      </c>
      <c r="AI63" s="46">
        <f t="shared" si="2"/>
        <v>6108.75</v>
      </c>
      <c r="AJ63" s="46">
        <f t="shared" si="3"/>
        <v>0</v>
      </c>
      <c r="AK63" s="52">
        <f t="shared" si="4"/>
        <v>6108.75</v>
      </c>
    </row>
    <row r="64" spans="1:37" s="32" customFormat="1" ht="24" customHeight="1">
      <c r="A64" s="29" t="s">
        <v>20</v>
      </c>
      <c r="B64" s="23">
        <f>H64+J64+L64+N64+P64+R64+T64+V64+X64+Z64+AB64+AD64</f>
        <v>0</v>
      </c>
      <c r="C64" s="23">
        <f>H64+J64+L64+N64+P64+R64+T64+V64+X64</f>
        <v>0</v>
      </c>
      <c r="D64" s="23">
        <f>E64</f>
        <v>0</v>
      </c>
      <c r="E64" s="23">
        <f>I64+K64+M64+O64+Q64+S64+U64+W64+Y64</f>
        <v>0</v>
      </c>
      <c r="F64" s="24">
        <v>0</v>
      </c>
      <c r="G64" s="24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108"/>
      <c r="AG64" s="109"/>
      <c r="AH64" s="46">
        <f t="shared" si="1"/>
        <v>0</v>
      </c>
      <c r="AI64" s="46">
        <f t="shared" si="2"/>
        <v>0</v>
      </c>
      <c r="AJ64" s="46">
        <f t="shared" si="3"/>
        <v>0</v>
      </c>
      <c r="AK64" s="52">
        <f t="shared" si="4"/>
        <v>0</v>
      </c>
    </row>
    <row r="65" spans="1:37" s="32" customFormat="1" ht="24" customHeight="1">
      <c r="A65" s="29" t="s">
        <v>18</v>
      </c>
      <c r="B65" s="23">
        <f>H65+J65+L65+N65+P65+R65+T65+V65+X65+Z65+AB65+AD65</f>
        <v>0</v>
      </c>
      <c r="C65" s="23">
        <f t="shared" ref="C65:C67" si="58">H65+J65+L65+N65+P65+R65+T65+V65+X65</f>
        <v>0</v>
      </c>
      <c r="D65" s="23">
        <f>E65</f>
        <v>0</v>
      </c>
      <c r="E65" s="23">
        <f t="shared" ref="E65:E67" si="59">I65+K65+M65+O65+Q65+S65+U65+W65+Y65</f>
        <v>0</v>
      </c>
      <c r="F65" s="24">
        <v>0</v>
      </c>
      <c r="G65" s="24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108"/>
      <c r="AG65" s="109"/>
      <c r="AH65" s="46">
        <f t="shared" si="1"/>
        <v>0</v>
      </c>
      <c r="AI65" s="46">
        <f t="shared" si="2"/>
        <v>0</v>
      </c>
      <c r="AJ65" s="46">
        <f t="shared" si="3"/>
        <v>0</v>
      </c>
      <c r="AK65" s="52">
        <f t="shared" si="4"/>
        <v>0</v>
      </c>
    </row>
    <row r="66" spans="1:37" s="32" customFormat="1" ht="24" customHeight="1">
      <c r="A66" s="54" t="s">
        <v>19</v>
      </c>
      <c r="B66" s="23">
        <f>H66+J66+L66+N66+P66+R66+T66+V66+X66+Z66+AB66+AD66</f>
        <v>13505.9</v>
      </c>
      <c r="C66" s="23">
        <f>H66+J66+L66+N66+P66+R66+T66+V66+X66</f>
        <v>6108.75</v>
      </c>
      <c r="D66" s="23">
        <f>E66</f>
        <v>0</v>
      </c>
      <c r="E66" s="23">
        <f t="shared" si="59"/>
        <v>0</v>
      </c>
      <c r="F66" s="24">
        <f>E66/B66</f>
        <v>0</v>
      </c>
      <c r="G66" s="24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6108.75</v>
      </c>
      <c r="Y66" s="28">
        <v>0</v>
      </c>
      <c r="Z66" s="28">
        <v>6108.75</v>
      </c>
      <c r="AA66" s="28">
        <v>0</v>
      </c>
      <c r="AB66" s="28">
        <v>0</v>
      </c>
      <c r="AC66" s="28">
        <v>0</v>
      </c>
      <c r="AD66" s="28">
        <v>1288.4000000000001</v>
      </c>
      <c r="AE66" s="28">
        <v>0</v>
      </c>
      <c r="AF66" s="108"/>
      <c r="AG66" s="109"/>
      <c r="AH66" s="46">
        <f t="shared" si="1"/>
        <v>13505.9</v>
      </c>
      <c r="AI66" s="46">
        <f t="shared" si="2"/>
        <v>6108.75</v>
      </c>
      <c r="AJ66" s="46">
        <f t="shared" si="3"/>
        <v>0</v>
      </c>
      <c r="AK66" s="52">
        <f t="shared" si="4"/>
        <v>6108.75</v>
      </c>
    </row>
    <row r="67" spans="1:37" s="32" customFormat="1" ht="24" customHeight="1">
      <c r="A67" s="27" t="s">
        <v>27</v>
      </c>
      <c r="B67" s="23">
        <f>H67+J67+L67+N67+P67+R67+T67+V67+X67+Z67+AB67+AD67</f>
        <v>0</v>
      </c>
      <c r="C67" s="23">
        <f t="shared" si="58"/>
        <v>0</v>
      </c>
      <c r="D67" s="23">
        <f>E67</f>
        <v>0</v>
      </c>
      <c r="E67" s="23">
        <f t="shared" si="59"/>
        <v>0</v>
      </c>
      <c r="F67" s="24">
        <v>0</v>
      </c>
      <c r="G67" s="24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110"/>
      <c r="AG67" s="111"/>
      <c r="AH67" s="46">
        <f t="shared" si="1"/>
        <v>0</v>
      </c>
      <c r="AI67" s="46">
        <f t="shared" si="2"/>
        <v>0</v>
      </c>
      <c r="AJ67" s="46">
        <f t="shared" si="3"/>
        <v>0</v>
      </c>
      <c r="AK67" s="52">
        <f t="shared" si="4"/>
        <v>0</v>
      </c>
    </row>
    <row r="68" spans="1:37" s="22" customFormat="1" ht="19.149999999999999" customHeight="1">
      <c r="A68" s="19" t="s">
        <v>37</v>
      </c>
      <c r="B68" s="20">
        <f>B69</f>
        <v>114528.90000000001</v>
      </c>
      <c r="C68" s="20">
        <f>C69</f>
        <v>21927.899999999998</v>
      </c>
      <c r="D68" s="20">
        <f>D69</f>
        <v>21927.8</v>
      </c>
      <c r="E68" s="20">
        <f>E69</f>
        <v>21927.8</v>
      </c>
      <c r="F68" s="21">
        <f>E68/B68</f>
        <v>0.19146084525390533</v>
      </c>
      <c r="G68" s="21">
        <f>E68/C68</f>
        <v>0.99999543959977932</v>
      </c>
      <c r="H68" s="20">
        <f t="shared" ref="H68:P68" si="60">H69</f>
        <v>0</v>
      </c>
      <c r="I68" s="20">
        <f t="shared" si="60"/>
        <v>0</v>
      </c>
      <c r="J68" s="20">
        <f t="shared" si="60"/>
        <v>0</v>
      </c>
      <c r="K68" s="20">
        <f t="shared" si="60"/>
        <v>0</v>
      </c>
      <c r="L68" s="20">
        <f t="shared" si="60"/>
        <v>0</v>
      </c>
      <c r="M68" s="20">
        <f t="shared" si="60"/>
        <v>0</v>
      </c>
      <c r="N68" s="20">
        <f t="shared" si="60"/>
        <v>0</v>
      </c>
      <c r="O68" s="20">
        <f t="shared" si="60"/>
        <v>0</v>
      </c>
      <c r="P68" s="20">
        <f t="shared" si="60"/>
        <v>21927.899999999998</v>
      </c>
      <c r="Q68" s="20">
        <f>Q69</f>
        <v>21927.8</v>
      </c>
      <c r="R68" s="20">
        <f t="shared" ref="R68:AE68" si="61">R69</f>
        <v>0</v>
      </c>
      <c r="S68" s="20">
        <f t="shared" si="61"/>
        <v>0</v>
      </c>
      <c r="T68" s="20">
        <f t="shared" si="61"/>
        <v>0</v>
      </c>
      <c r="U68" s="20">
        <f t="shared" si="61"/>
        <v>0</v>
      </c>
      <c r="V68" s="20">
        <f t="shared" si="61"/>
        <v>0</v>
      </c>
      <c r="W68" s="20">
        <f t="shared" si="61"/>
        <v>0</v>
      </c>
      <c r="X68" s="20">
        <f t="shared" si="61"/>
        <v>0</v>
      </c>
      <c r="Y68" s="20">
        <f t="shared" si="61"/>
        <v>0</v>
      </c>
      <c r="Z68" s="20">
        <f t="shared" si="61"/>
        <v>0</v>
      </c>
      <c r="AA68" s="20">
        <f t="shared" si="61"/>
        <v>0</v>
      </c>
      <c r="AB68" s="20">
        <f t="shared" si="61"/>
        <v>0</v>
      </c>
      <c r="AC68" s="20">
        <f t="shared" si="61"/>
        <v>0</v>
      </c>
      <c r="AD68" s="20">
        <f t="shared" si="61"/>
        <v>92601</v>
      </c>
      <c r="AE68" s="20">
        <f t="shared" si="61"/>
        <v>0</v>
      </c>
      <c r="AF68" s="118" t="s">
        <v>76</v>
      </c>
      <c r="AG68" s="119"/>
      <c r="AH68" s="46">
        <f t="shared" si="1"/>
        <v>114528.9</v>
      </c>
      <c r="AI68" s="46">
        <f t="shared" si="2"/>
        <v>21927.899999999998</v>
      </c>
      <c r="AJ68" s="46">
        <f t="shared" si="3"/>
        <v>21927.8</v>
      </c>
      <c r="AK68" s="52">
        <f t="shared" si="4"/>
        <v>9.9999999998544808E-2</v>
      </c>
    </row>
    <row r="69" spans="1:37" s="22" customFormat="1" ht="19.149999999999999" customHeight="1">
      <c r="A69" s="19" t="s">
        <v>24</v>
      </c>
      <c r="B69" s="23">
        <f>B71+B72+B70+B74+B73</f>
        <v>114528.90000000001</v>
      </c>
      <c r="C69" s="23">
        <f>C71+C72+C70+C74+C73</f>
        <v>21927.899999999998</v>
      </c>
      <c r="D69" s="70">
        <f>D71+D72+D70+D74+D73</f>
        <v>21927.8</v>
      </c>
      <c r="E69" s="23">
        <f>E71+E72+E70+E74+E73</f>
        <v>21927.8</v>
      </c>
      <c r="F69" s="24">
        <f>E69/B69</f>
        <v>0.19146084525390533</v>
      </c>
      <c r="G69" s="24">
        <f>E69/C69</f>
        <v>0.99999543959977932</v>
      </c>
      <c r="H69" s="23">
        <f t="shared" ref="H69:O69" si="62">H71+H72+H70+H74</f>
        <v>0</v>
      </c>
      <c r="I69" s="23">
        <f t="shared" si="62"/>
        <v>0</v>
      </c>
      <c r="J69" s="23">
        <f t="shared" si="62"/>
        <v>0</v>
      </c>
      <c r="K69" s="23">
        <f t="shared" si="62"/>
        <v>0</v>
      </c>
      <c r="L69" s="23">
        <f t="shared" si="62"/>
        <v>0</v>
      </c>
      <c r="M69" s="23">
        <f t="shared" si="62"/>
        <v>0</v>
      </c>
      <c r="N69" s="23">
        <f t="shared" si="62"/>
        <v>0</v>
      </c>
      <c r="O69" s="23">
        <f t="shared" si="62"/>
        <v>0</v>
      </c>
      <c r="P69" s="23">
        <f>P71+P72+P70+P74+P73</f>
        <v>21927.899999999998</v>
      </c>
      <c r="Q69" s="23">
        <f>Q71+Q72+Q70+Q74+Q73</f>
        <v>21927.8</v>
      </c>
      <c r="R69" s="23">
        <f t="shared" ref="R69:AE69" si="63">R71+R72+R70+R74+R73</f>
        <v>0</v>
      </c>
      <c r="S69" s="23">
        <f t="shared" si="63"/>
        <v>0</v>
      </c>
      <c r="T69" s="23">
        <f t="shared" si="63"/>
        <v>0</v>
      </c>
      <c r="U69" s="23">
        <f t="shared" si="63"/>
        <v>0</v>
      </c>
      <c r="V69" s="23">
        <f t="shared" si="63"/>
        <v>0</v>
      </c>
      <c r="W69" s="23">
        <f t="shared" si="63"/>
        <v>0</v>
      </c>
      <c r="X69" s="23">
        <f t="shared" si="63"/>
        <v>0</v>
      </c>
      <c r="Y69" s="23">
        <f t="shared" si="63"/>
        <v>0</v>
      </c>
      <c r="Z69" s="23">
        <f t="shared" si="63"/>
        <v>0</v>
      </c>
      <c r="AA69" s="23">
        <f t="shared" si="63"/>
        <v>0</v>
      </c>
      <c r="AB69" s="23">
        <f t="shared" si="63"/>
        <v>0</v>
      </c>
      <c r="AC69" s="23">
        <f t="shared" si="63"/>
        <v>0</v>
      </c>
      <c r="AD69" s="23">
        <f t="shared" si="63"/>
        <v>92601</v>
      </c>
      <c r="AE69" s="23">
        <f t="shared" si="63"/>
        <v>0</v>
      </c>
      <c r="AF69" s="120"/>
      <c r="AG69" s="121"/>
      <c r="AH69" s="46">
        <f t="shared" si="1"/>
        <v>114528.9</v>
      </c>
      <c r="AI69" s="46">
        <f t="shared" si="2"/>
        <v>21927.899999999998</v>
      </c>
      <c r="AJ69" s="46">
        <f t="shared" si="3"/>
        <v>21927.8</v>
      </c>
      <c r="AK69" s="52">
        <f t="shared" si="4"/>
        <v>9.9999999998544808E-2</v>
      </c>
    </row>
    <row r="70" spans="1:37" s="22" customFormat="1" ht="19.149999999999999" customHeight="1">
      <c r="A70" s="71" t="s">
        <v>20</v>
      </c>
      <c r="B70" s="28">
        <f>H70+J70+L70+N70+P70+R70+T70+V70+X70+Z70+AB70+AD70</f>
        <v>0</v>
      </c>
      <c r="C70" s="28">
        <f t="shared" ref="C70" si="64">H70+J70+L70+N70+P70+R70+T70+V70</f>
        <v>0</v>
      </c>
      <c r="D70" s="28">
        <f>E70</f>
        <v>0</v>
      </c>
      <c r="E70" s="28">
        <f t="shared" ref="E70" si="65">I70+K70+M70+O70+Q70+S70+U70+W70</f>
        <v>0</v>
      </c>
      <c r="F70" s="24">
        <v>0</v>
      </c>
      <c r="G70" s="24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120"/>
      <c r="AG70" s="121"/>
      <c r="AH70" s="46">
        <f t="shared" si="1"/>
        <v>0</v>
      </c>
      <c r="AI70" s="46">
        <f t="shared" si="2"/>
        <v>0</v>
      </c>
      <c r="AJ70" s="46">
        <f t="shared" si="3"/>
        <v>0</v>
      </c>
      <c r="AK70" s="52">
        <f t="shared" si="4"/>
        <v>0</v>
      </c>
    </row>
    <row r="71" spans="1:37" s="22" customFormat="1" ht="19.149999999999999" customHeight="1">
      <c r="A71" s="27" t="s">
        <v>18</v>
      </c>
      <c r="B71" s="28">
        <f>H71+J71+L71+N71+P71+R71+T71+V71+X71+Z71+AB71+AD71</f>
        <v>80245.100000000006</v>
      </c>
      <c r="C71" s="28">
        <f>H71+J71+L71+N71+P71+R71+T71+V71+X71</f>
        <v>19515.8</v>
      </c>
      <c r="D71" s="28">
        <f>E71</f>
        <v>19515.7</v>
      </c>
      <c r="E71" s="28">
        <f>I71+K71+M71+O71+Q71+S71+U71+W71</f>
        <v>19515.7</v>
      </c>
      <c r="F71" s="24">
        <f>E71/B71</f>
        <v>0.24320114249966665</v>
      </c>
      <c r="G71" s="24">
        <f>G30</f>
        <v>1.000003682712244</v>
      </c>
      <c r="H71" s="28">
        <v>0</v>
      </c>
      <c r="I71" s="23">
        <v>0</v>
      </c>
      <c r="J71" s="28">
        <v>0</v>
      </c>
      <c r="K71" s="23">
        <v>0</v>
      </c>
      <c r="L71" s="28">
        <v>0</v>
      </c>
      <c r="M71" s="23">
        <v>0</v>
      </c>
      <c r="N71" s="28">
        <v>0</v>
      </c>
      <c r="O71" s="23">
        <v>0</v>
      </c>
      <c r="P71" s="28">
        <v>19515.8</v>
      </c>
      <c r="Q71" s="23">
        <v>19515.7</v>
      </c>
      <c r="R71" s="28">
        <v>0</v>
      </c>
      <c r="S71" s="23">
        <v>0</v>
      </c>
      <c r="T71" s="28">
        <v>0</v>
      </c>
      <c r="U71" s="23">
        <v>0</v>
      </c>
      <c r="V71" s="28">
        <v>0</v>
      </c>
      <c r="W71" s="23">
        <v>0</v>
      </c>
      <c r="X71" s="28">
        <v>0</v>
      </c>
      <c r="Y71" s="23">
        <v>0</v>
      </c>
      <c r="Z71" s="28">
        <v>0</v>
      </c>
      <c r="AA71" s="23">
        <v>0</v>
      </c>
      <c r="AB71" s="28">
        <v>0</v>
      </c>
      <c r="AC71" s="23">
        <v>0</v>
      </c>
      <c r="AD71" s="28">
        <v>60729.3</v>
      </c>
      <c r="AE71" s="23">
        <v>0</v>
      </c>
      <c r="AF71" s="120"/>
      <c r="AG71" s="121"/>
      <c r="AH71" s="46">
        <f t="shared" si="1"/>
        <v>80245.100000000006</v>
      </c>
      <c r="AI71" s="46">
        <f t="shared" si="2"/>
        <v>19515.8</v>
      </c>
      <c r="AJ71" s="46">
        <f t="shared" si="3"/>
        <v>19515.7</v>
      </c>
      <c r="AK71" s="52">
        <f t="shared" si="4"/>
        <v>9.9999999998544808E-2</v>
      </c>
    </row>
    <row r="72" spans="1:37" s="22" customFormat="1" ht="19.149999999999999" customHeight="1">
      <c r="A72" s="71" t="s">
        <v>19</v>
      </c>
      <c r="B72" s="28">
        <f>H72+J72+L72+N72+P72+R72+T72+V72+X72+Z72+AB72+AD72</f>
        <v>24365.8</v>
      </c>
      <c r="C72" s="28">
        <f>H72+J72+L72+N72+P72+R72+T72+V72+X72</f>
        <v>0</v>
      </c>
      <c r="D72" s="28">
        <f>C72</f>
        <v>0</v>
      </c>
      <c r="E72" s="28">
        <f t="shared" ref="E72:E74" si="66">I72+K72+M72+O72+Q72+S72+U72+W72</f>
        <v>0</v>
      </c>
      <c r="F72" s="24">
        <f>E72/B72</f>
        <v>0</v>
      </c>
      <c r="G72" s="24">
        <v>0</v>
      </c>
      <c r="H72" s="28">
        <v>0</v>
      </c>
      <c r="I72" s="23">
        <v>0</v>
      </c>
      <c r="J72" s="28">
        <v>0</v>
      </c>
      <c r="K72" s="23">
        <v>0</v>
      </c>
      <c r="L72" s="28">
        <v>0</v>
      </c>
      <c r="M72" s="23">
        <v>0</v>
      </c>
      <c r="N72" s="28">
        <v>0</v>
      </c>
      <c r="O72" s="23">
        <v>0</v>
      </c>
      <c r="P72" s="28">
        <v>0</v>
      </c>
      <c r="Q72" s="23">
        <v>0</v>
      </c>
      <c r="R72" s="28">
        <v>0</v>
      </c>
      <c r="S72" s="23">
        <v>0</v>
      </c>
      <c r="T72" s="28">
        <v>0</v>
      </c>
      <c r="U72" s="28">
        <v>0</v>
      </c>
      <c r="V72" s="28">
        <v>0</v>
      </c>
      <c r="W72" s="23">
        <v>0</v>
      </c>
      <c r="X72" s="28">
        <v>0</v>
      </c>
      <c r="Y72" s="23">
        <v>0</v>
      </c>
      <c r="Z72" s="28">
        <v>0</v>
      </c>
      <c r="AA72" s="23">
        <v>0</v>
      </c>
      <c r="AB72" s="28">
        <v>0</v>
      </c>
      <c r="AC72" s="23">
        <v>0</v>
      </c>
      <c r="AD72" s="28">
        <v>24365.8</v>
      </c>
      <c r="AE72" s="23">
        <v>0</v>
      </c>
      <c r="AF72" s="120"/>
      <c r="AG72" s="121"/>
      <c r="AH72" s="46">
        <f t="shared" ref="AH72:AH128" si="67">H72+J72+L72+N72+P72+R72+T72+V72+X72+Z72+AB72+AD72</f>
        <v>24365.8</v>
      </c>
      <c r="AI72" s="46">
        <f t="shared" ref="AI72:AI129" si="68">H72+J72+L72+N72+P72+R72+T72+V72+X72</f>
        <v>0</v>
      </c>
      <c r="AJ72" s="46">
        <f t="shared" ref="AJ72:AJ129" si="69">I72+K72+M72+O72+Q72+S72+U72+W72+Y72+AA72+AC72+AE72</f>
        <v>0</v>
      </c>
      <c r="AK72" s="52">
        <f t="shared" ref="AK72:AK129" si="70">C72-E72</f>
        <v>0</v>
      </c>
    </row>
    <row r="73" spans="1:37" s="22" customFormat="1" ht="19.149999999999999" customHeight="1">
      <c r="A73" s="71" t="s">
        <v>47</v>
      </c>
      <c r="B73" s="28">
        <f>H73+J73+L73+N73+P73+R73+T73+V73+X73+Z73+AB73+AD73</f>
        <v>9918</v>
      </c>
      <c r="C73" s="28">
        <f>H73+J73+L73+N73+P73+R73+T73+V73+X73</f>
        <v>2412.1</v>
      </c>
      <c r="D73" s="28">
        <f>C73</f>
        <v>2412.1</v>
      </c>
      <c r="E73" s="28">
        <f t="shared" si="66"/>
        <v>2412.1</v>
      </c>
      <c r="F73" s="24">
        <f>E73/B73</f>
        <v>0.24320427505545472</v>
      </c>
      <c r="G73" s="24">
        <f>E73/C73</f>
        <v>1</v>
      </c>
      <c r="H73" s="28">
        <v>0</v>
      </c>
      <c r="I73" s="23">
        <v>0</v>
      </c>
      <c r="J73" s="28">
        <v>0</v>
      </c>
      <c r="K73" s="23">
        <v>0</v>
      </c>
      <c r="L73" s="28">
        <v>0</v>
      </c>
      <c r="M73" s="23">
        <v>0</v>
      </c>
      <c r="N73" s="28">
        <v>0</v>
      </c>
      <c r="O73" s="23">
        <v>0</v>
      </c>
      <c r="P73" s="28">
        <v>2412.1</v>
      </c>
      <c r="Q73" s="23">
        <v>2412.1</v>
      </c>
      <c r="R73" s="28">
        <v>0</v>
      </c>
      <c r="S73" s="23">
        <v>0</v>
      </c>
      <c r="T73" s="28">
        <v>0</v>
      </c>
      <c r="U73" s="28">
        <v>0</v>
      </c>
      <c r="V73" s="28">
        <v>0</v>
      </c>
      <c r="W73" s="23">
        <v>0</v>
      </c>
      <c r="X73" s="28">
        <v>0</v>
      </c>
      <c r="Y73" s="23">
        <v>0</v>
      </c>
      <c r="Z73" s="28">
        <v>0</v>
      </c>
      <c r="AA73" s="23">
        <v>0</v>
      </c>
      <c r="AB73" s="28">
        <v>0</v>
      </c>
      <c r="AC73" s="23">
        <v>0</v>
      </c>
      <c r="AD73" s="28">
        <v>7505.9</v>
      </c>
      <c r="AE73" s="23">
        <v>0</v>
      </c>
      <c r="AF73" s="120"/>
      <c r="AG73" s="121"/>
      <c r="AH73" s="46">
        <f t="shared" si="67"/>
        <v>9918</v>
      </c>
      <c r="AI73" s="46">
        <f t="shared" si="68"/>
        <v>2412.1</v>
      </c>
      <c r="AJ73" s="46">
        <f t="shared" si="69"/>
        <v>2412.1</v>
      </c>
      <c r="AK73" s="52">
        <f t="shared" si="70"/>
        <v>0</v>
      </c>
    </row>
    <row r="74" spans="1:37" s="22" customFormat="1" ht="19.149999999999999" customHeight="1">
      <c r="A74" s="27" t="s">
        <v>27</v>
      </c>
      <c r="B74" s="28">
        <f>H74+I74+J74+K74+L74+M74+N74+O74+P74+Q74+R74+S74</f>
        <v>0</v>
      </c>
      <c r="C74" s="28">
        <f t="shared" ref="C74" si="71">H74+J74+L74+N74+P74+R74+T74+V74</f>
        <v>0</v>
      </c>
      <c r="D74" s="28">
        <f>E74</f>
        <v>0</v>
      </c>
      <c r="E74" s="28">
        <f t="shared" si="66"/>
        <v>0</v>
      </c>
      <c r="F74" s="24">
        <v>0</v>
      </c>
      <c r="G74" s="24">
        <v>0</v>
      </c>
      <c r="H74" s="28">
        <v>0</v>
      </c>
      <c r="I74" s="23">
        <v>0</v>
      </c>
      <c r="J74" s="28">
        <v>0</v>
      </c>
      <c r="K74" s="23">
        <v>0</v>
      </c>
      <c r="L74" s="28">
        <v>0</v>
      </c>
      <c r="M74" s="23">
        <v>0</v>
      </c>
      <c r="N74" s="28">
        <v>0</v>
      </c>
      <c r="O74" s="23">
        <v>0</v>
      </c>
      <c r="P74" s="28">
        <v>0</v>
      </c>
      <c r="Q74" s="23">
        <v>0</v>
      </c>
      <c r="R74" s="28">
        <v>0</v>
      </c>
      <c r="S74" s="23">
        <v>0</v>
      </c>
      <c r="T74" s="28">
        <v>0</v>
      </c>
      <c r="U74" s="23">
        <v>0</v>
      </c>
      <c r="V74" s="28">
        <v>0</v>
      </c>
      <c r="W74" s="23">
        <v>0</v>
      </c>
      <c r="X74" s="28">
        <v>0</v>
      </c>
      <c r="Y74" s="23">
        <v>0</v>
      </c>
      <c r="Z74" s="28">
        <v>0</v>
      </c>
      <c r="AA74" s="23">
        <v>0</v>
      </c>
      <c r="AB74" s="28">
        <v>0</v>
      </c>
      <c r="AC74" s="23">
        <v>0</v>
      </c>
      <c r="AD74" s="28">
        <v>0</v>
      </c>
      <c r="AE74" s="23">
        <v>0</v>
      </c>
      <c r="AF74" s="122"/>
      <c r="AG74" s="123"/>
      <c r="AH74" s="46">
        <f t="shared" si="67"/>
        <v>0</v>
      </c>
      <c r="AI74" s="46">
        <f t="shared" si="68"/>
        <v>0</v>
      </c>
      <c r="AJ74" s="46">
        <f t="shared" si="69"/>
        <v>0</v>
      </c>
      <c r="AK74" s="52">
        <f t="shared" si="70"/>
        <v>0</v>
      </c>
    </row>
    <row r="75" spans="1:37" s="22" customFormat="1" ht="45.75" customHeight="1">
      <c r="A75" s="72" t="s">
        <v>66</v>
      </c>
      <c r="B75" s="20">
        <f>B76</f>
        <v>100000</v>
      </c>
      <c r="C75" s="20">
        <f>C76</f>
        <v>50000</v>
      </c>
      <c r="D75" s="20">
        <f>D76</f>
        <v>50000</v>
      </c>
      <c r="E75" s="20">
        <f>E76</f>
        <v>50000</v>
      </c>
      <c r="F75" s="21">
        <f>E75/B75</f>
        <v>0.5</v>
      </c>
      <c r="G75" s="21">
        <f>E75/C75</f>
        <v>1</v>
      </c>
      <c r="H75" s="20">
        <f>H76</f>
        <v>0</v>
      </c>
      <c r="I75" s="20">
        <f>I76</f>
        <v>0</v>
      </c>
      <c r="J75" s="20">
        <f>J76</f>
        <v>0</v>
      </c>
      <c r="K75" s="20">
        <f>K76</f>
        <v>0</v>
      </c>
      <c r="L75" s="20">
        <f t="shared" ref="L75:AE75" si="72">L76</f>
        <v>0</v>
      </c>
      <c r="M75" s="20">
        <f t="shared" si="72"/>
        <v>0</v>
      </c>
      <c r="N75" s="20">
        <f t="shared" si="72"/>
        <v>0</v>
      </c>
      <c r="O75" s="20">
        <f t="shared" si="72"/>
        <v>0</v>
      </c>
      <c r="P75" s="20">
        <f t="shared" si="72"/>
        <v>0</v>
      </c>
      <c r="Q75" s="20">
        <f t="shared" si="72"/>
        <v>0</v>
      </c>
      <c r="R75" s="20">
        <f t="shared" si="72"/>
        <v>0</v>
      </c>
      <c r="S75" s="20">
        <f t="shared" si="72"/>
        <v>0</v>
      </c>
      <c r="T75" s="20">
        <f>T76</f>
        <v>50000</v>
      </c>
      <c r="U75" s="20">
        <f t="shared" si="72"/>
        <v>50000</v>
      </c>
      <c r="V75" s="20">
        <f>V76</f>
        <v>0</v>
      </c>
      <c r="W75" s="20">
        <f t="shared" si="72"/>
        <v>0</v>
      </c>
      <c r="X75" s="20">
        <f t="shared" si="72"/>
        <v>0</v>
      </c>
      <c r="Y75" s="20">
        <f t="shared" si="72"/>
        <v>0</v>
      </c>
      <c r="Z75" s="20">
        <f t="shared" si="72"/>
        <v>0</v>
      </c>
      <c r="AA75" s="20">
        <f t="shared" si="72"/>
        <v>0</v>
      </c>
      <c r="AB75" s="20">
        <f t="shared" si="72"/>
        <v>0</v>
      </c>
      <c r="AC75" s="20">
        <f t="shared" si="72"/>
        <v>0</v>
      </c>
      <c r="AD75" s="20">
        <f>AD76</f>
        <v>50000</v>
      </c>
      <c r="AE75" s="20">
        <f t="shared" si="72"/>
        <v>0</v>
      </c>
      <c r="AF75" s="93"/>
      <c r="AG75" s="94"/>
      <c r="AH75" s="46">
        <f>H75+J75+L75+N75+P75+R75+T75+V75+X75+Z75+AB75+AD75</f>
        <v>100000</v>
      </c>
      <c r="AI75" s="46">
        <f t="shared" si="68"/>
        <v>50000</v>
      </c>
      <c r="AJ75" s="46">
        <f t="shared" si="69"/>
        <v>50000</v>
      </c>
      <c r="AK75" s="52">
        <f t="shared" si="70"/>
        <v>0</v>
      </c>
    </row>
    <row r="76" spans="1:37" s="74" customFormat="1" ht="19.149999999999999" customHeight="1">
      <c r="A76" s="73" t="s">
        <v>24</v>
      </c>
      <c r="B76" s="23">
        <f>B77+B78+B79+B80</f>
        <v>100000</v>
      </c>
      <c r="C76" s="23">
        <f>C78+C79+C77+C80</f>
        <v>50000</v>
      </c>
      <c r="D76" s="23">
        <f>Q76+S76+U76+W76+Y76+AA76+AC76+AE76+O76+M76+K76+I76</f>
        <v>50000</v>
      </c>
      <c r="E76" s="23">
        <f>K76+M76+O76+Q76+S76+U76+W76+Y76+AA76+AC76+AE76+AG76</f>
        <v>50000</v>
      </c>
      <c r="F76" s="24">
        <f>E76/B76</f>
        <v>0.5</v>
      </c>
      <c r="G76" s="24">
        <f>E76/C76</f>
        <v>1</v>
      </c>
      <c r="H76" s="23">
        <f>H78+H79+H77+H80</f>
        <v>0</v>
      </c>
      <c r="I76" s="23">
        <f t="shared" ref="I76:AE76" si="73">I78+I79+I77+I80</f>
        <v>0</v>
      </c>
      <c r="J76" s="23">
        <f t="shared" si="73"/>
        <v>0</v>
      </c>
      <c r="K76" s="23">
        <f t="shared" si="73"/>
        <v>0</v>
      </c>
      <c r="L76" s="23">
        <f t="shared" si="73"/>
        <v>0</v>
      </c>
      <c r="M76" s="23">
        <f t="shared" si="73"/>
        <v>0</v>
      </c>
      <c r="N76" s="23">
        <f t="shared" si="73"/>
        <v>0</v>
      </c>
      <c r="O76" s="23">
        <f t="shared" si="73"/>
        <v>0</v>
      </c>
      <c r="P76" s="23">
        <f t="shared" si="73"/>
        <v>0</v>
      </c>
      <c r="Q76" s="23">
        <f t="shared" si="73"/>
        <v>0</v>
      </c>
      <c r="R76" s="23">
        <f>R78+R79+R77+R80</f>
        <v>0</v>
      </c>
      <c r="S76" s="23">
        <f t="shared" si="73"/>
        <v>0</v>
      </c>
      <c r="T76" s="23">
        <f>T78+T79+T77+T80</f>
        <v>50000</v>
      </c>
      <c r="U76" s="23">
        <f>U78+U79+U77+U80</f>
        <v>50000</v>
      </c>
      <c r="V76" s="23">
        <f t="shared" si="73"/>
        <v>0</v>
      </c>
      <c r="W76" s="23">
        <f t="shared" si="73"/>
        <v>0</v>
      </c>
      <c r="X76" s="23">
        <f t="shared" si="73"/>
        <v>0</v>
      </c>
      <c r="Y76" s="23">
        <f t="shared" si="73"/>
        <v>0</v>
      </c>
      <c r="Z76" s="23">
        <f t="shared" si="73"/>
        <v>0</v>
      </c>
      <c r="AA76" s="23">
        <f t="shared" si="73"/>
        <v>0</v>
      </c>
      <c r="AB76" s="23">
        <f t="shared" si="73"/>
        <v>0</v>
      </c>
      <c r="AC76" s="23">
        <f t="shared" si="73"/>
        <v>0</v>
      </c>
      <c r="AD76" s="23">
        <f>AD78+AD79+AD77+AD80</f>
        <v>50000</v>
      </c>
      <c r="AE76" s="23">
        <f t="shared" si="73"/>
        <v>0</v>
      </c>
      <c r="AF76" s="56"/>
      <c r="AG76" s="57"/>
      <c r="AH76" s="46">
        <f t="shared" si="67"/>
        <v>100000</v>
      </c>
      <c r="AI76" s="46">
        <f t="shared" si="68"/>
        <v>50000</v>
      </c>
      <c r="AJ76" s="46">
        <f t="shared" si="69"/>
        <v>50000</v>
      </c>
      <c r="AK76" s="52">
        <f t="shared" si="70"/>
        <v>0</v>
      </c>
    </row>
    <row r="77" spans="1:37" s="74" customFormat="1" ht="19.149999999999999" customHeight="1">
      <c r="A77" s="73" t="s">
        <v>20</v>
      </c>
      <c r="B77" s="23">
        <f>B83+B89</f>
        <v>0</v>
      </c>
      <c r="C77" s="23">
        <f>H77+J77+L77+N77+P77+R77</f>
        <v>0</v>
      </c>
      <c r="D77" s="23">
        <v>0</v>
      </c>
      <c r="E77" s="23">
        <v>0</v>
      </c>
      <c r="F77" s="24">
        <v>0</v>
      </c>
      <c r="G77" s="24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f>T83+T89</f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56"/>
      <c r="AG77" s="57"/>
      <c r="AH77" s="46">
        <f t="shared" si="67"/>
        <v>0</v>
      </c>
      <c r="AI77" s="46">
        <f t="shared" si="68"/>
        <v>0</v>
      </c>
      <c r="AJ77" s="46">
        <f t="shared" si="69"/>
        <v>0</v>
      </c>
      <c r="AK77" s="52">
        <f t="shared" si="70"/>
        <v>0</v>
      </c>
    </row>
    <row r="78" spans="1:37" s="74" customFormat="1" ht="19.149999999999999" customHeight="1">
      <c r="A78" s="73" t="s">
        <v>18</v>
      </c>
      <c r="B78" s="23">
        <f>B84+B90</f>
        <v>0</v>
      </c>
      <c r="C78" s="23">
        <f>H78+J78+L78+N78+P78+R78</f>
        <v>0</v>
      </c>
      <c r="D78" s="23">
        <v>0</v>
      </c>
      <c r="E78" s="23">
        <v>0</v>
      </c>
      <c r="F78" s="24">
        <v>0</v>
      </c>
      <c r="G78" s="24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f>T84+T90</f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56"/>
      <c r="AG78" s="57"/>
      <c r="AH78" s="46">
        <f t="shared" si="67"/>
        <v>0</v>
      </c>
      <c r="AI78" s="46">
        <f t="shared" si="68"/>
        <v>0</v>
      </c>
      <c r="AJ78" s="46">
        <f t="shared" si="69"/>
        <v>0</v>
      </c>
      <c r="AK78" s="52">
        <f t="shared" si="70"/>
        <v>0</v>
      </c>
    </row>
    <row r="79" spans="1:37" s="74" customFormat="1" ht="19.149999999999999" customHeight="1">
      <c r="A79" s="73" t="s">
        <v>19</v>
      </c>
      <c r="B79" s="23">
        <f>B85+B91</f>
        <v>0</v>
      </c>
      <c r="C79" s="23">
        <f>H79+J79+L79+N79+P79+R79+T79</f>
        <v>0</v>
      </c>
      <c r="D79" s="23">
        <f>E79</f>
        <v>0</v>
      </c>
      <c r="E79" s="23">
        <v>0</v>
      </c>
      <c r="F79" s="24">
        <v>0</v>
      </c>
      <c r="G79" s="24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f>T85+T91</f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f>AD85+AD91</f>
        <v>0</v>
      </c>
      <c r="AE79" s="23">
        <v>0</v>
      </c>
      <c r="AF79" s="56"/>
      <c r="AG79" s="57"/>
      <c r="AH79" s="46">
        <f t="shared" si="67"/>
        <v>0</v>
      </c>
      <c r="AI79" s="46">
        <f t="shared" si="68"/>
        <v>0</v>
      </c>
      <c r="AJ79" s="46">
        <f t="shared" si="69"/>
        <v>0</v>
      </c>
      <c r="AK79" s="52">
        <f t="shared" si="70"/>
        <v>0</v>
      </c>
    </row>
    <row r="80" spans="1:37" s="74" customFormat="1" ht="19.149999999999999" customHeight="1">
      <c r="A80" s="73" t="s">
        <v>27</v>
      </c>
      <c r="B80" s="23">
        <f>B86+B92</f>
        <v>100000</v>
      </c>
      <c r="C80" s="23">
        <f>H80+J80+L80+N80+P80+R80+T80+V80+X80</f>
        <v>50000</v>
      </c>
      <c r="D80" s="23">
        <f>D86+D92</f>
        <v>50000</v>
      </c>
      <c r="E80" s="23">
        <f>E86+E92</f>
        <v>50000</v>
      </c>
      <c r="F80" s="24">
        <f>E80/B80</f>
        <v>0.5</v>
      </c>
      <c r="G80" s="24">
        <f>E80/C80</f>
        <v>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f>T86+T92</f>
        <v>50000</v>
      </c>
      <c r="U80" s="23">
        <f>U86+U92</f>
        <v>50000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f>AD86+AD92</f>
        <v>50000</v>
      </c>
      <c r="AE80" s="23">
        <v>0</v>
      </c>
      <c r="AF80" s="56"/>
      <c r="AG80" s="57"/>
      <c r="AH80" s="46">
        <f t="shared" si="67"/>
        <v>100000</v>
      </c>
      <c r="AI80" s="46">
        <f t="shared" si="68"/>
        <v>50000</v>
      </c>
      <c r="AJ80" s="46">
        <f t="shared" si="69"/>
        <v>50000</v>
      </c>
      <c r="AK80" s="52">
        <f t="shared" si="70"/>
        <v>0</v>
      </c>
    </row>
    <row r="81" spans="1:37" s="22" customFormat="1" ht="68.25" customHeight="1">
      <c r="A81" s="72" t="s">
        <v>95</v>
      </c>
      <c r="B81" s="20">
        <f>B82</f>
        <v>50000</v>
      </c>
      <c r="C81" s="20">
        <f>C82</f>
        <v>25000</v>
      </c>
      <c r="D81" s="20">
        <f>D82</f>
        <v>25000</v>
      </c>
      <c r="E81" s="20">
        <f>E82</f>
        <v>25000</v>
      </c>
      <c r="F81" s="21">
        <f>E81/B81</f>
        <v>0.5</v>
      </c>
      <c r="G81" s="21">
        <f>E81/C81</f>
        <v>1</v>
      </c>
      <c r="H81" s="20">
        <f>H82</f>
        <v>0</v>
      </c>
      <c r="I81" s="20">
        <f t="shared" ref="I81:AE81" si="74">I82</f>
        <v>0</v>
      </c>
      <c r="J81" s="20">
        <f>J82</f>
        <v>0</v>
      </c>
      <c r="K81" s="20">
        <f t="shared" si="74"/>
        <v>0</v>
      </c>
      <c r="L81" s="20">
        <f t="shared" si="74"/>
        <v>0</v>
      </c>
      <c r="M81" s="20">
        <f t="shared" si="74"/>
        <v>0</v>
      </c>
      <c r="N81" s="20">
        <f t="shared" si="74"/>
        <v>0</v>
      </c>
      <c r="O81" s="20">
        <f t="shared" si="74"/>
        <v>0</v>
      </c>
      <c r="P81" s="20">
        <f t="shared" si="74"/>
        <v>0</v>
      </c>
      <c r="Q81" s="20">
        <f t="shared" si="74"/>
        <v>0</v>
      </c>
      <c r="R81" s="20">
        <f t="shared" si="74"/>
        <v>0</v>
      </c>
      <c r="S81" s="20">
        <f t="shared" si="74"/>
        <v>0</v>
      </c>
      <c r="T81" s="20">
        <f t="shared" si="74"/>
        <v>25000</v>
      </c>
      <c r="U81" s="20">
        <f t="shared" si="74"/>
        <v>25000</v>
      </c>
      <c r="V81" s="20">
        <f>V82</f>
        <v>0</v>
      </c>
      <c r="W81" s="20">
        <f t="shared" si="74"/>
        <v>0</v>
      </c>
      <c r="X81" s="20">
        <f t="shared" si="74"/>
        <v>0</v>
      </c>
      <c r="Y81" s="20">
        <f t="shared" si="74"/>
        <v>0</v>
      </c>
      <c r="Z81" s="20">
        <f t="shared" si="74"/>
        <v>0</v>
      </c>
      <c r="AA81" s="20">
        <f t="shared" si="74"/>
        <v>0</v>
      </c>
      <c r="AB81" s="20">
        <f t="shared" si="74"/>
        <v>0</v>
      </c>
      <c r="AC81" s="20">
        <f t="shared" si="74"/>
        <v>0</v>
      </c>
      <c r="AD81" s="20">
        <f t="shared" si="74"/>
        <v>25000</v>
      </c>
      <c r="AE81" s="20">
        <f t="shared" si="74"/>
        <v>0</v>
      </c>
      <c r="AF81" s="56"/>
      <c r="AG81" s="57"/>
      <c r="AH81" s="46">
        <f t="shared" si="67"/>
        <v>50000</v>
      </c>
      <c r="AI81" s="46">
        <f t="shared" si="68"/>
        <v>25000</v>
      </c>
      <c r="AJ81" s="46">
        <f t="shared" si="69"/>
        <v>25000</v>
      </c>
      <c r="AK81" s="52">
        <f t="shared" si="70"/>
        <v>0</v>
      </c>
    </row>
    <row r="82" spans="1:37" s="74" customFormat="1" ht="19.149999999999999" customHeight="1">
      <c r="A82" s="73" t="s">
        <v>24</v>
      </c>
      <c r="B82" s="23">
        <f>H82+J82+L82+N82+P82+R82+T82+V82+X82+Z82+AB82+AD82</f>
        <v>50000</v>
      </c>
      <c r="C82" s="23">
        <f>C84+C85+C83+C86</f>
        <v>25000</v>
      </c>
      <c r="D82" s="23">
        <f>Q82+S82+U82+W82+Y82+AA82+AC82+AE82+O82+M82+K82+I82</f>
        <v>25000</v>
      </c>
      <c r="E82" s="23">
        <f>K82+M82+O82+Q82+S82+U82+W82+Y82+AA82+AC82+AE82+AG82</f>
        <v>25000</v>
      </c>
      <c r="F82" s="24">
        <f>E82/B82</f>
        <v>0.5</v>
      </c>
      <c r="G82" s="24">
        <f>E82/C82</f>
        <v>1</v>
      </c>
      <c r="H82" s="23">
        <f>H83+H84+H85+H86</f>
        <v>0</v>
      </c>
      <c r="I82" s="23">
        <f>I83+I84+I85+I86</f>
        <v>0</v>
      </c>
      <c r="J82" s="23">
        <f>J83+J84+J85+J86</f>
        <v>0</v>
      </c>
      <c r="K82" s="23">
        <f>K83+K84+K85+K86</f>
        <v>0</v>
      </c>
      <c r="L82" s="23">
        <f>L83+L84+L85+L86</f>
        <v>0</v>
      </c>
      <c r="M82" s="23">
        <f t="shared" ref="M82:AC82" si="75">M83+M84+M85+M86</f>
        <v>0</v>
      </c>
      <c r="N82" s="23">
        <f t="shared" si="75"/>
        <v>0</v>
      </c>
      <c r="O82" s="23">
        <f t="shared" si="75"/>
        <v>0</v>
      </c>
      <c r="P82" s="23">
        <f t="shared" si="75"/>
        <v>0</v>
      </c>
      <c r="Q82" s="23">
        <f t="shared" si="75"/>
        <v>0</v>
      </c>
      <c r="R82" s="23">
        <f t="shared" si="75"/>
        <v>0</v>
      </c>
      <c r="S82" s="23">
        <f t="shared" si="75"/>
        <v>0</v>
      </c>
      <c r="T82" s="23">
        <f t="shared" si="75"/>
        <v>25000</v>
      </c>
      <c r="U82" s="23">
        <f t="shared" si="75"/>
        <v>25000</v>
      </c>
      <c r="V82" s="23">
        <f t="shared" si="75"/>
        <v>0</v>
      </c>
      <c r="W82" s="23">
        <f t="shared" si="75"/>
        <v>0</v>
      </c>
      <c r="X82" s="23">
        <f t="shared" si="75"/>
        <v>0</v>
      </c>
      <c r="Y82" s="23">
        <f t="shared" si="75"/>
        <v>0</v>
      </c>
      <c r="Z82" s="23">
        <f t="shared" si="75"/>
        <v>0</v>
      </c>
      <c r="AA82" s="23">
        <f t="shared" si="75"/>
        <v>0</v>
      </c>
      <c r="AB82" s="23">
        <f t="shared" si="75"/>
        <v>0</v>
      </c>
      <c r="AC82" s="23">
        <f t="shared" si="75"/>
        <v>0</v>
      </c>
      <c r="AD82" s="23">
        <f>SUM(AD84:AD86)</f>
        <v>25000</v>
      </c>
      <c r="AE82" s="23">
        <f>AE83+AE84+AE85+AE86</f>
        <v>0</v>
      </c>
      <c r="AF82" s="112" t="s">
        <v>61</v>
      </c>
      <c r="AG82" s="113"/>
      <c r="AH82" s="46">
        <f>H82+J82+L82+N82+P82+R82+T82+V82+X82+Z82+AB82+AD82</f>
        <v>50000</v>
      </c>
      <c r="AI82" s="46">
        <f t="shared" si="68"/>
        <v>25000</v>
      </c>
      <c r="AJ82" s="46">
        <f t="shared" si="69"/>
        <v>25000</v>
      </c>
      <c r="AK82" s="52">
        <f t="shared" si="70"/>
        <v>0</v>
      </c>
    </row>
    <row r="83" spans="1:37" s="74" customFormat="1" ht="19.149999999999999" customHeight="1">
      <c r="A83" s="73" t="s">
        <v>20</v>
      </c>
      <c r="B83" s="23">
        <f>H83+J83+L83+N83+P83+R83+T83+V83+X83+Z83+AB83+AD83</f>
        <v>0</v>
      </c>
      <c r="C83" s="23">
        <f t="shared" ref="C83:C85" si="76">H83+J83+L83+N83+P83+R83+T83+V83+X83</f>
        <v>0</v>
      </c>
      <c r="D83" s="23">
        <f t="shared" ref="D83:D85" si="77">C83</f>
        <v>0</v>
      </c>
      <c r="E83" s="23">
        <f t="shared" ref="E83:E85" si="78">I83+K83+M83+O83+Q83+S83+U83+W83+Y83</f>
        <v>0</v>
      </c>
      <c r="F83" s="24">
        <v>0</v>
      </c>
      <c r="G83" s="24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114"/>
      <c r="AG83" s="115"/>
      <c r="AH83" s="46">
        <f t="shared" si="67"/>
        <v>0</v>
      </c>
      <c r="AI83" s="46">
        <f t="shared" si="68"/>
        <v>0</v>
      </c>
      <c r="AJ83" s="46">
        <f t="shared" si="69"/>
        <v>0</v>
      </c>
      <c r="AK83" s="52">
        <f t="shared" si="70"/>
        <v>0</v>
      </c>
    </row>
    <row r="84" spans="1:37" s="74" customFormat="1" ht="19.149999999999999" customHeight="1">
      <c r="A84" s="73" t="s">
        <v>18</v>
      </c>
      <c r="B84" s="23">
        <f>H84+J84+L84+N84+P84+R84+T84+V84+X84+Z84+AB84+AD84</f>
        <v>0</v>
      </c>
      <c r="C84" s="23">
        <f t="shared" si="76"/>
        <v>0</v>
      </c>
      <c r="D84" s="23">
        <f t="shared" si="77"/>
        <v>0</v>
      </c>
      <c r="E84" s="23">
        <f t="shared" si="78"/>
        <v>0</v>
      </c>
      <c r="F84" s="24">
        <v>0</v>
      </c>
      <c r="G84" s="24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114"/>
      <c r="AG84" s="115"/>
      <c r="AH84" s="46">
        <f t="shared" si="67"/>
        <v>0</v>
      </c>
      <c r="AI84" s="46">
        <f t="shared" si="68"/>
        <v>0</v>
      </c>
      <c r="AJ84" s="46">
        <f t="shared" si="69"/>
        <v>0</v>
      </c>
      <c r="AK84" s="52">
        <f t="shared" si="70"/>
        <v>0</v>
      </c>
    </row>
    <row r="85" spans="1:37" s="74" customFormat="1" ht="19.149999999999999" customHeight="1">
      <c r="A85" s="73" t="s">
        <v>19</v>
      </c>
      <c r="B85" s="23">
        <f>H85+J85+L85+N85+P85+R85+T85+V85+X85+Z85+AB85+AD85</f>
        <v>0</v>
      </c>
      <c r="C85" s="23">
        <f t="shared" si="76"/>
        <v>0</v>
      </c>
      <c r="D85" s="23">
        <f t="shared" si="77"/>
        <v>0</v>
      </c>
      <c r="E85" s="23">
        <f t="shared" si="78"/>
        <v>0</v>
      </c>
      <c r="F85" s="24">
        <v>0</v>
      </c>
      <c r="G85" s="24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114"/>
      <c r="AG85" s="115"/>
      <c r="AH85" s="46">
        <f t="shared" si="67"/>
        <v>0</v>
      </c>
      <c r="AI85" s="46">
        <f t="shared" si="68"/>
        <v>0</v>
      </c>
      <c r="AJ85" s="46">
        <f t="shared" si="69"/>
        <v>0</v>
      </c>
      <c r="AK85" s="52">
        <f t="shared" si="70"/>
        <v>0</v>
      </c>
    </row>
    <row r="86" spans="1:37" s="74" customFormat="1" ht="19.149999999999999" customHeight="1">
      <c r="A86" s="73" t="s">
        <v>27</v>
      </c>
      <c r="B86" s="23">
        <f>H86+J86+L86+N86+P86+R86+T86+V86+X86+Z86+AB86+AD86</f>
        <v>50000</v>
      </c>
      <c r="C86" s="23">
        <f>H86+J86+L86+N86+P86+R86+T86+V86+X86</f>
        <v>25000</v>
      </c>
      <c r="D86" s="23">
        <f>C86</f>
        <v>25000</v>
      </c>
      <c r="E86" s="23">
        <f>I86+K86+M86+O86+Q86+S86+U86+W86+Y86</f>
        <v>25000</v>
      </c>
      <c r="F86" s="24">
        <f>E86/B86</f>
        <v>0.5</v>
      </c>
      <c r="G86" s="24">
        <f>E86/C86</f>
        <v>1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25000</v>
      </c>
      <c r="U86" s="23">
        <v>25000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25000</v>
      </c>
      <c r="AE86" s="23">
        <v>0</v>
      </c>
      <c r="AF86" s="116"/>
      <c r="AG86" s="117"/>
      <c r="AH86" s="46">
        <f t="shared" si="67"/>
        <v>50000</v>
      </c>
      <c r="AI86" s="46">
        <f t="shared" si="68"/>
        <v>25000</v>
      </c>
      <c r="AJ86" s="46">
        <f t="shared" si="69"/>
        <v>25000</v>
      </c>
      <c r="AK86" s="52">
        <f t="shared" si="70"/>
        <v>0</v>
      </c>
    </row>
    <row r="87" spans="1:37" s="22" customFormat="1" ht="67.5" customHeight="1">
      <c r="A87" s="72" t="s">
        <v>96</v>
      </c>
      <c r="B87" s="20">
        <f>B88</f>
        <v>50000</v>
      </c>
      <c r="C87" s="20">
        <f>C88</f>
        <v>25000</v>
      </c>
      <c r="D87" s="20">
        <f>D88</f>
        <v>25000</v>
      </c>
      <c r="E87" s="20">
        <f>E88</f>
        <v>25000</v>
      </c>
      <c r="F87" s="21">
        <f>E87/B87</f>
        <v>0.5</v>
      </c>
      <c r="G87" s="21">
        <f>E87/C87</f>
        <v>1</v>
      </c>
      <c r="H87" s="20">
        <f>H88</f>
        <v>0</v>
      </c>
      <c r="I87" s="20">
        <f t="shared" ref="I87:AE87" si="79">I88</f>
        <v>0</v>
      </c>
      <c r="J87" s="20">
        <f>J88</f>
        <v>0</v>
      </c>
      <c r="K87" s="20">
        <f t="shared" si="79"/>
        <v>0</v>
      </c>
      <c r="L87" s="20">
        <f t="shared" si="79"/>
        <v>0</v>
      </c>
      <c r="M87" s="20">
        <f t="shared" si="79"/>
        <v>0</v>
      </c>
      <c r="N87" s="20">
        <f t="shared" si="79"/>
        <v>0</v>
      </c>
      <c r="O87" s="20">
        <f t="shared" si="79"/>
        <v>0</v>
      </c>
      <c r="P87" s="20">
        <f t="shared" si="79"/>
        <v>0</v>
      </c>
      <c r="Q87" s="20">
        <f t="shared" si="79"/>
        <v>0</v>
      </c>
      <c r="R87" s="20">
        <f t="shared" si="79"/>
        <v>0</v>
      </c>
      <c r="S87" s="20">
        <f t="shared" si="79"/>
        <v>0</v>
      </c>
      <c r="T87" s="20">
        <f t="shared" si="79"/>
        <v>25000</v>
      </c>
      <c r="U87" s="20">
        <f t="shared" si="79"/>
        <v>25000</v>
      </c>
      <c r="V87" s="20">
        <f>V88</f>
        <v>0</v>
      </c>
      <c r="W87" s="20">
        <f t="shared" si="79"/>
        <v>0</v>
      </c>
      <c r="X87" s="20">
        <f t="shared" si="79"/>
        <v>0</v>
      </c>
      <c r="Y87" s="20">
        <f t="shared" si="79"/>
        <v>0</v>
      </c>
      <c r="Z87" s="20">
        <f t="shared" si="79"/>
        <v>0</v>
      </c>
      <c r="AA87" s="20">
        <f t="shared" si="79"/>
        <v>0</v>
      </c>
      <c r="AB87" s="20">
        <f t="shared" si="79"/>
        <v>0</v>
      </c>
      <c r="AC87" s="20">
        <f t="shared" si="79"/>
        <v>0</v>
      </c>
      <c r="AD87" s="20">
        <f t="shared" si="79"/>
        <v>25000</v>
      </c>
      <c r="AE87" s="20">
        <f t="shared" si="79"/>
        <v>0</v>
      </c>
      <c r="AF87" s="56"/>
      <c r="AG87" s="57"/>
      <c r="AH87" s="46">
        <f t="shared" si="67"/>
        <v>50000</v>
      </c>
      <c r="AI87" s="46">
        <f t="shared" si="68"/>
        <v>25000</v>
      </c>
      <c r="AJ87" s="46">
        <f t="shared" si="69"/>
        <v>25000</v>
      </c>
      <c r="AK87" s="52">
        <f t="shared" si="70"/>
        <v>0</v>
      </c>
    </row>
    <row r="88" spans="1:37" s="74" customFormat="1" ht="18.75" customHeight="1">
      <c r="A88" s="73" t="s">
        <v>24</v>
      </c>
      <c r="B88" s="23">
        <f>H88+J88+L88+N88+P88+R88+T88+V88+X88+Z88+AB88+AD88</f>
        <v>50000</v>
      </c>
      <c r="C88" s="23">
        <f>C90+C91+C89+C92</f>
        <v>25000</v>
      </c>
      <c r="D88" s="23">
        <f>Q88+S88+U88+W88+Y88+AA88+AC88+AE88+O88+M88+K88+I88</f>
        <v>25000</v>
      </c>
      <c r="E88" s="23">
        <f>K88+M88+O88+Q88+S88+U88+W88+Y88+AA88+AC88+AE88+AG88</f>
        <v>25000</v>
      </c>
      <c r="F88" s="24">
        <f>E88/B88</f>
        <v>0.5</v>
      </c>
      <c r="G88" s="24">
        <f>E88/C88</f>
        <v>1</v>
      </c>
      <c r="H88" s="23">
        <f>H89+H90+H91+H92</f>
        <v>0</v>
      </c>
      <c r="I88" s="23">
        <f>I89+I90+I91+I92</f>
        <v>0</v>
      </c>
      <c r="J88" s="23">
        <f>J89+J90+J91+J92</f>
        <v>0</v>
      </c>
      <c r="K88" s="23">
        <f t="shared" ref="K88:AC88" si="80">K89+K90+K91+K92</f>
        <v>0</v>
      </c>
      <c r="L88" s="23">
        <f t="shared" si="80"/>
        <v>0</v>
      </c>
      <c r="M88" s="23">
        <f t="shared" si="80"/>
        <v>0</v>
      </c>
      <c r="N88" s="23">
        <f t="shared" si="80"/>
        <v>0</v>
      </c>
      <c r="O88" s="23">
        <f t="shared" si="80"/>
        <v>0</v>
      </c>
      <c r="P88" s="23">
        <f t="shared" si="80"/>
        <v>0</v>
      </c>
      <c r="Q88" s="23">
        <f t="shared" si="80"/>
        <v>0</v>
      </c>
      <c r="R88" s="23">
        <f t="shared" si="80"/>
        <v>0</v>
      </c>
      <c r="S88" s="23">
        <f t="shared" si="80"/>
        <v>0</v>
      </c>
      <c r="T88" s="23">
        <f t="shared" si="80"/>
        <v>25000</v>
      </c>
      <c r="U88" s="23">
        <f t="shared" si="80"/>
        <v>25000</v>
      </c>
      <c r="V88" s="23">
        <f t="shared" si="80"/>
        <v>0</v>
      </c>
      <c r="W88" s="23">
        <f t="shared" si="80"/>
        <v>0</v>
      </c>
      <c r="X88" s="23">
        <f t="shared" si="80"/>
        <v>0</v>
      </c>
      <c r="Y88" s="23">
        <f t="shared" si="80"/>
        <v>0</v>
      </c>
      <c r="Z88" s="23">
        <f t="shared" si="80"/>
        <v>0</v>
      </c>
      <c r="AA88" s="23">
        <f t="shared" si="80"/>
        <v>0</v>
      </c>
      <c r="AB88" s="23">
        <f t="shared" si="80"/>
        <v>0</v>
      </c>
      <c r="AC88" s="23">
        <f t="shared" si="80"/>
        <v>0</v>
      </c>
      <c r="AD88" s="23">
        <f>SUM(AD90:AD92)</f>
        <v>25000</v>
      </c>
      <c r="AE88" s="23">
        <f>AE89+AE90+AE91+AE92</f>
        <v>0</v>
      </c>
      <c r="AF88" s="112" t="s">
        <v>62</v>
      </c>
      <c r="AG88" s="113"/>
      <c r="AH88" s="46">
        <f t="shared" si="67"/>
        <v>50000</v>
      </c>
      <c r="AI88" s="46">
        <f t="shared" si="68"/>
        <v>25000</v>
      </c>
      <c r="AJ88" s="46">
        <f t="shared" si="69"/>
        <v>25000</v>
      </c>
      <c r="AK88" s="52">
        <f t="shared" si="70"/>
        <v>0</v>
      </c>
    </row>
    <row r="89" spans="1:37" s="74" customFormat="1" ht="19.149999999999999" customHeight="1">
      <c r="A89" s="73" t="s">
        <v>20</v>
      </c>
      <c r="B89" s="23">
        <f>H89+J89+L89+N89+P89+R89+T89+V89+X89+Z89+AB89+AD89</f>
        <v>0</v>
      </c>
      <c r="C89" s="23">
        <f>H89+J89+L89+N89+P89+R89+T89+V89+X89</f>
        <v>0</v>
      </c>
      <c r="D89" s="23">
        <f>C89</f>
        <v>0</v>
      </c>
      <c r="E89" s="23">
        <f>I89+K89+M89+O89+Q89+S89+U89+W89+Y89</f>
        <v>0</v>
      </c>
      <c r="F89" s="24">
        <v>0</v>
      </c>
      <c r="G89" s="24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114"/>
      <c r="AG89" s="115"/>
      <c r="AH89" s="46">
        <f t="shared" si="67"/>
        <v>0</v>
      </c>
      <c r="AI89" s="46">
        <f t="shared" si="68"/>
        <v>0</v>
      </c>
      <c r="AJ89" s="46">
        <f t="shared" si="69"/>
        <v>0</v>
      </c>
      <c r="AK89" s="52">
        <f t="shared" si="70"/>
        <v>0</v>
      </c>
    </row>
    <row r="90" spans="1:37" s="74" customFormat="1" ht="19.149999999999999" customHeight="1">
      <c r="A90" s="73" t="s">
        <v>18</v>
      </c>
      <c r="B90" s="23">
        <f>H90+J90+L90+N90+P90+R90+T90+V90+X90+Z90+AB90+AD90</f>
        <v>0</v>
      </c>
      <c r="C90" s="23">
        <f t="shared" ref="C90:C91" si="81">H90+J90+L90+N90+P90+R90+T90+V90+X90</f>
        <v>0</v>
      </c>
      <c r="D90" s="23">
        <f t="shared" ref="D90:D91" si="82">C90</f>
        <v>0</v>
      </c>
      <c r="E90" s="23">
        <f t="shared" ref="E90:E91" si="83">I90+K90+M90+O90+Q90+S90+U90+W90+Y90</f>
        <v>0</v>
      </c>
      <c r="F90" s="24">
        <v>0</v>
      </c>
      <c r="G90" s="24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114"/>
      <c r="AG90" s="115"/>
      <c r="AH90" s="46">
        <f t="shared" si="67"/>
        <v>0</v>
      </c>
      <c r="AI90" s="46">
        <f t="shared" si="68"/>
        <v>0</v>
      </c>
      <c r="AJ90" s="46">
        <f t="shared" si="69"/>
        <v>0</v>
      </c>
      <c r="AK90" s="52">
        <f t="shared" si="70"/>
        <v>0</v>
      </c>
    </row>
    <row r="91" spans="1:37" s="74" customFormat="1" ht="19.149999999999999" customHeight="1">
      <c r="A91" s="73" t="s">
        <v>19</v>
      </c>
      <c r="B91" s="23">
        <f>H91+J91+L91+N91+P91+R91+T91+V91+X91+Z91+AB91+AD91</f>
        <v>0</v>
      </c>
      <c r="C91" s="23">
        <f t="shared" si="81"/>
        <v>0</v>
      </c>
      <c r="D91" s="23">
        <f t="shared" si="82"/>
        <v>0</v>
      </c>
      <c r="E91" s="23">
        <f t="shared" si="83"/>
        <v>0</v>
      </c>
      <c r="F91" s="24">
        <v>0</v>
      </c>
      <c r="G91" s="24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114"/>
      <c r="AG91" s="115"/>
      <c r="AH91" s="46">
        <f t="shared" si="67"/>
        <v>0</v>
      </c>
      <c r="AI91" s="46">
        <f t="shared" si="68"/>
        <v>0</v>
      </c>
      <c r="AJ91" s="46">
        <f t="shared" si="69"/>
        <v>0</v>
      </c>
      <c r="AK91" s="52">
        <f t="shared" si="70"/>
        <v>0</v>
      </c>
    </row>
    <row r="92" spans="1:37" s="74" customFormat="1" ht="19.149999999999999" customHeight="1">
      <c r="A92" s="73" t="s">
        <v>27</v>
      </c>
      <c r="B92" s="23">
        <f>H92+J92+L92+N92+P92+R92+T92+V92+X92+Z92+AB92+AD92</f>
        <v>50000</v>
      </c>
      <c r="C92" s="23">
        <f>H92+J92+L92+N92+P92+R92+T92+V92+X92</f>
        <v>25000</v>
      </c>
      <c r="D92" s="23">
        <f>C92</f>
        <v>25000</v>
      </c>
      <c r="E92" s="23">
        <f>I92+K92+M92+O92+Q92+S92+U92+W92+Y92</f>
        <v>25000</v>
      </c>
      <c r="F92" s="24">
        <f>E92/B92</f>
        <v>0.5</v>
      </c>
      <c r="G92" s="24">
        <f>E92/C92</f>
        <v>1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25000</v>
      </c>
      <c r="U92" s="23">
        <v>25000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25000</v>
      </c>
      <c r="AE92" s="23">
        <v>0</v>
      </c>
      <c r="AF92" s="116"/>
      <c r="AG92" s="117"/>
      <c r="AH92" s="46">
        <f t="shared" si="67"/>
        <v>50000</v>
      </c>
      <c r="AI92" s="46">
        <f t="shared" si="68"/>
        <v>25000</v>
      </c>
      <c r="AJ92" s="46">
        <f t="shared" si="69"/>
        <v>25000</v>
      </c>
      <c r="AK92" s="52">
        <f t="shared" si="70"/>
        <v>0</v>
      </c>
    </row>
    <row r="93" spans="1:37" s="25" customFormat="1" ht="51" customHeight="1">
      <c r="A93" s="33" t="s">
        <v>34</v>
      </c>
      <c r="B93" s="34">
        <f>B94+B100+B106</f>
        <v>7272.2169999999987</v>
      </c>
      <c r="C93" s="34">
        <f>C94+C100+C106</f>
        <v>3062.4155999999998</v>
      </c>
      <c r="D93" s="34">
        <f>D94+D100+D106</f>
        <v>2226.3159999999998</v>
      </c>
      <c r="E93" s="34">
        <f>E94+E100+E106</f>
        <v>2226.3159999999998</v>
      </c>
      <c r="F93" s="21">
        <f>E93/B93</f>
        <v>0.30613992954280655</v>
      </c>
      <c r="G93" s="21">
        <f>E93/C93</f>
        <v>0.72698036151592227</v>
      </c>
      <c r="H93" s="34">
        <f t="shared" ref="H93:AE93" si="84">H94+H100+H106</f>
        <v>0</v>
      </c>
      <c r="I93" s="34">
        <f t="shared" si="84"/>
        <v>0</v>
      </c>
      <c r="J93" s="34">
        <f t="shared" si="84"/>
        <v>0</v>
      </c>
      <c r="K93" s="34">
        <f t="shared" si="84"/>
        <v>0</v>
      </c>
      <c r="L93" s="34">
        <f t="shared" si="84"/>
        <v>0</v>
      </c>
      <c r="M93" s="34">
        <f t="shared" si="84"/>
        <v>0</v>
      </c>
      <c r="N93" s="34">
        <f t="shared" si="84"/>
        <v>0</v>
      </c>
      <c r="O93" s="34">
        <f t="shared" si="84"/>
        <v>0</v>
      </c>
      <c r="P93" s="34">
        <f t="shared" si="84"/>
        <v>0</v>
      </c>
      <c r="Q93" s="34">
        <f t="shared" si="84"/>
        <v>0</v>
      </c>
      <c r="R93" s="34">
        <f t="shared" si="84"/>
        <v>110.9808</v>
      </c>
      <c r="S93" s="34">
        <f t="shared" si="84"/>
        <v>110.9808</v>
      </c>
      <c r="T93" s="34">
        <f>T94+T100+T106</f>
        <v>2775.7157999999999</v>
      </c>
      <c r="U93" s="34">
        <f t="shared" si="84"/>
        <v>2115.3352</v>
      </c>
      <c r="V93" s="34">
        <f t="shared" si="84"/>
        <v>0</v>
      </c>
      <c r="W93" s="34">
        <f t="shared" si="84"/>
        <v>0</v>
      </c>
      <c r="X93" s="34">
        <f t="shared" si="84"/>
        <v>175.71899999999999</v>
      </c>
      <c r="Y93" s="34">
        <f t="shared" si="84"/>
        <v>0</v>
      </c>
      <c r="Z93" s="34">
        <f t="shared" si="84"/>
        <v>0</v>
      </c>
      <c r="AA93" s="34">
        <f t="shared" si="84"/>
        <v>0</v>
      </c>
      <c r="AB93" s="34">
        <f t="shared" si="84"/>
        <v>0</v>
      </c>
      <c r="AC93" s="34">
        <f t="shared" si="84"/>
        <v>0</v>
      </c>
      <c r="AD93" s="34">
        <f>AD94+AD100+AD106</f>
        <v>4209.8013999999994</v>
      </c>
      <c r="AE93" s="34">
        <f t="shared" si="84"/>
        <v>0</v>
      </c>
      <c r="AF93" s="92" t="s">
        <v>42</v>
      </c>
      <c r="AG93" s="92"/>
      <c r="AH93" s="46">
        <f t="shared" si="67"/>
        <v>7272.2169999999987</v>
      </c>
      <c r="AI93" s="46">
        <f t="shared" si="68"/>
        <v>3062.4155999999998</v>
      </c>
      <c r="AJ93" s="46">
        <f t="shared" si="69"/>
        <v>2226.3159999999998</v>
      </c>
      <c r="AK93" s="52">
        <f t="shared" si="70"/>
        <v>836.09960000000001</v>
      </c>
    </row>
    <row r="94" spans="1:37" s="32" customFormat="1" ht="52.15" customHeight="1">
      <c r="A94" s="55" t="s">
        <v>38</v>
      </c>
      <c r="B94" s="35">
        <f>B95</f>
        <v>3060.4169999999999</v>
      </c>
      <c r="C94" s="35">
        <f>C95</f>
        <v>3052.0155999999997</v>
      </c>
      <c r="D94" s="35">
        <f>D95</f>
        <v>2219.616</v>
      </c>
      <c r="E94" s="35">
        <f>E95</f>
        <v>2219.616</v>
      </c>
      <c r="F94" s="21">
        <f>E94/B94</f>
        <v>0.72526587063135517</v>
      </c>
      <c r="G94" s="21">
        <f>E94/C94</f>
        <v>0.72726233771544291</v>
      </c>
      <c r="H94" s="35">
        <f t="shared" ref="H94:AE94" si="85">H95</f>
        <v>0</v>
      </c>
      <c r="I94" s="35">
        <f t="shared" si="85"/>
        <v>0</v>
      </c>
      <c r="J94" s="35">
        <f t="shared" si="85"/>
        <v>0</v>
      </c>
      <c r="K94" s="35">
        <f t="shared" si="85"/>
        <v>0</v>
      </c>
      <c r="L94" s="35">
        <f t="shared" si="85"/>
        <v>0</v>
      </c>
      <c r="M94" s="35">
        <f t="shared" si="85"/>
        <v>0</v>
      </c>
      <c r="N94" s="35">
        <f t="shared" si="85"/>
        <v>0</v>
      </c>
      <c r="O94" s="35">
        <f t="shared" si="85"/>
        <v>0</v>
      </c>
      <c r="P94" s="35">
        <f t="shared" si="85"/>
        <v>0</v>
      </c>
      <c r="Q94" s="35">
        <f t="shared" si="85"/>
        <v>0</v>
      </c>
      <c r="R94" s="35">
        <f t="shared" si="85"/>
        <v>110.9808</v>
      </c>
      <c r="S94" s="35">
        <f t="shared" si="85"/>
        <v>110.9808</v>
      </c>
      <c r="T94" s="35">
        <f t="shared" si="85"/>
        <v>2765.3157999999999</v>
      </c>
      <c r="U94" s="35">
        <f t="shared" si="85"/>
        <v>2108.6352000000002</v>
      </c>
      <c r="V94" s="35">
        <f t="shared" si="85"/>
        <v>0</v>
      </c>
      <c r="W94" s="35">
        <f t="shared" si="85"/>
        <v>0</v>
      </c>
      <c r="X94" s="35">
        <f t="shared" si="85"/>
        <v>175.71899999999999</v>
      </c>
      <c r="Y94" s="35">
        <f t="shared" si="85"/>
        <v>0</v>
      </c>
      <c r="Z94" s="35">
        <f t="shared" si="85"/>
        <v>0</v>
      </c>
      <c r="AA94" s="35">
        <f t="shared" si="85"/>
        <v>0</v>
      </c>
      <c r="AB94" s="35">
        <f t="shared" si="85"/>
        <v>0</v>
      </c>
      <c r="AC94" s="35">
        <f t="shared" si="85"/>
        <v>0</v>
      </c>
      <c r="AD94" s="35">
        <f t="shared" si="85"/>
        <v>8.4014000000000006</v>
      </c>
      <c r="AE94" s="35">
        <f t="shared" si="85"/>
        <v>0</v>
      </c>
      <c r="AF94" s="92"/>
      <c r="AG94" s="92"/>
      <c r="AH94" s="46">
        <f t="shared" si="67"/>
        <v>3060.4169999999999</v>
      </c>
      <c r="AI94" s="46">
        <f t="shared" si="68"/>
        <v>3052.0155999999997</v>
      </c>
      <c r="AJ94" s="46">
        <f t="shared" si="69"/>
        <v>2219.616</v>
      </c>
      <c r="AK94" s="52">
        <f t="shared" si="70"/>
        <v>832.39959999999974</v>
      </c>
    </row>
    <row r="95" spans="1:37" s="32" customFormat="1" ht="24.75" customHeight="1">
      <c r="A95" s="36" t="s">
        <v>24</v>
      </c>
      <c r="B95" s="28">
        <f>B97+B98+B96+B99</f>
        <v>3060.4169999999999</v>
      </c>
      <c r="C95" s="28">
        <f>C97+C98+C96+C99</f>
        <v>3052.0155999999997</v>
      </c>
      <c r="D95" s="28">
        <f>D97+D98+D96+D99</f>
        <v>2219.616</v>
      </c>
      <c r="E95" s="28">
        <f>E97+E98+E96+E99</f>
        <v>2219.616</v>
      </c>
      <c r="F95" s="24">
        <f>E95/B95</f>
        <v>0.72526587063135517</v>
      </c>
      <c r="G95" s="24">
        <f>E95/C95</f>
        <v>0.72726233771544291</v>
      </c>
      <c r="H95" s="28">
        <f>H97+H98+H96+H99</f>
        <v>0</v>
      </c>
      <c r="I95" s="28">
        <f>I97+I98+I96+I99</f>
        <v>0</v>
      </c>
      <c r="J95" s="28">
        <f t="shared" ref="J95:AE95" si="86">J97+J98+J96+J99</f>
        <v>0</v>
      </c>
      <c r="K95" s="28">
        <f t="shared" si="86"/>
        <v>0</v>
      </c>
      <c r="L95" s="28">
        <f t="shared" si="86"/>
        <v>0</v>
      </c>
      <c r="M95" s="28">
        <f t="shared" si="86"/>
        <v>0</v>
      </c>
      <c r="N95" s="28">
        <f t="shared" si="86"/>
        <v>0</v>
      </c>
      <c r="O95" s="28">
        <f t="shared" si="86"/>
        <v>0</v>
      </c>
      <c r="P95" s="28">
        <f t="shared" si="86"/>
        <v>0</v>
      </c>
      <c r="Q95" s="28">
        <f t="shared" si="86"/>
        <v>0</v>
      </c>
      <c r="R95" s="28">
        <f>R97+R98+R96+R99</f>
        <v>110.9808</v>
      </c>
      <c r="S95" s="28">
        <f t="shared" si="86"/>
        <v>110.9808</v>
      </c>
      <c r="T95" s="28">
        <f>T97+T98+T96+T99</f>
        <v>2765.3157999999999</v>
      </c>
      <c r="U95" s="28">
        <f>U97+U98+U96+U99</f>
        <v>2108.6352000000002</v>
      </c>
      <c r="V95" s="28">
        <f t="shared" si="86"/>
        <v>0</v>
      </c>
      <c r="W95" s="28">
        <f t="shared" si="86"/>
        <v>0</v>
      </c>
      <c r="X95" s="28">
        <f t="shared" si="86"/>
        <v>175.71899999999999</v>
      </c>
      <c r="Y95" s="28">
        <f t="shared" si="86"/>
        <v>0</v>
      </c>
      <c r="Z95" s="28">
        <f t="shared" si="86"/>
        <v>0</v>
      </c>
      <c r="AA95" s="28">
        <f t="shared" si="86"/>
        <v>0</v>
      </c>
      <c r="AB95" s="28">
        <f t="shared" si="86"/>
        <v>0</v>
      </c>
      <c r="AC95" s="28">
        <f t="shared" si="86"/>
        <v>0</v>
      </c>
      <c r="AD95" s="28">
        <f t="shared" si="86"/>
        <v>8.4014000000000006</v>
      </c>
      <c r="AE95" s="28">
        <f t="shared" si="86"/>
        <v>0</v>
      </c>
      <c r="AF95" s="112" t="s">
        <v>80</v>
      </c>
      <c r="AG95" s="113"/>
      <c r="AH95" s="46">
        <f t="shared" si="67"/>
        <v>3060.4169999999999</v>
      </c>
      <c r="AI95" s="46">
        <f t="shared" si="68"/>
        <v>3052.0155999999997</v>
      </c>
      <c r="AJ95" s="46">
        <f t="shared" si="69"/>
        <v>2219.616</v>
      </c>
      <c r="AK95" s="52">
        <f t="shared" si="70"/>
        <v>832.39959999999974</v>
      </c>
    </row>
    <row r="96" spans="1:37" s="32" customFormat="1" ht="22.5" customHeight="1">
      <c r="A96" s="53" t="s">
        <v>20</v>
      </c>
      <c r="B96" s="28">
        <f>H96+J96+L96+N96+P96+R96+T96+V96+X96+Z96+AB96+AD96</f>
        <v>393.86799999999999</v>
      </c>
      <c r="C96" s="28">
        <f>H96+J96+L96+N96+P96+R96+T96+V96+X96</f>
        <v>393.86799999999999</v>
      </c>
      <c r="D96" s="28">
        <f>E96</f>
        <v>286.41755000000001</v>
      </c>
      <c r="E96" s="28">
        <f>I96+K96+M96+O96+Q96+S96+U96+W96+Y96</f>
        <v>286.41755000000001</v>
      </c>
      <c r="F96" s="24">
        <f t="shared" ref="F96:F97" si="87">E96/B96</f>
        <v>0.72719172413092714</v>
      </c>
      <c r="G96" s="24">
        <f t="shared" ref="G96:G97" si="88">E96/C96</f>
        <v>0.72719172413092714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370</v>
      </c>
      <c r="U96" s="28">
        <v>286.41755000000001</v>
      </c>
      <c r="V96" s="28">
        <v>0</v>
      </c>
      <c r="W96" s="28">
        <v>0</v>
      </c>
      <c r="X96" s="28">
        <v>23.867999999999999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114"/>
      <c r="AG96" s="115"/>
      <c r="AH96" s="46">
        <f t="shared" si="67"/>
        <v>393.86799999999999</v>
      </c>
      <c r="AI96" s="46">
        <f t="shared" si="68"/>
        <v>393.86799999999999</v>
      </c>
      <c r="AJ96" s="46">
        <f t="shared" si="69"/>
        <v>286.41755000000001</v>
      </c>
      <c r="AK96" s="52">
        <f t="shared" si="70"/>
        <v>107.45044999999999</v>
      </c>
    </row>
    <row r="97" spans="1:37" s="32" customFormat="1" ht="23.25" customHeight="1">
      <c r="A97" s="53" t="s">
        <v>18</v>
      </c>
      <c r="B97" s="28">
        <f>H97+J97+L97+N97+P97+R97+T97+V97+X97+Z97+AB97+AD97</f>
        <v>2505.549</v>
      </c>
      <c r="C97" s="28">
        <f>H97+J97+L97+N97+P97+R97+T97+V97+X97</f>
        <v>2505.549</v>
      </c>
      <c r="D97" s="28">
        <f>E97</f>
        <v>1822.21765</v>
      </c>
      <c r="E97" s="28">
        <f>I97+K97+M97+O97+Q97+S97+U97+W97+Y97</f>
        <v>1822.21765</v>
      </c>
      <c r="F97" s="24">
        <f t="shared" si="87"/>
        <v>0.72727280528139748</v>
      </c>
      <c r="G97" s="24">
        <f t="shared" si="88"/>
        <v>0.72727280528139748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2353.6979999999999</v>
      </c>
      <c r="U97" s="28">
        <v>1822.21765</v>
      </c>
      <c r="V97" s="28">
        <v>0</v>
      </c>
      <c r="W97" s="28">
        <v>0</v>
      </c>
      <c r="X97" s="28">
        <v>151.851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114"/>
      <c r="AG97" s="115"/>
      <c r="AH97" s="46">
        <f t="shared" si="67"/>
        <v>2505.549</v>
      </c>
      <c r="AI97" s="46">
        <f t="shared" si="68"/>
        <v>2505.549</v>
      </c>
      <c r="AJ97" s="46">
        <f t="shared" si="69"/>
        <v>1822.21765</v>
      </c>
      <c r="AK97" s="52">
        <f t="shared" si="70"/>
        <v>683.33134999999993</v>
      </c>
    </row>
    <row r="98" spans="1:37" s="32" customFormat="1" ht="19.5" customHeight="1">
      <c r="A98" s="53" t="s">
        <v>48</v>
      </c>
      <c r="B98" s="28">
        <f>H98+J98+L98+N98+P98+R98+T98+V98+X98+Z98+AB98+AD98</f>
        <v>161</v>
      </c>
      <c r="C98" s="28">
        <f>H98+J98+L98+N98+P98+R98+T98+V98+X98</f>
        <v>152.5986</v>
      </c>
      <c r="D98" s="28">
        <f>E98</f>
        <v>110.9808</v>
      </c>
      <c r="E98" s="28">
        <f>I98+K98+M98+O98+Q98+S98+U98+W98+Y98</f>
        <v>110.9808</v>
      </c>
      <c r="F98" s="24">
        <f>E98/B98</f>
        <v>0.68932173913043482</v>
      </c>
      <c r="G98" s="24">
        <f>E98/C98</f>
        <v>0.72727272727272729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110.9808</v>
      </c>
      <c r="S98" s="28">
        <v>110.9808</v>
      </c>
      <c r="T98" s="28">
        <v>41.617800000000003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8.4014000000000006</v>
      </c>
      <c r="AE98" s="28">
        <v>0</v>
      </c>
      <c r="AF98" s="114"/>
      <c r="AG98" s="115"/>
      <c r="AH98" s="46">
        <f t="shared" si="67"/>
        <v>161</v>
      </c>
      <c r="AI98" s="46">
        <f t="shared" si="68"/>
        <v>152.5986</v>
      </c>
      <c r="AJ98" s="46">
        <f t="shared" si="69"/>
        <v>110.9808</v>
      </c>
      <c r="AK98" s="52">
        <f t="shared" si="70"/>
        <v>41.617800000000003</v>
      </c>
    </row>
    <row r="99" spans="1:37" s="32" customFormat="1" ht="31.5" customHeight="1">
      <c r="A99" s="53" t="s">
        <v>27</v>
      </c>
      <c r="B99" s="28">
        <f>H99+J99+L99+N99+P99+R99+T99+V99+X99+Z99+AB99+AD99</f>
        <v>0</v>
      </c>
      <c r="C99" s="28">
        <f>H99+J99+L99+N99+P99+R99+T99+V99</f>
        <v>0</v>
      </c>
      <c r="D99" s="28">
        <f>E99</f>
        <v>0</v>
      </c>
      <c r="E99" s="28">
        <f>I99+K99+M99+O99+Q99+S99+U99+W99</f>
        <v>0</v>
      </c>
      <c r="F99" s="24">
        <v>0</v>
      </c>
      <c r="G99" s="24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16"/>
      <c r="AG99" s="117"/>
      <c r="AH99" s="46">
        <f t="shared" si="67"/>
        <v>0</v>
      </c>
      <c r="AI99" s="46">
        <f t="shared" si="68"/>
        <v>0</v>
      </c>
      <c r="AJ99" s="46">
        <f t="shared" si="69"/>
        <v>0</v>
      </c>
      <c r="AK99" s="52">
        <f t="shared" si="70"/>
        <v>0</v>
      </c>
    </row>
    <row r="100" spans="1:37" s="22" customFormat="1" ht="81.75" customHeight="1">
      <c r="A100" s="19" t="s">
        <v>39</v>
      </c>
      <c r="B100" s="35">
        <f>B101</f>
        <v>4201.3999999999996</v>
      </c>
      <c r="C100" s="35">
        <f>C101</f>
        <v>0</v>
      </c>
      <c r="D100" s="35">
        <f>D101</f>
        <v>0</v>
      </c>
      <c r="E100" s="35">
        <f>E101</f>
        <v>0</v>
      </c>
      <c r="F100" s="21">
        <v>0</v>
      </c>
      <c r="G100" s="21">
        <v>0</v>
      </c>
      <c r="H100" s="35">
        <f t="shared" ref="H100:AE100" si="89">H101</f>
        <v>0</v>
      </c>
      <c r="I100" s="35">
        <f t="shared" si="89"/>
        <v>0</v>
      </c>
      <c r="J100" s="35">
        <f t="shared" si="89"/>
        <v>0</v>
      </c>
      <c r="K100" s="35">
        <f t="shared" si="89"/>
        <v>0</v>
      </c>
      <c r="L100" s="35">
        <f t="shared" si="89"/>
        <v>0</v>
      </c>
      <c r="M100" s="35">
        <f t="shared" si="89"/>
        <v>0</v>
      </c>
      <c r="N100" s="35">
        <f t="shared" si="89"/>
        <v>0</v>
      </c>
      <c r="O100" s="35">
        <f t="shared" si="89"/>
        <v>0</v>
      </c>
      <c r="P100" s="35">
        <f t="shared" si="89"/>
        <v>0</v>
      </c>
      <c r="Q100" s="35">
        <f t="shared" si="89"/>
        <v>0</v>
      </c>
      <c r="R100" s="35">
        <f t="shared" si="89"/>
        <v>0</v>
      </c>
      <c r="S100" s="35">
        <f t="shared" si="89"/>
        <v>0</v>
      </c>
      <c r="T100" s="35">
        <f t="shared" si="89"/>
        <v>0</v>
      </c>
      <c r="U100" s="35">
        <f t="shared" si="89"/>
        <v>0</v>
      </c>
      <c r="V100" s="35">
        <f t="shared" si="89"/>
        <v>0</v>
      </c>
      <c r="W100" s="35">
        <f t="shared" si="89"/>
        <v>0</v>
      </c>
      <c r="X100" s="35">
        <f t="shared" si="89"/>
        <v>0</v>
      </c>
      <c r="Y100" s="35">
        <f t="shared" si="89"/>
        <v>0</v>
      </c>
      <c r="Z100" s="35">
        <f t="shared" si="89"/>
        <v>0</v>
      </c>
      <c r="AA100" s="35">
        <f t="shared" si="89"/>
        <v>0</v>
      </c>
      <c r="AB100" s="35">
        <f t="shared" si="89"/>
        <v>0</v>
      </c>
      <c r="AC100" s="35">
        <f t="shared" si="89"/>
        <v>0</v>
      </c>
      <c r="AD100" s="35">
        <f t="shared" si="89"/>
        <v>4201.3999999999996</v>
      </c>
      <c r="AE100" s="35">
        <f t="shared" si="89"/>
        <v>0</v>
      </c>
      <c r="AF100" s="112" t="s">
        <v>83</v>
      </c>
      <c r="AG100" s="113"/>
      <c r="AH100" s="46">
        <f t="shared" si="67"/>
        <v>4201.3999999999996</v>
      </c>
      <c r="AI100" s="46">
        <f t="shared" si="68"/>
        <v>0</v>
      </c>
      <c r="AJ100" s="46">
        <f t="shared" si="69"/>
        <v>0</v>
      </c>
      <c r="AK100" s="52">
        <f t="shared" si="70"/>
        <v>0</v>
      </c>
    </row>
    <row r="101" spans="1:37" s="22" customFormat="1" ht="24.6" customHeight="1">
      <c r="A101" s="36" t="s">
        <v>24</v>
      </c>
      <c r="B101" s="28">
        <f>B103+B104+B102+B105</f>
        <v>4201.3999999999996</v>
      </c>
      <c r="C101" s="28">
        <f>C103+C104+C102+C105</f>
        <v>0</v>
      </c>
      <c r="D101" s="28">
        <f>D103+D104+D102+D105</f>
        <v>0</v>
      </c>
      <c r="E101" s="28">
        <f>E103</f>
        <v>0</v>
      </c>
      <c r="F101" s="24">
        <v>0</v>
      </c>
      <c r="G101" s="24">
        <v>0</v>
      </c>
      <c r="H101" s="28">
        <f t="shared" ref="H101:AE101" si="90">H103+H104+H102+H105</f>
        <v>0</v>
      </c>
      <c r="I101" s="28">
        <f t="shared" si="90"/>
        <v>0</v>
      </c>
      <c r="J101" s="28">
        <f t="shared" si="90"/>
        <v>0</v>
      </c>
      <c r="K101" s="28">
        <f t="shared" si="90"/>
        <v>0</v>
      </c>
      <c r="L101" s="28">
        <f t="shared" si="90"/>
        <v>0</v>
      </c>
      <c r="M101" s="28">
        <f t="shared" si="90"/>
        <v>0</v>
      </c>
      <c r="N101" s="28">
        <f t="shared" si="90"/>
        <v>0</v>
      </c>
      <c r="O101" s="28">
        <f t="shared" si="90"/>
        <v>0</v>
      </c>
      <c r="P101" s="28">
        <f t="shared" si="90"/>
        <v>0</v>
      </c>
      <c r="Q101" s="28">
        <f t="shared" si="90"/>
        <v>0</v>
      </c>
      <c r="R101" s="28">
        <f t="shared" si="90"/>
        <v>0</v>
      </c>
      <c r="S101" s="28">
        <f t="shared" si="90"/>
        <v>0</v>
      </c>
      <c r="T101" s="28">
        <f t="shared" si="90"/>
        <v>0</v>
      </c>
      <c r="U101" s="28">
        <f t="shared" si="90"/>
        <v>0</v>
      </c>
      <c r="V101" s="28">
        <f t="shared" si="90"/>
        <v>0</v>
      </c>
      <c r="W101" s="28">
        <f t="shared" si="90"/>
        <v>0</v>
      </c>
      <c r="X101" s="28">
        <f t="shared" si="90"/>
        <v>0</v>
      </c>
      <c r="Y101" s="28">
        <f t="shared" si="90"/>
        <v>0</v>
      </c>
      <c r="Z101" s="28">
        <f t="shared" si="90"/>
        <v>0</v>
      </c>
      <c r="AA101" s="28">
        <f t="shared" si="90"/>
        <v>0</v>
      </c>
      <c r="AB101" s="28">
        <f>AB102</f>
        <v>0</v>
      </c>
      <c r="AC101" s="28">
        <f t="shared" si="90"/>
        <v>0</v>
      </c>
      <c r="AD101" s="28">
        <f t="shared" si="90"/>
        <v>4201.3999999999996</v>
      </c>
      <c r="AE101" s="28">
        <f t="shared" si="90"/>
        <v>0</v>
      </c>
      <c r="AF101" s="114"/>
      <c r="AG101" s="115"/>
      <c r="AH101" s="46">
        <f t="shared" si="67"/>
        <v>4201.3999999999996</v>
      </c>
      <c r="AI101" s="46">
        <f t="shared" si="68"/>
        <v>0</v>
      </c>
      <c r="AJ101" s="46">
        <f t="shared" si="69"/>
        <v>0</v>
      </c>
      <c r="AK101" s="52">
        <f t="shared" si="70"/>
        <v>0</v>
      </c>
    </row>
    <row r="102" spans="1:37" s="22" customFormat="1" ht="24.6" customHeight="1">
      <c r="A102" s="53" t="s">
        <v>20</v>
      </c>
      <c r="B102" s="28">
        <f>H102+J102+L102+N102+P102+R102+T102+V102+X102+Z102+AB102+AD102</f>
        <v>4201.3999999999996</v>
      </c>
      <c r="C102" s="28">
        <f>H102+J102+L102+N102+P102+R102+T102+V102+X102</f>
        <v>0</v>
      </c>
      <c r="D102" s="28">
        <v>0</v>
      </c>
      <c r="E102" s="28">
        <f>I102+K102+M102+O102+Q102+S102+U102+W102+Y102</f>
        <v>0</v>
      </c>
      <c r="F102" s="24">
        <v>0</v>
      </c>
      <c r="G102" s="24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4201.3999999999996</v>
      </c>
      <c r="AE102" s="28">
        <v>0</v>
      </c>
      <c r="AF102" s="114"/>
      <c r="AG102" s="115"/>
      <c r="AH102" s="46">
        <f t="shared" si="67"/>
        <v>4201.3999999999996</v>
      </c>
      <c r="AI102" s="46">
        <f t="shared" si="68"/>
        <v>0</v>
      </c>
      <c r="AJ102" s="46">
        <f t="shared" si="69"/>
        <v>0</v>
      </c>
      <c r="AK102" s="52">
        <f t="shared" si="70"/>
        <v>0</v>
      </c>
    </row>
    <row r="103" spans="1:37" s="22" customFormat="1" ht="24.6" customHeight="1">
      <c r="A103" s="53" t="s">
        <v>18</v>
      </c>
      <c r="B103" s="28">
        <f>H103+J103+L103+N103+P103+R103+T103+V103+X103+Z103+AB103+AD103</f>
        <v>0</v>
      </c>
      <c r="C103" s="28">
        <f t="shared" ref="C103:C105" si="91">H103+J103+L103+N103+P103+R103+T103+V103+X103</f>
        <v>0</v>
      </c>
      <c r="D103" s="28">
        <f>E103</f>
        <v>0</v>
      </c>
      <c r="E103" s="28">
        <f t="shared" ref="E103:E105" si="92">I103+K103+M103+O103+Q103+S103+U103+W103+Y103</f>
        <v>0</v>
      </c>
      <c r="F103" s="24">
        <v>0</v>
      </c>
      <c r="G103" s="24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114"/>
      <c r="AG103" s="115"/>
      <c r="AH103" s="46">
        <f t="shared" si="67"/>
        <v>0</v>
      </c>
      <c r="AI103" s="46">
        <f t="shared" si="68"/>
        <v>0</v>
      </c>
      <c r="AJ103" s="46">
        <f t="shared" si="69"/>
        <v>0</v>
      </c>
      <c r="AK103" s="52">
        <f t="shared" si="70"/>
        <v>0</v>
      </c>
    </row>
    <row r="104" spans="1:37" s="22" customFormat="1" ht="24.6" customHeight="1">
      <c r="A104" s="53" t="s">
        <v>19</v>
      </c>
      <c r="B104" s="28">
        <f>H104+J104+L104+N104+P104+R104+T104+V104+X104+Z104+AB104+AD104</f>
        <v>0</v>
      </c>
      <c r="C104" s="28">
        <f t="shared" si="91"/>
        <v>0</v>
      </c>
      <c r="D104" s="28">
        <f>E104</f>
        <v>0</v>
      </c>
      <c r="E104" s="28">
        <f t="shared" si="92"/>
        <v>0</v>
      </c>
      <c r="F104" s="24">
        <v>0</v>
      </c>
      <c r="G104" s="24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14"/>
      <c r="AG104" s="115"/>
      <c r="AH104" s="46">
        <f t="shared" si="67"/>
        <v>0</v>
      </c>
      <c r="AI104" s="46">
        <f t="shared" si="68"/>
        <v>0</v>
      </c>
      <c r="AJ104" s="46">
        <f t="shared" si="69"/>
        <v>0</v>
      </c>
      <c r="AK104" s="52">
        <f t="shared" si="70"/>
        <v>0</v>
      </c>
    </row>
    <row r="105" spans="1:37" s="22" customFormat="1" ht="24.6" customHeight="1">
      <c r="A105" s="53" t="s">
        <v>27</v>
      </c>
      <c r="B105" s="28">
        <f>H105+J105+L105+N105+P105+R105+T105+V105+X105+Z105+AB105+AD105</f>
        <v>0</v>
      </c>
      <c r="C105" s="28">
        <f t="shared" si="91"/>
        <v>0</v>
      </c>
      <c r="D105" s="28">
        <f>E105</f>
        <v>0</v>
      </c>
      <c r="E105" s="28">
        <f t="shared" si="92"/>
        <v>0</v>
      </c>
      <c r="F105" s="24">
        <v>0</v>
      </c>
      <c r="G105" s="24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16"/>
      <c r="AG105" s="117"/>
      <c r="AH105" s="46">
        <f t="shared" si="67"/>
        <v>0</v>
      </c>
      <c r="AI105" s="46">
        <f t="shared" si="68"/>
        <v>0</v>
      </c>
      <c r="AJ105" s="46">
        <f t="shared" si="69"/>
        <v>0</v>
      </c>
      <c r="AK105" s="52">
        <f t="shared" si="70"/>
        <v>0</v>
      </c>
    </row>
    <row r="106" spans="1:37" s="22" customFormat="1" ht="35.450000000000003" customHeight="1">
      <c r="A106" s="19" t="s">
        <v>30</v>
      </c>
      <c r="B106" s="20">
        <f>B107</f>
        <v>10.4</v>
      </c>
      <c r="C106" s="20">
        <f>C107</f>
        <v>10.4</v>
      </c>
      <c r="D106" s="20">
        <f>D107</f>
        <v>6.7</v>
      </c>
      <c r="E106" s="20">
        <f>E107</f>
        <v>6.7</v>
      </c>
      <c r="F106" s="21">
        <f t="shared" ref="F106:F107" si="93">E106/B106</f>
        <v>0.64423076923076927</v>
      </c>
      <c r="G106" s="21">
        <f t="shared" ref="G106:G107" si="94">E106/C106</f>
        <v>0.64423076923076927</v>
      </c>
      <c r="H106" s="20">
        <f t="shared" ref="H106:AE106" si="95">H107</f>
        <v>0</v>
      </c>
      <c r="I106" s="20">
        <f t="shared" si="95"/>
        <v>0</v>
      </c>
      <c r="J106" s="20">
        <f t="shared" si="95"/>
        <v>0</v>
      </c>
      <c r="K106" s="20">
        <f t="shared" si="95"/>
        <v>0</v>
      </c>
      <c r="L106" s="20">
        <f t="shared" si="95"/>
        <v>0</v>
      </c>
      <c r="M106" s="20">
        <f t="shared" si="95"/>
        <v>0</v>
      </c>
      <c r="N106" s="20">
        <f t="shared" si="95"/>
        <v>0</v>
      </c>
      <c r="O106" s="20">
        <f t="shared" si="95"/>
        <v>0</v>
      </c>
      <c r="P106" s="20">
        <f t="shared" si="95"/>
        <v>0</v>
      </c>
      <c r="Q106" s="20">
        <f t="shared" si="95"/>
        <v>0</v>
      </c>
      <c r="R106" s="20">
        <f t="shared" si="95"/>
        <v>0</v>
      </c>
      <c r="S106" s="20">
        <f t="shared" si="95"/>
        <v>0</v>
      </c>
      <c r="T106" s="20">
        <f t="shared" si="95"/>
        <v>10.4</v>
      </c>
      <c r="U106" s="20">
        <f t="shared" si="95"/>
        <v>6.7</v>
      </c>
      <c r="V106" s="20">
        <f t="shared" si="95"/>
        <v>0</v>
      </c>
      <c r="W106" s="20">
        <f t="shared" si="95"/>
        <v>0</v>
      </c>
      <c r="X106" s="20">
        <f t="shared" si="95"/>
        <v>0</v>
      </c>
      <c r="Y106" s="20">
        <f t="shared" si="95"/>
        <v>0</v>
      </c>
      <c r="Z106" s="20">
        <f t="shared" si="95"/>
        <v>0</v>
      </c>
      <c r="AA106" s="20">
        <f t="shared" si="95"/>
        <v>0</v>
      </c>
      <c r="AB106" s="20">
        <f t="shared" si="95"/>
        <v>0</v>
      </c>
      <c r="AC106" s="20">
        <f t="shared" si="95"/>
        <v>0</v>
      </c>
      <c r="AD106" s="20">
        <f t="shared" si="95"/>
        <v>0</v>
      </c>
      <c r="AE106" s="20">
        <f t="shared" si="95"/>
        <v>0</v>
      </c>
      <c r="AF106" s="112" t="s">
        <v>77</v>
      </c>
      <c r="AG106" s="113"/>
      <c r="AH106" s="46">
        <f t="shared" si="67"/>
        <v>10.4</v>
      </c>
      <c r="AI106" s="46">
        <f t="shared" si="68"/>
        <v>10.4</v>
      </c>
      <c r="AJ106" s="46">
        <f t="shared" si="69"/>
        <v>6.7</v>
      </c>
      <c r="AK106" s="52">
        <f t="shared" si="70"/>
        <v>3.7</v>
      </c>
    </row>
    <row r="107" spans="1:37" s="22" customFormat="1" ht="15.6" customHeight="1">
      <c r="A107" s="36" t="s">
        <v>24</v>
      </c>
      <c r="B107" s="23">
        <f>B109+B110+B108+B111</f>
        <v>10.4</v>
      </c>
      <c r="C107" s="23">
        <f t="shared" ref="C107" si="96">H107+J107+L107+N107+P107+R107+T107+V107</f>
        <v>10.4</v>
      </c>
      <c r="D107" s="23">
        <f>D109+D110+D108+D111</f>
        <v>6.7</v>
      </c>
      <c r="E107" s="23">
        <f>E109+E110+E108+E111</f>
        <v>6.7</v>
      </c>
      <c r="F107" s="24">
        <f t="shared" si="93"/>
        <v>0.64423076923076927</v>
      </c>
      <c r="G107" s="24">
        <f t="shared" si="94"/>
        <v>0.64423076923076927</v>
      </c>
      <c r="H107" s="23">
        <f t="shared" ref="H107:AE107" si="97">H109+H110+H108+H111</f>
        <v>0</v>
      </c>
      <c r="I107" s="23">
        <f t="shared" si="97"/>
        <v>0</v>
      </c>
      <c r="J107" s="23">
        <f t="shared" si="97"/>
        <v>0</v>
      </c>
      <c r="K107" s="23">
        <f t="shared" si="97"/>
        <v>0</v>
      </c>
      <c r="L107" s="23">
        <f t="shared" si="97"/>
        <v>0</v>
      </c>
      <c r="M107" s="23">
        <f t="shared" si="97"/>
        <v>0</v>
      </c>
      <c r="N107" s="23">
        <f t="shared" si="97"/>
        <v>0</v>
      </c>
      <c r="O107" s="23">
        <f t="shared" si="97"/>
        <v>0</v>
      </c>
      <c r="P107" s="23">
        <f t="shared" si="97"/>
        <v>0</v>
      </c>
      <c r="Q107" s="23">
        <f t="shared" si="97"/>
        <v>0</v>
      </c>
      <c r="R107" s="23">
        <f t="shared" si="97"/>
        <v>0</v>
      </c>
      <c r="S107" s="23">
        <f t="shared" si="97"/>
        <v>0</v>
      </c>
      <c r="T107" s="23">
        <f t="shared" si="97"/>
        <v>10.4</v>
      </c>
      <c r="U107" s="23">
        <f t="shared" si="97"/>
        <v>6.7</v>
      </c>
      <c r="V107" s="23">
        <f t="shared" si="97"/>
        <v>0</v>
      </c>
      <c r="W107" s="23">
        <f t="shared" si="97"/>
        <v>0</v>
      </c>
      <c r="X107" s="23">
        <f t="shared" si="97"/>
        <v>0</v>
      </c>
      <c r="Y107" s="23">
        <f t="shared" si="97"/>
        <v>0</v>
      </c>
      <c r="Z107" s="23">
        <f t="shared" si="97"/>
        <v>0</v>
      </c>
      <c r="AA107" s="23">
        <f t="shared" si="97"/>
        <v>0</v>
      </c>
      <c r="AB107" s="23">
        <f t="shared" si="97"/>
        <v>0</v>
      </c>
      <c r="AC107" s="23">
        <f t="shared" si="97"/>
        <v>0</v>
      </c>
      <c r="AD107" s="23">
        <f t="shared" si="97"/>
        <v>0</v>
      </c>
      <c r="AE107" s="23">
        <f t="shared" si="97"/>
        <v>0</v>
      </c>
      <c r="AF107" s="114"/>
      <c r="AG107" s="115"/>
      <c r="AH107" s="46">
        <f t="shared" si="67"/>
        <v>10.4</v>
      </c>
      <c r="AI107" s="46">
        <f t="shared" si="68"/>
        <v>10.4</v>
      </c>
      <c r="AJ107" s="46">
        <f t="shared" si="69"/>
        <v>6.7</v>
      </c>
      <c r="AK107" s="52">
        <f t="shared" si="70"/>
        <v>3.7</v>
      </c>
    </row>
    <row r="108" spans="1:37" s="22" customFormat="1" ht="15.6" customHeight="1">
      <c r="A108" s="53" t="s">
        <v>20</v>
      </c>
      <c r="B108" s="23">
        <f>H108+J108+L108+N108+P108+R108+T108+V108+X108+Z108+AB108+AD108</f>
        <v>0</v>
      </c>
      <c r="C108" s="23">
        <f>H108+J108+L108+N108+P108+R108+T108+V108+X108</f>
        <v>0</v>
      </c>
      <c r="D108" s="23">
        <f>E108</f>
        <v>0</v>
      </c>
      <c r="E108" s="23">
        <f>I108+K108+M108+O108+Q108+S108+U108+W108+Y108</f>
        <v>0</v>
      </c>
      <c r="F108" s="24">
        <v>0</v>
      </c>
      <c r="G108" s="24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3">
        <v>0</v>
      </c>
      <c r="AF108" s="114"/>
      <c r="AG108" s="115"/>
      <c r="AH108" s="46">
        <f t="shared" si="67"/>
        <v>0</v>
      </c>
      <c r="AI108" s="46">
        <f t="shared" si="68"/>
        <v>0</v>
      </c>
      <c r="AJ108" s="46">
        <f t="shared" si="69"/>
        <v>0</v>
      </c>
      <c r="AK108" s="52">
        <f t="shared" si="70"/>
        <v>0</v>
      </c>
    </row>
    <row r="109" spans="1:37" s="22" customFormat="1" ht="15.6" customHeight="1">
      <c r="A109" s="53" t="s">
        <v>18</v>
      </c>
      <c r="B109" s="23">
        <f>H109+J109+L109+N109+P109+R109+T109+V109+X109+Z109+AB109+AD109</f>
        <v>10.4</v>
      </c>
      <c r="C109" s="23">
        <f>H109+J109+L109+N109+P109+R109+T109+V109+X109</f>
        <v>10.4</v>
      </c>
      <c r="D109" s="23">
        <f>E109</f>
        <v>6.7</v>
      </c>
      <c r="E109" s="23">
        <f t="shared" ref="E109:E111" si="98">I109+K109+M109+O109+Q109+S109+U109+W109+Y109</f>
        <v>6.7</v>
      </c>
      <c r="F109" s="24">
        <f t="shared" ref="F109" si="99">E109/B109</f>
        <v>0.64423076923076927</v>
      </c>
      <c r="G109" s="24">
        <f t="shared" ref="G109" si="100">E109/C109</f>
        <v>0.64423076923076927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10.4</v>
      </c>
      <c r="U109" s="28">
        <v>6.7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3">
        <v>0</v>
      </c>
      <c r="AF109" s="114"/>
      <c r="AG109" s="115"/>
      <c r="AH109" s="46">
        <f t="shared" si="67"/>
        <v>10.4</v>
      </c>
      <c r="AI109" s="46">
        <f t="shared" si="68"/>
        <v>10.4</v>
      </c>
      <c r="AJ109" s="46">
        <f t="shared" si="69"/>
        <v>6.7</v>
      </c>
      <c r="AK109" s="52">
        <f t="shared" si="70"/>
        <v>3.7</v>
      </c>
    </row>
    <row r="110" spans="1:37" s="22" customFormat="1" ht="15.6" customHeight="1">
      <c r="A110" s="53" t="s">
        <v>19</v>
      </c>
      <c r="B110" s="23">
        <f>H110+J110+L110+N110+P110+R110+T110+V110+X110+Z110+AB110+AD110</f>
        <v>0</v>
      </c>
      <c r="C110" s="23">
        <f t="shared" ref="C110:C111" si="101">H110+J110+L110+N110+P110+R110+T110+V110+X110</f>
        <v>0</v>
      </c>
      <c r="D110" s="23">
        <f>E110</f>
        <v>0</v>
      </c>
      <c r="E110" s="23">
        <f t="shared" si="98"/>
        <v>0</v>
      </c>
      <c r="F110" s="24">
        <v>0</v>
      </c>
      <c r="G110" s="24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3">
        <v>0</v>
      </c>
      <c r="AF110" s="114"/>
      <c r="AG110" s="115"/>
      <c r="AH110" s="46">
        <f t="shared" si="67"/>
        <v>0</v>
      </c>
      <c r="AI110" s="46">
        <f t="shared" si="68"/>
        <v>0</v>
      </c>
      <c r="AJ110" s="46">
        <f t="shared" si="69"/>
        <v>0</v>
      </c>
      <c r="AK110" s="52">
        <f t="shared" si="70"/>
        <v>0</v>
      </c>
    </row>
    <row r="111" spans="1:37" s="22" customFormat="1" ht="15.6" customHeight="1">
      <c r="A111" s="53" t="s">
        <v>27</v>
      </c>
      <c r="B111" s="23">
        <f>H111+J111+L111+N111+P111+R111+T111+V111+X111+Z111+AB111+AD111</f>
        <v>0</v>
      </c>
      <c r="C111" s="23">
        <f t="shared" si="101"/>
        <v>0</v>
      </c>
      <c r="D111" s="23">
        <f>E111</f>
        <v>0</v>
      </c>
      <c r="E111" s="23">
        <f t="shared" si="98"/>
        <v>0</v>
      </c>
      <c r="F111" s="24">
        <v>0</v>
      </c>
      <c r="G111" s="24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3">
        <v>0</v>
      </c>
      <c r="AF111" s="116"/>
      <c r="AG111" s="117"/>
      <c r="AH111" s="46">
        <f t="shared" si="67"/>
        <v>0</v>
      </c>
      <c r="AI111" s="46">
        <f t="shared" si="68"/>
        <v>0</v>
      </c>
      <c r="AJ111" s="46">
        <f t="shared" si="69"/>
        <v>0</v>
      </c>
      <c r="AK111" s="52">
        <f t="shared" si="70"/>
        <v>0</v>
      </c>
    </row>
    <row r="112" spans="1:37" s="25" customFormat="1" ht="73.5" customHeight="1">
      <c r="A112" s="33" t="s">
        <v>35</v>
      </c>
      <c r="B112" s="34">
        <f>B113+B116+B119</f>
        <v>54374.904109999996</v>
      </c>
      <c r="C112" s="34">
        <f>C113+C116+C119</f>
        <v>41251.660109999997</v>
      </c>
      <c r="D112" s="34">
        <f>D113+D116+D119</f>
        <v>37377.15322</v>
      </c>
      <c r="E112" s="34">
        <f>E113+E116+E119</f>
        <v>37377.15322</v>
      </c>
      <c r="F112" s="21">
        <f>E112/B112</f>
        <v>0.68739713350825071</v>
      </c>
      <c r="G112" s="21">
        <f>E112/C112</f>
        <v>0.90607634020865113</v>
      </c>
      <c r="H112" s="34">
        <f t="shared" ref="H112:AE112" si="102">H113+H116+H119</f>
        <v>9715.134</v>
      </c>
      <c r="I112" s="34">
        <f t="shared" si="102"/>
        <v>7912.9258499999996</v>
      </c>
      <c r="J112" s="34">
        <f>J113+J116+J119</f>
        <v>5256.768</v>
      </c>
      <c r="K112" s="34">
        <f t="shared" si="102"/>
        <v>4927.2606100000003</v>
      </c>
      <c r="L112" s="34">
        <f t="shared" si="102"/>
        <v>2281.7531100000001</v>
      </c>
      <c r="M112" s="34">
        <f t="shared" si="102"/>
        <v>2275.2794199999998</v>
      </c>
      <c r="N112" s="34">
        <f t="shared" si="102"/>
        <v>5232.8009999999995</v>
      </c>
      <c r="O112" s="34">
        <f t="shared" si="102"/>
        <v>4528.49</v>
      </c>
      <c r="P112" s="34">
        <f t="shared" si="102"/>
        <v>4484.567</v>
      </c>
      <c r="Q112" s="34">
        <f t="shared" si="102"/>
        <v>4032.13859</v>
      </c>
      <c r="R112" s="34">
        <f t="shared" si="102"/>
        <v>3642.42</v>
      </c>
      <c r="S112" s="34">
        <f>S113+S116+S119</f>
        <v>3367.2280000000001</v>
      </c>
      <c r="T112" s="34">
        <f t="shared" si="102"/>
        <v>5230.97</v>
      </c>
      <c r="U112" s="34">
        <f t="shared" si="102"/>
        <v>5329.4447499999997</v>
      </c>
      <c r="V112" s="34">
        <f>V113+V116+V119</f>
        <v>3321.0770000000002</v>
      </c>
      <c r="W112" s="34">
        <f t="shared" si="102"/>
        <v>3191.12</v>
      </c>
      <c r="X112" s="34">
        <f t="shared" si="102"/>
        <v>2086.17</v>
      </c>
      <c r="Y112" s="34">
        <f t="shared" si="102"/>
        <v>1813.2660000000001</v>
      </c>
      <c r="Z112" s="34">
        <f t="shared" si="102"/>
        <v>4130.8029999999999</v>
      </c>
      <c r="AA112" s="34">
        <f t="shared" si="102"/>
        <v>0</v>
      </c>
      <c r="AB112" s="34">
        <f t="shared" si="102"/>
        <v>2135.8940000000002</v>
      </c>
      <c r="AC112" s="34">
        <f t="shared" si="102"/>
        <v>0</v>
      </c>
      <c r="AD112" s="34">
        <f>AD113+AD116+AD119</f>
        <v>6856.5469999999996</v>
      </c>
      <c r="AE112" s="34">
        <f t="shared" si="102"/>
        <v>0</v>
      </c>
      <c r="AF112" s="105" t="s">
        <v>42</v>
      </c>
      <c r="AG112" s="105"/>
      <c r="AH112" s="46">
        <f t="shared" si="67"/>
        <v>54374.904109999996</v>
      </c>
      <c r="AI112" s="46">
        <f t="shared" si="68"/>
        <v>41251.660109999997</v>
      </c>
      <c r="AJ112" s="46">
        <f>I112+K112+M112+O112+Q112+S112+U112+W112+Y112+AA112+AC112+AE112</f>
        <v>37377.15322</v>
      </c>
      <c r="AK112" s="52">
        <f t="shared" si="70"/>
        <v>3874.5068899999969</v>
      </c>
    </row>
    <row r="113" spans="1:37" s="22" customFormat="1" ht="67.5" customHeight="1">
      <c r="A113" s="19" t="s">
        <v>31</v>
      </c>
      <c r="B113" s="20">
        <f>B114</f>
        <v>14333.400109999999</v>
      </c>
      <c r="C113" s="20">
        <f>C114</f>
        <v>11617.865109999999</v>
      </c>
      <c r="D113" s="20">
        <f t="shared" ref="C113:R114" si="103">D114</f>
        <v>10724.46005</v>
      </c>
      <c r="E113" s="20">
        <f>E114</f>
        <v>10724.46005</v>
      </c>
      <c r="F113" s="21">
        <f t="shared" ref="F113:F120" si="104">E113/B113</f>
        <v>0.74821465721297031</v>
      </c>
      <c r="G113" s="21">
        <f t="shared" ref="G113:G123" si="105">E113/C113</f>
        <v>0.92310075461015584</v>
      </c>
      <c r="H113" s="35">
        <f t="shared" si="103"/>
        <v>3291.9650000000001</v>
      </c>
      <c r="I113" s="35">
        <f t="shared" si="103"/>
        <v>2334.1680000000001</v>
      </c>
      <c r="J113" s="35">
        <f t="shared" si="103"/>
        <v>1353.3879999999999</v>
      </c>
      <c r="K113" s="35">
        <f t="shared" si="103"/>
        <v>1402.9743599999999</v>
      </c>
      <c r="L113" s="35">
        <f t="shared" si="103"/>
        <v>687.94311000000005</v>
      </c>
      <c r="M113" s="35">
        <f t="shared" si="103"/>
        <v>862.23947999999996</v>
      </c>
      <c r="N113" s="35">
        <f t="shared" si="103"/>
        <v>1284.3789999999999</v>
      </c>
      <c r="O113" s="35">
        <f t="shared" si="103"/>
        <v>1025.98</v>
      </c>
      <c r="P113" s="35">
        <f t="shared" si="103"/>
        <v>1246.306</v>
      </c>
      <c r="Q113" s="35">
        <f t="shared" si="103"/>
        <v>996.00324999999998</v>
      </c>
      <c r="R113" s="35">
        <f t="shared" si="103"/>
        <v>1127.115</v>
      </c>
      <c r="S113" s="35">
        <f t="shared" ref="S113:AE114" si="106">S114</f>
        <v>1264.44</v>
      </c>
      <c r="T113" s="35">
        <f t="shared" si="106"/>
        <v>1347.1880000000001</v>
      </c>
      <c r="U113" s="35">
        <f t="shared" si="106"/>
        <v>1507.48596</v>
      </c>
      <c r="V113" s="35">
        <f t="shared" si="106"/>
        <v>844.85299999999995</v>
      </c>
      <c r="W113" s="35">
        <f t="shared" si="106"/>
        <v>914.06</v>
      </c>
      <c r="X113" s="35">
        <f t="shared" si="106"/>
        <v>434.72800000000001</v>
      </c>
      <c r="Y113" s="35">
        <f t="shared" si="106"/>
        <v>417.10899999999998</v>
      </c>
      <c r="Z113" s="35">
        <f t="shared" si="106"/>
        <v>1135.5139999999999</v>
      </c>
      <c r="AA113" s="35">
        <f t="shared" si="106"/>
        <v>0</v>
      </c>
      <c r="AB113" s="35">
        <f t="shared" si="106"/>
        <v>449.18599999999998</v>
      </c>
      <c r="AC113" s="35">
        <f t="shared" si="106"/>
        <v>0</v>
      </c>
      <c r="AD113" s="35">
        <f t="shared" si="106"/>
        <v>1130.835</v>
      </c>
      <c r="AE113" s="35">
        <f t="shared" si="106"/>
        <v>0</v>
      </c>
      <c r="AF113" s="112" t="s">
        <v>44</v>
      </c>
      <c r="AG113" s="113"/>
      <c r="AH113" s="46">
        <f t="shared" si="67"/>
        <v>14333.400109999999</v>
      </c>
      <c r="AI113" s="46">
        <f t="shared" si="68"/>
        <v>11617.865109999999</v>
      </c>
      <c r="AJ113" s="46">
        <f t="shared" si="69"/>
        <v>10724.46005</v>
      </c>
      <c r="AK113" s="52">
        <f t="shared" si="70"/>
        <v>893.40505999999914</v>
      </c>
    </row>
    <row r="114" spans="1:37" s="22" customFormat="1" ht="16.5">
      <c r="A114" s="30" t="s">
        <v>24</v>
      </c>
      <c r="B114" s="23">
        <f>B115</f>
        <v>14333.400109999999</v>
      </c>
      <c r="C114" s="23">
        <f t="shared" si="103"/>
        <v>11617.865109999999</v>
      </c>
      <c r="D114" s="23">
        <f>D115</f>
        <v>10724.46005</v>
      </c>
      <c r="E114" s="23">
        <f t="shared" si="103"/>
        <v>10724.46005</v>
      </c>
      <c r="F114" s="24">
        <f>E114/B114</f>
        <v>0.74821465721297031</v>
      </c>
      <c r="G114" s="24">
        <f>E114/C114</f>
        <v>0.92310075461015584</v>
      </c>
      <c r="H114" s="28">
        <f>H115</f>
        <v>3291.9650000000001</v>
      </c>
      <c r="I114" s="28">
        <f t="shared" si="103"/>
        <v>2334.1680000000001</v>
      </c>
      <c r="J114" s="28">
        <f t="shared" si="103"/>
        <v>1353.3879999999999</v>
      </c>
      <c r="K114" s="28">
        <f t="shared" si="103"/>
        <v>1402.9743599999999</v>
      </c>
      <c r="L114" s="28">
        <f t="shared" si="103"/>
        <v>687.94311000000005</v>
      </c>
      <c r="M114" s="28">
        <f t="shared" si="103"/>
        <v>862.23947999999996</v>
      </c>
      <c r="N114" s="28">
        <f t="shared" si="103"/>
        <v>1284.3789999999999</v>
      </c>
      <c r="O114" s="28">
        <f t="shared" si="103"/>
        <v>1025.98</v>
      </c>
      <c r="P114" s="28">
        <f t="shared" si="103"/>
        <v>1246.306</v>
      </c>
      <c r="Q114" s="28">
        <f t="shared" si="103"/>
        <v>996.00324999999998</v>
      </c>
      <c r="R114" s="28">
        <f t="shared" si="103"/>
        <v>1127.115</v>
      </c>
      <c r="S114" s="28">
        <f t="shared" si="106"/>
        <v>1264.44</v>
      </c>
      <c r="T114" s="28">
        <f t="shared" si="106"/>
        <v>1347.1880000000001</v>
      </c>
      <c r="U114" s="28">
        <f t="shared" si="106"/>
        <v>1507.48596</v>
      </c>
      <c r="V114" s="28">
        <f t="shared" si="106"/>
        <v>844.85299999999995</v>
      </c>
      <c r="W114" s="28">
        <f t="shared" si="106"/>
        <v>914.06</v>
      </c>
      <c r="X114" s="28">
        <f t="shared" si="106"/>
        <v>434.72800000000001</v>
      </c>
      <c r="Y114" s="28">
        <f t="shared" si="106"/>
        <v>417.10899999999998</v>
      </c>
      <c r="Z114" s="28">
        <f t="shared" si="106"/>
        <v>1135.5139999999999</v>
      </c>
      <c r="AA114" s="28">
        <f t="shared" si="106"/>
        <v>0</v>
      </c>
      <c r="AB114" s="28">
        <f>AB115</f>
        <v>449.18599999999998</v>
      </c>
      <c r="AC114" s="28">
        <f t="shared" si="106"/>
        <v>0</v>
      </c>
      <c r="AD114" s="28">
        <f t="shared" si="106"/>
        <v>1130.835</v>
      </c>
      <c r="AE114" s="28">
        <f t="shared" si="106"/>
        <v>0</v>
      </c>
      <c r="AF114" s="114"/>
      <c r="AG114" s="115"/>
      <c r="AH114" s="46">
        <f t="shared" si="67"/>
        <v>14333.400109999999</v>
      </c>
      <c r="AI114" s="46">
        <f t="shared" si="68"/>
        <v>11617.865109999999</v>
      </c>
      <c r="AJ114" s="46">
        <f t="shared" si="69"/>
        <v>10724.46005</v>
      </c>
      <c r="AK114" s="52">
        <f t="shared" si="70"/>
        <v>893.40505999999914</v>
      </c>
    </row>
    <row r="115" spans="1:37" s="32" customFormat="1" ht="16.5">
      <c r="A115" s="29" t="s">
        <v>19</v>
      </c>
      <c r="B115" s="23">
        <f>H115+J115+L115+N115+P115+R115+T115+V115+X115+Z115+AB115+AD115</f>
        <v>14333.400109999999</v>
      </c>
      <c r="C115" s="23">
        <f>H115+J115+L115+N115+P115+R115+T115+V115+X115</f>
        <v>11617.865109999999</v>
      </c>
      <c r="D115" s="23">
        <f>E115</f>
        <v>10724.46005</v>
      </c>
      <c r="E115" s="23">
        <f>I115+K115+M115+O115+Q115+S115+U115+W115+Y115</f>
        <v>10724.46005</v>
      </c>
      <c r="F115" s="24">
        <f t="shared" si="104"/>
        <v>0.74821465721297031</v>
      </c>
      <c r="G115" s="24">
        <f t="shared" si="105"/>
        <v>0.92310075461015584</v>
      </c>
      <c r="H115" s="28">
        <v>3291.9650000000001</v>
      </c>
      <c r="I115" s="28">
        <v>2334.1680000000001</v>
      </c>
      <c r="J115" s="28">
        <v>1353.3879999999999</v>
      </c>
      <c r="K115" s="28">
        <v>1402.9743599999999</v>
      </c>
      <c r="L115" s="28">
        <v>687.94311000000005</v>
      </c>
      <c r="M115" s="28">
        <v>862.23947999999996</v>
      </c>
      <c r="N115" s="28">
        <v>1284.3789999999999</v>
      </c>
      <c r="O115" s="28">
        <v>1025.98</v>
      </c>
      <c r="P115" s="28">
        <v>1246.306</v>
      </c>
      <c r="Q115" s="28">
        <v>996.00324999999998</v>
      </c>
      <c r="R115" s="28">
        <v>1127.115</v>
      </c>
      <c r="S115" s="28">
        <v>1264.44</v>
      </c>
      <c r="T115" s="28">
        <v>1347.1880000000001</v>
      </c>
      <c r="U115" s="28">
        <v>1507.48596</v>
      </c>
      <c r="V115" s="28">
        <v>844.85299999999995</v>
      </c>
      <c r="W115" s="28">
        <v>914.06</v>
      </c>
      <c r="X115" s="28">
        <v>434.72800000000001</v>
      </c>
      <c r="Y115" s="28">
        <v>417.10899999999998</v>
      </c>
      <c r="Z115" s="28">
        <v>1135.5139999999999</v>
      </c>
      <c r="AA115" s="28">
        <v>0</v>
      </c>
      <c r="AB115" s="28">
        <v>449.18599999999998</v>
      </c>
      <c r="AC115" s="28">
        <v>0</v>
      </c>
      <c r="AD115" s="28">
        <v>1130.835</v>
      </c>
      <c r="AE115" s="28">
        <v>0</v>
      </c>
      <c r="AF115" s="116"/>
      <c r="AG115" s="117"/>
      <c r="AH115" s="46">
        <f t="shared" si="67"/>
        <v>14333.400109999999</v>
      </c>
      <c r="AI115" s="46">
        <f t="shared" si="68"/>
        <v>11617.865109999999</v>
      </c>
      <c r="AJ115" s="46">
        <f t="shared" si="69"/>
        <v>10724.46005</v>
      </c>
      <c r="AK115" s="52">
        <f t="shared" si="70"/>
        <v>893.40505999999914</v>
      </c>
    </row>
    <row r="116" spans="1:37" s="22" customFormat="1" ht="34.15" customHeight="1">
      <c r="A116" s="19" t="s">
        <v>32</v>
      </c>
      <c r="B116" s="20">
        <f>B117</f>
        <v>7236.3999999999987</v>
      </c>
      <c r="C116" s="20">
        <f t="shared" ref="C116:R117" si="107">C117</f>
        <v>5197.7649999999994</v>
      </c>
      <c r="D116" s="20">
        <f t="shared" si="107"/>
        <v>3367.7531699999995</v>
      </c>
      <c r="E116" s="20">
        <f>E117</f>
        <v>3367.7531699999995</v>
      </c>
      <c r="F116" s="21">
        <f t="shared" si="104"/>
        <v>0.46539068735835498</v>
      </c>
      <c r="G116" s="21">
        <f t="shared" si="105"/>
        <v>0.64792332281278586</v>
      </c>
      <c r="H116" s="35">
        <f t="shared" si="107"/>
        <v>1469.039</v>
      </c>
      <c r="I116" s="35">
        <f t="shared" si="107"/>
        <v>685.21785</v>
      </c>
      <c r="J116" s="35">
        <f t="shared" si="107"/>
        <v>688.5</v>
      </c>
      <c r="K116" s="35">
        <f t="shared" si="107"/>
        <v>394.40625</v>
      </c>
      <c r="L116" s="35">
        <f t="shared" si="107"/>
        <v>223.15</v>
      </c>
      <c r="M116" s="35">
        <f t="shared" si="107"/>
        <v>189.21994000000001</v>
      </c>
      <c r="N116" s="35">
        <f t="shared" si="107"/>
        <v>646.37199999999996</v>
      </c>
      <c r="O116" s="35">
        <f t="shared" si="107"/>
        <v>397.34</v>
      </c>
      <c r="P116" s="35">
        <f t="shared" si="107"/>
        <v>610.39099999999996</v>
      </c>
      <c r="Q116" s="35">
        <f t="shared" si="107"/>
        <v>298.19533999999999</v>
      </c>
      <c r="R116" s="35">
        <f t="shared" si="107"/>
        <v>280.41500000000002</v>
      </c>
      <c r="S116" s="35">
        <f t="shared" ref="S116:AE117" si="108">S117</f>
        <v>430.43799999999999</v>
      </c>
      <c r="T116" s="35">
        <f t="shared" si="108"/>
        <v>546.34199999999998</v>
      </c>
      <c r="U116" s="35">
        <f t="shared" si="108"/>
        <v>539.39878999999996</v>
      </c>
      <c r="V116" s="35">
        <f t="shared" si="108"/>
        <v>346.78399999999999</v>
      </c>
      <c r="W116" s="35">
        <f t="shared" si="108"/>
        <v>231.85</v>
      </c>
      <c r="X116" s="35">
        <f t="shared" si="108"/>
        <v>386.77199999999999</v>
      </c>
      <c r="Y116" s="35">
        <f t="shared" si="108"/>
        <v>201.68700000000001</v>
      </c>
      <c r="Z116" s="35">
        <f t="shared" si="108"/>
        <v>638.78899999999999</v>
      </c>
      <c r="AA116" s="35">
        <f>AA117</f>
        <v>0</v>
      </c>
      <c r="AB116" s="35">
        <f t="shared" si="108"/>
        <v>306.70800000000003</v>
      </c>
      <c r="AC116" s="35">
        <f t="shared" si="108"/>
        <v>0</v>
      </c>
      <c r="AD116" s="35">
        <f t="shared" si="108"/>
        <v>1093.1379999999999</v>
      </c>
      <c r="AE116" s="35">
        <f t="shared" si="108"/>
        <v>0</v>
      </c>
      <c r="AF116" s="112" t="s">
        <v>45</v>
      </c>
      <c r="AG116" s="113"/>
      <c r="AH116" s="46">
        <f t="shared" si="67"/>
        <v>7236.3999999999987</v>
      </c>
      <c r="AI116" s="46">
        <f t="shared" si="68"/>
        <v>5197.7649999999994</v>
      </c>
      <c r="AJ116" s="46">
        <f t="shared" si="69"/>
        <v>3367.7531699999995</v>
      </c>
      <c r="AK116" s="52">
        <f t="shared" si="70"/>
        <v>1830.0118299999999</v>
      </c>
    </row>
    <row r="117" spans="1:37" s="22" customFormat="1" ht="16.5">
      <c r="A117" s="30" t="s">
        <v>24</v>
      </c>
      <c r="B117" s="23">
        <f>B118</f>
        <v>7236.3999999999987</v>
      </c>
      <c r="C117" s="23">
        <f>C118</f>
        <v>5197.7649999999994</v>
      </c>
      <c r="D117" s="23">
        <f t="shared" si="107"/>
        <v>3367.7531699999995</v>
      </c>
      <c r="E117" s="23">
        <f>E118</f>
        <v>3367.7531699999995</v>
      </c>
      <c r="F117" s="24">
        <f t="shared" si="104"/>
        <v>0.46539068735835498</v>
      </c>
      <c r="G117" s="24">
        <f t="shared" si="105"/>
        <v>0.64792332281278586</v>
      </c>
      <c r="H117" s="28">
        <f t="shared" si="107"/>
        <v>1469.039</v>
      </c>
      <c r="I117" s="28">
        <f>I118</f>
        <v>685.21785</v>
      </c>
      <c r="J117" s="28">
        <f>J118</f>
        <v>688.5</v>
      </c>
      <c r="K117" s="28">
        <f>K118</f>
        <v>394.40625</v>
      </c>
      <c r="L117" s="28">
        <f>L118</f>
        <v>223.15</v>
      </c>
      <c r="M117" s="28">
        <f>M118</f>
        <v>189.21994000000001</v>
      </c>
      <c r="N117" s="28">
        <f t="shared" si="107"/>
        <v>646.37199999999996</v>
      </c>
      <c r="O117" s="28">
        <f t="shared" si="107"/>
        <v>397.34</v>
      </c>
      <c r="P117" s="28">
        <f t="shared" si="107"/>
        <v>610.39099999999996</v>
      </c>
      <c r="Q117" s="28">
        <f t="shared" si="107"/>
        <v>298.19533999999999</v>
      </c>
      <c r="R117" s="28">
        <f t="shared" si="107"/>
        <v>280.41500000000002</v>
      </c>
      <c r="S117" s="28">
        <f>S118</f>
        <v>430.43799999999999</v>
      </c>
      <c r="T117" s="28">
        <f t="shared" si="108"/>
        <v>546.34199999999998</v>
      </c>
      <c r="U117" s="28">
        <f t="shared" si="108"/>
        <v>539.39878999999996</v>
      </c>
      <c r="V117" s="28">
        <f t="shared" si="108"/>
        <v>346.78399999999999</v>
      </c>
      <c r="W117" s="28">
        <f t="shared" si="108"/>
        <v>231.85</v>
      </c>
      <c r="X117" s="28">
        <f t="shared" si="108"/>
        <v>386.77199999999999</v>
      </c>
      <c r="Y117" s="28">
        <f t="shared" si="108"/>
        <v>201.68700000000001</v>
      </c>
      <c r="Z117" s="28">
        <f t="shared" si="108"/>
        <v>638.78899999999999</v>
      </c>
      <c r="AA117" s="28">
        <f t="shared" si="108"/>
        <v>0</v>
      </c>
      <c r="AB117" s="28">
        <f t="shared" si="108"/>
        <v>306.70800000000003</v>
      </c>
      <c r="AC117" s="28">
        <f t="shared" si="108"/>
        <v>0</v>
      </c>
      <c r="AD117" s="28">
        <f t="shared" si="108"/>
        <v>1093.1379999999999</v>
      </c>
      <c r="AE117" s="28">
        <f t="shared" si="108"/>
        <v>0</v>
      </c>
      <c r="AF117" s="114"/>
      <c r="AG117" s="115"/>
      <c r="AH117" s="46">
        <f t="shared" si="67"/>
        <v>7236.3999999999987</v>
      </c>
      <c r="AI117" s="46">
        <f t="shared" si="68"/>
        <v>5197.7649999999994</v>
      </c>
      <c r="AJ117" s="46">
        <f t="shared" si="69"/>
        <v>3367.7531699999995</v>
      </c>
      <c r="AK117" s="52">
        <f t="shared" si="70"/>
        <v>1830.0118299999999</v>
      </c>
    </row>
    <row r="118" spans="1:37" s="32" customFormat="1" ht="16.5">
      <c r="A118" s="29" t="s">
        <v>19</v>
      </c>
      <c r="B118" s="23">
        <f>H118+J118+L118+N118+P118+R118+T118+V118+X118+Z118+AB118+AD118</f>
        <v>7236.3999999999987</v>
      </c>
      <c r="C118" s="23">
        <f>H118+J118+L118+N118+P118+R118+T118+V118+X118</f>
        <v>5197.7649999999994</v>
      </c>
      <c r="D118" s="23">
        <f>E118</f>
        <v>3367.7531699999995</v>
      </c>
      <c r="E118" s="23">
        <f>I118+K118+M118+O118+Q118+S118+U118+W118+Y118</f>
        <v>3367.7531699999995</v>
      </c>
      <c r="F118" s="24">
        <f t="shared" si="104"/>
        <v>0.46539068735835498</v>
      </c>
      <c r="G118" s="24">
        <f t="shared" si="105"/>
        <v>0.64792332281278586</v>
      </c>
      <c r="H118" s="28">
        <v>1469.039</v>
      </c>
      <c r="I118" s="28">
        <v>685.21785</v>
      </c>
      <c r="J118" s="28">
        <v>688.5</v>
      </c>
      <c r="K118" s="28">
        <v>394.40625</v>
      </c>
      <c r="L118" s="28">
        <v>223.15</v>
      </c>
      <c r="M118" s="28">
        <v>189.21994000000001</v>
      </c>
      <c r="N118" s="28">
        <v>646.37199999999996</v>
      </c>
      <c r="O118" s="28">
        <v>397.34</v>
      </c>
      <c r="P118" s="28">
        <v>610.39099999999996</v>
      </c>
      <c r="Q118" s="28">
        <v>298.19533999999999</v>
      </c>
      <c r="R118" s="28">
        <v>280.41500000000002</v>
      </c>
      <c r="S118" s="28">
        <v>430.43799999999999</v>
      </c>
      <c r="T118" s="28">
        <v>546.34199999999998</v>
      </c>
      <c r="U118" s="28">
        <v>539.39878999999996</v>
      </c>
      <c r="V118" s="28">
        <v>346.78399999999999</v>
      </c>
      <c r="W118" s="28">
        <v>231.85</v>
      </c>
      <c r="X118" s="28">
        <v>386.77199999999999</v>
      </c>
      <c r="Y118" s="28">
        <v>201.68700000000001</v>
      </c>
      <c r="Z118" s="28">
        <v>638.78899999999999</v>
      </c>
      <c r="AA118" s="28">
        <v>0</v>
      </c>
      <c r="AB118" s="28">
        <v>306.70800000000003</v>
      </c>
      <c r="AC118" s="28">
        <v>0</v>
      </c>
      <c r="AD118" s="28">
        <v>1093.1379999999999</v>
      </c>
      <c r="AE118" s="28">
        <v>0</v>
      </c>
      <c r="AF118" s="116"/>
      <c r="AG118" s="117"/>
      <c r="AH118" s="46">
        <f t="shared" si="67"/>
        <v>7236.3999999999987</v>
      </c>
      <c r="AI118" s="46">
        <f t="shared" si="68"/>
        <v>5197.7649999999994</v>
      </c>
      <c r="AJ118" s="46">
        <f t="shared" si="69"/>
        <v>3367.7531699999995</v>
      </c>
      <c r="AK118" s="52">
        <f t="shared" si="70"/>
        <v>1830.0118299999999</v>
      </c>
    </row>
    <row r="119" spans="1:37" s="32" customFormat="1" ht="58.5" customHeight="1">
      <c r="A119" s="19" t="s">
        <v>33</v>
      </c>
      <c r="B119" s="20">
        <f>B120</f>
        <v>32805.103999999999</v>
      </c>
      <c r="C119" s="20">
        <f>C120</f>
        <v>24436.03</v>
      </c>
      <c r="D119" s="20">
        <f>D120</f>
        <v>23284.940000000002</v>
      </c>
      <c r="E119" s="20">
        <f>E120</f>
        <v>23284.940000000002</v>
      </c>
      <c r="F119" s="21">
        <f t="shared" si="104"/>
        <v>0.70979625609478336</v>
      </c>
      <c r="G119" s="21">
        <f t="shared" si="105"/>
        <v>0.95289373928580068</v>
      </c>
      <c r="H119" s="20">
        <f t="shared" ref="H119:AE119" si="109">H120</f>
        <v>4954.13</v>
      </c>
      <c r="I119" s="20">
        <f t="shared" si="109"/>
        <v>4893.54</v>
      </c>
      <c r="J119" s="20">
        <f t="shared" si="109"/>
        <v>3214.88</v>
      </c>
      <c r="K119" s="20">
        <f t="shared" si="109"/>
        <v>3129.88</v>
      </c>
      <c r="L119" s="20">
        <f t="shared" si="109"/>
        <v>1370.66</v>
      </c>
      <c r="M119" s="20">
        <f t="shared" si="109"/>
        <v>1223.82</v>
      </c>
      <c r="N119" s="20">
        <f t="shared" si="109"/>
        <v>3302.05</v>
      </c>
      <c r="O119" s="20">
        <f t="shared" si="109"/>
        <v>3105.17</v>
      </c>
      <c r="P119" s="20">
        <f t="shared" si="109"/>
        <v>2627.87</v>
      </c>
      <c r="Q119" s="20">
        <f t="shared" si="109"/>
        <v>2737.94</v>
      </c>
      <c r="R119" s="20">
        <f t="shared" si="109"/>
        <v>2234.89</v>
      </c>
      <c r="S119" s="20">
        <f t="shared" si="109"/>
        <v>1672.35</v>
      </c>
      <c r="T119" s="20">
        <f>T120</f>
        <v>3337.44</v>
      </c>
      <c r="U119" s="20">
        <f t="shared" si="109"/>
        <v>3282.56</v>
      </c>
      <c r="V119" s="20">
        <f t="shared" si="109"/>
        <v>2129.44</v>
      </c>
      <c r="W119" s="20">
        <f t="shared" si="109"/>
        <v>2045.21</v>
      </c>
      <c r="X119" s="20">
        <f t="shared" si="109"/>
        <v>1264.67</v>
      </c>
      <c r="Y119" s="20">
        <f t="shared" si="109"/>
        <v>1194.47</v>
      </c>
      <c r="Z119" s="20">
        <f t="shared" si="109"/>
        <v>2356.5</v>
      </c>
      <c r="AA119" s="20">
        <f t="shared" si="109"/>
        <v>0</v>
      </c>
      <c r="AB119" s="20">
        <f t="shared" si="109"/>
        <v>1380</v>
      </c>
      <c r="AC119" s="20">
        <f t="shared" si="109"/>
        <v>0</v>
      </c>
      <c r="AD119" s="20">
        <f t="shared" si="109"/>
        <v>4632.5739999999996</v>
      </c>
      <c r="AE119" s="20">
        <f t="shared" si="109"/>
        <v>0</v>
      </c>
      <c r="AF119" s="106" t="s">
        <v>79</v>
      </c>
      <c r="AG119" s="107"/>
      <c r="AH119" s="46">
        <f t="shared" si="67"/>
        <v>32805.103999999999</v>
      </c>
      <c r="AI119" s="46">
        <f t="shared" si="68"/>
        <v>24436.03</v>
      </c>
      <c r="AJ119" s="46">
        <f t="shared" si="69"/>
        <v>23284.940000000002</v>
      </c>
      <c r="AK119" s="52">
        <f t="shared" si="70"/>
        <v>1151.0899999999965</v>
      </c>
    </row>
    <row r="120" spans="1:37" s="22" customFormat="1" ht="28.15" customHeight="1">
      <c r="A120" s="30" t="s">
        <v>24</v>
      </c>
      <c r="B120" s="23">
        <f>B121+B122+B123+B124</f>
        <v>32805.103999999999</v>
      </c>
      <c r="C120" s="23">
        <f>C121+C122+C123+C124</f>
        <v>24436.03</v>
      </c>
      <c r="D120" s="23">
        <f>D121+D122+D123+D124</f>
        <v>23284.940000000002</v>
      </c>
      <c r="E120" s="23">
        <f>E121+E122+E123+E124</f>
        <v>23284.940000000002</v>
      </c>
      <c r="F120" s="24">
        <f t="shared" si="104"/>
        <v>0.70979625609478336</v>
      </c>
      <c r="G120" s="24">
        <f t="shared" si="105"/>
        <v>0.95289373928580068</v>
      </c>
      <c r="H120" s="23">
        <f t="shared" ref="H120:AE120" si="110">H121+H122+H123+H124</f>
        <v>4954.13</v>
      </c>
      <c r="I120" s="23">
        <f t="shared" si="110"/>
        <v>4893.54</v>
      </c>
      <c r="J120" s="23">
        <f t="shared" si="110"/>
        <v>3214.88</v>
      </c>
      <c r="K120" s="23">
        <f t="shared" si="110"/>
        <v>3129.88</v>
      </c>
      <c r="L120" s="23">
        <f t="shared" si="110"/>
        <v>1370.66</v>
      </c>
      <c r="M120" s="23">
        <f t="shared" si="110"/>
        <v>1223.82</v>
      </c>
      <c r="N120" s="23">
        <f t="shared" si="110"/>
        <v>3302.05</v>
      </c>
      <c r="O120" s="23">
        <f t="shared" si="110"/>
        <v>3105.17</v>
      </c>
      <c r="P120" s="23">
        <f t="shared" si="110"/>
        <v>2627.87</v>
      </c>
      <c r="Q120" s="23">
        <f t="shared" si="110"/>
        <v>2737.94</v>
      </c>
      <c r="R120" s="23">
        <f t="shared" si="110"/>
        <v>2234.89</v>
      </c>
      <c r="S120" s="23">
        <f t="shared" si="110"/>
        <v>1672.35</v>
      </c>
      <c r="T120" s="23">
        <f t="shared" si="110"/>
        <v>3337.44</v>
      </c>
      <c r="U120" s="23">
        <f t="shared" si="110"/>
        <v>3282.56</v>
      </c>
      <c r="V120" s="23">
        <f t="shared" si="110"/>
        <v>2129.44</v>
      </c>
      <c r="W120" s="23">
        <f t="shared" si="110"/>
        <v>2045.21</v>
      </c>
      <c r="X120" s="23">
        <f t="shared" si="110"/>
        <v>1264.67</v>
      </c>
      <c r="Y120" s="23">
        <f t="shared" si="110"/>
        <v>1194.47</v>
      </c>
      <c r="Z120" s="23">
        <f t="shared" si="110"/>
        <v>2356.5</v>
      </c>
      <c r="AA120" s="23">
        <f t="shared" si="110"/>
        <v>0</v>
      </c>
      <c r="AB120" s="23">
        <f t="shared" si="110"/>
        <v>1380</v>
      </c>
      <c r="AC120" s="23">
        <f t="shared" si="110"/>
        <v>0</v>
      </c>
      <c r="AD120" s="23">
        <f t="shared" si="110"/>
        <v>4632.5739999999996</v>
      </c>
      <c r="AE120" s="23">
        <f t="shared" si="110"/>
        <v>0</v>
      </c>
      <c r="AF120" s="108"/>
      <c r="AG120" s="109"/>
      <c r="AH120" s="46">
        <f t="shared" si="67"/>
        <v>32805.103999999999</v>
      </c>
      <c r="AI120" s="46">
        <f t="shared" si="68"/>
        <v>24436.03</v>
      </c>
      <c r="AJ120" s="46">
        <f t="shared" si="69"/>
        <v>23284.940000000002</v>
      </c>
      <c r="AK120" s="52">
        <f t="shared" si="70"/>
        <v>1151.0899999999965</v>
      </c>
    </row>
    <row r="121" spans="1:37" s="22" customFormat="1" ht="28.15" customHeight="1">
      <c r="A121" s="29" t="s">
        <v>20</v>
      </c>
      <c r="B121" s="23">
        <f>H121+J121+L121+N121+P121+R121+T121+V121+X121+Z121+AB121+AD121</f>
        <v>0</v>
      </c>
      <c r="C121" s="23">
        <f>H121+J121+L121+N121+P121+R121+T121+V121+X121</f>
        <v>0</v>
      </c>
      <c r="D121" s="23">
        <f>E121</f>
        <v>0</v>
      </c>
      <c r="E121" s="23">
        <f>I121+K121+M121+O121+Q121+S121+U121+W121+Y121</f>
        <v>0</v>
      </c>
      <c r="F121" s="24">
        <v>0</v>
      </c>
      <c r="G121" s="24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3">
        <v>0</v>
      </c>
      <c r="AF121" s="108"/>
      <c r="AG121" s="109"/>
      <c r="AH121" s="46">
        <f t="shared" si="67"/>
        <v>0</v>
      </c>
      <c r="AI121" s="46">
        <f t="shared" si="68"/>
        <v>0</v>
      </c>
      <c r="AJ121" s="46">
        <f t="shared" si="69"/>
        <v>0</v>
      </c>
      <c r="AK121" s="52">
        <f t="shared" si="70"/>
        <v>0</v>
      </c>
    </row>
    <row r="122" spans="1:37" s="22" customFormat="1" ht="28.15" customHeight="1">
      <c r="A122" s="29" t="s">
        <v>18</v>
      </c>
      <c r="B122" s="23">
        <f>H122+J122+L122+N122+P122+R122+T122+V122+X122+Z122+AB122+AD122</f>
        <v>0</v>
      </c>
      <c r="C122" s="23">
        <f t="shared" ref="C122:C124" si="111">H122+J122+L122+N122+P122+R122+T122+V122+X122</f>
        <v>0</v>
      </c>
      <c r="D122" s="23">
        <f>E122</f>
        <v>0</v>
      </c>
      <c r="E122" s="23">
        <f t="shared" ref="E122:E124" si="112">I122+K122+M122+O122+Q122+S122+U122+W122+Y122</f>
        <v>0</v>
      </c>
      <c r="F122" s="24">
        <v>0</v>
      </c>
      <c r="G122" s="24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3">
        <v>0</v>
      </c>
      <c r="AF122" s="108"/>
      <c r="AG122" s="109"/>
      <c r="AH122" s="46">
        <f t="shared" si="67"/>
        <v>0</v>
      </c>
      <c r="AI122" s="46">
        <f t="shared" si="68"/>
        <v>0</v>
      </c>
      <c r="AJ122" s="46">
        <f t="shared" si="69"/>
        <v>0</v>
      </c>
      <c r="AK122" s="52">
        <f t="shared" si="70"/>
        <v>0</v>
      </c>
    </row>
    <row r="123" spans="1:37" s="32" customFormat="1" ht="28.15" customHeight="1">
      <c r="A123" s="29" t="s">
        <v>19</v>
      </c>
      <c r="B123" s="23">
        <f>H123+J123+L123+N123+P123+R123+T123+V123+X123+Z123+AB123+AD123</f>
        <v>32805.103999999999</v>
      </c>
      <c r="C123" s="23">
        <f>H123+J123+L123+N123+P123+R123+T123+V123+X123</f>
        <v>24436.03</v>
      </c>
      <c r="D123" s="23">
        <f>E123</f>
        <v>23284.940000000002</v>
      </c>
      <c r="E123" s="23">
        <f>I123+K123+M123+O123+Q123+S123+U123+W123+Y123</f>
        <v>23284.940000000002</v>
      </c>
      <c r="F123" s="24">
        <f>E123/B123</f>
        <v>0.70979625609478336</v>
      </c>
      <c r="G123" s="24">
        <f t="shared" si="105"/>
        <v>0.95289373928580068</v>
      </c>
      <c r="H123" s="28">
        <v>4954.13</v>
      </c>
      <c r="I123" s="28">
        <v>4893.54</v>
      </c>
      <c r="J123" s="28">
        <v>3214.88</v>
      </c>
      <c r="K123" s="28">
        <v>3129.88</v>
      </c>
      <c r="L123" s="28">
        <v>1370.66</v>
      </c>
      <c r="M123" s="28">
        <v>1223.82</v>
      </c>
      <c r="N123" s="28">
        <v>3302.05</v>
      </c>
      <c r="O123" s="28">
        <v>3105.17</v>
      </c>
      <c r="P123" s="28">
        <v>2627.87</v>
      </c>
      <c r="Q123" s="28">
        <v>2737.94</v>
      </c>
      <c r="R123" s="28">
        <v>2234.89</v>
      </c>
      <c r="S123" s="28">
        <v>1672.35</v>
      </c>
      <c r="T123" s="28">
        <v>3337.44</v>
      </c>
      <c r="U123" s="28">
        <v>3282.56</v>
      </c>
      <c r="V123" s="28">
        <v>2129.44</v>
      </c>
      <c r="W123" s="28">
        <v>2045.21</v>
      </c>
      <c r="X123" s="28">
        <v>1264.67</v>
      </c>
      <c r="Y123" s="28">
        <v>1194.47</v>
      </c>
      <c r="Z123" s="28">
        <v>2356.5</v>
      </c>
      <c r="AA123" s="28">
        <v>0</v>
      </c>
      <c r="AB123" s="28">
        <v>1380</v>
      </c>
      <c r="AC123" s="28">
        <v>0</v>
      </c>
      <c r="AD123" s="28">
        <v>4632.5739999999996</v>
      </c>
      <c r="AE123" s="23">
        <v>0</v>
      </c>
      <c r="AF123" s="108"/>
      <c r="AG123" s="109"/>
      <c r="AH123" s="46">
        <f t="shared" si="67"/>
        <v>32805.103999999999</v>
      </c>
      <c r="AI123" s="46">
        <f t="shared" si="68"/>
        <v>24436.03</v>
      </c>
      <c r="AJ123" s="46">
        <f t="shared" si="69"/>
        <v>23284.940000000002</v>
      </c>
      <c r="AK123" s="52">
        <f t="shared" si="70"/>
        <v>1151.0899999999965</v>
      </c>
    </row>
    <row r="124" spans="1:37" s="22" customFormat="1" ht="28.15" customHeight="1">
      <c r="A124" s="29" t="s">
        <v>27</v>
      </c>
      <c r="B124" s="23">
        <f>H124+J124+L124+N124+P124+R124+T124+V124+X124+Z124+AB124+AD124</f>
        <v>0</v>
      </c>
      <c r="C124" s="23">
        <f t="shared" si="111"/>
        <v>0</v>
      </c>
      <c r="D124" s="23">
        <f>E124</f>
        <v>0</v>
      </c>
      <c r="E124" s="23">
        <f t="shared" si="112"/>
        <v>0</v>
      </c>
      <c r="F124" s="24">
        <v>0</v>
      </c>
      <c r="G124" s="24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3">
        <v>0</v>
      </c>
      <c r="AF124" s="110"/>
      <c r="AG124" s="111"/>
      <c r="AH124" s="46">
        <f t="shared" si="67"/>
        <v>0</v>
      </c>
      <c r="AI124" s="46">
        <f t="shared" si="68"/>
        <v>0</v>
      </c>
      <c r="AJ124" s="46">
        <f t="shared" si="69"/>
        <v>0</v>
      </c>
      <c r="AK124" s="52">
        <f t="shared" si="70"/>
        <v>0</v>
      </c>
    </row>
    <row r="125" spans="1:37" s="17" customFormat="1" ht="25.5" customHeight="1">
      <c r="A125" s="19" t="s">
        <v>29</v>
      </c>
      <c r="B125" s="20">
        <f>B112+B93+B7</f>
        <v>301942.81865999999</v>
      </c>
      <c r="C125" s="20">
        <f>C112+C93+C7</f>
        <v>124540.29926</v>
      </c>
      <c r="D125" s="20">
        <f>D112+D93+D7</f>
        <v>113024.37476999999</v>
      </c>
      <c r="E125" s="20">
        <f>E112+E7+E93</f>
        <v>113024.37477000001</v>
      </c>
      <c r="F125" s="21">
        <f>E125/B125</f>
        <v>0.37432377187042853</v>
      </c>
      <c r="G125" s="21">
        <f>E125/C125</f>
        <v>0.9075325452208971</v>
      </c>
      <c r="H125" s="20">
        <f t="shared" ref="H125:AE125" si="113">H112+H93+H7</f>
        <v>9715.134</v>
      </c>
      <c r="I125" s="20">
        <f t="shared" si="113"/>
        <v>7912.9258499999996</v>
      </c>
      <c r="J125" s="20">
        <f t="shared" si="113"/>
        <v>5528.3069999999998</v>
      </c>
      <c r="K125" s="20">
        <f t="shared" si="113"/>
        <v>4927.2606100000003</v>
      </c>
      <c r="L125" s="20">
        <f t="shared" si="113"/>
        <v>2281.7531100000001</v>
      </c>
      <c r="M125" s="20">
        <f t="shared" si="113"/>
        <v>2275.2794199999998</v>
      </c>
      <c r="N125" s="20">
        <f t="shared" si="113"/>
        <v>5232.8009999999995</v>
      </c>
      <c r="O125" s="20">
        <f t="shared" si="113"/>
        <v>4528.49</v>
      </c>
      <c r="P125" s="20">
        <f t="shared" si="113"/>
        <v>26412.466999999997</v>
      </c>
      <c r="Q125" s="20">
        <f t="shared" si="113"/>
        <v>25959.938589999998</v>
      </c>
      <c r="R125" s="20">
        <f t="shared" si="113"/>
        <v>3753.4007999999999</v>
      </c>
      <c r="S125" s="20">
        <f t="shared" si="113"/>
        <v>3478.2087999999999</v>
      </c>
      <c r="T125" s="20">
        <f>T112+T93+T7</f>
        <v>59924.720349999996</v>
      </c>
      <c r="U125" s="20">
        <f>U112+U93+U7</f>
        <v>58937.885500000004</v>
      </c>
      <c r="V125" s="20">
        <f t="shared" si="113"/>
        <v>3321.0770000000002</v>
      </c>
      <c r="W125" s="20">
        <f t="shared" si="113"/>
        <v>3191.12</v>
      </c>
      <c r="X125" s="20">
        <f t="shared" si="113"/>
        <v>8370.6389999999992</v>
      </c>
      <c r="Y125" s="20">
        <f t="shared" si="113"/>
        <v>1813.2660000000001</v>
      </c>
      <c r="Z125" s="20">
        <f t="shared" si="113"/>
        <v>10239.553</v>
      </c>
      <c r="AA125" s="20">
        <f t="shared" si="113"/>
        <v>0</v>
      </c>
      <c r="AB125" s="20">
        <f t="shared" si="113"/>
        <v>2135.8940000000002</v>
      </c>
      <c r="AC125" s="20">
        <f t="shared" si="113"/>
        <v>0</v>
      </c>
      <c r="AD125" s="20">
        <f>AD112+AD93+AD7</f>
        <v>165027.07239999998</v>
      </c>
      <c r="AE125" s="20">
        <f t="shared" si="113"/>
        <v>0</v>
      </c>
      <c r="AF125" s="92"/>
      <c r="AG125" s="92"/>
      <c r="AH125" s="46">
        <f>H125+J125+L125+N125+P125+R125+T125+V125+X125+Z125+AB125+AD125</f>
        <v>301942.81865999999</v>
      </c>
      <c r="AI125" s="46">
        <f t="shared" si="68"/>
        <v>124540.29925999999</v>
      </c>
      <c r="AJ125" s="46">
        <f>I125+K125+M125+O125+Q125+S125+U125+W125+Y125+AA125+AC125+AE125</f>
        <v>113024.37476999999</v>
      </c>
      <c r="AK125" s="52">
        <f t="shared" si="70"/>
        <v>11515.92448999999</v>
      </c>
    </row>
    <row r="126" spans="1:37" s="17" customFormat="1" ht="20.25" customHeight="1">
      <c r="A126" s="29" t="s">
        <v>20</v>
      </c>
      <c r="B126" s="23">
        <f>B10+B58+B70+B96+B102+B108+B121</f>
        <v>4595.268</v>
      </c>
      <c r="C126" s="23">
        <f>C121+C108+C102+C96+C70+C10</f>
        <v>393.86799999999999</v>
      </c>
      <c r="D126" s="23">
        <f>D121+D108+D102+D96+D70+D58</f>
        <v>286.41755000000001</v>
      </c>
      <c r="E126" s="23">
        <f>E70+E102+E108+E121+E96</f>
        <v>286.41755000000001</v>
      </c>
      <c r="F126" s="24">
        <f>E126/B126</f>
        <v>6.2328802150386005E-2</v>
      </c>
      <c r="G126" s="24">
        <f t="shared" ref="G126" si="114">E126/C126</f>
        <v>0.72719172413092714</v>
      </c>
      <c r="H126" s="23">
        <f>H70+H102+H108+H121+H96</f>
        <v>0</v>
      </c>
      <c r="I126" s="23">
        <f>I70+I102+I108+I121+I96+I58</f>
        <v>0</v>
      </c>
      <c r="J126" s="23">
        <f t="shared" ref="J126:V126" si="115">J70+J102+J108+J121+J96</f>
        <v>0</v>
      </c>
      <c r="K126" s="23">
        <f t="shared" si="115"/>
        <v>0</v>
      </c>
      <c r="L126" s="23">
        <f t="shared" si="115"/>
        <v>0</v>
      </c>
      <c r="M126" s="23">
        <f t="shared" si="115"/>
        <v>0</v>
      </c>
      <c r="N126" s="23">
        <f t="shared" si="115"/>
        <v>0</v>
      </c>
      <c r="O126" s="23">
        <f t="shared" si="115"/>
        <v>0</v>
      </c>
      <c r="P126" s="23">
        <f t="shared" si="115"/>
        <v>0</v>
      </c>
      <c r="Q126" s="23">
        <f t="shared" si="115"/>
        <v>0</v>
      </c>
      <c r="R126" s="23">
        <f>R70+R102+R108+R121+R96</f>
        <v>0</v>
      </c>
      <c r="S126" s="23">
        <f t="shared" si="115"/>
        <v>0</v>
      </c>
      <c r="T126" s="23">
        <f>T70+T102+T108+T121+T96</f>
        <v>370</v>
      </c>
      <c r="U126" s="23">
        <f t="shared" si="115"/>
        <v>286.41755000000001</v>
      </c>
      <c r="V126" s="23">
        <f t="shared" si="115"/>
        <v>0</v>
      </c>
      <c r="W126" s="23">
        <f>W4+W70+W102+W108+W121+W96</f>
        <v>0</v>
      </c>
      <c r="X126" s="23">
        <f t="shared" ref="X126:AE126" si="116">X70+X102+X108+X121+X96</f>
        <v>23.867999999999999</v>
      </c>
      <c r="Y126" s="23">
        <f t="shared" si="116"/>
        <v>0</v>
      </c>
      <c r="Z126" s="23">
        <f>Z70+Z102+Z108+Z121+Z96</f>
        <v>0</v>
      </c>
      <c r="AA126" s="23">
        <f t="shared" si="116"/>
        <v>0</v>
      </c>
      <c r="AB126" s="23">
        <f t="shared" si="116"/>
        <v>0</v>
      </c>
      <c r="AC126" s="23">
        <f t="shared" si="116"/>
        <v>0</v>
      </c>
      <c r="AD126" s="23">
        <f>AD70+AD102+AD108+AD121+AD96+AD77+AD58+AD10</f>
        <v>4201.3999999999996</v>
      </c>
      <c r="AE126" s="23">
        <f t="shared" si="116"/>
        <v>0</v>
      </c>
      <c r="AF126" s="92"/>
      <c r="AG126" s="92"/>
      <c r="AH126" s="46">
        <f t="shared" si="67"/>
        <v>4595.268</v>
      </c>
      <c r="AI126" s="46">
        <f t="shared" si="68"/>
        <v>393.86799999999999</v>
      </c>
      <c r="AJ126" s="46">
        <f t="shared" si="69"/>
        <v>286.41755000000001</v>
      </c>
      <c r="AK126" s="52">
        <f t="shared" si="70"/>
        <v>107.45044999999999</v>
      </c>
    </row>
    <row r="127" spans="1:37" s="22" customFormat="1" ht="20.25" customHeight="1">
      <c r="A127" s="29" t="s">
        <v>18</v>
      </c>
      <c r="B127" s="23">
        <f>B11+B71+B97+B103+B109+B122+B59</f>
        <v>86766.048999999999</v>
      </c>
      <c r="C127" s="23">
        <f>C59+C71+C103+C109+C122+C5+C97</f>
        <v>22031.749</v>
      </c>
      <c r="D127" s="23">
        <f>D71+D103+D109+D122+D59+D97</f>
        <v>21344.61765</v>
      </c>
      <c r="E127" s="23">
        <f>E71+E103+E109+E122+E97+E59</f>
        <v>21344.61765</v>
      </c>
      <c r="F127" s="24">
        <f>E127/B127</f>
        <v>0.24600195463550495</v>
      </c>
      <c r="G127" s="24">
        <f>E127/C127</f>
        <v>0.96881176569322758</v>
      </c>
      <c r="H127" s="23">
        <f>H71+H103+H109+H122+H97+H59+H78+H11</f>
        <v>0</v>
      </c>
      <c r="I127" s="23">
        <f>I71+I103+I109+I122+I97+I12</f>
        <v>0</v>
      </c>
      <c r="J127" s="23">
        <f>J71+J103+J109+J122+J97+J59+J78+J11</f>
        <v>0</v>
      </c>
      <c r="K127" s="23">
        <f>K71+K103+K109+K122+K97+K59</f>
        <v>0</v>
      </c>
      <c r="L127" s="23">
        <f>L71+L103+L109+L122+L97+L59+L78+L11</f>
        <v>0</v>
      </c>
      <c r="M127" s="23">
        <f>M71+M103+M109+M122+M97+M11</f>
        <v>0</v>
      </c>
      <c r="N127" s="23">
        <f>N71+N103+N109+N122+N97+N59+N78+N11</f>
        <v>0</v>
      </c>
      <c r="O127" s="23">
        <f t="shared" ref="O127:W127" si="117">O71+O103+O109+O122+O97+O59</f>
        <v>0</v>
      </c>
      <c r="P127" s="23">
        <f>P71+P103+P109+P122+P97+P59+P78+P11</f>
        <v>19515.8</v>
      </c>
      <c r="Q127" s="23">
        <f t="shared" si="117"/>
        <v>19515.7</v>
      </c>
      <c r="R127" s="23">
        <f>R71+R103+R109+R122+R97+R59+R78+R11</f>
        <v>0</v>
      </c>
      <c r="S127" s="23">
        <f t="shared" si="117"/>
        <v>0</v>
      </c>
      <c r="T127" s="23">
        <f>T71+T103+T109+T122+T97+T59+T78+T11</f>
        <v>2364.098</v>
      </c>
      <c r="U127" s="23">
        <f t="shared" si="117"/>
        <v>1828.9176500000001</v>
      </c>
      <c r="V127" s="23">
        <f>V71+V103+V109+V122+V97+V59+V78+V11</f>
        <v>0</v>
      </c>
      <c r="W127" s="23">
        <f t="shared" si="117"/>
        <v>0</v>
      </c>
      <c r="X127" s="23">
        <f>X71+X103+X109+X122+X97+X59+X78+X11</f>
        <v>151.851</v>
      </c>
      <c r="Y127" s="23">
        <f>Y71+Y103+Y109+Y122+Y97+Y59</f>
        <v>0</v>
      </c>
      <c r="Z127" s="23">
        <f>Z71+Z103+Z109+Z122+Z97+Z59+Z78+Z11</f>
        <v>0</v>
      </c>
      <c r="AA127" s="23">
        <f>AA71+AA103+AA109+AA122+AA97+AA59</f>
        <v>0</v>
      </c>
      <c r="AB127" s="23">
        <f>AB71+AB103+AB109+AB122+AB97+AB59+AB78+AB11</f>
        <v>0</v>
      </c>
      <c r="AC127" s="23">
        <f>AC71+AC103+AC109+AC122+AC97+AC65</f>
        <v>0</v>
      </c>
      <c r="AD127" s="23">
        <f>AD71+AD103+AD109+AD122+AD97+AD59+AD78+AD11</f>
        <v>64734.3</v>
      </c>
      <c r="AE127" s="23">
        <f>AE71+AE103+AE109+AE122+AE97+AE59</f>
        <v>0</v>
      </c>
      <c r="AF127" s="92"/>
      <c r="AG127" s="92"/>
      <c r="AH127" s="46">
        <f>H127+J127+L127+N127+P127+R127+T127+V127+X127+Z127+AB127+AD127</f>
        <v>86766.048999999999</v>
      </c>
      <c r="AI127" s="46">
        <f t="shared" si="68"/>
        <v>22031.749</v>
      </c>
      <c r="AJ127" s="46">
        <f t="shared" si="69"/>
        <v>21344.61765</v>
      </c>
      <c r="AK127" s="52">
        <f t="shared" si="70"/>
        <v>687.13134999999966</v>
      </c>
    </row>
    <row r="128" spans="1:37" s="22" customFormat="1" ht="20.25" customHeight="1">
      <c r="A128" s="29" t="s">
        <v>19</v>
      </c>
      <c r="B128" s="23">
        <f>B12+B72+B98+B104+B110+B118+B123+B115+B60+B73</f>
        <v>109496.65665999999</v>
      </c>
      <c r="C128" s="23">
        <f>C60+C72+C104+C110+C118+C123+C115+C98+C12+C73</f>
        <v>51029.837259999993</v>
      </c>
      <c r="D128" s="23">
        <f>D72+D104+D110+D118+D123+D115+D98+D60+D12+D73</f>
        <v>40308.494569999995</v>
      </c>
      <c r="E128" s="23">
        <f>E72+E104+E110+E118+E123+E115+E98+E60+E12+E73</f>
        <v>40308.494569999995</v>
      </c>
      <c r="F128" s="24">
        <f>E128/B128</f>
        <v>0.36812534555427218</v>
      </c>
      <c r="G128" s="24">
        <f>E128/C128</f>
        <v>0.78990051182459919</v>
      </c>
      <c r="H128" s="23">
        <f>H72+H104+H110+H118+H123+H115+H98+H60+H11</f>
        <v>9715.134</v>
      </c>
      <c r="I128" s="23">
        <f>I72+I104+I110+I118+I123+I115+I98+I60+I12</f>
        <v>7912.9258499999996</v>
      </c>
      <c r="J128" s="23">
        <f>J72+J104+J110+J118+J123+J115+J98+J60+J12</f>
        <v>5528.3069999999998</v>
      </c>
      <c r="K128" s="23">
        <f>K72+K104+K110+K118+K123+K115+K98+K60+K12</f>
        <v>4927.2606100000003</v>
      </c>
      <c r="L128" s="23">
        <f>L72+L104+L110+L118+L123+L115+L98+L60+L12</f>
        <v>2281.7531100000001</v>
      </c>
      <c r="M128" s="23">
        <f>M72+M104+M110+M118+M123+M115+M98+M12+M12+M60</f>
        <v>2275.2794199999998</v>
      </c>
      <c r="N128" s="23">
        <f>N72+N104+N110+N118+N123+N115+N98+N60+N12</f>
        <v>5232.8009999999995</v>
      </c>
      <c r="O128" s="23">
        <f>O72+O104+O110+O118+O123+O115+O98+O60+O12</f>
        <v>4528.49</v>
      </c>
      <c r="P128" s="23">
        <f>P72+P104+P110+P118+P123+P115+P98+P60+P12+P73</f>
        <v>6896.6669999999995</v>
      </c>
      <c r="Q128" s="23">
        <f>Q72+Q104+Q110+Q118+Q123+Q115+Q98+Q60+Q12+Q73</f>
        <v>6444.238589999999</v>
      </c>
      <c r="R128" s="23">
        <f t="shared" ref="R128:AC128" si="118">R72+R104+R110+R118+R123+R115+R98+R60+R12</f>
        <v>3753.4007999999999</v>
      </c>
      <c r="S128" s="23">
        <f t="shared" si="118"/>
        <v>3478.2087999999999</v>
      </c>
      <c r="T128" s="23">
        <f>T72+T104+T110+T118+T123+T115+T98+T60+T12</f>
        <v>6105.7773500000003</v>
      </c>
      <c r="U128" s="23">
        <f t="shared" si="118"/>
        <v>5737.7052999999996</v>
      </c>
      <c r="V128" s="23">
        <f t="shared" si="118"/>
        <v>3321.0770000000002</v>
      </c>
      <c r="W128" s="23">
        <f t="shared" si="118"/>
        <v>3191.12</v>
      </c>
      <c r="X128" s="23">
        <f t="shared" si="118"/>
        <v>8194.92</v>
      </c>
      <c r="Y128" s="23">
        <f t="shared" si="118"/>
        <v>1813.2660000000001</v>
      </c>
      <c r="Z128" s="23">
        <f t="shared" si="118"/>
        <v>10239.553</v>
      </c>
      <c r="AA128" s="23">
        <f t="shared" si="118"/>
        <v>0</v>
      </c>
      <c r="AB128" s="23">
        <f t="shared" si="118"/>
        <v>2135.8940000000002</v>
      </c>
      <c r="AC128" s="23">
        <f t="shared" si="118"/>
        <v>0</v>
      </c>
      <c r="AD128" s="23">
        <f>AD72+AD104+AD110+AD118+AD123+AD115+AD98+AD60+AD12+AD73</f>
        <v>46091.3724</v>
      </c>
      <c r="AE128" s="23">
        <f>AE72+AE104+AE110+AE118+AE123+AE115+AE98+AE60+AE12</f>
        <v>0</v>
      </c>
      <c r="AF128" s="92"/>
      <c r="AG128" s="92"/>
      <c r="AH128" s="46">
        <f t="shared" si="67"/>
        <v>109496.65665999999</v>
      </c>
      <c r="AI128" s="46">
        <f t="shared" si="68"/>
        <v>51029.837259999993</v>
      </c>
      <c r="AJ128" s="46">
        <f>I128+K128+M128+O128+Q128+S128+U128+W128+Y128+AA128+AC128+AE128</f>
        <v>40308.49457000001</v>
      </c>
      <c r="AK128" s="52">
        <f t="shared" si="70"/>
        <v>10721.342689999998</v>
      </c>
    </row>
    <row r="129" spans="1:37" s="17" customFormat="1" ht="20.25" customHeight="1">
      <c r="A129" s="29" t="s">
        <v>27</v>
      </c>
      <c r="B129" s="23">
        <f>B13+B74+B99+B105+B111+B124+B61+B80</f>
        <v>101084.845</v>
      </c>
      <c r="C129" s="23">
        <f>C74+C105+C111+C124+C61+C13+C80</f>
        <v>51084.845000000001</v>
      </c>
      <c r="D129" s="23">
        <f>D74+D105+D111+D124+D61+D13+D80</f>
        <v>51084.845000000001</v>
      </c>
      <c r="E129" s="23">
        <f>E74+E105+E111+E124+E99+E61+E13+E80</f>
        <v>51084.845000000001</v>
      </c>
      <c r="F129" s="24">
        <f>E129/B129</f>
        <v>0.50536601208618359</v>
      </c>
      <c r="G129" s="24">
        <f>E129/C129</f>
        <v>1</v>
      </c>
      <c r="H129" s="23">
        <f>H74+H105+H111+H124+H99+H61+H13+H80</f>
        <v>0</v>
      </c>
      <c r="I129" s="23">
        <f>I74+I105+I111+I124+I99+I61+I13</f>
        <v>0</v>
      </c>
      <c r="J129" s="23">
        <f>J74+J105+J111+J124+J99+J61+J13+J80</f>
        <v>0</v>
      </c>
      <c r="K129" s="23">
        <f>K74+K105+K111+K124+K98+K13</f>
        <v>0</v>
      </c>
      <c r="L129" s="23">
        <f>L74+L105+L111+L124+L99+L61+L13+L80</f>
        <v>0</v>
      </c>
      <c r="M129" s="23">
        <f>M74+M105+M111+M124+M99+M61+M13</f>
        <v>0</v>
      </c>
      <c r="N129" s="23">
        <f>N74+N105+N111+N124+N99+N61+N13+N80</f>
        <v>0</v>
      </c>
      <c r="O129" s="23">
        <f>O74+O105+O111+O124+O99+O61+O13</f>
        <v>0</v>
      </c>
      <c r="P129" s="23">
        <f>P74+P105+P111+P124+P99+P61+P13+P80</f>
        <v>0</v>
      </c>
      <c r="Q129" s="23">
        <f>Q74+Q105+Q111+Q124+Q99+Q61+Q13</f>
        <v>0</v>
      </c>
      <c r="R129" s="23">
        <f>R74+R105+R111+R124+R99+R61+R13+R80</f>
        <v>0</v>
      </c>
      <c r="S129" s="23">
        <f t="shared" ref="S129:AE129" si="119">S74+S105+S111+S124+S99+S61+S13</f>
        <v>0</v>
      </c>
      <c r="T129" s="23">
        <f>T74+T105+T111+T124+T99+T61+T13+T80</f>
        <v>51084.845000000001</v>
      </c>
      <c r="U129" s="23">
        <f>U74+U105+U111+U124+U99+U61+U13+U80</f>
        <v>51084.845000000001</v>
      </c>
      <c r="V129" s="23">
        <f>V74+V105+V111+V124+V99+V61+V13+V80</f>
        <v>0</v>
      </c>
      <c r="W129" s="23">
        <f t="shared" si="119"/>
        <v>0</v>
      </c>
      <c r="X129" s="23">
        <f>X74+X105+X111+X124+X99+X61+X13+X80</f>
        <v>0</v>
      </c>
      <c r="Y129" s="23">
        <f t="shared" si="119"/>
        <v>0</v>
      </c>
      <c r="Z129" s="23">
        <f>Z74+Z105+Z111+Z124+Z99+Z61+Z13+Z80</f>
        <v>0</v>
      </c>
      <c r="AA129" s="23">
        <f t="shared" si="119"/>
        <v>0</v>
      </c>
      <c r="AB129" s="23">
        <f>AB74+AB105+AB111+AB124+AB99+AB61+AB13+AB80</f>
        <v>0</v>
      </c>
      <c r="AC129" s="23">
        <f t="shared" si="119"/>
        <v>0</v>
      </c>
      <c r="AD129" s="23">
        <f>AD74+AD105+AD111+AD124+AD99+AD61+AD13+AD80</f>
        <v>50000</v>
      </c>
      <c r="AE129" s="23">
        <f t="shared" si="119"/>
        <v>0</v>
      </c>
      <c r="AF129" s="92"/>
      <c r="AG129" s="92"/>
      <c r="AH129" s="46">
        <f>H129+J129+L129+N129+P129+R129+T129+V129+X129+Z129+AB129+AD129</f>
        <v>101084.845</v>
      </c>
      <c r="AI129" s="46">
        <f t="shared" si="68"/>
        <v>51084.845000000001</v>
      </c>
      <c r="AJ129" s="46">
        <f t="shared" si="69"/>
        <v>51084.845000000001</v>
      </c>
      <c r="AK129" s="52">
        <f t="shared" si="70"/>
        <v>0</v>
      </c>
    </row>
    <row r="130" spans="1:37" s="17" customFormat="1" ht="18.75" customHeight="1">
      <c r="A130" s="15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75"/>
      <c r="M130" s="75"/>
      <c r="N130" s="75"/>
      <c r="O130" s="75"/>
      <c r="P130" s="75"/>
      <c r="Q130" s="75"/>
      <c r="R130" s="75"/>
      <c r="S130" s="75"/>
      <c r="U130" s="44"/>
      <c r="X130" s="47"/>
      <c r="Y130" s="47"/>
      <c r="Z130" s="47"/>
      <c r="AA130" s="47"/>
      <c r="AB130" s="47"/>
      <c r="AC130" s="47"/>
      <c r="AD130" s="47"/>
      <c r="AF130" s="45"/>
      <c r="AG130" s="45"/>
      <c r="AH130" s="46"/>
      <c r="AI130" s="46"/>
      <c r="AJ130" s="47"/>
      <c r="AK130" s="48"/>
    </row>
    <row r="131" spans="1:37" s="17" customFormat="1" ht="33.6" customHeight="1">
      <c r="A131" s="12"/>
      <c r="B131" s="84" t="s">
        <v>93</v>
      </c>
      <c r="C131" s="84"/>
      <c r="D131" s="84"/>
      <c r="E131" s="84"/>
      <c r="F131" s="84"/>
      <c r="G131" s="84"/>
      <c r="H131" s="84"/>
      <c r="I131" s="84"/>
      <c r="J131" s="84"/>
      <c r="K131" s="76"/>
      <c r="L131" s="76"/>
      <c r="M131" s="87" t="s">
        <v>94</v>
      </c>
      <c r="N131" s="87"/>
      <c r="O131" s="16"/>
      <c r="P131" s="16"/>
      <c r="Q131" s="16"/>
      <c r="R131" s="16"/>
      <c r="S131" s="16"/>
      <c r="T131" s="43"/>
      <c r="U131" s="44"/>
      <c r="V131" s="43"/>
      <c r="W131" s="43"/>
      <c r="X131" s="43"/>
      <c r="Y131" s="43"/>
      <c r="Z131" s="43"/>
      <c r="AA131" s="43"/>
      <c r="AB131" s="43"/>
      <c r="AC131" s="43"/>
      <c r="AD131" s="43"/>
      <c r="AE131" s="14"/>
      <c r="AF131" s="45"/>
      <c r="AG131" s="45"/>
      <c r="AH131" s="46"/>
      <c r="AI131" s="46"/>
      <c r="AJ131" s="47"/>
      <c r="AK131" s="48"/>
    </row>
    <row r="132" spans="1:37" s="17" customFormat="1" ht="16.149999999999999" customHeight="1">
      <c r="A132" s="12" t="s">
        <v>51</v>
      </c>
      <c r="B132" s="10"/>
      <c r="C132" s="10"/>
      <c r="D132" s="10"/>
      <c r="E132" s="10"/>
      <c r="F132" s="10"/>
      <c r="G132" s="10"/>
      <c r="H132" s="11"/>
      <c r="I132" s="11"/>
      <c r="J132" s="11"/>
      <c r="K132" s="41"/>
      <c r="L132" s="41"/>
      <c r="M132" s="42"/>
      <c r="N132" s="42"/>
      <c r="O132" s="16"/>
      <c r="P132" s="16"/>
      <c r="Q132" s="16"/>
      <c r="R132" s="16"/>
      <c r="S132" s="16"/>
      <c r="T132" s="43"/>
      <c r="U132" s="44"/>
      <c r="V132" s="43"/>
      <c r="W132" s="43"/>
      <c r="X132" s="43"/>
      <c r="Y132" s="43"/>
      <c r="Z132" s="43"/>
      <c r="AA132" s="43"/>
      <c r="AB132" s="43"/>
      <c r="AC132" s="43"/>
      <c r="AD132" s="43"/>
      <c r="AE132" s="14"/>
      <c r="AF132" s="45"/>
      <c r="AG132" s="45"/>
      <c r="AH132" s="46"/>
      <c r="AI132" s="46"/>
      <c r="AJ132" s="47"/>
      <c r="AK132" s="48"/>
    </row>
    <row r="133" spans="1:37" s="17" customFormat="1" ht="16.149999999999999" customHeight="1">
      <c r="A133" s="16" t="s">
        <v>43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41"/>
      <c r="L133" s="41"/>
      <c r="M133" s="42"/>
      <c r="N133" s="42"/>
      <c r="O133" s="16"/>
      <c r="P133" s="16"/>
      <c r="Q133" s="16"/>
      <c r="R133" s="16"/>
      <c r="S133" s="16"/>
      <c r="T133" s="43"/>
      <c r="U133" s="44"/>
      <c r="V133" s="43"/>
      <c r="W133" s="43"/>
      <c r="X133" s="43"/>
      <c r="Y133" s="43"/>
      <c r="Z133" s="43"/>
      <c r="AA133" s="43"/>
      <c r="AB133" s="43"/>
      <c r="AC133" s="43"/>
      <c r="AD133" s="43"/>
      <c r="AE133" s="14"/>
      <c r="AF133" s="45"/>
      <c r="AG133" s="45"/>
      <c r="AH133" s="46"/>
      <c r="AI133" s="46"/>
      <c r="AJ133" s="47"/>
      <c r="AK133" s="48"/>
    </row>
    <row r="134" spans="1:37" s="17" customFormat="1" ht="16.149999999999999" customHeight="1">
      <c r="A134" s="16" t="s">
        <v>63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41"/>
      <c r="L134" s="41"/>
      <c r="M134" s="42"/>
      <c r="N134" s="42"/>
      <c r="O134" s="16"/>
      <c r="P134" s="16"/>
      <c r="Q134" s="16"/>
      <c r="R134" s="16"/>
      <c r="S134" s="16"/>
      <c r="T134" s="43"/>
      <c r="U134" s="44"/>
      <c r="V134" s="43"/>
      <c r="W134" s="43"/>
      <c r="X134" s="43"/>
      <c r="Y134" s="43"/>
      <c r="Z134" s="43"/>
      <c r="AA134" s="43"/>
      <c r="AB134" s="43"/>
      <c r="AC134" s="43"/>
      <c r="AD134" s="43"/>
      <c r="AE134" s="14"/>
      <c r="AF134" s="45"/>
      <c r="AG134" s="45"/>
      <c r="AH134" s="46"/>
      <c r="AI134" s="46"/>
      <c r="AJ134" s="47"/>
      <c r="AK134" s="48"/>
    </row>
    <row r="135" spans="1:37" s="17" customFormat="1" ht="16.149999999999999" customHeight="1">
      <c r="A135" s="16" t="s">
        <v>50</v>
      </c>
      <c r="B135" s="10"/>
      <c r="C135" s="11"/>
      <c r="D135" s="11"/>
      <c r="E135" s="11"/>
      <c r="F135" s="11"/>
      <c r="G135" s="11"/>
      <c r="H135" s="11"/>
      <c r="I135" s="11"/>
      <c r="J135" s="11"/>
      <c r="K135" s="42"/>
      <c r="L135" s="49"/>
      <c r="M135" s="42"/>
      <c r="N135" s="42"/>
      <c r="O135" s="16"/>
      <c r="P135" s="16"/>
      <c r="Q135" s="16"/>
      <c r="R135" s="16"/>
      <c r="S135" s="16"/>
      <c r="T135" s="43"/>
      <c r="U135" s="44"/>
      <c r="V135" s="43"/>
      <c r="W135" s="43"/>
      <c r="X135" s="43"/>
      <c r="Y135" s="43"/>
      <c r="Z135" s="43"/>
      <c r="AA135" s="43"/>
      <c r="AB135" s="43"/>
      <c r="AC135" s="43"/>
      <c r="AD135" s="43"/>
      <c r="AE135" s="14"/>
      <c r="AF135" s="45"/>
      <c r="AG135" s="45"/>
      <c r="AH135" s="46"/>
      <c r="AI135" s="46"/>
      <c r="AJ135" s="47"/>
      <c r="AK135" s="48"/>
    </row>
    <row r="136" spans="1:37" s="17" customFormat="1" ht="16.149999999999999" customHeight="1">
      <c r="A136" s="16" t="s">
        <v>68</v>
      </c>
      <c r="B136" s="11"/>
      <c r="C136" s="11"/>
      <c r="D136" s="11"/>
      <c r="E136" s="11"/>
      <c r="F136" s="11"/>
      <c r="G136" s="11"/>
      <c r="H136" s="11"/>
      <c r="I136" s="49"/>
      <c r="J136" s="49"/>
      <c r="K136" s="49"/>
      <c r="L136" s="49"/>
      <c r="M136" s="42"/>
      <c r="N136" s="42"/>
      <c r="O136" s="16"/>
      <c r="P136" s="16"/>
      <c r="Q136" s="16"/>
      <c r="R136" s="16"/>
      <c r="S136" s="16"/>
      <c r="T136" s="43"/>
      <c r="U136" s="44"/>
      <c r="V136" s="43"/>
      <c r="W136" s="43"/>
      <c r="X136" s="43"/>
      <c r="Y136" s="43"/>
      <c r="Z136" s="43"/>
      <c r="AA136" s="43"/>
      <c r="AB136" s="43"/>
      <c r="AC136" s="43"/>
      <c r="AD136" s="43"/>
      <c r="AE136" s="14"/>
      <c r="AF136" s="45"/>
      <c r="AG136" s="45"/>
      <c r="AH136" s="46"/>
      <c r="AI136" s="46"/>
      <c r="AJ136" s="47"/>
      <c r="AK136" s="48"/>
    </row>
    <row r="137" spans="1:37" s="17" customFormat="1" ht="15.6" customHeight="1">
      <c r="A137" s="12" t="s">
        <v>64</v>
      </c>
      <c r="B137" s="12"/>
      <c r="C137" s="12"/>
      <c r="D137" s="12"/>
      <c r="E137" s="12"/>
      <c r="F137" s="12"/>
      <c r="G137" s="12"/>
      <c r="H137" s="49"/>
      <c r="I137" s="50"/>
      <c r="J137" s="50"/>
      <c r="K137" s="50"/>
      <c r="L137" s="50"/>
      <c r="M137" s="49"/>
      <c r="N137" s="16"/>
      <c r="O137" s="16"/>
      <c r="P137" s="16"/>
      <c r="Q137" s="16"/>
      <c r="R137" s="16"/>
      <c r="S137" s="16"/>
      <c r="T137" s="43"/>
      <c r="U137" s="44"/>
      <c r="V137" s="43"/>
      <c r="W137" s="43"/>
      <c r="X137" s="43"/>
      <c r="Y137" s="43"/>
      <c r="Z137" s="43"/>
      <c r="AA137" s="43"/>
      <c r="AB137" s="43"/>
      <c r="AC137" s="43"/>
      <c r="AD137" s="43"/>
      <c r="AE137" s="14"/>
      <c r="AF137" s="45"/>
      <c r="AG137" s="45"/>
      <c r="AH137" s="47"/>
      <c r="AI137" s="47"/>
      <c r="AJ137" s="47"/>
      <c r="AK137" s="48"/>
    </row>
    <row r="138" spans="1:37" s="17" customFormat="1" ht="16.5" customHeight="1">
      <c r="A138" s="12" t="s">
        <v>65</v>
      </c>
      <c r="B138" s="50"/>
      <c r="C138" s="50"/>
      <c r="D138" s="50"/>
      <c r="E138" s="50"/>
      <c r="F138" s="50"/>
      <c r="G138" s="50"/>
      <c r="H138" s="50"/>
      <c r="M138" s="51"/>
      <c r="N138" s="51"/>
      <c r="O138" s="51"/>
      <c r="P138" s="51"/>
      <c r="Q138" s="49"/>
      <c r="R138" s="49"/>
      <c r="S138" s="49"/>
      <c r="U138" s="44"/>
      <c r="AF138" s="45"/>
      <c r="AG138" s="45"/>
      <c r="AH138" s="47"/>
      <c r="AI138" s="47"/>
      <c r="AJ138" s="47"/>
      <c r="AK138" s="48"/>
    </row>
    <row r="139" spans="1:37" s="17" customFormat="1" ht="16.5">
      <c r="A139" s="12"/>
      <c r="B139" s="13"/>
      <c r="C139" s="13"/>
      <c r="D139" s="13"/>
      <c r="E139" s="13"/>
      <c r="F139" s="13"/>
      <c r="G139" s="13"/>
      <c r="N139" s="43"/>
      <c r="O139" s="43"/>
      <c r="P139" s="43"/>
      <c r="Q139" s="43"/>
      <c r="R139" s="43"/>
      <c r="S139" s="43"/>
      <c r="U139" s="44"/>
      <c r="AF139" s="45"/>
      <c r="AG139" s="45"/>
      <c r="AH139" s="47"/>
      <c r="AI139" s="47"/>
      <c r="AJ139" s="47"/>
      <c r="AK139" s="48"/>
    </row>
    <row r="140" spans="1:37" s="17" customFormat="1">
      <c r="A140" s="14"/>
      <c r="B140" s="14"/>
      <c r="C140" s="14"/>
      <c r="D140" s="14"/>
      <c r="E140" s="14"/>
      <c r="F140" s="14"/>
      <c r="G140" s="14"/>
      <c r="N140" s="43"/>
      <c r="O140" s="43"/>
      <c r="P140" s="43"/>
      <c r="Q140" s="43"/>
      <c r="R140" s="43"/>
      <c r="S140" s="43"/>
      <c r="U140" s="44"/>
      <c r="AF140" s="45"/>
      <c r="AG140" s="45"/>
      <c r="AH140" s="47"/>
      <c r="AI140" s="47"/>
      <c r="AJ140" s="47"/>
      <c r="AK140" s="48"/>
    </row>
    <row r="141" spans="1:37" s="17" customFormat="1">
      <c r="A141" s="14"/>
      <c r="B141" s="14"/>
      <c r="C141" s="14"/>
      <c r="D141" s="14"/>
      <c r="E141" s="14"/>
      <c r="F141" s="14"/>
      <c r="G141" s="14"/>
      <c r="N141" s="43"/>
      <c r="O141" s="43"/>
      <c r="P141" s="43"/>
      <c r="Q141" s="43"/>
      <c r="R141" s="43"/>
      <c r="S141" s="43"/>
      <c r="U141" s="44"/>
      <c r="AF141" s="45"/>
      <c r="AG141" s="45"/>
      <c r="AH141" s="47"/>
      <c r="AI141" s="47"/>
      <c r="AJ141" s="47"/>
      <c r="AK141" s="48"/>
    </row>
    <row r="142" spans="1:37" s="17" customFormat="1">
      <c r="A142" s="14"/>
      <c r="B142" s="14"/>
      <c r="C142" s="14"/>
      <c r="D142" s="14"/>
      <c r="E142" s="14"/>
      <c r="F142" s="14"/>
      <c r="G142" s="14"/>
      <c r="N142" s="43"/>
      <c r="O142" s="43"/>
      <c r="P142" s="43"/>
      <c r="Q142" s="43"/>
      <c r="R142" s="43"/>
      <c r="S142" s="43"/>
      <c r="U142" s="44"/>
      <c r="AF142" s="45"/>
      <c r="AG142" s="45"/>
      <c r="AH142" s="47"/>
      <c r="AI142" s="47"/>
      <c r="AJ142" s="47"/>
      <c r="AK142" s="48"/>
    </row>
    <row r="143" spans="1:37" s="17" customFormat="1">
      <c r="A143" s="14"/>
      <c r="B143" s="14"/>
      <c r="C143" s="14"/>
      <c r="D143" s="14"/>
      <c r="E143" s="14"/>
      <c r="F143" s="14"/>
      <c r="G143" s="14"/>
      <c r="N143" s="43"/>
      <c r="O143" s="43"/>
      <c r="P143" s="43"/>
      <c r="Q143" s="43"/>
      <c r="R143" s="43"/>
      <c r="S143" s="43"/>
      <c r="U143" s="44"/>
      <c r="AF143" s="45"/>
      <c r="AG143" s="45"/>
      <c r="AH143" s="47"/>
      <c r="AI143" s="47"/>
      <c r="AJ143" s="47"/>
      <c r="AK143" s="48"/>
    </row>
    <row r="144" spans="1:37" s="17" customFormat="1">
      <c r="A144" s="14"/>
      <c r="B144" s="14"/>
      <c r="C144" s="14"/>
      <c r="D144" s="14"/>
      <c r="E144" s="14"/>
      <c r="F144" s="14"/>
      <c r="G144" s="14"/>
      <c r="N144" s="43"/>
      <c r="O144" s="43"/>
      <c r="P144" s="43"/>
      <c r="Q144" s="43"/>
      <c r="R144" s="43"/>
      <c r="S144" s="43"/>
      <c r="U144" s="44"/>
      <c r="AF144" s="45"/>
      <c r="AG144" s="45"/>
      <c r="AH144" s="47"/>
      <c r="AI144" s="47"/>
      <c r="AJ144" s="47"/>
      <c r="AK144" s="48"/>
    </row>
    <row r="145" spans="1:37" s="17" customFormat="1">
      <c r="A145" s="14"/>
      <c r="B145" s="14"/>
      <c r="C145" s="14"/>
      <c r="D145" s="14"/>
      <c r="E145" s="14"/>
      <c r="F145" s="14"/>
      <c r="G145" s="14"/>
      <c r="N145" s="43"/>
      <c r="O145" s="43"/>
      <c r="P145" s="43"/>
      <c r="Q145" s="43"/>
      <c r="R145" s="43"/>
      <c r="S145" s="43"/>
      <c r="U145" s="44"/>
      <c r="AF145" s="45"/>
      <c r="AG145" s="45"/>
      <c r="AH145" s="47"/>
      <c r="AI145" s="47"/>
      <c r="AJ145" s="47"/>
      <c r="AK145" s="48"/>
    </row>
    <row r="146" spans="1:37" s="17" customFormat="1">
      <c r="A146" s="14"/>
      <c r="B146" s="14"/>
      <c r="C146" s="14"/>
      <c r="D146" s="14"/>
      <c r="E146" s="14"/>
      <c r="F146" s="14"/>
      <c r="G146" s="14"/>
      <c r="N146" s="43"/>
      <c r="O146" s="43"/>
      <c r="P146" s="43"/>
      <c r="Q146" s="43"/>
      <c r="R146" s="43"/>
      <c r="S146" s="43"/>
      <c r="U146" s="44"/>
      <c r="AF146" s="45"/>
      <c r="AG146" s="45"/>
      <c r="AH146" s="47"/>
      <c r="AI146" s="47"/>
      <c r="AJ146" s="47"/>
      <c r="AK146" s="48"/>
    </row>
    <row r="147" spans="1:37" s="17" customFormat="1">
      <c r="A147" s="14"/>
      <c r="B147" s="14"/>
      <c r="C147" s="14"/>
      <c r="D147" s="14"/>
      <c r="E147" s="14"/>
      <c r="F147" s="14"/>
      <c r="G147" s="14"/>
      <c r="N147" s="43"/>
      <c r="O147" s="43"/>
      <c r="P147" s="43"/>
      <c r="Q147" s="43"/>
      <c r="R147" s="43"/>
      <c r="S147" s="43"/>
      <c r="U147" s="44"/>
      <c r="AF147" s="45"/>
      <c r="AG147" s="45"/>
      <c r="AH147" s="47"/>
      <c r="AI147" s="47"/>
      <c r="AJ147" s="47"/>
      <c r="AK147" s="48"/>
    </row>
    <row r="148" spans="1:37" s="17" customFormat="1">
      <c r="A148" s="14"/>
      <c r="B148" s="14"/>
      <c r="C148" s="14"/>
      <c r="D148" s="14"/>
      <c r="E148" s="14"/>
      <c r="F148" s="14"/>
      <c r="G148" s="14"/>
      <c r="N148" s="43"/>
      <c r="O148" s="43"/>
      <c r="P148" s="43"/>
      <c r="Q148" s="43"/>
      <c r="R148" s="43"/>
      <c r="S148" s="43"/>
      <c r="U148" s="44"/>
      <c r="AF148" s="45"/>
      <c r="AG148" s="45"/>
      <c r="AH148" s="47"/>
      <c r="AI148" s="47"/>
      <c r="AJ148" s="47"/>
      <c r="AK148" s="48"/>
    </row>
    <row r="149" spans="1:37" s="17" customFormat="1">
      <c r="A149" s="14"/>
      <c r="B149" s="14"/>
      <c r="C149" s="14"/>
      <c r="D149" s="14"/>
      <c r="E149" s="14"/>
      <c r="F149" s="14"/>
      <c r="G149" s="14"/>
      <c r="N149" s="43"/>
      <c r="O149" s="43"/>
      <c r="P149" s="43"/>
      <c r="Q149" s="43"/>
      <c r="R149" s="43"/>
      <c r="S149" s="43"/>
      <c r="U149" s="44"/>
      <c r="AF149" s="45"/>
      <c r="AG149" s="45"/>
      <c r="AH149" s="47"/>
      <c r="AI149" s="47"/>
      <c r="AJ149" s="47"/>
      <c r="AK149" s="48"/>
    </row>
    <row r="150" spans="1:37" s="17" customFormat="1">
      <c r="A150" s="14"/>
      <c r="B150" s="14"/>
      <c r="C150" s="14"/>
      <c r="D150" s="14"/>
      <c r="E150" s="14"/>
      <c r="F150" s="14"/>
      <c r="G150" s="14"/>
      <c r="N150" s="43"/>
      <c r="O150" s="43"/>
      <c r="P150" s="43"/>
      <c r="Q150" s="43"/>
      <c r="R150" s="43"/>
      <c r="S150" s="43"/>
      <c r="U150" s="44"/>
      <c r="AF150" s="45"/>
      <c r="AG150" s="45"/>
      <c r="AH150" s="47"/>
      <c r="AI150" s="47"/>
      <c r="AJ150" s="47"/>
      <c r="AK150" s="48"/>
    </row>
    <row r="151" spans="1:37" s="17" customFormat="1">
      <c r="A151" s="14"/>
      <c r="B151" s="14"/>
      <c r="C151" s="14"/>
      <c r="D151" s="14"/>
      <c r="E151" s="14"/>
      <c r="F151" s="14"/>
      <c r="G151" s="14"/>
      <c r="N151" s="43"/>
      <c r="O151" s="43"/>
      <c r="P151" s="43"/>
      <c r="Q151" s="43"/>
      <c r="R151" s="43"/>
      <c r="S151" s="43"/>
      <c r="U151" s="44"/>
      <c r="AF151" s="45"/>
      <c r="AG151" s="45"/>
      <c r="AH151" s="47"/>
      <c r="AI151" s="47"/>
      <c r="AJ151" s="47"/>
      <c r="AK151" s="48"/>
    </row>
    <row r="152" spans="1:37" s="17" customFormat="1">
      <c r="A152" s="14"/>
      <c r="B152" s="14"/>
      <c r="C152" s="14"/>
      <c r="D152" s="14"/>
      <c r="E152" s="14"/>
      <c r="F152" s="14"/>
      <c r="G152" s="14"/>
      <c r="N152" s="43"/>
      <c r="O152" s="43"/>
      <c r="P152" s="43"/>
      <c r="Q152" s="43"/>
      <c r="R152" s="43"/>
      <c r="S152" s="43"/>
      <c r="U152" s="44"/>
      <c r="AF152" s="45"/>
      <c r="AG152" s="45"/>
      <c r="AH152" s="47"/>
      <c r="AI152" s="47"/>
      <c r="AJ152" s="47"/>
      <c r="AK152" s="48"/>
    </row>
    <row r="153" spans="1:37" s="17" customFormat="1">
      <c r="A153" s="14"/>
      <c r="B153" s="14"/>
      <c r="C153" s="14"/>
      <c r="D153" s="14"/>
      <c r="E153" s="14"/>
      <c r="F153" s="14"/>
      <c r="G153" s="14"/>
      <c r="N153" s="43"/>
      <c r="O153" s="43"/>
      <c r="P153" s="43"/>
      <c r="Q153" s="43"/>
      <c r="R153" s="43"/>
      <c r="S153" s="43"/>
      <c r="U153" s="44"/>
      <c r="AF153" s="45"/>
      <c r="AG153" s="45"/>
      <c r="AH153" s="47"/>
      <c r="AI153" s="47"/>
      <c r="AJ153" s="47"/>
      <c r="AK153" s="48"/>
    </row>
    <row r="154" spans="1:37" s="17" customFormat="1">
      <c r="A154" s="14"/>
      <c r="B154" s="14"/>
      <c r="C154" s="14"/>
      <c r="D154" s="14"/>
      <c r="E154" s="14"/>
      <c r="F154" s="14"/>
      <c r="G154" s="14"/>
      <c r="N154" s="43"/>
      <c r="O154" s="43"/>
      <c r="P154" s="43"/>
      <c r="Q154" s="43"/>
      <c r="R154" s="43"/>
      <c r="S154" s="43"/>
      <c r="U154" s="44"/>
      <c r="AF154" s="45"/>
      <c r="AG154" s="45"/>
      <c r="AH154" s="47"/>
      <c r="AI154" s="47"/>
      <c r="AJ154" s="47"/>
      <c r="AK154" s="48"/>
    </row>
    <row r="155" spans="1:37" s="17" customFormat="1">
      <c r="A155" s="14"/>
      <c r="B155" s="14"/>
      <c r="C155" s="14"/>
      <c r="D155" s="14"/>
      <c r="E155" s="14"/>
      <c r="F155" s="14"/>
      <c r="G155" s="14"/>
      <c r="N155" s="43"/>
      <c r="O155" s="43"/>
      <c r="P155" s="43"/>
      <c r="Q155" s="43"/>
      <c r="R155" s="43"/>
      <c r="S155" s="43"/>
      <c r="U155" s="44"/>
      <c r="AF155" s="45"/>
      <c r="AG155" s="45"/>
      <c r="AH155" s="47"/>
      <c r="AI155" s="47"/>
      <c r="AJ155" s="47"/>
      <c r="AK155" s="48"/>
    </row>
    <row r="156" spans="1:37" s="17" customFormat="1">
      <c r="A156" s="14"/>
      <c r="B156" s="14"/>
      <c r="C156" s="14"/>
      <c r="D156" s="14"/>
      <c r="E156" s="14"/>
      <c r="F156" s="14"/>
      <c r="G156" s="14"/>
      <c r="N156" s="43"/>
      <c r="O156" s="43"/>
      <c r="P156" s="43"/>
      <c r="Q156" s="43"/>
      <c r="R156" s="43"/>
      <c r="S156" s="43"/>
      <c r="U156" s="44"/>
      <c r="AF156" s="45"/>
      <c r="AG156" s="45"/>
      <c r="AH156" s="47"/>
      <c r="AI156" s="47"/>
      <c r="AJ156" s="47"/>
      <c r="AK156" s="48"/>
    </row>
    <row r="157" spans="1:37" s="17" customFormat="1">
      <c r="A157" s="14"/>
      <c r="B157" s="14"/>
      <c r="C157" s="14"/>
      <c r="D157" s="14"/>
      <c r="E157" s="14"/>
      <c r="F157" s="14"/>
      <c r="G157" s="14"/>
      <c r="N157" s="43"/>
      <c r="O157" s="43"/>
      <c r="P157" s="43"/>
      <c r="Q157" s="43"/>
      <c r="R157" s="43"/>
      <c r="S157" s="43"/>
      <c r="U157" s="44"/>
      <c r="AF157" s="45"/>
      <c r="AG157" s="45"/>
      <c r="AH157" s="47"/>
      <c r="AI157" s="47"/>
      <c r="AJ157" s="47"/>
      <c r="AK157" s="48"/>
    </row>
  </sheetData>
  <mergeCells count="64">
    <mergeCell ref="AF61:AG61"/>
    <mergeCell ref="AF106:AG111"/>
    <mergeCell ref="AF95:AG99"/>
    <mergeCell ref="AF93:AG93"/>
    <mergeCell ref="AF100:AG105"/>
    <mergeCell ref="AF62:AG67"/>
    <mergeCell ref="AF68:AG74"/>
    <mergeCell ref="AF94:AG94"/>
    <mergeCell ref="AF88:AG92"/>
    <mergeCell ref="AF75:AG75"/>
    <mergeCell ref="AF82:AG86"/>
    <mergeCell ref="AF129:AG129"/>
    <mergeCell ref="AF112:AG112"/>
    <mergeCell ref="AF119:AG124"/>
    <mergeCell ref="AF125:AG125"/>
    <mergeCell ref="AF126:AG126"/>
    <mergeCell ref="AF116:AG118"/>
    <mergeCell ref="AF113:AG115"/>
    <mergeCell ref="AF127:AG127"/>
    <mergeCell ref="AF128:AG128"/>
    <mergeCell ref="AF10:AG10"/>
    <mergeCell ref="AF11:AG11"/>
    <mergeCell ref="AF12:AG12"/>
    <mergeCell ref="AF60:AG60"/>
    <mergeCell ref="AF57:AG57"/>
    <mergeCell ref="AF59:AG59"/>
    <mergeCell ref="AF14:AG19"/>
    <mergeCell ref="AF26:AG31"/>
    <mergeCell ref="AF32:AG37"/>
    <mergeCell ref="AF38:AG43"/>
    <mergeCell ref="AF58:AG58"/>
    <mergeCell ref="AF13:AG13"/>
    <mergeCell ref="AF56:AG56"/>
    <mergeCell ref="AF20:AG25"/>
    <mergeCell ref="AF44:AG49"/>
    <mergeCell ref="AF50:AG55"/>
    <mergeCell ref="T4:U4"/>
    <mergeCell ref="AF9:AG9"/>
    <mergeCell ref="AF6:AG6"/>
    <mergeCell ref="AD4:AE4"/>
    <mergeCell ref="AF8:AG8"/>
    <mergeCell ref="AF7:AG7"/>
    <mergeCell ref="V4:W4"/>
    <mergeCell ref="X4:Y4"/>
    <mergeCell ref="Z4:AA4"/>
    <mergeCell ref="AB4:AC4"/>
    <mergeCell ref="AF4:AG4"/>
    <mergeCell ref="AF5:AG5"/>
    <mergeCell ref="B1:O1"/>
    <mergeCell ref="B131:J131"/>
    <mergeCell ref="A2:S2"/>
    <mergeCell ref="A4:A5"/>
    <mergeCell ref="M131:N131"/>
    <mergeCell ref="B4:B5"/>
    <mergeCell ref="C4:C5"/>
    <mergeCell ref="D4:D5"/>
    <mergeCell ref="F4:G4"/>
    <mergeCell ref="H4:I4"/>
    <mergeCell ref="R4:S4"/>
    <mergeCell ref="J4:K4"/>
    <mergeCell ref="L4:M4"/>
    <mergeCell ref="N4:O4"/>
    <mergeCell ref="E4:E5"/>
    <mergeCell ref="P4:Q4"/>
  </mergeCells>
  <printOptions horizontalCentered="1"/>
  <pageMargins left="0.19685039370078741" right="0.19685039370078741" top="0.19685039370078741" bottom="0.19685039370078741" header="0" footer="0"/>
  <pageSetup paperSize="9" scale="41" fitToWidth="3" fitToHeight="3" orientation="landscape" r:id="rId1"/>
  <headerFooter alignWithMargins="0"/>
  <rowBreaks count="2" manualBreakCount="2">
    <brk id="55" max="32" man="1"/>
    <brk id="9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BliznyukOS</cp:lastModifiedBy>
  <cp:lastPrinted>2018-10-15T04:27:11Z</cp:lastPrinted>
  <dcterms:created xsi:type="dcterms:W3CDTF">1996-10-08T23:32:33Z</dcterms:created>
  <dcterms:modified xsi:type="dcterms:W3CDTF">2018-10-15T04:31:07Z</dcterms:modified>
</cp:coreProperties>
</file>