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activeTab="1"/>
  </bookViews>
  <sheets>
    <sheet name="приложение 1" sheetId="1" r:id="rId1"/>
    <sheet name="приложение 2" sheetId="2" r:id="rId2"/>
  </sheets>
  <calcPr calcId="145621"/>
</workbook>
</file>

<file path=xl/calcChain.xml><?xml version="1.0" encoding="utf-8"?>
<calcChain xmlns="http://schemas.openxmlformats.org/spreadsheetml/2006/main">
  <c r="F17" i="2" l="1"/>
  <c r="F18" i="2"/>
  <c r="I18" i="2"/>
  <c r="I17" i="2"/>
  <c r="H18" i="2"/>
  <c r="H17" i="2"/>
  <c r="G18" i="2"/>
  <c r="G17" i="2"/>
  <c r="E64" i="2" l="1"/>
  <c r="I63" i="2"/>
  <c r="H63" i="2"/>
  <c r="G63" i="2"/>
  <c r="F63" i="2"/>
  <c r="E63" i="2" l="1"/>
  <c r="G61" i="2"/>
  <c r="H61" i="2"/>
  <c r="I61" i="2"/>
  <c r="F61" i="2"/>
  <c r="E62" i="2"/>
  <c r="E61" i="2" l="1"/>
  <c r="F60" i="2"/>
  <c r="F70" i="2"/>
  <c r="E21" i="2" l="1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G86" i="2" l="1"/>
  <c r="H86" i="2"/>
  <c r="I86" i="2"/>
  <c r="F86" i="2"/>
  <c r="G84" i="2"/>
  <c r="H84" i="2"/>
  <c r="I84" i="2"/>
  <c r="F84" i="2"/>
  <c r="F21" i="1" l="1"/>
  <c r="G21" i="1" s="1"/>
  <c r="H21" i="1" s="1"/>
  <c r="I9" i="1"/>
  <c r="I21" i="1" s="1"/>
  <c r="G83" i="2" l="1"/>
  <c r="H83" i="2"/>
  <c r="I83" i="2"/>
  <c r="F83" i="2"/>
  <c r="F74" i="2"/>
  <c r="F85" i="2" s="1"/>
  <c r="G74" i="2"/>
  <c r="H74" i="2"/>
  <c r="H85" i="2" s="1"/>
  <c r="I74" i="2"/>
  <c r="I85" i="2" s="1"/>
  <c r="E72" i="2"/>
  <c r="E73" i="2"/>
  <c r="E71" i="2"/>
  <c r="E70" i="2"/>
  <c r="E59" i="2"/>
  <c r="E60" i="2"/>
  <c r="G58" i="2"/>
  <c r="H58" i="2"/>
  <c r="I58" i="2"/>
  <c r="F58" i="2"/>
  <c r="G67" i="2"/>
  <c r="H67" i="2"/>
  <c r="H89" i="2" s="1"/>
  <c r="I67" i="2"/>
  <c r="F67" i="2"/>
  <c r="G66" i="2"/>
  <c r="G88" i="2" s="1"/>
  <c r="H66" i="2"/>
  <c r="H88" i="2" s="1"/>
  <c r="I66" i="2"/>
  <c r="G19" i="2"/>
  <c r="H19" i="2"/>
  <c r="H68" i="2" s="1"/>
  <c r="I19" i="2"/>
  <c r="I68" i="2" s="1"/>
  <c r="I90" i="2" s="1"/>
  <c r="F19" i="2"/>
  <c r="E20" i="2"/>
  <c r="G12" i="2"/>
  <c r="H12" i="2"/>
  <c r="I12" i="2"/>
  <c r="G13" i="2"/>
  <c r="H13" i="2"/>
  <c r="I13" i="2"/>
  <c r="F13" i="2"/>
  <c r="F12" i="2"/>
  <c r="E11" i="2"/>
  <c r="F68" i="2" l="1"/>
  <c r="F90" i="2" s="1"/>
  <c r="E74" i="2"/>
  <c r="H90" i="2"/>
  <c r="H78" i="2"/>
  <c r="H82" i="2" s="1"/>
  <c r="E84" i="2"/>
  <c r="F16" i="2"/>
  <c r="E19" i="2"/>
  <c r="E58" i="2"/>
  <c r="F89" i="2"/>
  <c r="F77" i="2"/>
  <c r="F81" i="2" s="1"/>
  <c r="I88" i="2"/>
  <c r="I76" i="2"/>
  <c r="I80" i="2" s="1"/>
  <c r="G89" i="2"/>
  <c r="G77" i="2"/>
  <c r="G85" i="2"/>
  <c r="E85" i="2" s="1"/>
  <c r="E86" i="2"/>
  <c r="I65" i="2"/>
  <c r="G16" i="2"/>
  <c r="H65" i="2"/>
  <c r="I16" i="2"/>
  <c r="F66" i="2"/>
  <c r="E66" i="2" s="1"/>
  <c r="I77" i="2"/>
  <c r="H76" i="2"/>
  <c r="I89" i="2"/>
  <c r="H16" i="2"/>
  <c r="G68" i="2"/>
  <c r="G65" i="2" s="1"/>
  <c r="I78" i="2"/>
  <c r="I82" i="2" s="1"/>
  <c r="H77" i="2"/>
  <c r="H81" i="2" s="1"/>
  <c r="G76" i="2"/>
  <c r="G80" i="2" s="1"/>
  <c r="H87" i="2"/>
  <c r="E83" i="2"/>
  <c r="E67" i="2"/>
  <c r="E18" i="2"/>
  <c r="E17" i="2"/>
  <c r="E13" i="2"/>
  <c r="E12" i="2"/>
  <c r="F78" i="2" l="1"/>
  <c r="E16" i="2"/>
  <c r="F88" i="2"/>
  <c r="F76" i="2"/>
  <c r="H75" i="2"/>
  <c r="H80" i="2"/>
  <c r="H79" i="2" s="1"/>
  <c r="E89" i="2"/>
  <c r="F82" i="2"/>
  <c r="G81" i="2"/>
  <c r="E77" i="2"/>
  <c r="E68" i="2"/>
  <c r="G90" i="2"/>
  <c r="G78" i="2"/>
  <c r="G82" i="2" s="1"/>
  <c r="I75" i="2"/>
  <c r="I81" i="2"/>
  <c r="I79" i="2" s="1"/>
  <c r="I87" i="2"/>
  <c r="F65" i="2"/>
  <c r="E65" i="2" s="1"/>
  <c r="G79" i="2" l="1"/>
  <c r="E78" i="2"/>
  <c r="E82" i="2"/>
  <c r="E88" i="2"/>
  <c r="F87" i="2"/>
  <c r="E81" i="2"/>
  <c r="G87" i="2"/>
  <c r="E90" i="2"/>
  <c r="G75" i="2"/>
  <c r="F80" i="2"/>
  <c r="E76" i="2"/>
  <c r="F75" i="2"/>
  <c r="E87" i="2" l="1"/>
  <c r="E75" i="2"/>
  <c r="E80" i="2"/>
  <c r="F79" i="2"/>
  <c r="E79" i="2" s="1"/>
</calcChain>
</file>

<file path=xl/sharedStrings.xml><?xml version="1.0" encoding="utf-8"?>
<sst xmlns="http://schemas.openxmlformats.org/spreadsheetml/2006/main" count="277" uniqueCount="127">
  <si>
    <t>Система показателей муниципальной программы</t>
  </si>
  <si>
    <t xml:space="preserve">№
п/п
</t>
  </si>
  <si>
    <t xml:space="preserve">Наименование показателей
результатов
</t>
  </si>
  <si>
    <t>Единица измерения</t>
  </si>
  <si>
    <t>Базовый показатель на начало реализации муниципальной программы</t>
  </si>
  <si>
    <t>Значения показателей по годам</t>
  </si>
  <si>
    <t>Целевое значение показателей на момент окончания действия муниципальной программы</t>
  </si>
  <si>
    <t>Показатели непосредственных результатов</t>
  </si>
  <si>
    <t>%</t>
  </si>
  <si>
    <t>-</t>
  </si>
  <si>
    <t xml:space="preserve"> -</t>
  </si>
  <si>
    <t>объект</t>
  </si>
  <si>
    <t>шт.</t>
  </si>
  <si>
    <t>Показатели конечных результатов</t>
  </si>
  <si>
    <t>кВт*час</t>
  </si>
  <si>
    <t>Обеспечение выполнения работ по перевозке пассажиров по городским маршрутам</t>
  </si>
  <si>
    <t>кол-во маршрутов</t>
  </si>
  <si>
    <t>Обеспечение выполнения работ по строительству, капитальному ремонту и ремонту автомобильных дорог общего  пользования местного значения</t>
  </si>
  <si>
    <t>тыс. кв.м</t>
  </si>
  <si>
    <t>комплект проектно-смектной документации, шт.</t>
  </si>
  <si>
    <t>Реконструкция автомобильных дорог общего пользования местного значения в границах города Когалыма</t>
  </si>
  <si>
    <t>Обеспечение содержания автомобильных дорог местного значения в границах города Когалыма в соответствии с утвержденным стандартом качества выполнения работ</t>
  </si>
  <si>
    <t>тыс. кв.м.</t>
  </si>
  <si>
    <t>1 127, 718</t>
  </si>
  <si>
    <t>Обеспечение стабильности работы светофорных объектов</t>
  </si>
  <si>
    <t>Обеспечение электроэнергией светофорных объектов</t>
  </si>
  <si>
    <t>Установка светофорных объектов</t>
  </si>
  <si>
    <t>Перенос и модернизация светофорных объектов</t>
  </si>
  <si>
    <t>Обеспечение перевозок пассажиров по городским маршрутам</t>
  </si>
  <si>
    <t>кол-во рейсов</t>
  </si>
  <si>
    <t>Увеличение протяженности отремонтированных капитальным ремонтом и ремонтом автомобильных дорог общего пользования местного значения</t>
  </si>
  <si>
    <t>Улучшение технических характеристик объектов дорожной инфраструктуры</t>
  </si>
  <si>
    <t xml:space="preserve"> - </t>
  </si>
  <si>
    <t>Уменьшение количества предписаний надзорных органов на качество обслуживания автомобильных дорог города Когалыма</t>
  </si>
  <si>
    <t>Обеспечение стабильности работы светофорных объектов в течение года</t>
  </si>
  <si>
    <t>Основные мероприятия муниципальной программы</t>
  </si>
  <si>
    <t>№ п/п</t>
  </si>
  <si>
    <t>Мероприятия программы</t>
  </si>
  <si>
    <t>Срок выполнения</t>
  </si>
  <si>
    <t>Финансовые затраты на реализацию (тыс. руб.)</t>
  </si>
  <si>
    <t>Источники финансирования</t>
  </si>
  <si>
    <t>всего</t>
  </si>
  <si>
    <t>в том числе</t>
  </si>
  <si>
    <t>2014 год</t>
  </si>
  <si>
    <t>2015 год</t>
  </si>
  <si>
    <t xml:space="preserve"> 2016 год</t>
  </si>
  <si>
    <t>2017 год</t>
  </si>
  <si>
    <t>1.1.</t>
  </si>
  <si>
    <t>бюджет города Когалыма</t>
  </si>
  <si>
    <t>1.2.</t>
  </si>
  <si>
    <t>бюджет Ханты-Мансийского автономного округа – Югры (далее ХМАО – Югры)</t>
  </si>
  <si>
    <t>бюджет ХМАО – Югры</t>
  </si>
  <si>
    <t>2.1.</t>
  </si>
  <si>
    <t>2.2.</t>
  </si>
  <si>
    <t>ОРЖКХ/ МКУ «УЖКХ города Когалыма»</t>
  </si>
  <si>
    <t>2014-2017</t>
  </si>
  <si>
    <t>1.</t>
  </si>
  <si>
    <t>2.3.</t>
  </si>
  <si>
    <t>2.4.</t>
  </si>
  <si>
    <t>2.7.</t>
  </si>
  <si>
    <t>Обеспечение архитектурного освещения города Когалыма, в том числе подсветка зданий, сооружений, жилых домов</t>
  </si>
  <si>
    <t>соисполнитель 1</t>
  </si>
  <si>
    <t>соисполнитель 2</t>
  </si>
  <si>
    <t>соисполнитель 3</t>
  </si>
  <si>
    <t>*  Отдел развития жилищно-коммунального хозяйства Администрации города Когалыма</t>
  </si>
  <si>
    <t>** Муниципальное казенное учреждение «Управление жилищно-коммунального хозяйства города Когалыма»</t>
  </si>
  <si>
    <t>*** Муниципальное казенное учреждение «Управление капитального строительства города Когалыма»</t>
  </si>
  <si>
    <t>I. Цель 1. Развитие современной транспортной инфраструктуры, обеспечивающей повышение доступности и безопасности услуг транспортного комплекса для населения города Когалыма</t>
  </si>
  <si>
    <t>Подпрограмма 1. «Автомобильный транспорт»</t>
  </si>
  <si>
    <t>Задача 1. Организация предоставления транспортных услуг населению и организация транспортного обслуживания населения в городе Когалыме</t>
  </si>
  <si>
    <t>Итого по задаче 1</t>
  </si>
  <si>
    <t>Итого по подпрограмме 1</t>
  </si>
  <si>
    <t>Подпрограмма 2. «Дорожное хозяйство»</t>
  </si>
  <si>
    <t>Задача 1. Организация работ по строительству (реконструкции), капитальному ремонту и ремонту автомобильных дорог общего  пользования местного значения.</t>
  </si>
  <si>
    <t>Капитальный ремонт и ремонт, в том числе:</t>
  </si>
  <si>
    <t>Сургутское шоссе</t>
  </si>
  <si>
    <t>Проспект Нефтяников</t>
  </si>
  <si>
    <t xml:space="preserve"> улица Лангепасская</t>
  </si>
  <si>
    <t>улица Ноябрьская</t>
  </si>
  <si>
    <t>2014-2015</t>
  </si>
  <si>
    <t>улица Югорская</t>
  </si>
  <si>
    <t>Кольцевая развязка 
ул.Ленинградская - ул.Прибалтийская</t>
  </si>
  <si>
    <t xml:space="preserve">ул. Центральная </t>
  </si>
  <si>
    <t>ул. Авиаторов</t>
  </si>
  <si>
    <t>переулок Волжский</t>
  </si>
  <si>
    <t>улица Береговая</t>
  </si>
  <si>
    <t>улица Геофизиков</t>
  </si>
  <si>
    <t>улица Янтарная</t>
  </si>
  <si>
    <t>улица Привокзальная</t>
  </si>
  <si>
    <t>улица Бакинская</t>
  </si>
  <si>
    <t>улица Нефтяников</t>
  </si>
  <si>
    <t>улица Романтиков</t>
  </si>
  <si>
    <t>улица Олимпийская</t>
  </si>
  <si>
    <t>Повховское шоссе</t>
  </si>
  <si>
    <t>улица Сибирская</t>
  </si>
  <si>
    <t>Реконструкция участка автомобильной дороги по улице Дружбы народов со строительством кольцевых развязок (в том числе ПИР)</t>
  </si>
  <si>
    <t>Задача 2. Организация дорожной деятельности в отношении автомобильных дорог местного значения в границах города Когалыма.</t>
  </si>
  <si>
    <t>Техническое обслуживание электрооборудования светофорных объектов</t>
  </si>
  <si>
    <t xml:space="preserve">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</t>
  </si>
  <si>
    <t>Организация обеспечения электроэнергией светофорных объектов</t>
  </si>
  <si>
    <t>Установка, перенос и модернизация светофорных объектов</t>
  </si>
  <si>
    <t>Итого по задаче 2</t>
  </si>
  <si>
    <t>Итого по подпрограмме 2</t>
  </si>
  <si>
    <t>Всего по Программе, в том числе:</t>
  </si>
  <si>
    <t>Перевозка пассажиров автомобильным транспортом общего пользования по городским маршрутам</t>
  </si>
  <si>
    <t>МБУ «КСАТ»</t>
  </si>
  <si>
    <t>МКУ «УЖКХ города Когалыма»</t>
  </si>
  <si>
    <t>ОРЖКХ*/ МКУ «УЖКХ города Когалыма»**</t>
  </si>
  <si>
    <t>**** Муниципальное бюджетное учреждение «Коммунспецавтотехника»</t>
  </si>
  <si>
    <r>
      <t>ОРЖКХ/ МБУ «КСАТ»</t>
    </r>
    <r>
      <rPr>
        <vertAlign val="superscript"/>
        <sz val="13"/>
        <color theme="1"/>
        <rFont val="Times New Roman"/>
        <family val="1"/>
        <charset val="204"/>
      </rPr>
      <t>****</t>
    </r>
  </si>
  <si>
    <t>1.3.</t>
  </si>
  <si>
    <t>1.4.</t>
  </si>
  <si>
    <t>средства открытого акционерного общества  «Нефтяная компания «ЛУКОЙЛ» (далее ОАО «НК «ЛУКОЙЛ»)</t>
  </si>
  <si>
    <t>средства ОАО «НК «ЛУКОЙЛ»</t>
  </si>
  <si>
    <t>Ответственный исполнитель/   соисполнитель, учреждение, организация</t>
  </si>
  <si>
    <t>Разработка проектно-сметной документации на реконструкцию  развязки Восточной (проспект Нефтяников, улица Ноябрьская)</t>
  </si>
  <si>
    <t xml:space="preserve">Разработка проектно-сметной документации на кольцевую транспортную развязку на пересечении улицы Степана Повха - улицы Сибирская - проспекта Шмидта </t>
  </si>
  <si>
    <t xml:space="preserve">Кольцевая транспортная развязка на пересечении улицы Степана Повха - улицы Сибирская - проспекта Шмидта </t>
  </si>
  <si>
    <t>2014, 2016</t>
  </si>
  <si>
    <t xml:space="preserve">Проектирование кольцевой транспортной развязки на пересечении улицы Степана Повха - улицы Сибирская - проспекта Шмидта </t>
  </si>
  <si>
    <t>ОРЖКХ / МУ «УКС г. Когалыма»</t>
  </si>
  <si>
    <t>МКУ «УКС г. Когалыма»</t>
  </si>
  <si>
    <t>Реконструированная  развязка Восточная (проспект Нефтяников, улица Ноябрьская)</t>
  </si>
  <si>
    <t>ОРЖКХ / МКУ «УКС г. Когалыма»***</t>
  </si>
  <si>
    <t>Проектирование реконструкции развязки Восточной (проспект Нефтяников, улица Ноябрьская)</t>
  </si>
  <si>
    <t>Приложение 1
к муниципальной программе «Развитие транспортной системы города Когалыма на 2014 - 2017 годы»</t>
  </si>
  <si>
    <t>Приложение 2
к муниципальной программе «Развитие транспортной системы города Когалыма на 2014 - 2017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</si>
</sst>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80" zoomScaleNormal="90" zoomScaleSheetLayoutView="80" workbookViewId="0">
      <selection activeCell="F1" sqref="F1"/>
    </sheetView>
  </sheetViews>
  <sheetFormatPr defaultColWidth="9.140625" defaultRowHeight="16.5" x14ac:dyDescent="0.25"/>
  <cols>
    <col min="1" max="1" width="5.85546875" style="1" customWidth="1"/>
    <col min="2" max="2" width="34" style="1" customWidth="1"/>
    <col min="3" max="3" width="18" style="1" customWidth="1"/>
    <col min="4" max="4" width="20.5703125" style="1" customWidth="1"/>
    <col min="5" max="5" width="15.85546875" style="1" customWidth="1"/>
    <col min="6" max="6" width="16.85546875" style="1" customWidth="1"/>
    <col min="7" max="7" width="15.7109375" style="1" customWidth="1"/>
    <col min="8" max="8" width="16.7109375" style="1" customWidth="1"/>
    <col min="9" max="9" width="22" style="1" customWidth="1"/>
    <col min="10" max="16384" width="9.140625" style="1"/>
  </cols>
  <sheetData>
    <row r="1" spans="1:9" ht="84.75" customHeight="1" x14ac:dyDescent="0.25">
      <c r="H1" s="33" t="s">
        <v>125</v>
      </c>
      <c r="I1" s="33"/>
    </row>
    <row r="2" spans="1:9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9" customHeight="1" x14ac:dyDescent="0.3"/>
    <row r="4" spans="1:9" ht="82.5" customHeight="1" x14ac:dyDescent="0.25">
      <c r="A4" s="35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/>
      <c r="G4" s="35"/>
      <c r="H4" s="35"/>
      <c r="I4" s="35" t="s">
        <v>6</v>
      </c>
    </row>
    <row r="5" spans="1:9" x14ac:dyDescent="0.25">
      <c r="A5" s="35"/>
      <c r="B5" s="35"/>
      <c r="C5" s="35"/>
      <c r="D5" s="35"/>
      <c r="E5" s="2">
        <v>2014</v>
      </c>
      <c r="F5" s="2">
        <v>2015</v>
      </c>
      <c r="G5" s="2">
        <v>2016</v>
      </c>
      <c r="H5" s="2">
        <v>2017</v>
      </c>
      <c r="I5" s="35"/>
    </row>
    <row r="6" spans="1:9" ht="16.899999999999999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40.5" customHeight="1" x14ac:dyDescent="0.25">
      <c r="A7" s="4"/>
      <c r="B7" s="5" t="s">
        <v>7</v>
      </c>
      <c r="C7" s="4"/>
      <c r="D7" s="4"/>
      <c r="E7" s="4"/>
      <c r="F7" s="4"/>
      <c r="G7" s="4"/>
      <c r="H7" s="4"/>
      <c r="I7" s="4"/>
    </row>
    <row r="8" spans="1:9" ht="73.5" customHeight="1" x14ac:dyDescent="0.25">
      <c r="A8" s="6">
        <v>1</v>
      </c>
      <c r="B8" s="7" t="s">
        <v>15</v>
      </c>
      <c r="C8" s="2" t="s">
        <v>16</v>
      </c>
      <c r="D8" s="2">
        <v>8</v>
      </c>
      <c r="E8" s="2">
        <v>8</v>
      </c>
      <c r="F8" s="2">
        <v>8</v>
      </c>
      <c r="G8" s="2">
        <v>8</v>
      </c>
      <c r="H8" s="2">
        <v>8</v>
      </c>
      <c r="I8" s="2">
        <v>8</v>
      </c>
    </row>
    <row r="9" spans="1:9" ht="105.75" customHeight="1" x14ac:dyDescent="0.25">
      <c r="A9" s="6">
        <v>2</v>
      </c>
      <c r="B9" s="7" t="s">
        <v>17</v>
      </c>
      <c r="C9" s="2" t="s">
        <v>18</v>
      </c>
      <c r="D9" s="2">
        <v>303.05700000000002</v>
      </c>
      <c r="E9" s="2">
        <v>66.652000000000001</v>
      </c>
      <c r="F9" s="2">
        <v>49.478999999999999</v>
      </c>
      <c r="G9" s="20">
        <v>50.38</v>
      </c>
      <c r="H9" s="20">
        <v>37.332000000000001</v>
      </c>
      <c r="I9" s="9">
        <f>E9+F9+G9+H9</f>
        <v>203.84299999999999</v>
      </c>
    </row>
    <row r="10" spans="1:9" ht="82.9" customHeight="1" x14ac:dyDescent="0.25">
      <c r="A10" s="29">
        <v>3</v>
      </c>
      <c r="B10" s="31" t="s">
        <v>20</v>
      </c>
      <c r="C10" s="2" t="s">
        <v>19</v>
      </c>
      <c r="D10" s="2" t="s">
        <v>9</v>
      </c>
      <c r="E10" s="2">
        <v>1</v>
      </c>
      <c r="F10" s="2" t="s">
        <v>9</v>
      </c>
      <c r="G10" s="2" t="s">
        <v>9</v>
      </c>
      <c r="H10" s="2" t="s">
        <v>10</v>
      </c>
      <c r="I10" s="2">
        <v>1</v>
      </c>
    </row>
    <row r="11" spans="1:9" x14ac:dyDescent="0.25">
      <c r="A11" s="30"/>
      <c r="B11" s="32"/>
      <c r="C11" s="2" t="s">
        <v>18</v>
      </c>
      <c r="D11" s="2" t="s">
        <v>9</v>
      </c>
      <c r="E11" s="2">
        <v>4.4000000000000004</v>
      </c>
      <c r="F11" s="2" t="s">
        <v>9</v>
      </c>
      <c r="G11" s="2" t="s">
        <v>9</v>
      </c>
      <c r="H11" s="2" t="s">
        <v>10</v>
      </c>
      <c r="I11" s="2">
        <v>4.4000000000000004</v>
      </c>
    </row>
    <row r="12" spans="1:9" ht="111.75" customHeight="1" x14ac:dyDescent="0.25">
      <c r="A12" s="22">
        <v>4</v>
      </c>
      <c r="B12" s="23" t="s">
        <v>115</v>
      </c>
      <c r="C12" s="24" t="s">
        <v>19</v>
      </c>
      <c r="D12" s="24" t="s">
        <v>9</v>
      </c>
      <c r="E12" s="24" t="s">
        <v>32</v>
      </c>
      <c r="F12" s="24">
        <v>1</v>
      </c>
      <c r="G12" s="24" t="s">
        <v>9</v>
      </c>
      <c r="H12" s="24" t="s">
        <v>10</v>
      </c>
      <c r="I12" s="24">
        <v>1</v>
      </c>
    </row>
    <row r="13" spans="1:9" ht="110.25" customHeight="1" x14ac:dyDescent="0.25">
      <c r="A13" s="22">
        <v>5</v>
      </c>
      <c r="B13" s="23" t="s">
        <v>116</v>
      </c>
      <c r="C13" s="24" t="s">
        <v>19</v>
      </c>
      <c r="D13" s="24" t="s">
        <v>9</v>
      </c>
      <c r="E13" s="24" t="s">
        <v>32</v>
      </c>
      <c r="F13" s="24">
        <v>1</v>
      </c>
      <c r="G13" s="24" t="s">
        <v>9</v>
      </c>
      <c r="H13" s="24" t="s">
        <v>10</v>
      </c>
      <c r="I13" s="24">
        <v>1</v>
      </c>
    </row>
    <row r="14" spans="1:9" ht="120.75" customHeight="1" x14ac:dyDescent="0.25">
      <c r="A14" s="6">
        <v>6</v>
      </c>
      <c r="B14" s="7" t="s">
        <v>21</v>
      </c>
      <c r="C14" s="2" t="s">
        <v>22</v>
      </c>
      <c r="D14" s="2" t="s">
        <v>23</v>
      </c>
      <c r="E14" s="2" t="s">
        <v>23</v>
      </c>
      <c r="F14" s="2" t="s">
        <v>23</v>
      </c>
      <c r="G14" s="2" t="s">
        <v>23</v>
      </c>
      <c r="H14" s="9" t="s">
        <v>23</v>
      </c>
      <c r="I14" s="9" t="s">
        <v>23</v>
      </c>
    </row>
    <row r="15" spans="1:9" ht="39.75" customHeight="1" x14ac:dyDescent="0.25">
      <c r="A15" s="6">
        <v>7</v>
      </c>
      <c r="B15" s="7" t="s">
        <v>24</v>
      </c>
      <c r="C15" s="2" t="s">
        <v>12</v>
      </c>
      <c r="D15" s="2">
        <v>19</v>
      </c>
      <c r="E15" s="2">
        <v>20</v>
      </c>
      <c r="F15" s="2">
        <v>23</v>
      </c>
      <c r="G15" s="27">
        <v>23</v>
      </c>
      <c r="H15" s="27">
        <v>23</v>
      </c>
      <c r="I15" s="27">
        <v>23</v>
      </c>
    </row>
    <row r="16" spans="1:9" ht="36" customHeight="1" x14ac:dyDescent="0.25">
      <c r="A16" s="6">
        <v>8</v>
      </c>
      <c r="B16" s="7" t="s">
        <v>25</v>
      </c>
      <c r="C16" s="2" t="s">
        <v>12</v>
      </c>
      <c r="D16" s="2">
        <v>19</v>
      </c>
      <c r="E16" s="2">
        <v>20</v>
      </c>
      <c r="F16" s="2">
        <v>23</v>
      </c>
      <c r="G16" s="27">
        <v>23</v>
      </c>
      <c r="H16" s="27">
        <v>23</v>
      </c>
      <c r="I16" s="27">
        <v>23</v>
      </c>
    </row>
    <row r="17" spans="1:9" ht="36" customHeight="1" x14ac:dyDescent="0.25">
      <c r="A17" s="6">
        <v>9</v>
      </c>
      <c r="B17" s="7" t="s">
        <v>26</v>
      </c>
      <c r="C17" s="2" t="s">
        <v>12</v>
      </c>
      <c r="D17" s="2" t="s">
        <v>9</v>
      </c>
      <c r="E17" s="2">
        <v>1</v>
      </c>
      <c r="F17" s="2">
        <v>3</v>
      </c>
      <c r="G17" s="2" t="s">
        <v>9</v>
      </c>
      <c r="H17" s="9" t="s">
        <v>10</v>
      </c>
      <c r="I17" s="9">
        <v>4</v>
      </c>
    </row>
    <row r="18" spans="1:9" ht="34.5" customHeight="1" x14ac:dyDescent="0.25">
      <c r="A18" s="6">
        <v>10</v>
      </c>
      <c r="B18" s="7" t="s">
        <v>27</v>
      </c>
      <c r="C18" s="2" t="s">
        <v>12</v>
      </c>
      <c r="D18" s="2" t="s">
        <v>9</v>
      </c>
      <c r="E18" s="2">
        <v>5</v>
      </c>
      <c r="F18" s="2">
        <v>2</v>
      </c>
      <c r="G18" s="2" t="s">
        <v>9</v>
      </c>
      <c r="H18" s="9" t="s">
        <v>10</v>
      </c>
      <c r="I18" s="9">
        <v>7</v>
      </c>
    </row>
    <row r="19" spans="1:9" ht="33" x14ac:dyDescent="0.25">
      <c r="A19" s="6"/>
      <c r="B19" s="5" t="s">
        <v>13</v>
      </c>
      <c r="C19" s="2"/>
      <c r="D19" s="2"/>
      <c r="E19" s="2"/>
      <c r="F19" s="2"/>
      <c r="G19" s="2"/>
      <c r="H19" s="8"/>
      <c r="I19" s="2"/>
    </row>
    <row r="20" spans="1:9" ht="54" customHeight="1" x14ac:dyDescent="0.25">
      <c r="A20" s="6">
        <v>1</v>
      </c>
      <c r="B20" s="7" t="s">
        <v>28</v>
      </c>
      <c r="C20" s="2" t="s">
        <v>29</v>
      </c>
      <c r="D20" s="2">
        <v>115306</v>
      </c>
      <c r="E20" s="2">
        <v>115600</v>
      </c>
      <c r="F20" s="2">
        <v>116100</v>
      </c>
      <c r="G20" s="2">
        <v>116100</v>
      </c>
      <c r="H20" s="9">
        <v>116100</v>
      </c>
      <c r="I20" s="9">
        <v>116100</v>
      </c>
    </row>
    <row r="21" spans="1:9" ht="105.75" customHeight="1" x14ac:dyDescent="0.25">
      <c r="A21" s="6">
        <v>2</v>
      </c>
      <c r="B21" s="7" t="s">
        <v>30</v>
      </c>
      <c r="C21" s="2" t="s">
        <v>22</v>
      </c>
      <c r="D21" s="2">
        <v>303.05700000000002</v>
      </c>
      <c r="E21" s="2">
        <v>369.709</v>
      </c>
      <c r="F21" s="2">
        <f>E21+F9</f>
        <v>419.18799999999999</v>
      </c>
      <c r="G21" s="2">
        <f>F21+G9</f>
        <v>469.56799999999998</v>
      </c>
      <c r="H21" s="9">
        <f>G21+H9</f>
        <v>506.9</v>
      </c>
      <c r="I21" s="9">
        <f>D21+I9</f>
        <v>506.9</v>
      </c>
    </row>
    <row r="22" spans="1:9" ht="55.5" customHeight="1" x14ac:dyDescent="0.25">
      <c r="A22" s="6">
        <v>3</v>
      </c>
      <c r="B22" s="7" t="s">
        <v>31</v>
      </c>
      <c r="C22" s="2" t="s">
        <v>11</v>
      </c>
      <c r="D22" s="2" t="s">
        <v>32</v>
      </c>
      <c r="E22" s="2">
        <v>1</v>
      </c>
      <c r="F22" s="2" t="s">
        <v>9</v>
      </c>
      <c r="G22" s="2" t="s">
        <v>9</v>
      </c>
      <c r="H22" s="9" t="s">
        <v>10</v>
      </c>
      <c r="I22" s="9">
        <v>1</v>
      </c>
    </row>
    <row r="23" spans="1:9" ht="66" customHeight="1" x14ac:dyDescent="0.25">
      <c r="A23" s="22">
        <v>4</v>
      </c>
      <c r="B23" s="23" t="s">
        <v>122</v>
      </c>
      <c r="C23" s="24" t="s">
        <v>11</v>
      </c>
      <c r="D23" s="24" t="s">
        <v>9</v>
      </c>
      <c r="E23" s="24" t="s">
        <v>32</v>
      </c>
      <c r="F23" s="24">
        <v>1</v>
      </c>
      <c r="G23" s="24" t="s">
        <v>9</v>
      </c>
      <c r="H23" s="24" t="s">
        <v>10</v>
      </c>
      <c r="I23" s="24">
        <v>1</v>
      </c>
    </row>
    <row r="24" spans="1:9" ht="85.5" customHeight="1" x14ac:dyDescent="0.25">
      <c r="A24" s="22">
        <v>5</v>
      </c>
      <c r="B24" s="23" t="s">
        <v>117</v>
      </c>
      <c r="C24" s="28" t="s">
        <v>11</v>
      </c>
      <c r="D24" s="24" t="s">
        <v>9</v>
      </c>
      <c r="E24" s="24" t="s">
        <v>32</v>
      </c>
      <c r="F24" s="24">
        <v>1</v>
      </c>
      <c r="G24" s="24" t="s">
        <v>9</v>
      </c>
      <c r="H24" s="24" t="s">
        <v>10</v>
      </c>
      <c r="I24" s="24">
        <v>1</v>
      </c>
    </row>
    <row r="25" spans="1:9" ht="85.5" customHeight="1" x14ac:dyDescent="0.25">
      <c r="A25" s="6">
        <v>6</v>
      </c>
      <c r="B25" s="7" t="s">
        <v>33</v>
      </c>
      <c r="C25" s="2" t="s">
        <v>12</v>
      </c>
      <c r="D25" s="2">
        <v>5</v>
      </c>
      <c r="E25" s="2">
        <v>4</v>
      </c>
      <c r="F25" s="2">
        <v>3</v>
      </c>
      <c r="G25" s="2">
        <v>3</v>
      </c>
      <c r="H25" s="9">
        <v>2</v>
      </c>
      <c r="I25" s="9">
        <v>2</v>
      </c>
    </row>
    <row r="26" spans="1:9" ht="51.75" customHeight="1" x14ac:dyDescent="0.25">
      <c r="A26" s="6">
        <v>7</v>
      </c>
      <c r="B26" s="7" t="s">
        <v>34</v>
      </c>
      <c r="C26" s="2" t="s">
        <v>8</v>
      </c>
      <c r="D26" s="2">
        <v>99.5</v>
      </c>
      <c r="E26" s="2">
        <v>99.7</v>
      </c>
      <c r="F26" s="2">
        <v>99.8</v>
      </c>
      <c r="G26" s="2">
        <v>99.8</v>
      </c>
      <c r="H26" s="9">
        <v>99.8</v>
      </c>
      <c r="I26" s="9">
        <v>99.8</v>
      </c>
    </row>
    <row r="27" spans="1:9" ht="39.75" customHeight="1" x14ac:dyDescent="0.25">
      <c r="A27" s="6">
        <v>8</v>
      </c>
      <c r="B27" s="7" t="s">
        <v>25</v>
      </c>
      <c r="C27" s="2" t="s">
        <v>14</v>
      </c>
      <c r="D27" s="2">
        <v>45563</v>
      </c>
      <c r="E27" s="2">
        <v>45563</v>
      </c>
      <c r="F27" s="2">
        <v>45300</v>
      </c>
      <c r="G27" s="2">
        <v>45300</v>
      </c>
      <c r="H27" s="9">
        <v>45300</v>
      </c>
      <c r="I27" s="9">
        <v>45300</v>
      </c>
    </row>
    <row r="28" spans="1:9" ht="35.25" customHeight="1" x14ac:dyDescent="0.25">
      <c r="A28" s="6">
        <v>9</v>
      </c>
      <c r="B28" s="7" t="s">
        <v>26</v>
      </c>
      <c r="C28" s="2" t="s">
        <v>12</v>
      </c>
      <c r="D28" s="2" t="s">
        <v>9</v>
      </c>
      <c r="E28" s="2">
        <v>1</v>
      </c>
      <c r="F28" s="2">
        <v>3</v>
      </c>
      <c r="G28" s="2" t="s">
        <v>9</v>
      </c>
      <c r="H28" s="18" t="s">
        <v>9</v>
      </c>
      <c r="I28" s="9">
        <v>4</v>
      </c>
    </row>
    <row r="29" spans="1:9" ht="36" customHeight="1" x14ac:dyDescent="0.25">
      <c r="A29" s="6">
        <v>10</v>
      </c>
      <c r="B29" s="7" t="s">
        <v>27</v>
      </c>
      <c r="C29" s="2" t="s">
        <v>12</v>
      </c>
      <c r="D29" s="2" t="s">
        <v>9</v>
      </c>
      <c r="E29" s="2">
        <v>5</v>
      </c>
      <c r="F29" s="2">
        <v>2</v>
      </c>
      <c r="G29" s="2" t="s">
        <v>9</v>
      </c>
      <c r="H29" s="18" t="s">
        <v>9</v>
      </c>
      <c r="I29" s="9">
        <v>7</v>
      </c>
    </row>
    <row r="33" spans="5:6" x14ac:dyDescent="0.25">
      <c r="E33" s="17"/>
      <c r="F33" s="17"/>
    </row>
  </sheetData>
  <mergeCells count="10">
    <mergeCell ref="A10:A11"/>
    <mergeCell ref="B10:B11"/>
    <mergeCell ref="H1:I1"/>
    <mergeCell ref="A2:I2"/>
    <mergeCell ref="A4:A5"/>
    <mergeCell ref="B4:B5"/>
    <mergeCell ref="C4:C5"/>
    <mergeCell ref="D4:D5"/>
    <mergeCell ref="E4:H4"/>
    <mergeCell ref="I4:I5"/>
  </mergeCells>
  <pageMargins left="0.39370078740157483" right="0.39370078740157483" top="0.39370078740157483" bottom="1.7716535433070868" header="0.31496062992125984" footer="0.31496062992125984"/>
  <pageSetup paperSize="9" scale="83" orientation="landscape" r:id="rId1"/>
  <rowBreaks count="2" manualBreakCount="2">
    <brk id="11" max="16383" man="1"/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topLeftCell="A73" zoomScale="80" zoomScaleNormal="100" zoomScaleSheetLayoutView="80" workbookViewId="0">
      <selection activeCell="C4" sqref="C4:C6"/>
    </sheetView>
  </sheetViews>
  <sheetFormatPr defaultColWidth="9.140625" defaultRowHeight="16.5" x14ac:dyDescent="0.25"/>
  <cols>
    <col min="1" max="1" width="5.5703125" style="1" customWidth="1"/>
    <col min="2" max="2" width="37.7109375" style="1" customWidth="1"/>
    <col min="3" max="3" width="17.5703125" style="1" customWidth="1"/>
    <col min="4" max="4" width="14.140625" style="1" customWidth="1"/>
    <col min="5" max="5" width="14.5703125" style="1" customWidth="1"/>
    <col min="6" max="6" width="13.85546875" style="1" customWidth="1"/>
    <col min="7" max="7" width="13.7109375" style="1" customWidth="1"/>
    <col min="8" max="8" width="13.140625" style="1" customWidth="1"/>
    <col min="9" max="9" width="12.85546875" style="1" customWidth="1"/>
    <col min="10" max="10" width="20" style="1" customWidth="1"/>
    <col min="11" max="16384" width="9.140625" style="1"/>
  </cols>
  <sheetData>
    <row r="1" spans="1:10" ht="86.25" customHeight="1" x14ac:dyDescent="0.25">
      <c r="I1" s="33" t="s">
        <v>126</v>
      </c>
      <c r="J1" s="33"/>
    </row>
    <row r="2" spans="1:10" ht="18.7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8.15" customHeight="1" x14ac:dyDescent="0.3"/>
    <row r="4" spans="1:10" ht="45" customHeight="1" x14ac:dyDescent="0.25">
      <c r="A4" s="35" t="s">
        <v>36</v>
      </c>
      <c r="B4" s="35" t="s">
        <v>37</v>
      </c>
      <c r="C4" s="35" t="s">
        <v>114</v>
      </c>
      <c r="D4" s="35" t="s">
        <v>38</v>
      </c>
      <c r="E4" s="35" t="s">
        <v>39</v>
      </c>
      <c r="F4" s="35"/>
      <c r="G4" s="35"/>
      <c r="H4" s="35"/>
      <c r="I4" s="35"/>
      <c r="J4" s="35" t="s">
        <v>40</v>
      </c>
    </row>
    <row r="5" spans="1:10" ht="22.5" customHeight="1" x14ac:dyDescent="0.25">
      <c r="A5" s="44"/>
      <c r="B5" s="35"/>
      <c r="C5" s="35"/>
      <c r="D5" s="35"/>
      <c r="E5" s="35" t="s">
        <v>41</v>
      </c>
      <c r="F5" s="35" t="s">
        <v>42</v>
      </c>
      <c r="G5" s="44"/>
      <c r="H5" s="44"/>
      <c r="I5" s="44"/>
      <c r="J5" s="35"/>
    </row>
    <row r="6" spans="1:10" ht="25.5" customHeight="1" x14ac:dyDescent="0.25">
      <c r="A6" s="44"/>
      <c r="B6" s="35"/>
      <c r="C6" s="35"/>
      <c r="D6" s="35"/>
      <c r="E6" s="44"/>
      <c r="F6" s="2" t="s">
        <v>43</v>
      </c>
      <c r="G6" s="2" t="s">
        <v>44</v>
      </c>
      <c r="H6" s="2" t="s">
        <v>45</v>
      </c>
      <c r="I6" s="2" t="s">
        <v>46</v>
      </c>
      <c r="J6" s="35"/>
    </row>
    <row r="7" spans="1:10" ht="19.5" customHeight="1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39" customHeight="1" x14ac:dyDescent="0.25">
      <c r="A8" s="43" t="s">
        <v>67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8.75" customHeight="1" x14ac:dyDescent="0.25">
      <c r="A9" s="43" t="s">
        <v>68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21.75" customHeight="1" x14ac:dyDescent="0.2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00.5" customHeight="1" x14ac:dyDescent="0.25">
      <c r="A11" s="6" t="s">
        <v>47</v>
      </c>
      <c r="B11" s="10" t="s">
        <v>104</v>
      </c>
      <c r="C11" s="19" t="s">
        <v>107</v>
      </c>
      <c r="D11" s="6" t="s">
        <v>55</v>
      </c>
      <c r="E11" s="11">
        <f t="shared" ref="E11" si="0">F11+G11+H11+I11</f>
        <v>93225.9</v>
      </c>
      <c r="F11" s="11">
        <v>21341.7</v>
      </c>
      <c r="G11" s="11">
        <v>22579.5</v>
      </c>
      <c r="H11" s="11">
        <v>23934.3</v>
      </c>
      <c r="I11" s="11">
        <v>25370.400000000001</v>
      </c>
      <c r="J11" s="10" t="s">
        <v>48</v>
      </c>
    </row>
    <row r="12" spans="1:10" ht="39" customHeight="1" x14ac:dyDescent="0.25">
      <c r="A12" s="6"/>
      <c r="B12" s="6" t="s">
        <v>70</v>
      </c>
      <c r="C12" s="2"/>
      <c r="D12" s="6"/>
      <c r="E12" s="11">
        <f t="shared" ref="E12:E13" si="1">F12+G12+H12+I12</f>
        <v>93225.9</v>
      </c>
      <c r="F12" s="11">
        <f>F11</f>
        <v>21341.7</v>
      </c>
      <c r="G12" s="11">
        <f t="shared" ref="G12:I12" si="2">G11</f>
        <v>22579.5</v>
      </c>
      <c r="H12" s="11">
        <f t="shared" si="2"/>
        <v>23934.3</v>
      </c>
      <c r="I12" s="11">
        <f t="shared" si="2"/>
        <v>25370.400000000001</v>
      </c>
      <c r="J12" s="10" t="s">
        <v>48</v>
      </c>
    </row>
    <row r="13" spans="1:10" ht="40.5" customHeight="1" x14ac:dyDescent="0.25">
      <c r="A13" s="6"/>
      <c r="B13" s="6" t="s">
        <v>71</v>
      </c>
      <c r="C13" s="2"/>
      <c r="D13" s="6"/>
      <c r="E13" s="11">
        <f t="shared" si="1"/>
        <v>93225.9</v>
      </c>
      <c r="F13" s="11">
        <f>F11</f>
        <v>21341.7</v>
      </c>
      <c r="G13" s="11">
        <f t="shared" ref="G13:I13" si="3">G11</f>
        <v>22579.5</v>
      </c>
      <c r="H13" s="11">
        <f t="shared" si="3"/>
        <v>23934.3</v>
      </c>
      <c r="I13" s="11">
        <f t="shared" si="3"/>
        <v>25370.400000000001</v>
      </c>
      <c r="J13" s="10" t="s">
        <v>48</v>
      </c>
    </row>
    <row r="14" spans="1:10" ht="24" customHeight="1" x14ac:dyDescent="0.25">
      <c r="A14" s="43" t="s">
        <v>72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24" customHeight="1" x14ac:dyDescent="0.25">
      <c r="A15" s="38" t="s">
        <v>73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6" customHeight="1" x14ac:dyDescent="0.25">
      <c r="A16" s="36" t="s">
        <v>47</v>
      </c>
      <c r="B16" s="39" t="s">
        <v>74</v>
      </c>
      <c r="C16" s="40" t="s">
        <v>123</v>
      </c>
      <c r="D16" s="6" t="s">
        <v>55</v>
      </c>
      <c r="E16" s="11">
        <f>F16+G16+H16+I16</f>
        <v>326759.40000000002</v>
      </c>
      <c r="F16" s="11">
        <f>F17+F18+F19</f>
        <v>90018.2</v>
      </c>
      <c r="G16" s="11">
        <f t="shared" ref="G16:I16" si="4">G17+G18+G19</f>
        <v>82303.099999999991</v>
      </c>
      <c r="H16" s="11">
        <f t="shared" si="4"/>
        <v>82303</v>
      </c>
      <c r="I16" s="11">
        <f t="shared" si="4"/>
        <v>72135.100000000006</v>
      </c>
      <c r="J16" s="10" t="s">
        <v>41</v>
      </c>
    </row>
    <row r="17" spans="1:10" ht="37.5" customHeight="1" x14ac:dyDescent="0.25">
      <c r="A17" s="36"/>
      <c r="B17" s="39"/>
      <c r="C17" s="41"/>
      <c r="D17" s="6" t="s">
        <v>55</v>
      </c>
      <c r="E17" s="11">
        <f t="shared" ref="E17:E57" si="5">F17+G17+H17+I17</f>
        <v>16140</v>
      </c>
      <c r="F17" s="11">
        <f>F21+F23+F25+F27+F29+F32+F35+F37+F39+F41+F43+F45+F47+F49+F51+F53+F55+F57</f>
        <v>4301</v>
      </c>
      <c r="G17" s="11">
        <f>G21+G23+G25+G27+G29+G32+G35+G37+G39+G41+G43+G45+G47+G49+G51+G53+G55+G57</f>
        <v>4116</v>
      </c>
      <c r="H17" s="11">
        <f>H21+H23+H25+H27+H29+H32+H35+H37+H39+H41+H43+H45+H47+H49+H51+H53+H55+H57</f>
        <v>4116</v>
      </c>
      <c r="I17" s="11">
        <f>I21+I23+I25+I27+I29+I32+I35+I37+I39+I41+I43+I45+I47+I49+I51+I53+I55+I57</f>
        <v>3606.9999999999995</v>
      </c>
      <c r="J17" s="10" t="s">
        <v>48</v>
      </c>
    </row>
    <row r="18" spans="1:10" ht="102.75" customHeight="1" x14ac:dyDescent="0.25">
      <c r="A18" s="36"/>
      <c r="B18" s="39"/>
      <c r="C18" s="41"/>
      <c r="D18" s="6" t="s">
        <v>55</v>
      </c>
      <c r="E18" s="11">
        <f t="shared" si="5"/>
        <v>306619.40000000002</v>
      </c>
      <c r="F18" s="11">
        <f>F20+F22+F24+F26+F28+F34+F36+F38+F40+F42+F44+F46+F48+F50+F52+F54+F56+F31</f>
        <v>81717.2</v>
      </c>
      <c r="G18" s="11">
        <f>G20+G22+G24+G26+G28+G34+G36+G38+G40+G42+G44+G46+G48+G50+G52+G54+G56+G31</f>
        <v>78187.099999999991</v>
      </c>
      <c r="H18" s="11">
        <f>H20+H22+H24+H26+H28+H34+H36+H38+H40+H42+H44+H46+H48+H50+H52+H54+H56+H31</f>
        <v>78187</v>
      </c>
      <c r="I18" s="11">
        <f>I20+I22+I24+I26+I28+I34+I36+I38+I40+I42+I44+I46+I48+I50+I52+I54+I56+I31</f>
        <v>68528.100000000006</v>
      </c>
      <c r="J18" s="10" t="s">
        <v>50</v>
      </c>
    </row>
    <row r="19" spans="1:10" ht="148.5" x14ac:dyDescent="0.25">
      <c r="A19" s="36"/>
      <c r="B19" s="39"/>
      <c r="C19" s="41"/>
      <c r="D19" s="6">
        <v>2014</v>
      </c>
      <c r="E19" s="11">
        <f t="shared" si="5"/>
        <v>4000</v>
      </c>
      <c r="F19" s="11">
        <f>F30+F33</f>
        <v>4000</v>
      </c>
      <c r="G19" s="11">
        <f t="shared" ref="G19:I19" si="6">G30+G33</f>
        <v>0</v>
      </c>
      <c r="H19" s="11">
        <f t="shared" si="6"/>
        <v>0</v>
      </c>
      <c r="I19" s="11">
        <f t="shared" si="6"/>
        <v>0</v>
      </c>
      <c r="J19" s="10" t="s">
        <v>112</v>
      </c>
    </row>
    <row r="20" spans="1:10" ht="40.5" customHeight="1" x14ac:dyDescent="0.25">
      <c r="A20" s="36"/>
      <c r="B20" s="39" t="s">
        <v>75</v>
      </c>
      <c r="C20" s="41"/>
      <c r="D20" s="36">
        <v>2014</v>
      </c>
      <c r="E20" s="11">
        <f t="shared" si="5"/>
        <v>16219.14</v>
      </c>
      <c r="F20" s="11">
        <v>16219.14</v>
      </c>
      <c r="G20" s="11"/>
      <c r="H20" s="11"/>
      <c r="I20" s="11"/>
      <c r="J20" s="10" t="s">
        <v>51</v>
      </c>
    </row>
    <row r="21" spans="1:10" ht="33" x14ac:dyDescent="0.25">
      <c r="A21" s="36"/>
      <c r="B21" s="39"/>
      <c r="C21" s="41"/>
      <c r="D21" s="36"/>
      <c r="E21" s="11">
        <f t="shared" si="5"/>
        <v>853.64</v>
      </c>
      <c r="F21" s="11">
        <v>853.64</v>
      </c>
      <c r="G21" s="11"/>
      <c r="H21" s="11"/>
      <c r="I21" s="11"/>
      <c r="J21" s="10" t="s">
        <v>48</v>
      </c>
    </row>
    <row r="22" spans="1:10" ht="42.75" customHeight="1" x14ac:dyDescent="0.25">
      <c r="A22" s="36"/>
      <c r="B22" s="39" t="s">
        <v>76</v>
      </c>
      <c r="C22" s="41"/>
      <c r="D22" s="36" t="s">
        <v>118</v>
      </c>
      <c r="E22" s="11">
        <f t="shared" si="5"/>
        <v>34900.17</v>
      </c>
      <c r="F22" s="11">
        <v>30053.06</v>
      </c>
      <c r="G22" s="11"/>
      <c r="H22" s="11">
        <v>4847.1099999999997</v>
      </c>
      <c r="I22" s="11"/>
      <c r="J22" s="10" t="s">
        <v>51</v>
      </c>
    </row>
    <row r="23" spans="1:10" ht="33" x14ac:dyDescent="0.25">
      <c r="A23" s="36"/>
      <c r="B23" s="39"/>
      <c r="C23" s="41"/>
      <c r="D23" s="36"/>
      <c r="E23" s="11">
        <f t="shared" si="5"/>
        <v>1836.9499999999998</v>
      </c>
      <c r="F23" s="11">
        <v>1581.83</v>
      </c>
      <c r="G23" s="11"/>
      <c r="H23" s="11">
        <v>255.12</v>
      </c>
      <c r="I23" s="11"/>
      <c r="J23" s="10" t="s">
        <v>48</v>
      </c>
    </row>
    <row r="24" spans="1:10" ht="36.75" customHeight="1" x14ac:dyDescent="0.25">
      <c r="A24" s="36"/>
      <c r="B24" s="39" t="s">
        <v>77</v>
      </c>
      <c r="C24" s="41"/>
      <c r="D24" s="36" t="s">
        <v>79</v>
      </c>
      <c r="E24" s="11">
        <f t="shared" si="5"/>
        <v>34961.009999999995</v>
      </c>
      <c r="F24" s="11">
        <v>14841.07</v>
      </c>
      <c r="G24" s="11">
        <v>20119.939999999999</v>
      </c>
      <c r="H24" s="11"/>
      <c r="I24" s="11"/>
      <c r="J24" s="10" t="s">
        <v>51</v>
      </c>
    </row>
    <row r="25" spans="1:10" ht="36.75" customHeight="1" x14ac:dyDescent="0.25">
      <c r="A25" s="36" t="s">
        <v>56</v>
      </c>
      <c r="B25" s="39"/>
      <c r="C25" s="41"/>
      <c r="D25" s="36"/>
      <c r="E25" s="11">
        <f t="shared" si="5"/>
        <v>1840.9499999999998</v>
      </c>
      <c r="F25" s="11">
        <v>781.11</v>
      </c>
      <c r="G25" s="11">
        <v>1059.8399999999999</v>
      </c>
      <c r="H25" s="11"/>
      <c r="I25" s="11"/>
      <c r="J25" s="10" t="s">
        <v>48</v>
      </c>
    </row>
    <row r="26" spans="1:10" ht="36.75" customHeight="1" x14ac:dyDescent="0.25">
      <c r="A26" s="36"/>
      <c r="B26" s="39" t="s">
        <v>78</v>
      </c>
      <c r="C26" s="41"/>
      <c r="D26" s="36" t="s">
        <v>79</v>
      </c>
      <c r="E26" s="11">
        <f t="shared" si="5"/>
        <v>39624.639999999999</v>
      </c>
      <c r="F26" s="11">
        <v>18969.59</v>
      </c>
      <c r="G26" s="11">
        <v>20655.05</v>
      </c>
      <c r="H26" s="11"/>
      <c r="I26" s="11"/>
      <c r="J26" s="10" t="s">
        <v>51</v>
      </c>
    </row>
    <row r="27" spans="1:10" ht="37.5" customHeight="1" x14ac:dyDescent="0.25">
      <c r="A27" s="36"/>
      <c r="B27" s="39"/>
      <c r="C27" s="41"/>
      <c r="D27" s="36"/>
      <c r="E27" s="11">
        <f t="shared" si="5"/>
        <v>2085.5099999999998</v>
      </c>
      <c r="F27" s="11">
        <v>998.4</v>
      </c>
      <c r="G27" s="11">
        <v>1087.1099999999999</v>
      </c>
      <c r="H27" s="11"/>
      <c r="I27" s="11"/>
      <c r="J27" s="10" t="s">
        <v>48</v>
      </c>
    </row>
    <row r="28" spans="1:10" ht="38.25" customHeight="1" x14ac:dyDescent="0.25">
      <c r="A28" s="36"/>
      <c r="B28" s="39" t="s">
        <v>81</v>
      </c>
      <c r="C28" s="41"/>
      <c r="D28" s="36">
        <v>2014</v>
      </c>
      <c r="E28" s="11">
        <f t="shared" si="5"/>
        <v>1634.34</v>
      </c>
      <c r="F28" s="11">
        <v>1634.34</v>
      </c>
      <c r="G28" s="11"/>
      <c r="H28" s="11"/>
      <c r="I28" s="11"/>
      <c r="J28" s="10" t="s">
        <v>51</v>
      </c>
    </row>
    <row r="29" spans="1:10" ht="38.25" customHeight="1" x14ac:dyDescent="0.25">
      <c r="A29" s="36"/>
      <c r="B29" s="39"/>
      <c r="C29" s="41"/>
      <c r="D29" s="36"/>
      <c r="E29" s="11">
        <f t="shared" si="5"/>
        <v>86.02</v>
      </c>
      <c r="F29" s="11">
        <v>86.02</v>
      </c>
      <c r="G29" s="11"/>
      <c r="H29" s="11"/>
      <c r="I29" s="11"/>
      <c r="J29" s="10" t="s">
        <v>48</v>
      </c>
    </row>
    <row r="30" spans="1:10" ht="36" customHeight="1" x14ac:dyDescent="0.25">
      <c r="A30" s="36"/>
      <c r="B30" s="39" t="s">
        <v>82</v>
      </c>
      <c r="C30" s="41"/>
      <c r="D30" s="36" t="s">
        <v>118</v>
      </c>
      <c r="E30" s="11">
        <f t="shared" si="5"/>
        <v>2000</v>
      </c>
      <c r="F30" s="11">
        <v>2000</v>
      </c>
      <c r="G30" s="11"/>
      <c r="H30" s="11"/>
      <c r="I30" s="11"/>
      <c r="J30" s="10" t="s">
        <v>113</v>
      </c>
    </row>
    <row r="31" spans="1:10" ht="39.75" customHeight="1" x14ac:dyDescent="0.25">
      <c r="A31" s="36"/>
      <c r="B31" s="39"/>
      <c r="C31" s="41"/>
      <c r="D31" s="36"/>
      <c r="E31" s="11">
        <f t="shared" si="5"/>
        <v>20778.02</v>
      </c>
      <c r="F31" s="11"/>
      <c r="G31" s="11"/>
      <c r="H31" s="11">
        <v>20778.02</v>
      </c>
      <c r="I31" s="11"/>
      <c r="J31" s="10" t="s">
        <v>51</v>
      </c>
    </row>
    <row r="32" spans="1:10" ht="40.5" customHeight="1" x14ac:dyDescent="0.25">
      <c r="A32" s="36"/>
      <c r="B32" s="39"/>
      <c r="C32" s="41"/>
      <c r="D32" s="36"/>
      <c r="E32" s="11">
        <f t="shared" si="5"/>
        <v>1093.58</v>
      </c>
      <c r="F32" s="11"/>
      <c r="G32" s="11"/>
      <c r="H32" s="11">
        <v>1093.58</v>
      </c>
      <c r="I32" s="11"/>
      <c r="J32" s="10" t="s">
        <v>48</v>
      </c>
    </row>
    <row r="33" spans="1:10" ht="33.75" customHeight="1" x14ac:dyDescent="0.25">
      <c r="A33" s="6"/>
      <c r="B33" s="10" t="s">
        <v>83</v>
      </c>
      <c r="C33" s="41"/>
      <c r="D33" s="6">
        <v>2014</v>
      </c>
      <c r="E33" s="11">
        <f t="shared" si="5"/>
        <v>2000</v>
      </c>
      <c r="F33" s="11">
        <v>2000</v>
      </c>
      <c r="G33" s="11"/>
      <c r="H33" s="11"/>
      <c r="I33" s="11"/>
      <c r="J33" s="26" t="s">
        <v>113</v>
      </c>
    </row>
    <row r="34" spans="1:10" ht="40.5" customHeight="1" x14ac:dyDescent="0.25">
      <c r="A34" s="36"/>
      <c r="B34" s="39" t="s">
        <v>84</v>
      </c>
      <c r="C34" s="41"/>
      <c r="D34" s="36">
        <v>2015</v>
      </c>
      <c r="E34" s="11">
        <f t="shared" si="5"/>
        <v>14180.38</v>
      </c>
      <c r="F34" s="11"/>
      <c r="G34" s="11">
        <v>14180.38</v>
      </c>
      <c r="H34" s="11"/>
      <c r="I34" s="11"/>
      <c r="J34" s="10" t="s">
        <v>51</v>
      </c>
    </row>
    <row r="35" spans="1:10" ht="39.75" customHeight="1" x14ac:dyDescent="0.25">
      <c r="A35" s="36"/>
      <c r="B35" s="39"/>
      <c r="C35" s="41"/>
      <c r="D35" s="36"/>
      <c r="E35" s="11">
        <f t="shared" si="5"/>
        <v>746.33</v>
      </c>
      <c r="F35" s="11"/>
      <c r="G35" s="11">
        <v>746.33</v>
      </c>
      <c r="H35" s="11"/>
      <c r="I35" s="11"/>
      <c r="J35" s="10" t="s">
        <v>48</v>
      </c>
    </row>
    <row r="36" spans="1:10" ht="39.75" customHeight="1" x14ac:dyDescent="0.25">
      <c r="A36" s="36"/>
      <c r="B36" s="39" t="s">
        <v>85</v>
      </c>
      <c r="C36" s="41"/>
      <c r="D36" s="36">
        <v>2015</v>
      </c>
      <c r="E36" s="11">
        <f t="shared" si="5"/>
        <v>23231.73</v>
      </c>
      <c r="F36" s="11"/>
      <c r="G36" s="11">
        <v>23231.73</v>
      </c>
      <c r="H36" s="11"/>
      <c r="I36" s="11"/>
      <c r="J36" s="10" t="s">
        <v>51</v>
      </c>
    </row>
    <row r="37" spans="1:10" ht="39" customHeight="1" x14ac:dyDescent="0.25">
      <c r="A37" s="36" t="s">
        <v>59</v>
      </c>
      <c r="B37" s="39"/>
      <c r="C37" s="41"/>
      <c r="D37" s="36"/>
      <c r="E37" s="11">
        <f t="shared" si="5"/>
        <v>1222.72</v>
      </c>
      <c r="F37" s="11"/>
      <c r="G37" s="11">
        <v>1222.72</v>
      </c>
      <c r="H37" s="11"/>
      <c r="I37" s="11"/>
      <c r="J37" s="10" t="s">
        <v>48</v>
      </c>
    </row>
    <row r="38" spans="1:10" ht="39" customHeight="1" x14ac:dyDescent="0.25">
      <c r="A38" s="36"/>
      <c r="B38" s="39" t="s">
        <v>86</v>
      </c>
      <c r="C38" s="41"/>
      <c r="D38" s="36">
        <v>2016</v>
      </c>
      <c r="E38" s="11">
        <f t="shared" si="5"/>
        <v>33793.68</v>
      </c>
      <c r="F38" s="11"/>
      <c r="G38" s="11"/>
      <c r="H38" s="11">
        <v>33793.68</v>
      </c>
      <c r="I38" s="11"/>
      <c r="J38" s="10" t="s">
        <v>51</v>
      </c>
    </row>
    <row r="39" spans="1:10" ht="42.75" customHeight="1" x14ac:dyDescent="0.25">
      <c r="A39" s="36"/>
      <c r="B39" s="39" t="s">
        <v>60</v>
      </c>
      <c r="C39" s="41"/>
      <c r="D39" s="36"/>
      <c r="E39" s="11">
        <f t="shared" si="5"/>
        <v>1779.5</v>
      </c>
      <c r="F39" s="11"/>
      <c r="G39" s="11"/>
      <c r="H39" s="11">
        <v>1779.5</v>
      </c>
      <c r="I39" s="11"/>
      <c r="J39" s="10" t="s">
        <v>48</v>
      </c>
    </row>
    <row r="40" spans="1:10" ht="33" x14ac:dyDescent="0.25">
      <c r="A40" s="36"/>
      <c r="B40" s="39" t="s">
        <v>89</v>
      </c>
      <c r="C40" s="41"/>
      <c r="D40" s="36">
        <v>2016</v>
      </c>
      <c r="E40" s="11">
        <f t="shared" si="5"/>
        <v>18768.189999999999</v>
      </c>
      <c r="F40" s="11"/>
      <c r="G40" s="11"/>
      <c r="H40" s="11">
        <v>18768.189999999999</v>
      </c>
      <c r="I40" s="11"/>
      <c r="J40" s="10" t="s">
        <v>51</v>
      </c>
    </row>
    <row r="41" spans="1:10" ht="36.75" customHeight="1" x14ac:dyDescent="0.25">
      <c r="A41" s="36"/>
      <c r="B41" s="39"/>
      <c r="C41" s="41"/>
      <c r="D41" s="36" t="s">
        <v>55</v>
      </c>
      <c r="E41" s="11">
        <f t="shared" si="5"/>
        <v>987.8</v>
      </c>
      <c r="F41" s="11"/>
      <c r="G41" s="11"/>
      <c r="H41" s="11">
        <v>987.8</v>
      </c>
      <c r="I41" s="11"/>
      <c r="J41" s="10" t="s">
        <v>48</v>
      </c>
    </row>
    <row r="42" spans="1:10" ht="39.75" customHeight="1" x14ac:dyDescent="0.25">
      <c r="A42" s="36"/>
      <c r="B42" s="39" t="s">
        <v>80</v>
      </c>
      <c r="C42" s="41"/>
      <c r="D42" s="36">
        <v>2017</v>
      </c>
      <c r="E42" s="11">
        <f t="shared" si="5"/>
        <v>11362.39</v>
      </c>
      <c r="F42" s="11"/>
      <c r="G42" s="11"/>
      <c r="H42" s="11"/>
      <c r="I42" s="11">
        <v>11362.39</v>
      </c>
      <c r="J42" s="10" t="s">
        <v>51</v>
      </c>
    </row>
    <row r="43" spans="1:10" ht="35.25" customHeight="1" x14ac:dyDescent="0.25">
      <c r="A43" s="36"/>
      <c r="B43" s="39"/>
      <c r="C43" s="41"/>
      <c r="D43" s="36"/>
      <c r="E43" s="11">
        <f t="shared" si="5"/>
        <v>598.25</v>
      </c>
      <c r="F43" s="11"/>
      <c r="G43" s="11"/>
      <c r="H43" s="11"/>
      <c r="I43" s="11">
        <v>598.25</v>
      </c>
      <c r="J43" s="10" t="s">
        <v>48</v>
      </c>
    </row>
    <row r="44" spans="1:10" ht="43.5" customHeight="1" x14ac:dyDescent="0.25">
      <c r="A44" s="36"/>
      <c r="B44" s="39" t="s">
        <v>87</v>
      </c>
      <c r="C44" s="41"/>
      <c r="D44" s="36">
        <v>2017</v>
      </c>
      <c r="E44" s="11">
        <f t="shared" si="5"/>
        <v>6766</v>
      </c>
      <c r="F44" s="11"/>
      <c r="G44" s="11"/>
      <c r="H44" s="11"/>
      <c r="I44" s="11">
        <v>6766</v>
      </c>
      <c r="J44" s="10" t="s">
        <v>51</v>
      </c>
    </row>
    <row r="45" spans="1:10" ht="40.5" customHeight="1" x14ac:dyDescent="0.25">
      <c r="A45" s="36"/>
      <c r="B45" s="39"/>
      <c r="C45" s="41"/>
      <c r="D45" s="36"/>
      <c r="E45" s="11">
        <f t="shared" si="5"/>
        <v>356.1</v>
      </c>
      <c r="F45" s="11"/>
      <c r="G45" s="11"/>
      <c r="H45" s="11"/>
      <c r="I45" s="11">
        <v>356.1</v>
      </c>
      <c r="J45" s="10" t="s">
        <v>48</v>
      </c>
    </row>
    <row r="46" spans="1:10" ht="36" customHeight="1" x14ac:dyDescent="0.25">
      <c r="A46" s="36"/>
      <c r="B46" s="39" t="s">
        <v>88</v>
      </c>
      <c r="C46" s="41"/>
      <c r="D46" s="36">
        <v>2017</v>
      </c>
      <c r="E46" s="11">
        <f t="shared" si="5"/>
        <v>9141.99</v>
      </c>
      <c r="F46" s="11"/>
      <c r="G46" s="11"/>
      <c r="H46" s="11"/>
      <c r="I46" s="11">
        <v>9141.99</v>
      </c>
      <c r="J46" s="10" t="s">
        <v>51</v>
      </c>
    </row>
    <row r="47" spans="1:10" ht="33" x14ac:dyDescent="0.25">
      <c r="A47" s="36"/>
      <c r="B47" s="39"/>
      <c r="C47" s="41"/>
      <c r="D47" s="36"/>
      <c r="E47" s="11">
        <f t="shared" si="5"/>
        <v>481.16</v>
      </c>
      <c r="F47" s="11"/>
      <c r="G47" s="11"/>
      <c r="H47" s="11"/>
      <c r="I47" s="11">
        <v>481.16</v>
      </c>
      <c r="J47" s="10" t="s">
        <v>48</v>
      </c>
    </row>
    <row r="48" spans="1:10" ht="37.5" customHeight="1" x14ac:dyDescent="0.25">
      <c r="A48" s="36"/>
      <c r="B48" s="39" t="s">
        <v>90</v>
      </c>
      <c r="C48" s="41"/>
      <c r="D48" s="36">
        <v>2017</v>
      </c>
      <c r="E48" s="11">
        <f t="shared" si="5"/>
        <v>9682.48</v>
      </c>
      <c r="F48" s="11"/>
      <c r="G48" s="11"/>
      <c r="H48" s="11"/>
      <c r="I48" s="11">
        <v>9682.48</v>
      </c>
      <c r="J48" s="10" t="s">
        <v>51</v>
      </c>
    </row>
    <row r="49" spans="1:10" ht="37.5" customHeight="1" x14ac:dyDescent="0.25">
      <c r="A49" s="36"/>
      <c r="B49" s="39"/>
      <c r="C49" s="41"/>
      <c r="D49" s="36"/>
      <c r="E49" s="11">
        <f t="shared" si="5"/>
        <v>509.61</v>
      </c>
      <c r="F49" s="11"/>
      <c r="G49" s="11"/>
      <c r="H49" s="11"/>
      <c r="I49" s="11">
        <v>509.61</v>
      </c>
      <c r="J49" s="10" t="s">
        <v>48</v>
      </c>
    </row>
    <row r="50" spans="1:10" ht="37.5" customHeight="1" x14ac:dyDescent="0.25">
      <c r="A50" s="36"/>
      <c r="B50" s="39" t="s">
        <v>91</v>
      </c>
      <c r="C50" s="41"/>
      <c r="D50" s="36">
        <v>2017</v>
      </c>
      <c r="E50" s="11">
        <f t="shared" si="5"/>
        <v>3840.25</v>
      </c>
      <c r="F50" s="11"/>
      <c r="G50" s="11"/>
      <c r="H50" s="11"/>
      <c r="I50" s="11">
        <v>3840.25</v>
      </c>
      <c r="J50" s="10" t="s">
        <v>51</v>
      </c>
    </row>
    <row r="51" spans="1:10" ht="37.5" customHeight="1" x14ac:dyDescent="0.25">
      <c r="A51" s="36"/>
      <c r="B51" s="39"/>
      <c r="C51" s="41"/>
      <c r="D51" s="36"/>
      <c r="E51" s="11">
        <f t="shared" si="5"/>
        <v>202.12</v>
      </c>
      <c r="F51" s="11"/>
      <c r="G51" s="11"/>
      <c r="H51" s="11"/>
      <c r="I51" s="11">
        <v>202.12</v>
      </c>
      <c r="J51" s="10" t="s">
        <v>48</v>
      </c>
    </row>
    <row r="52" spans="1:10" ht="37.5" customHeight="1" x14ac:dyDescent="0.25">
      <c r="A52" s="36"/>
      <c r="B52" s="39" t="s">
        <v>92</v>
      </c>
      <c r="C52" s="41"/>
      <c r="D52" s="36">
        <v>2017</v>
      </c>
      <c r="E52" s="11">
        <f t="shared" si="5"/>
        <v>8002.04</v>
      </c>
      <c r="F52" s="11"/>
      <c r="G52" s="11"/>
      <c r="H52" s="11"/>
      <c r="I52" s="11">
        <v>8002.04</v>
      </c>
      <c r="J52" s="10" t="s">
        <v>51</v>
      </c>
    </row>
    <row r="53" spans="1:10" ht="37.5" customHeight="1" x14ac:dyDescent="0.25">
      <c r="A53" s="36"/>
      <c r="B53" s="39"/>
      <c r="C53" s="41"/>
      <c r="D53" s="36"/>
      <c r="E53" s="11">
        <f t="shared" si="5"/>
        <v>421.16</v>
      </c>
      <c r="F53" s="11"/>
      <c r="G53" s="11"/>
      <c r="H53" s="11"/>
      <c r="I53" s="11">
        <v>421.16</v>
      </c>
      <c r="J53" s="10" t="s">
        <v>48</v>
      </c>
    </row>
    <row r="54" spans="1:10" ht="37.5" customHeight="1" x14ac:dyDescent="0.25">
      <c r="A54" s="36"/>
      <c r="B54" s="39" t="s">
        <v>93</v>
      </c>
      <c r="C54" s="41"/>
      <c r="D54" s="36">
        <v>2017</v>
      </c>
      <c r="E54" s="11">
        <f t="shared" si="5"/>
        <v>8820.59</v>
      </c>
      <c r="F54" s="11"/>
      <c r="G54" s="11"/>
      <c r="H54" s="11"/>
      <c r="I54" s="11">
        <v>8820.59</v>
      </c>
      <c r="J54" s="10" t="s">
        <v>51</v>
      </c>
    </row>
    <row r="55" spans="1:10" ht="37.5" customHeight="1" x14ac:dyDescent="0.25">
      <c r="A55" s="36"/>
      <c r="B55" s="39"/>
      <c r="C55" s="41"/>
      <c r="D55" s="36"/>
      <c r="E55" s="11">
        <f t="shared" si="5"/>
        <v>464.25</v>
      </c>
      <c r="F55" s="11"/>
      <c r="G55" s="11"/>
      <c r="H55" s="11"/>
      <c r="I55" s="11">
        <v>464.25</v>
      </c>
      <c r="J55" s="10" t="s">
        <v>48</v>
      </c>
    </row>
    <row r="56" spans="1:10" ht="37.5" customHeight="1" x14ac:dyDescent="0.25">
      <c r="A56" s="36"/>
      <c r="B56" s="39" t="s">
        <v>94</v>
      </c>
      <c r="C56" s="41"/>
      <c r="D56" s="36">
        <v>2017</v>
      </c>
      <c r="E56" s="11">
        <f t="shared" si="5"/>
        <v>10912.36</v>
      </c>
      <c r="F56" s="11"/>
      <c r="G56" s="11"/>
      <c r="H56" s="11"/>
      <c r="I56" s="11">
        <v>10912.36</v>
      </c>
      <c r="J56" s="10" t="s">
        <v>51</v>
      </c>
    </row>
    <row r="57" spans="1:10" ht="37.5" customHeight="1" x14ac:dyDescent="0.25">
      <c r="A57" s="36"/>
      <c r="B57" s="39"/>
      <c r="C57" s="42"/>
      <c r="D57" s="36"/>
      <c r="E57" s="11">
        <f t="shared" si="5"/>
        <v>574.35</v>
      </c>
      <c r="F57" s="11"/>
      <c r="G57" s="11"/>
      <c r="H57" s="11"/>
      <c r="I57" s="11">
        <v>574.35</v>
      </c>
      <c r="J57" s="10" t="s">
        <v>48</v>
      </c>
    </row>
    <row r="58" spans="1:10" ht="37.5" customHeight="1" x14ac:dyDescent="0.25">
      <c r="A58" s="36" t="s">
        <v>49</v>
      </c>
      <c r="B58" s="39" t="s">
        <v>95</v>
      </c>
      <c r="C58" s="40" t="s">
        <v>120</v>
      </c>
      <c r="D58" s="36">
        <v>2014</v>
      </c>
      <c r="E58" s="11">
        <f t="shared" ref="E58:E60" si="7">F58+G58+H58+I58</f>
        <v>39016.5</v>
      </c>
      <c r="F58" s="11">
        <f>F59+F60</f>
        <v>39016.5</v>
      </c>
      <c r="G58" s="11">
        <f t="shared" ref="G58:I58" si="8">G59+G60</f>
        <v>0</v>
      </c>
      <c r="H58" s="11">
        <f t="shared" si="8"/>
        <v>0</v>
      </c>
      <c r="I58" s="11">
        <f t="shared" si="8"/>
        <v>0</v>
      </c>
      <c r="J58" s="10" t="s">
        <v>41</v>
      </c>
    </row>
    <row r="59" spans="1:10" ht="37.5" customHeight="1" x14ac:dyDescent="0.25">
      <c r="A59" s="36"/>
      <c r="B59" s="39"/>
      <c r="C59" s="41"/>
      <c r="D59" s="36"/>
      <c r="E59" s="11">
        <f t="shared" si="7"/>
        <v>38630</v>
      </c>
      <c r="F59" s="11">
        <v>38630</v>
      </c>
      <c r="G59" s="11"/>
      <c r="H59" s="11"/>
      <c r="I59" s="11"/>
      <c r="J59" s="26" t="s">
        <v>113</v>
      </c>
    </row>
    <row r="60" spans="1:10" ht="37.5" customHeight="1" x14ac:dyDescent="0.25">
      <c r="A60" s="36"/>
      <c r="B60" s="39"/>
      <c r="C60" s="42"/>
      <c r="D60" s="36"/>
      <c r="E60" s="11">
        <f t="shared" si="7"/>
        <v>386.5</v>
      </c>
      <c r="F60" s="11">
        <f>187.7+198.8</f>
        <v>386.5</v>
      </c>
      <c r="G60" s="11"/>
      <c r="H60" s="11"/>
      <c r="I60" s="11"/>
      <c r="J60" s="10" t="s">
        <v>48</v>
      </c>
    </row>
    <row r="61" spans="1:10" ht="42.75" customHeight="1" x14ac:dyDescent="0.25">
      <c r="A61" s="36" t="s">
        <v>110</v>
      </c>
      <c r="B61" s="39" t="s">
        <v>124</v>
      </c>
      <c r="C61" s="40" t="s">
        <v>120</v>
      </c>
      <c r="D61" s="36">
        <v>2014</v>
      </c>
      <c r="E61" s="11">
        <f t="shared" ref="E61:E62" si="9">F61+G61+H61+I61</f>
        <v>3800</v>
      </c>
      <c r="F61" s="11">
        <f>F62</f>
        <v>3800</v>
      </c>
      <c r="G61" s="11">
        <f t="shared" ref="G61:I63" si="10">G62</f>
        <v>0</v>
      </c>
      <c r="H61" s="11">
        <f t="shared" si="10"/>
        <v>0</v>
      </c>
      <c r="I61" s="11">
        <f t="shared" si="10"/>
        <v>0</v>
      </c>
      <c r="J61" s="21" t="s">
        <v>41</v>
      </c>
    </row>
    <row r="62" spans="1:10" ht="46.5" customHeight="1" x14ac:dyDescent="0.25">
      <c r="A62" s="36"/>
      <c r="B62" s="39"/>
      <c r="C62" s="42"/>
      <c r="D62" s="36"/>
      <c r="E62" s="11">
        <f t="shared" si="9"/>
        <v>3800</v>
      </c>
      <c r="F62" s="11">
        <v>3800</v>
      </c>
      <c r="G62" s="11"/>
      <c r="H62" s="11"/>
      <c r="I62" s="11"/>
      <c r="J62" s="26" t="s">
        <v>113</v>
      </c>
    </row>
    <row r="63" spans="1:10" ht="51.75" customHeight="1" x14ac:dyDescent="0.25">
      <c r="A63" s="36" t="s">
        <v>111</v>
      </c>
      <c r="B63" s="39" t="s">
        <v>119</v>
      </c>
      <c r="C63" s="40" t="s">
        <v>120</v>
      </c>
      <c r="D63" s="36">
        <v>2014</v>
      </c>
      <c r="E63" s="11">
        <f t="shared" ref="E63:E64" si="11">F63+G63+H63+I63</f>
        <v>3614</v>
      </c>
      <c r="F63" s="11">
        <f>F64</f>
        <v>3614</v>
      </c>
      <c r="G63" s="11">
        <f t="shared" si="10"/>
        <v>0</v>
      </c>
      <c r="H63" s="11">
        <f t="shared" si="10"/>
        <v>0</v>
      </c>
      <c r="I63" s="11">
        <f t="shared" si="10"/>
        <v>0</v>
      </c>
      <c r="J63" s="25" t="s">
        <v>41</v>
      </c>
    </row>
    <row r="64" spans="1:10" ht="48.75" customHeight="1" x14ac:dyDescent="0.25">
      <c r="A64" s="36"/>
      <c r="B64" s="39"/>
      <c r="C64" s="42"/>
      <c r="D64" s="36"/>
      <c r="E64" s="11">
        <f t="shared" si="11"/>
        <v>3614</v>
      </c>
      <c r="F64" s="11">
        <v>3614</v>
      </c>
      <c r="G64" s="11"/>
      <c r="H64" s="11"/>
      <c r="I64" s="11"/>
      <c r="J64" s="26" t="s">
        <v>113</v>
      </c>
    </row>
    <row r="65" spans="1:10" ht="30.75" customHeight="1" x14ac:dyDescent="0.25">
      <c r="A65" s="36"/>
      <c r="B65" s="35" t="s">
        <v>70</v>
      </c>
      <c r="C65" s="40"/>
      <c r="D65" s="36" t="s">
        <v>55</v>
      </c>
      <c r="E65" s="11">
        <f>F65+G65+H65+I65</f>
        <v>373189.9</v>
      </c>
      <c r="F65" s="11">
        <f>F66+F67+F68</f>
        <v>136448.70000000001</v>
      </c>
      <c r="G65" s="11">
        <f t="shared" ref="G65:I65" si="12">G66+G67+G68</f>
        <v>82303.099999999991</v>
      </c>
      <c r="H65" s="11">
        <f t="shared" si="12"/>
        <v>82303</v>
      </c>
      <c r="I65" s="11">
        <f t="shared" si="12"/>
        <v>72135.100000000006</v>
      </c>
      <c r="J65" s="10" t="s">
        <v>41</v>
      </c>
    </row>
    <row r="66" spans="1:10" ht="37.5" customHeight="1" x14ac:dyDescent="0.25">
      <c r="A66" s="36"/>
      <c r="B66" s="35"/>
      <c r="C66" s="41"/>
      <c r="D66" s="36"/>
      <c r="E66" s="11">
        <f t="shared" ref="E66:E67" si="13">F66+G66+H66+I66</f>
        <v>16526.5</v>
      </c>
      <c r="F66" s="11">
        <f>F60+F17</f>
        <v>4687.5</v>
      </c>
      <c r="G66" s="11">
        <f>G60+G17</f>
        <v>4116</v>
      </c>
      <c r="H66" s="11">
        <f>H60+H17</f>
        <v>4116</v>
      </c>
      <c r="I66" s="11">
        <f>I60+I17</f>
        <v>3606.9999999999995</v>
      </c>
      <c r="J66" s="10" t="s">
        <v>48</v>
      </c>
    </row>
    <row r="67" spans="1:10" ht="37.5" customHeight="1" x14ac:dyDescent="0.25">
      <c r="A67" s="36"/>
      <c r="B67" s="35"/>
      <c r="C67" s="41"/>
      <c r="D67" s="36"/>
      <c r="E67" s="11">
        <f t="shared" si="13"/>
        <v>306619.40000000002</v>
      </c>
      <c r="F67" s="11">
        <f>F18</f>
        <v>81717.2</v>
      </c>
      <c r="G67" s="11">
        <f>G18</f>
        <v>78187.099999999991</v>
      </c>
      <c r="H67" s="11">
        <f>H18</f>
        <v>78187</v>
      </c>
      <c r="I67" s="11">
        <f>I18</f>
        <v>68528.100000000006</v>
      </c>
      <c r="J67" s="10" t="s">
        <v>51</v>
      </c>
    </row>
    <row r="68" spans="1:10" ht="37.5" customHeight="1" x14ac:dyDescent="0.25">
      <c r="A68" s="36"/>
      <c r="B68" s="35"/>
      <c r="C68" s="42"/>
      <c r="D68" s="36"/>
      <c r="E68" s="11">
        <f>F68+G68+H68+I68</f>
        <v>50044</v>
      </c>
      <c r="F68" s="11">
        <f>F59+F19+F64+F62</f>
        <v>50044</v>
      </c>
      <c r="G68" s="11">
        <f>G59+G19</f>
        <v>0</v>
      </c>
      <c r="H68" s="11">
        <f>H59+H19</f>
        <v>0</v>
      </c>
      <c r="I68" s="11">
        <f>I59+I19</f>
        <v>0</v>
      </c>
      <c r="J68" s="26" t="s">
        <v>113</v>
      </c>
    </row>
    <row r="69" spans="1:10" ht="21" customHeight="1" x14ac:dyDescent="0.25">
      <c r="A69" s="38" t="s">
        <v>96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0.75" customHeight="1" x14ac:dyDescent="0.25">
      <c r="A70" s="6" t="s">
        <v>52</v>
      </c>
      <c r="B70" s="10" t="s">
        <v>98</v>
      </c>
      <c r="C70" s="2" t="s">
        <v>109</v>
      </c>
      <c r="D70" s="6" t="s">
        <v>55</v>
      </c>
      <c r="E70" s="11">
        <f t="shared" ref="E70:E73" si="14">F70+G70+H70+I70</f>
        <v>403937.19999999995</v>
      </c>
      <c r="F70" s="11">
        <f>107518.4+326.4</f>
        <v>107844.79999999999</v>
      </c>
      <c r="G70" s="11">
        <v>93918.1</v>
      </c>
      <c r="H70" s="11">
        <v>98874.7</v>
      </c>
      <c r="I70" s="11">
        <v>103299.6</v>
      </c>
      <c r="J70" s="10" t="s">
        <v>48</v>
      </c>
    </row>
    <row r="71" spans="1:10" ht="57" customHeight="1" x14ac:dyDescent="0.25">
      <c r="A71" s="6" t="s">
        <v>53</v>
      </c>
      <c r="B71" s="10" t="s">
        <v>97</v>
      </c>
      <c r="C71" s="19" t="s">
        <v>54</v>
      </c>
      <c r="D71" s="6" t="s">
        <v>55</v>
      </c>
      <c r="E71" s="11">
        <f t="shared" si="14"/>
        <v>12084.400000000001</v>
      </c>
      <c r="F71" s="11">
        <v>2668.5</v>
      </c>
      <c r="G71" s="11">
        <v>2957.6</v>
      </c>
      <c r="H71" s="11">
        <v>3135.1</v>
      </c>
      <c r="I71" s="11">
        <v>3323.2</v>
      </c>
      <c r="J71" s="10" t="s">
        <v>48</v>
      </c>
    </row>
    <row r="72" spans="1:10" ht="49.5" x14ac:dyDescent="0.25">
      <c r="A72" s="6" t="s">
        <v>57</v>
      </c>
      <c r="B72" s="10" t="s">
        <v>99</v>
      </c>
      <c r="C72" s="19" t="s">
        <v>54</v>
      </c>
      <c r="D72" s="6" t="s">
        <v>55</v>
      </c>
      <c r="E72" s="11">
        <f t="shared" si="14"/>
        <v>906.59999999999991</v>
      </c>
      <c r="F72" s="11">
        <v>197</v>
      </c>
      <c r="G72" s="11">
        <v>216.4</v>
      </c>
      <c r="H72" s="11">
        <v>237.7</v>
      </c>
      <c r="I72" s="11">
        <v>255.5</v>
      </c>
      <c r="J72" s="10" t="s">
        <v>48</v>
      </c>
    </row>
    <row r="73" spans="1:10" ht="49.5" x14ac:dyDescent="0.25">
      <c r="A73" s="6" t="s">
        <v>58</v>
      </c>
      <c r="B73" s="10" t="s">
        <v>100</v>
      </c>
      <c r="C73" s="19" t="s">
        <v>54</v>
      </c>
      <c r="D73" s="6" t="s">
        <v>79</v>
      </c>
      <c r="E73" s="11">
        <f t="shared" si="14"/>
        <v>1709.8</v>
      </c>
      <c r="F73" s="11">
        <v>676.8</v>
      </c>
      <c r="G73" s="11">
        <v>1033</v>
      </c>
      <c r="H73" s="11"/>
      <c r="I73" s="11"/>
      <c r="J73" s="10" t="s">
        <v>48</v>
      </c>
    </row>
    <row r="74" spans="1:10" ht="43.5" customHeight="1" x14ac:dyDescent="0.25">
      <c r="A74" s="6"/>
      <c r="B74" s="6" t="s">
        <v>101</v>
      </c>
      <c r="C74" s="16"/>
      <c r="D74" s="6"/>
      <c r="E74" s="11">
        <f>E70+E71+E72+E73</f>
        <v>418637.99999999994</v>
      </c>
      <c r="F74" s="11">
        <f t="shared" ref="F74:I74" si="15">F70+F71+F72+F73</f>
        <v>111387.09999999999</v>
      </c>
      <c r="G74" s="11">
        <f t="shared" si="15"/>
        <v>98125.1</v>
      </c>
      <c r="H74" s="11">
        <f t="shared" si="15"/>
        <v>102247.5</v>
      </c>
      <c r="I74" s="11">
        <f t="shared" si="15"/>
        <v>106878.3</v>
      </c>
      <c r="J74" s="10" t="s">
        <v>48</v>
      </c>
    </row>
    <row r="75" spans="1:10" ht="45" customHeight="1" x14ac:dyDescent="0.25">
      <c r="A75" s="36"/>
      <c r="B75" s="36" t="s">
        <v>102</v>
      </c>
      <c r="C75" s="37"/>
      <c r="D75" s="36"/>
      <c r="E75" s="11">
        <f>F75+G75+H75+I75</f>
        <v>791827.9</v>
      </c>
      <c r="F75" s="11">
        <f>F76+F77+F78</f>
        <v>247835.8</v>
      </c>
      <c r="G75" s="11">
        <f t="shared" ref="G75:I75" si="16">G76+G77+G78</f>
        <v>180428.2</v>
      </c>
      <c r="H75" s="11">
        <f t="shared" si="16"/>
        <v>184550.5</v>
      </c>
      <c r="I75" s="11">
        <f t="shared" si="16"/>
        <v>179013.40000000002</v>
      </c>
      <c r="J75" s="10" t="s">
        <v>41</v>
      </c>
    </row>
    <row r="76" spans="1:10" ht="52.5" customHeight="1" x14ac:dyDescent="0.25">
      <c r="A76" s="36"/>
      <c r="B76" s="36"/>
      <c r="C76" s="37"/>
      <c r="D76" s="36"/>
      <c r="E76" s="11">
        <f t="shared" ref="E76:E78" si="17">F76+G76+H76+I76</f>
        <v>435164.5</v>
      </c>
      <c r="F76" s="11">
        <f>F74+F66</f>
        <v>116074.59999999999</v>
      </c>
      <c r="G76" s="11">
        <f t="shared" ref="G76:I76" si="18">G74+G66</f>
        <v>102241.1</v>
      </c>
      <c r="H76" s="11">
        <f t="shared" si="18"/>
        <v>106363.5</v>
      </c>
      <c r="I76" s="11">
        <f t="shared" si="18"/>
        <v>110485.3</v>
      </c>
      <c r="J76" s="10" t="s">
        <v>48</v>
      </c>
    </row>
    <row r="77" spans="1:10" ht="48" customHeight="1" x14ac:dyDescent="0.25">
      <c r="A77" s="36"/>
      <c r="B77" s="36"/>
      <c r="C77" s="37"/>
      <c r="D77" s="36"/>
      <c r="E77" s="11">
        <f t="shared" si="17"/>
        <v>306619.40000000002</v>
      </c>
      <c r="F77" s="11">
        <f>F67</f>
        <v>81717.2</v>
      </c>
      <c r="G77" s="11">
        <f t="shared" ref="G77:I77" si="19">G67</f>
        <v>78187.099999999991</v>
      </c>
      <c r="H77" s="11">
        <f t="shared" si="19"/>
        <v>78187</v>
      </c>
      <c r="I77" s="11">
        <f t="shared" si="19"/>
        <v>68528.100000000006</v>
      </c>
      <c r="J77" s="10" t="s">
        <v>51</v>
      </c>
    </row>
    <row r="78" spans="1:10" ht="48.75" customHeight="1" x14ac:dyDescent="0.25">
      <c r="A78" s="36"/>
      <c r="B78" s="36"/>
      <c r="C78" s="37"/>
      <c r="D78" s="36"/>
      <c r="E78" s="11">
        <f t="shared" si="17"/>
        <v>50044</v>
      </c>
      <c r="F78" s="11">
        <f>F68</f>
        <v>50044</v>
      </c>
      <c r="G78" s="11">
        <f t="shared" ref="G78:I78" si="20">G68</f>
        <v>0</v>
      </c>
      <c r="H78" s="11">
        <f t="shared" si="20"/>
        <v>0</v>
      </c>
      <c r="I78" s="11">
        <f t="shared" si="20"/>
        <v>0</v>
      </c>
      <c r="J78" s="26" t="s">
        <v>113</v>
      </c>
    </row>
    <row r="79" spans="1:10" ht="39.75" customHeight="1" x14ac:dyDescent="0.25">
      <c r="A79" s="36"/>
      <c r="B79" s="36" t="s">
        <v>103</v>
      </c>
      <c r="C79" s="37"/>
      <c r="D79" s="36" t="s">
        <v>55</v>
      </c>
      <c r="E79" s="11">
        <f>F79+G79+H79+I79</f>
        <v>885053.8</v>
      </c>
      <c r="F79" s="11">
        <f>F80+F81+F82</f>
        <v>269177.5</v>
      </c>
      <c r="G79" s="11">
        <f t="shared" ref="G79" si="21">G80+G81+G82</f>
        <v>203007.7</v>
      </c>
      <c r="H79" s="11">
        <f t="shared" ref="H79" si="22">H80+H81+H82</f>
        <v>208484.8</v>
      </c>
      <c r="I79" s="11">
        <f t="shared" ref="I79" si="23">I80+I81+I82</f>
        <v>204383.80000000002</v>
      </c>
      <c r="J79" s="10" t="s">
        <v>41</v>
      </c>
    </row>
    <row r="80" spans="1:10" ht="47.25" customHeight="1" x14ac:dyDescent="0.25">
      <c r="A80" s="36"/>
      <c r="B80" s="36"/>
      <c r="C80" s="37"/>
      <c r="D80" s="36"/>
      <c r="E80" s="11">
        <f t="shared" ref="E80:E82" si="24">F80+G80+H80+I80</f>
        <v>528390.40000000002</v>
      </c>
      <c r="F80" s="11">
        <f>F76+F13</f>
        <v>137416.29999999999</v>
      </c>
      <c r="G80" s="11">
        <f>G76+G13</f>
        <v>124820.6</v>
      </c>
      <c r="H80" s="11">
        <f>H76+H13</f>
        <v>130297.8</v>
      </c>
      <c r="I80" s="11">
        <f>I76+I13</f>
        <v>135855.70000000001</v>
      </c>
      <c r="J80" s="10" t="s">
        <v>48</v>
      </c>
    </row>
    <row r="81" spans="1:10" ht="45" customHeight="1" x14ac:dyDescent="0.25">
      <c r="A81" s="36"/>
      <c r="B81" s="36"/>
      <c r="C81" s="37"/>
      <c r="D81" s="36"/>
      <c r="E81" s="11">
        <f t="shared" si="24"/>
        <v>306619.40000000002</v>
      </c>
      <c r="F81" s="11">
        <f>F77</f>
        <v>81717.2</v>
      </c>
      <c r="G81" s="11">
        <f t="shared" ref="G81:I81" si="25">G77</f>
        <v>78187.099999999991</v>
      </c>
      <c r="H81" s="11">
        <f t="shared" si="25"/>
        <v>78187</v>
      </c>
      <c r="I81" s="11">
        <f t="shared" si="25"/>
        <v>68528.100000000006</v>
      </c>
      <c r="J81" s="10" t="s">
        <v>51</v>
      </c>
    </row>
    <row r="82" spans="1:10" ht="48.75" customHeight="1" x14ac:dyDescent="0.25">
      <c r="A82" s="36"/>
      <c r="B82" s="36"/>
      <c r="C82" s="37"/>
      <c r="D82" s="36"/>
      <c r="E82" s="11">
        <f t="shared" si="24"/>
        <v>50044</v>
      </c>
      <c r="F82" s="11">
        <f>F78</f>
        <v>50044</v>
      </c>
      <c r="G82" s="11">
        <f t="shared" ref="G82:I82" si="26">G78</f>
        <v>0</v>
      </c>
      <c r="H82" s="11">
        <f t="shared" si="26"/>
        <v>0</v>
      </c>
      <c r="I82" s="11">
        <f t="shared" si="26"/>
        <v>0</v>
      </c>
      <c r="J82" s="26" t="s">
        <v>113</v>
      </c>
    </row>
    <row r="83" spans="1:10" ht="33.75" customHeight="1" x14ac:dyDescent="0.25">
      <c r="A83" s="36"/>
      <c r="B83" s="36" t="s">
        <v>61</v>
      </c>
      <c r="C83" s="35" t="s">
        <v>105</v>
      </c>
      <c r="D83" s="36" t="s">
        <v>55</v>
      </c>
      <c r="E83" s="11">
        <f>F83+G83+H83+I83</f>
        <v>403937.19999999995</v>
      </c>
      <c r="F83" s="11">
        <f>F84</f>
        <v>107844.79999999999</v>
      </c>
      <c r="G83" s="11">
        <f t="shared" ref="G83:I83" si="27">G84</f>
        <v>93918.1</v>
      </c>
      <c r="H83" s="11">
        <f t="shared" si="27"/>
        <v>98874.7</v>
      </c>
      <c r="I83" s="11">
        <f t="shared" si="27"/>
        <v>103299.6</v>
      </c>
      <c r="J83" s="10" t="s">
        <v>41</v>
      </c>
    </row>
    <row r="84" spans="1:10" ht="57.75" customHeight="1" x14ac:dyDescent="0.25">
      <c r="A84" s="36"/>
      <c r="B84" s="36"/>
      <c r="C84" s="35"/>
      <c r="D84" s="36"/>
      <c r="E84" s="11">
        <f>F84+G84+H84+I84</f>
        <v>403937.19999999995</v>
      </c>
      <c r="F84" s="11">
        <f>F70</f>
        <v>107844.79999999999</v>
      </c>
      <c r="G84" s="11">
        <f t="shared" ref="G84:I84" si="28">G70</f>
        <v>93918.1</v>
      </c>
      <c r="H84" s="11">
        <f t="shared" si="28"/>
        <v>98874.7</v>
      </c>
      <c r="I84" s="11">
        <f t="shared" si="28"/>
        <v>103299.6</v>
      </c>
      <c r="J84" s="10" t="s">
        <v>48</v>
      </c>
    </row>
    <row r="85" spans="1:10" ht="41.25" customHeight="1" x14ac:dyDescent="0.25">
      <c r="A85" s="36"/>
      <c r="B85" s="36" t="s">
        <v>62</v>
      </c>
      <c r="C85" s="35" t="s">
        <v>106</v>
      </c>
      <c r="D85" s="36" t="s">
        <v>55</v>
      </c>
      <c r="E85" s="11">
        <f>F85+G85+H85+I85</f>
        <v>107926.70000000001</v>
      </c>
      <c r="F85" s="11">
        <f>F86</f>
        <v>24884</v>
      </c>
      <c r="G85" s="11">
        <f t="shared" ref="G85:I85" si="29">G86</f>
        <v>26786.5</v>
      </c>
      <c r="H85" s="11">
        <f t="shared" si="29"/>
        <v>27307.1</v>
      </c>
      <c r="I85" s="11">
        <f t="shared" si="29"/>
        <v>28949.100000000002</v>
      </c>
      <c r="J85" s="10" t="s">
        <v>41</v>
      </c>
    </row>
    <row r="86" spans="1:10" ht="48.75" customHeight="1" x14ac:dyDescent="0.25">
      <c r="A86" s="36"/>
      <c r="B86" s="36"/>
      <c r="C86" s="35"/>
      <c r="D86" s="36"/>
      <c r="E86" s="11">
        <f>F86+G86+H86+I86</f>
        <v>107926.70000000001</v>
      </c>
      <c r="F86" s="11">
        <f>F73+F72+F71+F11</f>
        <v>24884</v>
      </c>
      <c r="G86" s="11">
        <f>G73+G72+G71+G11</f>
        <v>26786.5</v>
      </c>
      <c r="H86" s="11">
        <f>H73+H72+H71+H11</f>
        <v>27307.1</v>
      </c>
      <c r="I86" s="11">
        <f>I73+I72+I71+I11</f>
        <v>28949.100000000002</v>
      </c>
      <c r="J86" s="10" t="s">
        <v>48</v>
      </c>
    </row>
    <row r="87" spans="1:10" ht="26.25" customHeight="1" x14ac:dyDescent="0.25">
      <c r="A87" s="36"/>
      <c r="B87" s="36" t="s">
        <v>63</v>
      </c>
      <c r="C87" s="35" t="s">
        <v>121</v>
      </c>
      <c r="D87" s="36" t="s">
        <v>55</v>
      </c>
      <c r="E87" s="11">
        <f>F87+G87+H87+I87</f>
        <v>373189.9</v>
      </c>
      <c r="F87" s="11">
        <f>F88+F89+F90</f>
        <v>136448.70000000001</v>
      </c>
      <c r="G87" s="11">
        <f t="shared" ref="G87:I87" si="30">G88+G89+G90</f>
        <v>82303.099999999991</v>
      </c>
      <c r="H87" s="11">
        <f t="shared" si="30"/>
        <v>82303</v>
      </c>
      <c r="I87" s="11">
        <f t="shared" si="30"/>
        <v>72135.100000000006</v>
      </c>
      <c r="J87" s="10" t="s">
        <v>41</v>
      </c>
    </row>
    <row r="88" spans="1:10" ht="33.75" customHeight="1" x14ac:dyDescent="0.25">
      <c r="A88" s="36"/>
      <c r="B88" s="36"/>
      <c r="C88" s="35"/>
      <c r="D88" s="36"/>
      <c r="E88" s="11">
        <f t="shared" ref="E88:E90" si="31">F88+G88+H88+I88</f>
        <v>16526.5</v>
      </c>
      <c r="F88" s="11">
        <f>F66</f>
        <v>4687.5</v>
      </c>
      <c r="G88" s="11">
        <f t="shared" ref="G88:I88" si="32">G66</f>
        <v>4116</v>
      </c>
      <c r="H88" s="11">
        <f t="shared" si="32"/>
        <v>4116</v>
      </c>
      <c r="I88" s="11">
        <f t="shared" si="32"/>
        <v>3606.9999999999995</v>
      </c>
      <c r="J88" s="10" t="s">
        <v>48</v>
      </c>
    </row>
    <row r="89" spans="1:10" ht="40.5" customHeight="1" x14ac:dyDescent="0.25">
      <c r="A89" s="36"/>
      <c r="B89" s="36"/>
      <c r="C89" s="35"/>
      <c r="D89" s="36"/>
      <c r="E89" s="11">
        <f t="shared" si="31"/>
        <v>306619.40000000002</v>
      </c>
      <c r="F89" s="11">
        <f>F67</f>
        <v>81717.2</v>
      </c>
      <c r="G89" s="11">
        <f t="shared" ref="G89:I89" si="33">G67</f>
        <v>78187.099999999991</v>
      </c>
      <c r="H89" s="11">
        <f t="shared" si="33"/>
        <v>78187</v>
      </c>
      <c r="I89" s="11">
        <f t="shared" si="33"/>
        <v>68528.100000000006</v>
      </c>
      <c r="J89" s="10" t="s">
        <v>51</v>
      </c>
    </row>
    <row r="90" spans="1:10" ht="33" x14ac:dyDescent="0.25">
      <c r="A90" s="36"/>
      <c r="B90" s="36"/>
      <c r="C90" s="35"/>
      <c r="D90" s="36"/>
      <c r="E90" s="11">
        <f t="shared" si="31"/>
        <v>50044</v>
      </c>
      <c r="F90" s="11">
        <f>F68</f>
        <v>50044</v>
      </c>
      <c r="G90" s="11">
        <f t="shared" ref="G90:I90" si="34">G68</f>
        <v>0</v>
      </c>
      <c r="H90" s="11">
        <f t="shared" si="34"/>
        <v>0</v>
      </c>
      <c r="I90" s="11">
        <f t="shared" si="34"/>
        <v>0</v>
      </c>
      <c r="J90" s="26" t="s">
        <v>113</v>
      </c>
    </row>
    <row r="91" spans="1:10" x14ac:dyDescent="0.25">
      <c r="A91" s="12"/>
      <c r="B91" s="12"/>
      <c r="C91" s="13"/>
      <c r="D91" s="12"/>
      <c r="E91" s="14"/>
      <c r="F91" s="14"/>
      <c r="G91" s="14"/>
      <c r="H91" s="14"/>
      <c r="I91" s="14"/>
      <c r="J91" s="15"/>
    </row>
    <row r="92" spans="1:10" x14ac:dyDescent="0.25">
      <c r="A92" s="1" t="s">
        <v>64</v>
      </c>
    </row>
    <row r="93" spans="1:10" x14ac:dyDescent="0.25">
      <c r="A93" s="1" t="s">
        <v>65</v>
      </c>
    </row>
    <row r="94" spans="1:10" x14ac:dyDescent="0.25">
      <c r="A94" s="1" t="s">
        <v>66</v>
      </c>
    </row>
    <row r="95" spans="1:10" x14ac:dyDescent="0.25">
      <c r="A95" s="1" t="s">
        <v>108</v>
      </c>
    </row>
    <row r="97" spans="4:5" x14ac:dyDescent="0.25">
      <c r="D97" s="17"/>
      <c r="E97" s="17"/>
    </row>
  </sheetData>
  <mergeCells count="109">
    <mergeCell ref="A20:A21"/>
    <mergeCell ref="D20:D21"/>
    <mergeCell ref="D22:D23"/>
    <mergeCell ref="A15:J15"/>
    <mergeCell ref="A14:J14"/>
    <mergeCell ref="B16:B19"/>
    <mergeCell ref="B20:B21"/>
    <mergeCell ref="A16:A19"/>
    <mergeCell ref="A8:J8"/>
    <mergeCell ref="A10:J10"/>
    <mergeCell ref="A9:J9"/>
    <mergeCell ref="I1:J1"/>
    <mergeCell ref="A2:J2"/>
    <mergeCell ref="A4:A6"/>
    <mergeCell ref="B4:B6"/>
    <mergeCell ref="C4:C6"/>
    <mergeCell ref="D4:D6"/>
    <mergeCell ref="E4:I4"/>
    <mergeCell ref="J4:J6"/>
    <mergeCell ref="E5:E6"/>
    <mergeCell ref="F5:I5"/>
    <mergeCell ref="B24:B25"/>
    <mergeCell ref="A22:A23"/>
    <mergeCell ref="A24:A25"/>
    <mergeCell ref="B22:B23"/>
    <mergeCell ref="D24:D25"/>
    <mergeCell ref="B28:B29"/>
    <mergeCell ref="D28:D29"/>
    <mergeCell ref="A28:A29"/>
    <mergeCell ref="B42:B43"/>
    <mergeCell ref="B38:B39"/>
    <mergeCell ref="D38:D39"/>
    <mergeCell ref="A38:A39"/>
    <mergeCell ref="B34:B35"/>
    <mergeCell ref="B36:B37"/>
    <mergeCell ref="D34:D35"/>
    <mergeCell ref="A34:A35"/>
    <mergeCell ref="A36:A37"/>
    <mergeCell ref="D36:D37"/>
    <mergeCell ref="A30:A32"/>
    <mergeCell ref="A26:A27"/>
    <mergeCell ref="B26:B27"/>
    <mergeCell ref="D26:D27"/>
    <mergeCell ref="B46:B47"/>
    <mergeCell ref="B40:B41"/>
    <mergeCell ref="A42:A43"/>
    <mergeCell ref="D42:D43"/>
    <mergeCell ref="A44:A45"/>
    <mergeCell ref="B44:B45"/>
    <mergeCell ref="D46:D47"/>
    <mergeCell ref="A40:A41"/>
    <mergeCell ref="D40:D41"/>
    <mergeCell ref="A87:A90"/>
    <mergeCell ref="B87:B90"/>
    <mergeCell ref="C87:C90"/>
    <mergeCell ref="D87:D90"/>
    <mergeCell ref="A52:A53"/>
    <mergeCell ref="B52:B53"/>
    <mergeCell ref="D52:D53"/>
    <mergeCell ref="A54:A55"/>
    <mergeCell ref="B54:B55"/>
    <mergeCell ref="D54:D55"/>
    <mergeCell ref="A56:A57"/>
    <mergeCell ref="B56:B57"/>
    <mergeCell ref="D56:D57"/>
    <mergeCell ref="C16:C57"/>
    <mergeCell ref="B30:B32"/>
    <mergeCell ref="D30:D32"/>
    <mergeCell ref="A48:A49"/>
    <mergeCell ref="B48:B49"/>
    <mergeCell ref="D48:D49"/>
    <mergeCell ref="A50:A51"/>
    <mergeCell ref="B50:B51"/>
    <mergeCell ref="D50:D51"/>
    <mergeCell ref="D44:D45"/>
    <mergeCell ref="A46:A47"/>
    <mergeCell ref="A69:J69"/>
    <mergeCell ref="A75:A78"/>
    <mergeCell ref="B75:B78"/>
    <mergeCell ref="C75:C78"/>
    <mergeCell ref="D75:D78"/>
    <mergeCell ref="A58:A60"/>
    <mergeCell ref="B58:B60"/>
    <mergeCell ref="D58:D60"/>
    <mergeCell ref="A65:A68"/>
    <mergeCell ref="B65:B68"/>
    <mergeCell ref="D65:D68"/>
    <mergeCell ref="C58:C60"/>
    <mergeCell ref="C65:C68"/>
    <mergeCell ref="A61:A62"/>
    <mergeCell ref="B61:B62"/>
    <mergeCell ref="C61:C62"/>
    <mergeCell ref="D61:D62"/>
    <mergeCell ref="A63:A64"/>
    <mergeCell ref="B63:B64"/>
    <mergeCell ref="C63:C64"/>
    <mergeCell ref="D63:D64"/>
    <mergeCell ref="C83:C84"/>
    <mergeCell ref="D83:D84"/>
    <mergeCell ref="A79:A82"/>
    <mergeCell ref="B79:B82"/>
    <mergeCell ref="C79:C82"/>
    <mergeCell ref="D79:D82"/>
    <mergeCell ref="C85:C86"/>
    <mergeCell ref="D85:D86"/>
    <mergeCell ref="B85:B86"/>
    <mergeCell ref="A85:A86"/>
    <mergeCell ref="A83:A84"/>
    <mergeCell ref="B83:B84"/>
  </mergeCells>
  <pageMargins left="0.39370078740157483" right="0.39370078740157483" top="0.39370078740157483" bottom="1.7716535433070868" header="0.31496062992125984" footer="0.31496062992125984"/>
  <pageSetup paperSize="9" scale="85" orientation="landscape" r:id="rId1"/>
  <rowBreaks count="4" manualBreakCount="4">
    <brk id="23" max="9" man="1"/>
    <brk id="37" max="16383" man="1"/>
    <brk id="75" max="9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2015-02-06T10:46:22Z</dcterms:modified>
</cp:coreProperties>
</file>