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февраль 2020" sheetId="2" r:id="rId2"/>
    <sheet name="январь 2020 " sheetId="3" r:id="rId3"/>
  </sheets>
  <definedNames>
    <definedName name="_xlnm.Print_Titles" localSheetId="1">'февраль 2020'!$A:$A</definedName>
    <definedName name="_xlnm.Print_Titles" localSheetId="2">'январь 2020 '!$A:$A</definedName>
    <definedName name="_xlnm.Print_Area" localSheetId="1">'февраль 2020'!$A$1:$AF$90</definedName>
    <definedName name="_xlnm.Print_Area" localSheetId="2">'январь 2020 '!$A$1:$AF$90</definedName>
  </definedNames>
  <calcPr fullCalcOnLoad="1"/>
</workbook>
</file>

<file path=xl/sharedStrings.xml><?xml version="1.0" encoding="utf-8"?>
<sst xmlns="http://schemas.openxmlformats.org/spreadsheetml/2006/main" count="270" uniqueCount="69">
  <si>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</si>
  <si>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</si>
  <si>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</si>
  <si>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</si>
  <si>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</si>
  <si>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</si>
  <si>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</si>
  <si>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</si>
  <si>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</si>
  <si>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</si>
  <si>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</si>
  <si>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</si>
  <si>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</si>
  <si>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</si>
  <si>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</si>
  <si>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</si>
  <si>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</si>
  <si>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</si>
  <si>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</si>
  <si>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</si>
  <si>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</si>
  <si>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</si>
  <si>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</si>
  <si>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</si>
  <si>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</si>
  <si>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</si>
  <si>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</si>
  <si>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"Развитие муниципальной службы и резерва управленческих кадров 
в городе Когалыме"
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</si>
  <si>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</si>
  <si>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</si>
  <si>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</si>
  <si>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</si>
  <si>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</si>
  <si>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</si>
  <si>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</si>
  <si>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</si>
  <si>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</si>
  <si>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</si>
  <si>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</si>
  <si>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</si>
  <si>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</si>
  <si>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</si>
  <si>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</si>
  <si>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</si>
  <si>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</si>
  <si>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</si>
  <si>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</si>
  <si>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</si>
  <si>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Экономия денежных средств сложилась в связи изменением сроков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</si>
  <si>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</si>
  <si>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</si>
  <si>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</si>
  <si>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>План на 2020 год</t>
  </si>
  <si>
    <t>2020 год</t>
  </si>
  <si>
    <t>План с 01.01.2020</t>
  </si>
  <si>
    <t>Профинансировано на на 31.01.2020</t>
  </si>
  <si>
    <t>Кассовый расход на 31.01.2020</t>
  </si>
  <si>
    <t>Обучение муниципальных служащих в январе 2020 года не запланировано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</si>
  <si>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2020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</si>
  <si>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</si>
  <si>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Экономия денежных средств сложилась в связи с поздним поступлением денежных средств с Департамента финансов ХМАО – Югры. Данные средства будут выплачены работникам отдела ЗАГС в феврале 2020 г.</t>
  </si>
  <si>
    <t>План с 01.01.2020 по 29.02.2020</t>
  </si>
  <si>
    <t>Профинансировано на на 29.02.2020</t>
  </si>
  <si>
    <t>Кассовый расход на 29.02.2020</t>
  </si>
  <si>
    <t>Обучение муниципальных служащих в январе - феврале  2020 года не запланировано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</si>
  <si>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</si>
  <si>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наличием вакансий п в структурных Администрации города Когалыма.   
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</si>
  <si>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</si>
  <si>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 перенесена на 4 квартал 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</si>
</sst>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 shrinkToFit="1"/>
      <protection/>
    </xf>
    <xf numFmtId="0" fontId="14" fillId="33" borderId="16" xfId="53" applyFont="1" applyFill="1" applyBorder="1" applyAlignment="1">
      <alignment horizontal="center" vertical="center" wrapText="1" shrinkToFit="1"/>
      <protection/>
    </xf>
    <xf numFmtId="0" fontId="14" fillId="33" borderId="13" xfId="53" applyFont="1" applyFill="1" applyBorder="1" applyAlignment="1">
      <alignment horizontal="center" vertical="center" wrapText="1" shrinkToFi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A47" sqref="A47:I47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25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21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53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0" zoomScaleNormal="70" zoomScaleSheetLayoutView="80" zoomScalePageLayoutView="0" workbookViewId="0" topLeftCell="A64">
      <selection activeCell="E78" sqref="E78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23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52</v>
      </c>
      <c r="C8" s="83" t="s">
        <v>61</v>
      </c>
      <c r="D8" s="83" t="s">
        <v>62</v>
      </c>
      <c r="E8" s="85" t="s">
        <v>63</v>
      </c>
      <c r="F8" s="87" t="s">
        <v>40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44</v>
      </c>
    </row>
    <row r="9" spans="1:32" s="22" customFormat="1" ht="76.5" customHeight="1">
      <c r="A9" s="81"/>
      <c r="B9" s="82"/>
      <c r="C9" s="84"/>
      <c r="D9" s="84"/>
      <c r="E9" s="86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K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92" t="s">
        <v>64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>K14+K15+K16+K17</f>
        <v>0</v>
      </c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93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3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3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H16+J16</f>
        <v>0</v>
      </c>
      <c r="D16" s="32">
        <f>E16</f>
        <v>0</v>
      </c>
      <c r="E16" s="4">
        <f>I16+K16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93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4"/>
    </row>
    <row r="18" spans="1:32" s="30" customFormat="1" ht="79.5" customHeight="1">
      <c r="A18" s="37" t="s">
        <v>29</v>
      </c>
      <c r="B18" s="38">
        <f>B20+B26+B32+B62+B68+B74</f>
        <v>122266.50000000001</v>
      </c>
      <c r="C18" s="38">
        <f>C20+C26+C32+C62+C68+C74</f>
        <v>22937.005</v>
      </c>
      <c r="D18" s="38">
        <f>D19+D25+D31+D61+D67+D73</f>
        <v>18158.91852</v>
      </c>
      <c r="E18" s="38">
        <f>E19+E25+E31+E61+E67+E73</f>
        <v>18151.73874</v>
      </c>
      <c r="F18" s="35">
        <f>E18/B18*100</f>
        <v>14.846044288500938</v>
      </c>
      <c r="G18" s="28">
        <f>E18/C18*100</f>
        <v>79.13735354724821</v>
      </c>
      <c r="H18" s="38">
        <f>H20+H26+H32+H62+H68+H74</f>
        <v>12905.78</v>
      </c>
      <c r="I18" s="38">
        <f>I20+I26+I32+I62+I68+I74</f>
        <v>8537.798470000002</v>
      </c>
      <c r="J18" s="38">
        <f>J20+J26+J32+J62+J68+J74</f>
        <v>10031.225</v>
      </c>
      <c r="K18" s="38">
        <f>K20+K26+K32+K62+K68+K74</f>
        <v>9613.94027</v>
      </c>
      <c r="L18" s="38">
        <f>L20+L26+L32+L62+L68+L74</f>
        <v>6011.843</v>
      </c>
      <c r="M18" s="38"/>
      <c r="N18" s="38">
        <f>N20+N26+N32+N62+N68+N74</f>
        <v>17600.946</v>
      </c>
      <c r="O18" s="38"/>
      <c r="P18" s="38">
        <f>P20+P26+P32+P62+P68+P74</f>
        <v>10513.059000000001</v>
      </c>
      <c r="Q18" s="38"/>
      <c r="R18" s="38">
        <f>R20+R26+R32+R62+R68+R74</f>
        <v>6188.061000000001</v>
      </c>
      <c r="S18" s="38"/>
      <c r="T18" s="38">
        <f>T20+T26+T32+T62+T68+T74</f>
        <v>16664.719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12967.658</v>
      </c>
      <c r="AA18" s="38"/>
      <c r="AB18" s="38">
        <f>AB20+AB26+AB32+AB62+AB68+AB74</f>
        <v>5746.975</v>
      </c>
      <c r="AC18" s="38"/>
      <c r="AD18" s="38">
        <f>AD20+AD26+AD32+AD62+AD68+AD74</f>
        <v>9638.511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3" ref="B19:H19">B20</f>
        <v>0</v>
      </c>
      <c r="C19" s="32">
        <f>C20</f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>
        <f>K20</f>
        <v>0</v>
      </c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2" t="s">
        <v>47</v>
      </c>
    </row>
    <row r="20" spans="1:32" s="30" customFormat="1" ht="19.5" customHeight="1">
      <c r="A20" s="66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>K21+K22+K23+K24</f>
        <v>0</v>
      </c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3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3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3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f>H23+J23</f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3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4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31">
        <f>K26</f>
        <v>0</v>
      </c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2" t="s">
        <v>65</v>
      </c>
    </row>
    <row r="26" spans="1:32" s="30" customFormat="1" ht="19.5" customHeight="1">
      <c r="A26" s="66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>K27+K28+K29+K30</f>
        <v>0</v>
      </c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3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3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3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3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4"/>
    </row>
    <row r="31" spans="1:32" s="36" customFormat="1" ht="66.75" customHeight="1">
      <c r="A31" s="42" t="s">
        <v>33</v>
      </c>
      <c r="B31" s="31">
        <f>B32</f>
        <v>23223.600000000002</v>
      </c>
      <c r="C31" s="31">
        <f>C32</f>
        <v>2475.082</v>
      </c>
      <c r="D31" s="31">
        <f>E31</f>
        <v>1877.0035799999998</v>
      </c>
      <c r="E31" s="31">
        <f>E32</f>
        <v>1877.0035799999998</v>
      </c>
      <c r="F31" s="35">
        <f>F32</f>
        <v>8.08231101121273</v>
      </c>
      <c r="G31" s="28">
        <f>G32</f>
        <v>75.83601593805781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1714.7910000000002</v>
      </c>
      <c r="K31" s="31">
        <f>K32</f>
        <v>1379.9294799999998</v>
      </c>
      <c r="L31" s="31">
        <f t="shared" si="6"/>
        <v>863.491</v>
      </c>
      <c r="M31" s="31"/>
      <c r="N31" s="31">
        <f t="shared" si="6"/>
        <v>4245.541</v>
      </c>
      <c r="O31" s="31"/>
      <c r="P31" s="31">
        <f t="shared" si="6"/>
        <v>1568.1909999999998</v>
      </c>
      <c r="Q31" s="31"/>
      <c r="R31" s="31">
        <f t="shared" si="6"/>
        <v>1019.191</v>
      </c>
      <c r="S31" s="31"/>
      <c r="T31" s="31">
        <f t="shared" si="6"/>
        <v>3832.4410000000003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2144.441</v>
      </c>
      <c r="AA31" s="31"/>
      <c r="AB31" s="31">
        <f t="shared" si="6"/>
        <v>624.291</v>
      </c>
      <c r="AC31" s="31"/>
      <c r="AD31" s="31">
        <f t="shared" si="6"/>
        <v>5239.049</v>
      </c>
      <c r="AE31" s="31"/>
      <c r="AF31" s="43"/>
    </row>
    <row r="32" spans="1:32" s="36" customFormat="1" ht="18.75">
      <c r="A32" s="44" t="s">
        <v>17</v>
      </c>
      <c r="B32" s="34">
        <f>B33+B34+B35+B36</f>
        <v>23223.600000000002</v>
      </c>
      <c r="C32" s="34">
        <f>C33+C34+C35+C36</f>
        <v>2475.082</v>
      </c>
      <c r="D32" s="31">
        <f aca="true" t="shared" si="7" ref="D32:D72">E32</f>
        <v>1877.0035799999998</v>
      </c>
      <c r="E32" s="34">
        <f>E33+E34+E35+E36</f>
        <v>1877.0035799999998</v>
      </c>
      <c r="F32" s="35">
        <f>F33+F34+F35+F36</f>
        <v>8.08231101121273</v>
      </c>
      <c r="G32" s="28">
        <f>E32/C32*100</f>
        <v>75.83601593805781</v>
      </c>
      <c r="H32" s="34">
        <f>H33+H34+H35+H36</f>
        <v>760.2909999999999</v>
      </c>
      <c r="I32" s="34">
        <f>I33+I34+I35+I36</f>
        <v>497.07410000000004</v>
      </c>
      <c r="J32" s="34">
        <f>J33+J34+J35+J36</f>
        <v>1714.7910000000002</v>
      </c>
      <c r="K32" s="34">
        <f>K33+K34+K35+K36</f>
        <v>1379.9294799999998</v>
      </c>
      <c r="L32" s="34">
        <f aca="true" t="shared" si="8" ref="L32:AD32">L33+L34+L35+L36</f>
        <v>863.491</v>
      </c>
      <c r="M32" s="34"/>
      <c r="N32" s="34">
        <f t="shared" si="8"/>
        <v>4245.541</v>
      </c>
      <c r="O32" s="34"/>
      <c r="P32" s="34">
        <f t="shared" si="8"/>
        <v>1568.1909999999998</v>
      </c>
      <c r="Q32" s="34"/>
      <c r="R32" s="34">
        <f t="shared" si="8"/>
        <v>1019.191</v>
      </c>
      <c r="S32" s="34"/>
      <c r="T32" s="34">
        <f t="shared" si="8"/>
        <v>3832.4410000000003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2144.441</v>
      </c>
      <c r="AA32" s="34"/>
      <c r="AB32" s="34">
        <f t="shared" si="8"/>
        <v>624.291</v>
      </c>
      <c r="AC32" s="34"/>
      <c r="AD32" s="34">
        <f t="shared" si="8"/>
        <v>5239.049</v>
      </c>
      <c r="AE32" s="34"/>
      <c r="AF32" s="43"/>
    </row>
    <row r="33" spans="1:32" s="36" customFormat="1" ht="18.75">
      <c r="A33" s="45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>
        <f>K39+K45+K51+K57</f>
        <v>0</v>
      </c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3"/>
    </row>
    <row r="34" spans="1:32" s="36" customFormat="1" ht="18.75">
      <c r="A34" s="45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>J40+J46+J52+J58</f>
        <v>0</v>
      </c>
      <c r="K34" s="31">
        <f>K40+K46+K52+K58</f>
        <v>0</v>
      </c>
      <c r="L34" s="31">
        <f>L40+L46+L52+L58</f>
        <v>0</v>
      </c>
      <c r="M34" s="31"/>
      <c r="N34" s="31">
        <f>N40+N46+N52+N58</f>
        <v>0</v>
      </c>
      <c r="O34" s="31"/>
      <c r="P34" s="31">
        <f>P40+P46+P52+P58</f>
        <v>0</v>
      </c>
      <c r="Q34" s="31"/>
      <c r="R34" s="31">
        <f>R40+R46+R52+R58</f>
        <v>0</v>
      </c>
      <c r="S34" s="31"/>
      <c r="T34" s="31">
        <f>T40+T46+T52+T58</f>
        <v>0</v>
      </c>
      <c r="U34" s="31"/>
      <c r="V34" s="31">
        <f>V40+V46+V52+V58</f>
        <v>0</v>
      </c>
      <c r="W34" s="31"/>
      <c r="X34" s="31">
        <f>X40+X46+X52+X58</f>
        <v>0</v>
      </c>
      <c r="Y34" s="31"/>
      <c r="Z34" s="31">
        <f>Z40+Z46+Z52+Z58</f>
        <v>0</v>
      </c>
      <c r="AA34" s="31"/>
      <c r="AB34" s="31">
        <f>AB40+AB46+AB52+AB58</f>
        <v>0</v>
      </c>
      <c r="AC34" s="31"/>
      <c r="AD34" s="31">
        <f>AD40+AD46+AD52+AD58</f>
        <v>0</v>
      </c>
      <c r="AE34" s="31"/>
      <c r="AF34" s="43"/>
    </row>
    <row r="35" spans="1:32" s="36" customFormat="1" ht="18.75">
      <c r="A35" s="45" t="s">
        <v>13</v>
      </c>
      <c r="B35" s="31">
        <f>B41+B47+B53+B59</f>
        <v>23223.600000000002</v>
      </c>
      <c r="C35" s="31">
        <f>C41+C47+C53+C59</f>
        <v>2475.082</v>
      </c>
      <c r="D35" s="31">
        <f t="shared" si="7"/>
        <v>1877.0035799999998</v>
      </c>
      <c r="E35" s="31">
        <f>E41+E47+E53+E59</f>
        <v>1877.0035799999998</v>
      </c>
      <c r="F35" s="35">
        <f>E35/B35*100</f>
        <v>8.08231101121273</v>
      </c>
      <c r="G35" s="28">
        <f>E35/C35*100</f>
        <v>75.83601593805781</v>
      </c>
      <c r="H35" s="31">
        <f>H41+H47+H53+H59</f>
        <v>760.2909999999999</v>
      </c>
      <c r="I35" s="31">
        <f>I41+I47+I53+I59</f>
        <v>497.07410000000004</v>
      </c>
      <c r="J35" s="31">
        <f>J41+J47+J53+J59</f>
        <v>1714.7910000000002</v>
      </c>
      <c r="K35" s="31">
        <f>K41+K47+K53+K59</f>
        <v>1379.9294799999998</v>
      </c>
      <c r="L35" s="31">
        <f>L41+L47+L53+L59</f>
        <v>863.491</v>
      </c>
      <c r="M35" s="31"/>
      <c r="N35" s="31">
        <f>N41+N47+N53+N59</f>
        <v>4245.541</v>
      </c>
      <c r="O35" s="31"/>
      <c r="P35" s="31">
        <f>P41+P47+P53+P59</f>
        <v>1472.591</v>
      </c>
      <c r="Q35" s="31"/>
      <c r="R35" s="31">
        <f>R41+R47+R53+R59</f>
        <v>1019.191</v>
      </c>
      <c r="S35" s="31"/>
      <c r="T35" s="31">
        <f>T41+T47+T53+T59</f>
        <v>3832.4410000000003</v>
      </c>
      <c r="U35" s="31"/>
      <c r="V35" s="31">
        <f>V41+V47+V53+V59</f>
        <v>753.591</v>
      </c>
      <c r="W35" s="31"/>
      <c r="X35" s="31">
        <f>X41+X47+X53+X59</f>
        <v>649.491</v>
      </c>
      <c r="Y35" s="31"/>
      <c r="Z35" s="31">
        <f>Z41+Z47+Z53+Z59</f>
        <v>2144.441</v>
      </c>
      <c r="AA35" s="31"/>
      <c r="AB35" s="31">
        <f>AB41+AB47+AB53+AB59</f>
        <v>528.691</v>
      </c>
      <c r="AC35" s="31"/>
      <c r="AD35" s="31">
        <f>AD41+AD47+AD53+AD59</f>
        <v>5239.049</v>
      </c>
      <c r="AE35" s="31"/>
      <c r="AF35" s="43"/>
    </row>
    <row r="36" spans="1:32" s="36" customFormat="1" ht="18.75">
      <c r="A36" s="45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>J42+J48+J54+J60</f>
        <v>0</v>
      </c>
      <c r="K36" s="31">
        <f>K42+K48+K54+K60</f>
        <v>0</v>
      </c>
      <c r="L36" s="31">
        <f>L42+L48+L54+L60</f>
        <v>0</v>
      </c>
      <c r="M36" s="31"/>
      <c r="N36" s="31">
        <f>N42+N48+N54+N60</f>
        <v>0</v>
      </c>
      <c r="O36" s="31"/>
      <c r="P36" s="31">
        <f>P42+P48+P54+P60</f>
        <v>0</v>
      </c>
      <c r="Q36" s="31"/>
      <c r="R36" s="31">
        <f>R42+R48+R54+R60</f>
        <v>0</v>
      </c>
      <c r="S36" s="31"/>
      <c r="T36" s="31">
        <f>T42+T48+T54+T60</f>
        <v>0</v>
      </c>
      <c r="U36" s="31"/>
      <c r="V36" s="31">
        <f>V42+V48+V54+V60</f>
        <v>0</v>
      </c>
      <c r="W36" s="31"/>
      <c r="X36" s="31">
        <f>X42+X48+X54+X60</f>
        <v>0</v>
      </c>
      <c r="Y36" s="31"/>
      <c r="Z36" s="31">
        <f>Z42+Z48+Z54+Z60</f>
        <v>0</v>
      </c>
      <c r="AA36" s="31"/>
      <c r="AB36" s="31">
        <f>AB42+AB48+AB54+AB60</f>
        <v>0</v>
      </c>
      <c r="AC36" s="31"/>
      <c r="AD36" s="31">
        <f>AD42+AD48+AD54+AD60</f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>
        <f>K38</f>
        <v>0</v>
      </c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92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>
        <f>K39+K40+K41+K42</f>
        <v>0</v>
      </c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93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3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3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H41+J41</f>
        <v>0</v>
      </c>
      <c r="D41" s="31">
        <f t="shared" si="7"/>
        <v>0</v>
      </c>
      <c r="E41" s="31">
        <f>I41+K41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93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>E42</f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4"/>
    </row>
    <row r="43" spans="1:32" s="30" customFormat="1" ht="56.25">
      <c r="A43" s="47" t="s">
        <v>35</v>
      </c>
      <c r="B43" s="31">
        <f>B44</f>
        <v>2483.8</v>
      </c>
      <c r="C43" s="34">
        <f>C44</f>
        <v>150.782</v>
      </c>
      <c r="D43" s="31">
        <f t="shared" si="7"/>
        <v>91.0147</v>
      </c>
      <c r="E43" s="4">
        <f aca="true" t="shared" si="11" ref="E43:K43">E44</f>
        <v>91.0147</v>
      </c>
      <c r="F43" s="35">
        <f t="shared" si="11"/>
        <v>3.66433287704324</v>
      </c>
      <c r="G43" s="28">
        <f t="shared" si="11"/>
        <v>60.36178058388933</v>
      </c>
      <c r="H43" s="31">
        <f t="shared" si="11"/>
        <v>45.391</v>
      </c>
      <c r="I43" s="4">
        <f t="shared" si="11"/>
        <v>28.0461</v>
      </c>
      <c r="J43" s="31">
        <f t="shared" si="11"/>
        <v>105.391</v>
      </c>
      <c r="K43" s="4">
        <f t="shared" si="11"/>
        <v>62.9686</v>
      </c>
      <c r="L43" s="31">
        <f>L44</f>
        <v>163.591</v>
      </c>
      <c r="M43" s="4"/>
      <c r="N43" s="31">
        <f>N44</f>
        <v>84.691</v>
      </c>
      <c r="O43" s="4"/>
      <c r="P43" s="31">
        <f>P44</f>
        <v>350.291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843.599</v>
      </c>
      <c r="AE43" s="5"/>
      <c r="AF43" s="92" t="s">
        <v>48</v>
      </c>
    </row>
    <row r="44" spans="1:32" s="30" customFormat="1" ht="18.75">
      <c r="A44" s="44" t="s">
        <v>17</v>
      </c>
      <c r="B44" s="34">
        <f>B45+B46+B47+B48</f>
        <v>2483.8</v>
      </c>
      <c r="C44" s="34">
        <f>C45+C46+C47+C48</f>
        <v>150.782</v>
      </c>
      <c r="D44" s="31">
        <f t="shared" si="7"/>
        <v>91.0147</v>
      </c>
      <c r="E44" s="34">
        <f>E45+E46+E47+E48</f>
        <v>91.0147</v>
      </c>
      <c r="F44" s="35">
        <f>F45+F46+F47+F48</f>
        <v>3.66433287704324</v>
      </c>
      <c r="G44" s="28">
        <f>E44/C44*100</f>
        <v>60.36178058388933</v>
      </c>
      <c r="H44" s="34">
        <f>H45+H46+H47+H48</f>
        <v>45.391</v>
      </c>
      <c r="I44" s="34">
        <f>I45+I46+I47+I48</f>
        <v>28.0461</v>
      </c>
      <c r="J44" s="34">
        <f>J45+J46+J47+J48</f>
        <v>105.391</v>
      </c>
      <c r="K44" s="34">
        <f>K45+K46+K47+K48</f>
        <v>62.9686</v>
      </c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350.291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843.599</v>
      </c>
      <c r="AE44" s="34"/>
      <c r="AF44" s="93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3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3"/>
    </row>
    <row r="47" spans="1:32" s="30" customFormat="1" ht="18.75">
      <c r="A47" s="45" t="s">
        <v>13</v>
      </c>
      <c r="B47" s="31">
        <f>H47+J47+L47+N47+P47+R47+T47+V47+X47+Z47+AB47+AD47</f>
        <v>2483.8</v>
      </c>
      <c r="C47" s="31">
        <f>H47+J47</f>
        <v>150.782</v>
      </c>
      <c r="D47" s="31">
        <f>E47</f>
        <v>91.0147</v>
      </c>
      <c r="E47" s="31">
        <f>I47+K47</f>
        <v>91.0147</v>
      </c>
      <c r="F47" s="35">
        <f>E47/B47*100</f>
        <v>3.66433287704324</v>
      </c>
      <c r="G47" s="28">
        <f>E47/C47*100</f>
        <v>60.36178058388933</v>
      </c>
      <c r="H47" s="31">
        <v>45.391</v>
      </c>
      <c r="I47" s="31">
        <v>28.0461</v>
      </c>
      <c r="J47" s="31">
        <v>105.391</v>
      </c>
      <c r="K47" s="31">
        <v>62.9686</v>
      </c>
      <c r="L47" s="31">
        <v>163.591</v>
      </c>
      <c r="M47" s="31"/>
      <c r="N47" s="31">
        <v>84.691</v>
      </c>
      <c r="O47" s="31"/>
      <c r="P47" s="31">
        <v>350.291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843.599</v>
      </c>
      <c r="AE47" s="31"/>
      <c r="AF47" s="93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4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1767.5</v>
      </c>
      <c r="D49" s="31">
        <f t="shared" si="7"/>
        <v>1579.3040799999999</v>
      </c>
      <c r="E49" s="4">
        <f aca="true" t="shared" si="12" ref="E49:K49">E50</f>
        <v>1579.3040799999999</v>
      </c>
      <c r="F49" s="35">
        <f t="shared" si="12"/>
        <v>8.443941101617886</v>
      </c>
      <c r="G49" s="28">
        <f t="shared" si="12"/>
        <v>89.35242319660537</v>
      </c>
      <c r="H49" s="31">
        <f t="shared" si="12"/>
        <v>538.7</v>
      </c>
      <c r="I49" s="4">
        <f t="shared" si="12"/>
        <v>382.628</v>
      </c>
      <c r="J49" s="31">
        <f t="shared" si="12"/>
        <v>1228.8</v>
      </c>
      <c r="K49" s="4">
        <f t="shared" si="12"/>
        <v>1196.67608</v>
      </c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3414.65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4395.45</v>
      </c>
      <c r="AE49" s="5"/>
      <c r="AF49" s="97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1767.5</v>
      </c>
      <c r="D50" s="31">
        <f t="shared" si="7"/>
        <v>1579.3040799999999</v>
      </c>
      <c r="E50" s="34">
        <f>E51+E52+E53+E54</f>
        <v>1579.3040799999999</v>
      </c>
      <c r="F50" s="35">
        <f>F51+F52+F53+F54</f>
        <v>8.443941101617886</v>
      </c>
      <c r="G50" s="28">
        <f>E50/C50*100</f>
        <v>89.35242319660537</v>
      </c>
      <c r="H50" s="34">
        <f>H51+H52+H53+H54</f>
        <v>538.7</v>
      </c>
      <c r="I50" s="34">
        <f>I51+I52+I53+I54</f>
        <v>382.628</v>
      </c>
      <c r="J50" s="34">
        <f>J51+J52+J53+J54</f>
        <v>1228.8</v>
      </c>
      <c r="K50" s="34">
        <f>K51+K52+K53+K54</f>
        <v>1196.67608</v>
      </c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3414.65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4395.45</v>
      </c>
      <c r="AE50" s="34"/>
      <c r="AF50" s="98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8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8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H53+J53</f>
        <v>1767.5</v>
      </c>
      <c r="D53" s="31">
        <f t="shared" si="7"/>
        <v>1579.3040799999999</v>
      </c>
      <c r="E53" s="31">
        <f>I53+K53</f>
        <v>1579.3040799999999</v>
      </c>
      <c r="F53" s="35">
        <f>E53/B53*100</f>
        <v>8.443941101617886</v>
      </c>
      <c r="G53" s="28">
        <f>E53/C53*100</f>
        <v>89.35242319660537</v>
      </c>
      <c r="H53" s="31">
        <v>538.7</v>
      </c>
      <c r="I53" s="31">
        <v>382.628</v>
      </c>
      <c r="J53" s="31">
        <v>1228.8</v>
      </c>
      <c r="K53" s="31">
        <v>1196.67608</v>
      </c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3414.65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3339.95+380+675.5</f>
        <v>4395.45</v>
      </c>
      <c r="AE53" s="31"/>
      <c r="AF53" s="98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99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556.8</v>
      </c>
      <c r="D55" s="31">
        <f t="shared" si="7"/>
        <v>206.6848</v>
      </c>
      <c r="E55" s="4">
        <f aca="true" t="shared" si="13" ref="E55:K55">E56</f>
        <v>206.6848</v>
      </c>
      <c r="F55" s="35">
        <f t="shared" si="13"/>
        <v>11.201213960546282</v>
      </c>
      <c r="G55" s="28">
        <f t="shared" si="13"/>
        <v>37.12011494252874</v>
      </c>
      <c r="H55" s="31">
        <f t="shared" si="13"/>
        <v>176.2</v>
      </c>
      <c r="I55" s="4">
        <f t="shared" si="13"/>
        <v>86.4</v>
      </c>
      <c r="J55" s="31">
        <f t="shared" si="13"/>
        <v>380.6</v>
      </c>
      <c r="K55" s="4">
        <f t="shared" si="13"/>
        <v>120.2848</v>
      </c>
      <c r="L55" s="31">
        <f>L56</f>
        <v>76.5</v>
      </c>
      <c r="M55" s="4"/>
      <c r="N55" s="31">
        <f>N56</f>
        <v>688.3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372.4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151.2</v>
      </c>
      <c r="AA55" s="4"/>
      <c r="AB55" s="31">
        <f>AB56</f>
        <v>0</v>
      </c>
      <c r="AC55" s="4"/>
      <c r="AD55" s="31">
        <f>AD56</f>
        <v>0</v>
      </c>
      <c r="AE55" s="5"/>
      <c r="AF55" s="92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556.8</v>
      </c>
      <c r="D56" s="31">
        <f t="shared" si="7"/>
        <v>206.6848</v>
      </c>
      <c r="E56" s="34">
        <f>E57+E58+E59+E60</f>
        <v>206.6848</v>
      </c>
      <c r="F56" s="35">
        <f>F57+F58+F59+F60</f>
        <v>11.201213960546282</v>
      </c>
      <c r="G56" s="28">
        <f>E56/C56*100</f>
        <v>37.12011494252874</v>
      </c>
      <c r="H56" s="34">
        <f>H57+H58+H59+H60</f>
        <v>176.2</v>
      </c>
      <c r="I56" s="34">
        <f>I57+I58+I59+I60</f>
        <v>86.4</v>
      </c>
      <c r="J56" s="34">
        <f>J57+J58+J59+J60</f>
        <v>380.6</v>
      </c>
      <c r="K56" s="34">
        <f>K57+K58+K59+K60</f>
        <v>120.2848</v>
      </c>
      <c r="L56" s="34">
        <f>L57+L58+L59+L60</f>
        <v>76.5</v>
      </c>
      <c r="M56" s="34"/>
      <c r="N56" s="34">
        <f>N57+N58+N59+N60</f>
        <v>688.3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372.4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151.2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3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3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3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H59+J59</f>
        <v>556.8</v>
      </c>
      <c r="D59" s="31">
        <f>E59</f>
        <v>206.6848</v>
      </c>
      <c r="E59" s="31">
        <f>I59+K59</f>
        <v>206.6848</v>
      </c>
      <c r="F59" s="35">
        <f>E59/B59*100</f>
        <v>11.201213960546282</v>
      </c>
      <c r="G59" s="28">
        <f>E59/C59*100</f>
        <v>37.12011494252874</v>
      </c>
      <c r="H59" s="31">
        <v>176.2</v>
      </c>
      <c r="I59" s="31">
        <v>86.4</v>
      </c>
      <c r="J59" s="31">
        <v>380.6</v>
      </c>
      <c r="K59" s="31">
        <v>120.2848</v>
      </c>
      <c r="L59" s="31">
        <v>76.5</v>
      </c>
      <c r="M59" s="31"/>
      <c r="N59" s="31">
        <v>688.3</v>
      </c>
      <c r="O59" s="31"/>
      <c r="P59" s="31">
        <v>0</v>
      </c>
      <c r="Q59" s="31"/>
      <c r="R59" s="31">
        <v>0</v>
      </c>
      <c r="S59" s="31"/>
      <c r="T59" s="31">
        <v>372.4</v>
      </c>
      <c r="U59" s="31"/>
      <c r="V59" s="31">
        <v>0</v>
      </c>
      <c r="W59" s="31"/>
      <c r="X59" s="31">
        <v>0</v>
      </c>
      <c r="Y59" s="31"/>
      <c r="Z59" s="31">
        <v>151.2</v>
      </c>
      <c r="AA59" s="31"/>
      <c r="AB59" s="31">
        <v>0</v>
      </c>
      <c r="AC59" s="31"/>
      <c r="AD59" s="31">
        <v>0</v>
      </c>
      <c r="AE59" s="31"/>
      <c r="AF59" s="93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4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>
        <f>K62</f>
        <v>0</v>
      </c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92" t="s">
        <v>68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>
        <f>K63+K64+K65+K66</f>
        <v>0</v>
      </c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93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3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3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H65+J65</f>
        <v>125.8</v>
      </c>
      <c r="D65" s="31">
        <f>E65</f>
        <v>0</v>
      </c>
      <c r="E65" s="31">
        <f>I65+K65</f>
        <v>0</v>
      </c>
      <c r="F65" s="35">
        <v>0</v>
      </c>
      <c r="G65" s="28">
        <v>0</v>
      </c>
      <c r="H65" s="31">
        <v>125.8</v>
      </c>
      <c r="I65" s="31">
        <v>0</v>
      </c>
      <c r="J65" s="31">
        <v>0</v>
      </c>
      <c r="K65" s="31">
        <v>0</v>
      </c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93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4"/>
    </row>
    <row r="67" spans="1:32" s="36" customFormat="1" ht="58.5" customHeight="1">
      <c r="A67" s="47" t="s">
        <v>38</v>
      </c>
      <c r="B67" s="34">
        <f>B68</f>
        <v>91165.20000000001</v>
      </c>
      <c r="C67" s="34">
        <f>C68</f>
        <v>18996.64</v>
      </c>
      <c r="D67" s="31">
        <f t="shared" si="7"/>
        <v>15187.82178</v>
      </c>
      <c r="E67" s="34">
        <f>E68</f>
        <v>15187.82178</v>
      </c>
      <c r="F67" s="28">
        <f>E67/B67*100</f>
        <v>16.659670334732986</v>
      </c>
      <c r="G67" s="28">
        <f>E67/C67*100</f>
        <v>79.95004263911935</v>
      </c>
      <c r="H67" s="34">
        <f>H68</f>
        <v>11199.43</v>
      </c>
      <c r="I67" s="34">
        <f>I68</f>
        <v>7825.99679</v>
      </c>
      <c r="J67" s="34">
        <f aca="true" t="shared" si="14" ref="J67:AD67">J68</f>
        <v>7797.21</v>
      </c>
      <c r="K67" s="34">
        <f>K68</f>
        <v>7361.82499</v>
      </c>
      <c r="L67" s="34">
        <f t="shared" si="14"/>
        <v>4805.896</v>
      </c>
      <c r="M67" s="34"/>
      <c r="N67" s="34">
        <f t="shared" si="14"/>
        <v>12346.713</v>
      </c>
      <c r="O67" s="34"/>
      <c r="P67" s="34">
        <f t="shared" si="14"/>
        <v>7996.478</v>
      </c>
      <c r="Q67" s="34"/>
      <c r="R67" s="34">
        <f t="shared" si="14"/>
        <v>4790.868</v>
      </c>
      <c r="S67" s="34"/>
      <c r="T67" s="34">
        <f t="shared" si="14"/>
        <v>11883.732</v>
      </c>
      <c r="U67" s="34"/>
      <c r="V67" s="34">
        <f t="shared" si="14"/>
        <v>7126.893</v>
      </c>
      <c r="W67" s="34"/>
      <c r="X67" s="34">
        <f t="shared" si="14"/>
        <v>4744.676</v>
      </c>
      <c r="Y67" s="34"/>
      <c r="Z67" s="34">
        <f t="shared" si="14"/>
        <v>9804.996</v>
      </c>
      <c r="AA67" s="34"/>
      <c r="AB67" s="34">
        <f t="shared" si="14"/>
        <v>4567.064</v>
      </c>
      <c r="AC67" s="34"/>
      <c r="AD67" s="34">
        <f t="shared" si="14"/>
        <v>4101.244</v>
      </c>
      <c r="AE67" s="34"/>
      <c r="AF67" s="100" t="s">
        <v>66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18996.64</v>
      </c>
      <c r="D68" s="31">
        <f t="shared" si="7"/>
        <v>15187.82178</v>
      </c>
      <c r="E68" s="34">
        <f>E69+E70+E71+E72</f>
        <v>15187.82178</v>
      </c>
      <c r="F68" s="35">
        <f>F69+F70+F71+F72</f>
        <v>16.659670334732986</v>
      </c>
      <c r="G68" s="28">
        <f>E68/C68*100</f>
        <v>79.95004263911935</v>
      </c>
      <c r="H68" s="34">
        <f>H69+H70+H71+H72</f>
        <v>11199.43</v>
      </c>
      <c r="I68" s="34">
        <f>I69+I70+I71+I72</f>
        <v>7825.99679</v>
      </c>
      <c r="J68" s="34">
        <f aca="true" t="shared" si="15" ref="J68:AD68">J69+J70+J71+J72</f>
        <v>7797.21</v>
      </c>
      <c r="K68" s="34">
        <f>K69+K70+K71+K72</f>
        <v>7361.82499</v>
      </c>
      <c r="L68" s="34">
        <f t="shared" si="15"/>
        <v>4805.896</v>
      </c>
      <c r="M68" s="34"/>
      <c r="N68" s="34">
        <f t="shared" si="15"/>
        <v>12346.713</v>
      </c>
      <c r="O68" s="34"/>
      <c r="P68" s="34">
        <f t="shared" si="15"/>
        <v>7996.478</v>
      </c>
      <c r="Q68" s="34"/>
      <c r="R68" s="34">
        <f t="shared" si="15"/>
        <v>4790.868</v>
      </c>
      <c r="S68" s="34"/>
      <c r="T68" s="34">
        <f t="shared" si="15"/>
        <v>11883.732</v>
      </c>
      <c r="U68" s="34"/>
      <c r="V68" s="34">
        <f t="shared" si="15"/>
        <v>7126.893</v>
      </c>
      <c r="W68" s="34"/>
      <c r="X68" s="34">
        <f t="shared" si="15"/>
        <v>4744.676</v>
      </c>
      <c r="Y68" s="34"/>
      <c r="Z68" s="34">
        <f t="shared" si="15"/>
        <v>9804.996</v>
      </c>
      <c r="AA68" s="34"/>
      <c r="AB68" s="34">
        <f t="shared" si="15"/>
        <v>4567.064</v>
      </c>
      <c r="AC68" s="34"/>
      <c r="AD68" s="34">
        <f t="shared" si="15"/>
        <v>4101.244</v>
      </c>
      <c r="AE68" s="34"/>
      <c r="AF68" s="101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1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1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H71+J71</f>
        <v>18996.64</v>
      </c>
      <c r="D71" s="31">
        <f>E71</f>
        <v>15187.82178</v>
      </c>
      <c r="E71" s="31">
        <f>I71+K71</f>
        <v>15187.82178</v>
      </c>
      <c r="F71" s="35">
        <f>E71/B71*100</f>
        <v>16.659670334732986</v>
      </c>
      <c r="G71" s="28">
        <f>E71/C71*100</f>
        <v>79.95004263911935</v>
      </c>
      <c r="H71" s="34">
        <v>11199.43</v>
      </c>
      <c r="I71" s="34">
        <v>7825.99679</v>
      </c>
      <c r="J71" s="34">
        <v>7797.21</v>
      </c>
      <c r="K71" s="34">
        <v>7361.82499</v>
      </c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4101.244</v>
      </c>
      <c r="AE71" s="34"/>
      <c r="AF71" s="101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2"/>
    </row>
    <row r="73" spans="1:32" s="30" customFormat="1" ht="62.25" customHeight="1">
      <c r="A73" s="48" t="s">
        <v>39</v>
      </c>
      <c r="B73" s="34">
        <f aca="true" t="shared" si="16" ref="B73:AD73">B74</f>
        <v>7106.7</v>
      </c>
      <c r="C73" s="34">
        <f t="shared" si="16"/>
        <v>1339.483</v>
      </c>
      <c r="D73" s="34">
        <f t="shared" si="16"/>
        <v>1094.09316</v>
      </c>
      <c r="E73" s="34">
        <f t="shared" si="16"/>
        <v>1086.91338</v>
      </c>
      <c r="F73" s="28">
        <f>E73/B73*100</f>
        <v>15.294206593777703</v>
      </c>
      <c r="G73" s="28">
        <f>E73/C73*100</f>
        <v>81.14424595160969</v>
      </c>
      <c r="H73" s="34">
        <f t="shared" si="16"/>
        <v>820.259</v>
      </c>
      <c r="I73" s="34">
        <f t="shared" si="16"/>
        <v>214.72758</v>
      </c>
      <c r="J73" s="34">
        <f t="shared" si="16"/>
        <v>519.2239999999999</v>
      </c>
      <c r="K73" s="34">
        <f t="shared" si="16"/>
        <v>872.1858</v>
      </c>
      <c r="L73" s="34">
        <f t="shared" si="16"/>
        <v>342.456</v>
      </c>
      <c r="M73" s="34"/>
      <c r="N73" s="34">
        <f t="shared" si="16"/>
        <v>1008.692</v>
      </c>
      <c r="O73" s="34"/>
      <c r="P73" s="34">
        <f t="shared" si="16"/>
        <v>853.19</v>
      </c>
      <c r="Q73" s="34"/>
      <c r="R73" s="34">
        <f t="shared" si="16"/>
        <v>378.002</v>
      </c>
      <c r="S73" s="34"/>
      <c r="T73" s="34">
        <f t="shared" si="16"/>
        <v>948.546</v>
      </c>
      <c r="U73" s="34"/>
      <c r="V73" s="34">
        <f t="shared" si="16"/>
        <v>399.65</v>
      </c>
      <c r="W73" s="34"/>
      <c r="X73" s="34">
        <f t="shared" si="16"/>
        <v>514.622</v>
      </c>
      <c r="Y73" s="34"/>
      <c r="Z73" s="34">
        <f t="shared" si="16"/>
        <v>818.021</v>
      </c>
      <c r="AA73" s="34"/>
      <c r="AB73" s="34">
        <f t="shared" si="16"/>
        <v>205.82</v>
      </c>
      <c r="AC73" s="34"/>
      <c r="AD73" s="34">
        <f t="shared" si="16"/>
        <v>298.218</v>
      </c>
      <c r="AE73" s="34"/>
      <c r="AF73" s="92"/>
    </row>
    <row r="74" spans="1:32" s="30" customFormat="1" ht="18.75">
      <c r="A74" s="44" t="s">
        <v>17</v>
      </c>
      <c r="B74" s="34">
        <f aca="true" t="shared" si="17" ref="B74:AD74">B75+B76+B77+B78</f>
        <v>7106.7</v>
      </c>
      <c r="C74" s="34">
        <f t="shared" si="17"/>
        <v>1339.483</v>
      </c>
      <c r="D74" s="34">
        <f t="shared" si="17"/>
        <v>1094.09316</v>
      </c>
      <c r="E74" s="34">
        <f>E75+E76+E77+E78</f>
        <v>1086.91338</v>
      </c>
      <c r="F74" s="28">
        <f>E74/B74*100</f>
        <v>15.294206593777703</v>
      </c>
      <c r="G74" s="28">
        <f>E74/C74*100</f>
        <v>81.14424595160969</v>
      </c>
      <c r="H74" s="34">
        <f t="shared" si="17"/>
        <v>820.259</v>
      </c>
      <c r="I74" s="34">
        <f t="shared" si="17"/>
        <v>214.72758</v>
      </c>
      <c r="J74" s="34">
        <f t="shared" si="17"/>
        <v>519.2239999999999</v>
      </c>
      <c r="K74" s="34">
        <f>K75+K76+K77+K78</f>
        <v>872.1858</v>
      </c>
      <c r="L74" s="34">
        <f t="shared" si="17"/>
        <v>342.456</v>
      </c>
      <c r="M74" s="34"/>
      <c r="N74" s="34">
        <f t="shared" si="17"/>
        <v>1008.692</v>
      </c>
      <c r="O74" s="34"/>
      <c r="P74" s="34">
        <f t="shared" si="17"/>
        <v>853.19</v>
      </c>
      <c r="Q74" s="34"/>
      <c r="R74" s="34">
        <f t="shared" si="17"/>
        <v>378.002</v>
      </c>
      <c r="S74" s="34"/>
      <c r="T74" s="34">
        <f t="shared" si="17"/>
        <v>948.546</v>
      </c>
      <c r="U74" s="34"/>
      <c r="V74" s="34">
        <f t="shared" si="17"/>
        <v>399.65</v>
      </c>
      <c r="W74" s="34"/>
      <c r="X74" s="34">
        <f t="shared" si="17"/>
        <v>514.622</v>
      </c>
      <c r="Y74" s="34"/>
      <c r="Z74" s="34">
        <f t="shared" si="17"/>
        <v>818.021</v>
      </c>
      <c r="AA74" s="34"/>
      <c r="AB74" s="34">
        <f t="shared" si="17"/>
        <v>205.82</v>
      </c>
      <c r="AC74" s="34"/>
      <c r="AD74" s="34">
        <f t="shared" si="17"/>
        <v>298.218</v>
      </c>
      <c r="AE74" s="34"/>
      <c r="AF74" s="93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H75+J75</f>
        <v>924.711</v>
      </c>
      <c r="D75" s="31">
        <v>694.09316</v>
      </c>
      <c r="E75" s="31">
        <f>I75+K75</f>
        <v>863.27313</v>
      </c>
      <c r="F75" s="28">
        <f>E75/B75*100</f>
        <v>15.116765545379726</v>
      </c>
      <c r="G75" s="28">
        <f>E75/C75*100</f>
        <v>93.35599230462275</v>
      </c>
      <c r="H75" s="31">
        <v>605.487</v>
      </c>
      <c r="I75" s="31">
        <v>154.77997</v>
      </c>
      <c r="J75" s="31">
        <v>319.224</v>
      </c>
      <c r="K75" s="31">
        <v>708.49316</v>
      </c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93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H76+J76</f>
        <v>414.772</v>
      </c>
      <c r="D76" s="31">
        <v>400</v>
      </c>
      <c r="E76" s="31">
        <f>I76+K76</f>
        <v>223.64025</v>
      </c>
      <c r="F76" s="35">
        <f>E76/B76*100</f>
        <v>16.020075214899716</v>
      </c>
      <c r="G76" s="28">
        <f>E76/C76*100</f>
        <v>53.91883974810258</v>
      </c>
      <c r="H76" s="31">
        <v>214.772</v>
      </c>
      <c r="I76" s="31">
        <v>59.94761</v>
      </c>
      <c r="J76" s="31">
        <v>200</v>
      </c>
      <c r="K76" s="31">
        <v>163.69264</v>
      </c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93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3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4"/>
    </row>
    <row r="79" spans="1:32" s="30" customFormat="1" ht="18.75">
      <c r="A79" s="49" t="s">
        <v>18</v>
      </c>
      <c r="B79" s="50">
        <f>B80+B81+B82+B83</f>
        <v>122846.10000000002</v>
      </c>
      <c r="C79" s="50">
        <f>C80+C81+C82+C83</f>
        <v>22937.005</v>
      </c>
      <c r="D79" s="50">
        <f>D80+D81+D82+D83</f>
        <v>18158.91852</v>
      </c>
      <c r="E79" s="50">
        <f>E80+E81+E82+E83</f>
        <v>18151.73874</v>
      </c>
      <c r="F79" s="35">
        <f>E79/B79*100</f>
        <v>14.775999189229449</v>
      </c>
      <c r="G79" s="28">
        <f>E79/C79*100</f>
        <v>79.13735354724821</v>
      </c>
      <c r="H79" s="50">
        <f>H80+H81+H82+H83</f>
        <v>12905.78</v>
      </c>
      <c r="I79" s="50">
        <f aca="true" t="shared" si="18" ref="I79:AD79">I80+I81+I82+I83</f>
        <v>8537.798470000002</v>
      </c>
      <c r="J79" s="50">
        <f t="shared" si="18"/>
        <v>10031.225</v>
      </c>
      <c r="K79" s="50">
        <f>K80+K81+K82+K83</f>
        <v>9613.94027</v>
      </c>
      <c r="L79" s="50">
        <f t="shared" si="18"/>
        <v>6111.843</v>
      </c>
      <c r="M79" s="50"/>
      <c r="N79" s="50">
        <f t="shared" si="18"/>
        <v>17600.946</v>
      </c>
      <c r="O79" s="50"/>
      <c r="P79" s="50">
        <f t="shared" si="18"/>
        <v>10517.459</v>
      </c>
      <c r="Q79" s="50"/>
      <c r="R79" s="50">
        <f t="shared" si="18"/>
        <v>6188.061000000001</v>
      </c>
      <c r="S79" s="50"/>
      <c r="T79" s="50">
        <f t="shared" si="18"/>
        <v>16664.719</v>
      </c>
      <c r="U79" s="50"/>
      <c r="V79" s="50">
        <f t="shared" si="18"/>
        <v>8280.134</v>
      </c>
      <c r="W79" s="50"/>
      <c r="X79" s="50">
        <f t="shared" si="18"/>
        <v>5908.789000000001</v>
      </c>
      <c r="Y79" s="50"/>
      <c r="Z79" s="50">
        <f t="shared" si="18"/>
        <v>12967.658</v>
      </c>
      <c r="AA79" s="50"/>
      <c r="AB79" s="50">
        <f t="shared" si="18"/>
        <v>6030.975</v>
      </c>
      <c r="AC79" s="50"/>
      <c r="AD79" s="50">
        <f t="shared" si="18"/>
        <v>9638.511</v>
      </c>
      <c r="AE79" s="50"/>
      <c r="AF79" s="51"/>
    </row>
    <row r="80" spans="1:32" s="30" customFormat="1" ht="18.75">
      <c r="A80" s="49" t="s">
        <v>24</v>
      </c>
      <c r="B80" s="50">
        <f aca="true" t="shared" si="19" ref="B80:E81">B75</f>
        <v>5710.7</v>
      </c>
      <c r="C80" s="50">
        <f t="shared" si="19"/>
        <v>924.711</v>
      </c>
      <c r="D80" s="50">
        <f t="shared" si="19"/>
        <v>694.09316</v>
      </c>
      <c r="E80" s="50">
        <f t="shared" si="19"/>
        <v>863.27313</v>
      </c>
      <c r="F80" s="35">
        <f>E80/B80*100</f>
        <v>15.116765545379726</v>
      </c>
      <c r="G80" s="28">
        <f>E80/C80*100</f>
        <v>93.35599230462275</v>
      </c>
      <c r="H80" s="50">
        <f>H75</f>
        <v>605.487</v>
      </c>
      <c r="I80" s="50">
        <f aca="true" t="shared" si="20" ref="I80:AD81">I75</f>
        <v>154.77997</v>
      </c>
      <c r="J80" s="50">
        <f t="shared" si="20"/>
        <v>319.224</v>
      </c>
      <c r="K80" s="50">
        <f>K75</f>
        <v>708.49316</v>
      </c>
      <c r="L80" s="50">
        <f t="shared" si="20"/>
        <v>255.628</v>
      </c>
      <c r="M80" s="50"/>
      <c r="N80" s="50">
        <f t="shared" si="20"/>
        <v>808.692</v>
      </c>
      <c r="O80" s="50"/>
      <c r="P80" s="50">
        <f t="shared" si="20"/>
        <v>535.82</v>
      </c>
      <c r="Q80" s="50"/>
      <c r="R80" s="50">
        <f t="shared" si="20"/>
        <v>302.733</v>
      </c>
      <c r="S80" s="50"/>
      <c r="T80" s="50">
        <f t="shared" si="20"/>
        <v>863.985</v>
      </c>
      <c r="U80" s="50"/>
      <c r="V80" s="50">
        <f t="shared" si="20"/>
        <v>399.65</v>
      </c>
      <c r="W80" s="50"/>
      <c r="X80" s="50">
        <f t="shared" si="20"/>
        <v>514.622</v>
      </c>
      <c r="Y80" s="50"/>
      <c r="Z80" s="50">
        <f t="shared" si="20"/>
        <v>818.021</v>
      </c>
      <c r="AA80" s="50"/>
      <c r="AB80" s="50">
        <f t="shared" si="20"/>
        <v>167.188</v>
      </c>
      <c r="AC80" s="50"/>
      <c r="AD80" s="50">
        <f t="shared" si="20"/>
        <v>119.65</v>
      </c>
      <c r="AE80" s="50"/>
      <c r="AF80" s="51"/>
    </row>
    <row r="81" spans="1:32" s="30" customFormat="1" ht="18.75">
      <c r="A81" s="49" t="s">
        <v>22</v>
      </c>
      <c r="B81" s="50">
        <f t="shared" si="19"/>
        <v>1396</v>
      </c>
      <c r="C81" s="50">
        <f t="shared" si="19"/>
        <v>414.772</v>
      </c>
      <c r="D81" s="50">
        <f t="shared" si="19"/>
        <v>400</v>
      </c>
      <c r="E81" s="50">
        <f t="shared" si="19"/>
        <v>223.64025</v>
      </c>
      <c r="F81" s="35">
        <f>E81/B81*100</f>
        <v>16.020075214899716</v>
      </c>
      <c r="G81" s="28">
        <f>E81/C81*100</f>
        <v>53.91883974810258</v>
      </c>
      <c r="H81" s="50">
        <f>H76</f>
        <v>214.772</v>
      </c>
      <c r="I81" s="50">
        <f t="shared" si="20"/>
        <v>59.94761</v>
      </c>
      <c r="J81" s="50">
        <f t="shared" si="20"/>
        <v>200</v>
      </c>
      <c r="K81" s="50">
        <f>K76</f>
        <v>163.69264</v>
      </c>
      <c r="L81" s="50">
        <f t="shared" si="20"/>
        <v>86.828</v>
      </c>
      <c r="M81" s="50"/>
      <c r="N81" s="50">
        <f t="shared" si="20"/>
        <v>200</v>
      </c>
      <c r="O81" s="50"/>
      <c r="P81" s="50">
        <f t="shared" si="20"/>
        <v>317.37</v>
      </c>
      <c r="Q81" s="50"/>
      <c r="R81" s="50">
        <f t="shared" si="20"/>
        <v>75.269</v>
      </c>
      <c r="S81" s="50"/>
      <c r="T81" s="50">
        <f t="shared" si="20"/>
        <v>84.561</v>
      </c>
      <c r="U81" s="50"/>
      <c r="V81" s="50">
        <f t="shared" si="20"/>
        <v>0</v>
      </c>
      <c r="W81" s="50"/>
      <c r="X81" s="50">
        <f t="shared" si="20"/>
        <v>0</v>
      </c>
      <c r="Y81" s="50"/>
      <c r="Z81" s="50">
        <f t="shared" si="20"/>
        <v>0</v>
      </c>
      <c r="AA81" s="50"/>
      <c r="AB81" s="50">
        <f t="shared" si="20"/>
        <v>38.632</v>
      </c>
      <c r="AC81" s="50"/>
      <c r="AD81" s="50">
        <f t="shared" si="20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115739.40000000002</v>
      </c>
      <c r="C82" s="50">
        <f aca="true" t="shared" si="21" ref="C82:E83">C16+C23+C29+C35+C65+C71+C77</f>
        <v>21597.522</v>
      </c>
      <c r="D82" s="50">
        <f t="shared" si="21"/>
        <v>17064.82536</v>
      </c>
      <c r="E82" s="50">
        <f t="shared" si="21"/>
        <v>17064.82536</v>
      </c>
      <c r="F82" s="35">
        <f>E82/B82*100</f>
        <v>14.744179907620044</v>
      </c>
      <c r="G82" s="28">
        <f>E82/C82*100</f>
        <v>79.01288564493647</v>
      </c>
      <c r="H82" s="50">
        <f>H16+H23+H29+H35+H65+H71+H77</f>
        <v>12085.521</v>
      </c>
      <c r="I82" s="50">
        <f aca="true" t="shared" si="22" ref="I82:AD83">I16+I23+I29+I35+I65+I71+I77</f>
        <v>8323.07089</v>
      </c>
      <c r="J82" s="50">
        <f>J16+J23+J29+J35+J65+J71+J77</f>
        <v>9512.001</v>
      </c>
      <c r="K82" s="50">
        <f>K16+K23+K29+K35+K65+K71+K77</f>
        <v>8741.75447</v>
      </c>
      <c r="L82" s="50">
        <f t="shared" si="22"/>
        <v>5769.387</v>
      </c>
      <c r="M82" s="50"/>
      <c r="N82" s="50">
        <f t="shared" si="22"/>
        <v>16592.254</v>
      </c>
      <c r="O82" s="50"/>
      <c r="P82" s="50">
        <f t="shared" si="22"/>
        <v>9664.269</v>
      </c>
      <c r="Q82" s="50"/>
      <c r="R82" s="50">
        <f t="shared" si="22"/>
        <v>5810.059</v>
      </c>
      <c r="S82" s="50"/>
      <c r="T82" s="50">
        <f t="shared" si="22"/>
        <v>15716.173</v>
      </c>
      <c r="U82" s="50"/>
      <c r="V82" s="50">
        <f t="shared" si="22"/>
        <v>7880.484</v>
      </c>
      <c r="W82" s="50"/>
      <c r="X82" s="50">
        <f t="shared" si="22"/>
        <v>5394.167</v>
      </c>
      <c r="Y82" s="50"/>
      <c r="Z82" s="50">
        <f t="shared" si="22"/>
        <v>12149.636999999999</v>
      </c>
      <c r="AA82" s="50"/>
      <c r="AB82" s="50">
        <f t="shared" si="22"/>
        <v>5825.155000000001</v>
      </c>
      <c r="AC82" s="50"/>
      <c r="AD82" s="50">
        <f t="shared" si="22"/>
        <v>9340.293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21"/>
        <v>0</v>
      </c>
      <c r="D83" s="50">
        <f t="shared" si="21"/>
        <v>0</v>
      </c>
      <c r="E83" s="50">
        <f t="shared" si="21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22"/>
        <v>0</v>
      </c>
      <c r="J83" s="50">
        <f t="shared" si="22"/>
        <v>0</v>
      </c>
      <c r="K83" s="50">
        <f>K17+K24+K30+K36+K66+K72+K78</f>
        <v>0</v>
      </c>
      <c r="L83" s="50">
        <f t="shared" si="22"/>
        <v>0</v>
      </c>
      <c r="M83" s="50"/>
      <c r="N83" s="50">
        <f t="shared" si="22"/>
        <v>0</v>
      </c>
      <c r="O83" s="50"/>
      <c r="P83" s="50">
        <f t="shared" si="22"/>
        <v>0</v>
      </c>
      <c r="Q83" s="50"/>
      <c r="R83" s="50">
        <f t="shared" si="22"/>
        <v>0</v>
      </c>
      <c r="S83" s="50"/>
      <c r="T83" s="50">
        <f t="shared" si="22"/>
        <v>0</v>
      </c>
      <c r="U83" s="50"/>
      <c r="V83" s="50">
        <f t="shared" si="22"/>
        <v>0</v>
      </c>
      <c r="W83" s="50"/>
      <c r="X83" s="50">
        <f t="shared" si="22"/>
        <v>0</v>
      </c>
      <c r="Y83" s="50"/>
      <c r="Z83" s="50">
        <f t="shared" si="22"/>
        <v>0</v>
      </c>
      <c r="AA83" s="50"/>
      <c r="AB83" s="50">
        <f t="shared" si="22"/>
        <v>0</v>
      </c>
      <c r="AC83" s="50"/>
      <c r="AD83" s="50">
        <f t="shared" si="22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95" t="s">
        <v>50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9"/>
      <c r="C89" s="61"/>
      <c r="D89" s="61"/>
      <c r="E89" s="61"/>
      <c r="F89" s="7"/>
      <c r="G89" s="7"/>
      <c r="H89" s="64"/>
      <c r="I89" s="64"/>
      <c r="J89" s="64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10" ht="35.25" customHeight="1">
      <c r="B90" s="70"/>
      <c r="C90" s="55"/>
      <c r="D90" s="55"/>
      <c r="E90" s="55"/>
      <c r="H90" s="62"/>
      <c r="J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96" zoomScaleNormal="70" zoomScaleSheetLayoutView="96" zoomScalePageLayoutView="0" workbookViewId="0" topLeftCell="A10">
      <selection activeCell="A18" sqref="A18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23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52</v>
      </c>
      <c r="C8" s="83" t="s">
        <v>54</v>
      </c>
      <c r="D8" s="83" t="s">
        <v>55</v>
      </c>
      <c r="E8" s="85" t="s">
        <v>56</v>
      </c>
      <c r="F8" s="87" t="s">
        <v>40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44</v>
      </c>
    </row>
    <row r="9" spans="1:32" s="22" customFormat="1" ht="76.5" customHeight="1">
      <c r="A9" s="81"/>
      <c r="B9" s="82"/>
      <c r="C9" s="84"/>
      <c r="D9" s="84"/>
      <c r="E9" s="86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J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103" t="s">
        <v>57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/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104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104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104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</f>
        <v>0</v>
      </c>
      <c r="D16" s="32">
        <f>I16</f>
        <v>0</v>
      </c>
      <c r="E16" s="4"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104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105"/>
    </row>
    <row r="18" spans="1:32" s="30" customFormat="1" ht="79.5" customHeight="1">
      <c r="A18" s="37" t="s">
        <v>29</v>
      </c>
      <c r="B18" s="38">
        <f>B20+B26+B32+B62+B68+B74</f>
        <v>121483.90000000001</v>
      </c>
      <c r="C18" s="38">
        <f>C20+C26+C32+C62+C68+C74</f>
        <v>12905.78</v>
      </c>
      <c r="D18" s="38">
        <f>D19+D25+D31+D61+D67+D73</f>
        <v>8877.85086</v>
      </c>
      <c r="E18" s="38">
        <f>E19+E25+E31+E61+E67+E73</f>
        <v>8537.7975</v>
      </c>
      <c r="F18" s="35">
        <f>E18/B18*100</f>
        <v>7.027925099539939</v>
      </c>
      <c r="G18" s="28">
        <f>E18/C18*100</f>
        <v>66.15483527535724</v>
      </c>
      <c r="H18" s="38">
        <f>H20+H26+H32+H62+H68+H74</f>
        <v>12905.78</v>
      </c>
      <c r="I18" s="38">
        <f>I20+I26+I32+I62+I68+I74</f>
        <v>8537.7975</v>
      </c>
      <c r="J18" s="38">
        <f>J20+J26+J32+J62+J68+J74</f>
        <v>9011.125</v>
      </c>
      <c r="K18" s="38"/>
      <c r="L18" s="38">
        <f>L20+L26+L32+L62+L68+L74</f>
        <v>5969.843</v>
      </c>
      <c r="M18" s="38"/>
      <c r="N18" s="38">
        <f>N20+N26+N32+N62+N68+N74</f>
        <v>17653.446</v>
      </c>
      <c r="O18" s="38"/>
      <c r="P18" s="38">
        <f>P20+P26+P32+P62+P68+P74</f>
        <v>10573.059000000001</v>
      </c>
      <c r="Q18" s="38"/>
      <c r="R18" s="38">
        <f>R20+R26+R32+R62+R68+R74</f>
        <v>6188.061000000001</v>
      </c>
      <c r="S18" s="38"/>
      <c r="T18" s="38">
        <f>T20+T26+T32+T62+T68+T74</f>
        <v>16691.918999999998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13048.658</v>
      </c>
      <c r="AA18" s="38"/>
      <c r="AB18" s="38">
        <f>AB20+AB26+AB32+AB62+AB68+AB74</f>
        <v>5746.975</v>
      </c>
      <c r="AC18" s="38"/>
      <c r="AD18" s="38">
        <f>AD20+AD26+AD32+AD62+AD68+AD74</f>
        <v>9697.311000000002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103" t="s">
        <v>47</v>
      </c>
    </row>
    <row r="20" spans="1:32" s="30" customFormat="1" ht="19.5" customHeight="1">
      <c r="A20" s="66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104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104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104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104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105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103" t="s">
        <v>65</v>
      </c>
    </row>
    <row r="26" spans="1:32" s="30" customFormat="1" ht="19.5" customHeight="1">
      <c r="A26" s="66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104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104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104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104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105"/>
    </row>
    <row r="31" spans="1:32" s="36" customFormat="1" ht="66.75" customHeight="1">
      <c r="A31" s="42" t="s">
        <v>33</v>
      </c>
      <c r="B31" s="31">
        <f>B32</f>
        <v>22441.000000000004</v>
      </c>
      <c r="C31" s="31">
        <f>C32</f>
        <v>760.2909999999999</v>
      </c>
      <c r="D31" s="31">
        <f>E31</f>
        <v>497.07410000000004</v>
      </c>
      <c r="E31" s="31">
        <f>E32</f>
        <v>497.07410000000004</v>
      </c>
      <c r="F31" s="35">
        <f>F32</f>
        <v>2.2150265139699656</v>
      </c>
      <c r="G31" s="28">
        <f>G32</f>
        <v>65.37945339350328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725.691</v>
      </c>
      <c r="K31" s="31"/>
      <c r="L31" s="31">
        <f t="shared" si="6"/>
        <v>821.491</v>
      </c>
      <c r="M31" s="31"/>
      <c r="N31" s="31">
        <f t="shared" si="6"/>
        <v>4298.041</v>
      </c>
      <c r="O31" s="31"/>
      <c r="P31" s="31">
        <f t="shared" si="6"/>
        <v>1628.1909999999998</v>
      </c>
      <c r="Q31" s="31"/>
      <c r="R31" s="31">
        <f t="shared" si="6"/>
        <v>1019.191</v>
      </c>
      <c r="S31" s="31"/>
      <c r="T31" s="31">
        <f t="shared" si="6"/>
        <v>3859.641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2225.441</v>
      </c>
      <c r="AA31" s="31"/>
      <c r="AB31" s="31">
        <f t="shared" si="6"/>
        <v>624.291</v>
      </c>
      <c r="AC31" s="31"/>
      <c r="AD31" s="31">
        <f t="shared" si="6"/>
        <v>5266.849</v>
      </c>
      <c r="AE31" s="31"/>
      <c r="AF31" s="43"/>
    </row>
    <row r="32" spans="1:32" s="36" customFormat="1" ht="18.75">
      <c r="A32" s="44" t="s">
        <v>17</v>
      </c>
      <c r="B32" s="34">
        <f>B33+B34+B35+B36</f>
        <v>22441.000000000004</v>
      </c>
      <c r="C32" s="34">
        <f>C33+C34+C35+C36</f>
        <v>760.2909999999999</v>
      </c>
      <c r="D32" s="31">
        <f aca="true" t="shared" si="7" ref="D32:D72">E32</f>
        <v>497.07410000000004</v>
      </c>
      <c r="E32" s="34">
        <f>E33+E34+E35+E36</f>
        <v>497.07410000000004</v>
      </c>
      <c r="F32" s="35">
        <f>F33+F34+F35+F36</f>
        <v>2.2150265139699656</v>
      </c>
      <c r="G32" s="28">
        <f>E32/C32*100</f>
        <v>65.37945339350328</v>
      </c>
      <c r="H32" s="34">
        <f>H33+H34+H35+H36</f>
        <v>760.2909999999999</v>
      </c>
      <c r="I32" s="34">
        <f>I33+I34+I35+I36</f>
        <v>497.07410000000004</v>
      </c>
      <c r="J32" s="34">
        <f aca="true" t="shared" si="8" ref="J32:AD32">J33+J34+J35+J36</f>
        <v>725.691</v>
      </c>
      <c r="K32" s="34"/>
      <c r="L32" s="34">
        <f t="shared" si="8"/>
        <v>821.491</v>
      </c>
      <c r="M32" s="34"/>
      <c r="N32" s="34">
        <f t="shared" si="8"/>
        <v>4298.041</v>
      </c>
      <c r="O32" s="34"/>
      <c r="P32" s="34">
        <f t="shared" si="8"/>
        <v>1628.1909999999998</v>
      </c>
      <c r="Q32" s="34"/>
      <c r="R32" s="34">
        <f t="shared" si="8"/>
        <v>1019.191</v>
      </c>
      <c r="S32" s="34"/>
      <c r="T32" s="34">
        <f t="shared" si="8"/>
        <v>3859.641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2225.441</v>
      </c>
      <c r="AA32" s="34"/>
      <c r="AB32" s="34">
        <f t="shared" si="8"/>
        <v>624.291</v>
      </c>
      <c r="AC32" s="34"/>
      <c r="AD32" s="34">
        <f t="shared" si="8"/>
        <v>5266.849</v>
      </c>
      <c r="AE32" s="34"/>
      <c r="AF32" s="43"/>
    </row>
    <row r="33" spans="1:32" s="36" customFormat="1" ht="18.75">
      <c r="A33" s="45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/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3"/>
    </row>
    <row r="34" spans="1:32" s="36" customFormat="1" ht="18.75">
      <c r="A34" s="45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/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3"/>
    </row>
    <row r="35" spans="1:32" s="36" customFormat="1" ht="18.75">
      <c r="A35" s="45" t="s">
        <v>13</v>
      </c>
      <c r="B35" s="31">
        <f t="shared" si="9"/>
        <v>22441.000000000004</v>
      </c>
      <c r="C35" s="31">
        <f t="shared" si="9"/>
        <v>760.2909999999999</v>
      </c>
      <c r="D35" s="31">
        <f t="shared" si="7"/>
        <v>497.07410000000004</v>
      </c>
      <c r="E35" s="31">
        <f>E41+E47+E53+E59</f>
        <v>497.07410000000004</v>
      </c>
      <c r="F35" s="35">
        <f>E35/B35*100</f>
        <v>2.2150265139699656</v>
      </c>
      <c r="G35" s="28">
        <f>E35/C35*100</f>
        <v>65.37945339350328</v>
      </c>
      <c r="H35" s="31">
        <f>H41+H47+H53+H59</f>
        <v>760.2909999999999</v>
      </c>
      <c r="I35" s="31">
        <f>I41+I47+I53+I59</f>
        <v>497.07410000000004</v>
      </c>
      <c r="J35" s="31">
        <f t="shared" si="11"/>
        <v>725.691</v>
      </c>
      <c r="K35" s="31"/>
      <c r="L35" s="31">
        <f t="shared" si="11"/>
        <v>821.491</v>
      </c>
      <c r="M35" s="31"/>
      <c r="N35" s="31">
        <f t="shared" si="11"/>
        <v>4298.041</v>
      </c>
      <c r="O35" s="31"/>
      <c r="P35" s="31">
        <f t="shared" si="11"/>
        <v>1532.591</v>
      </c>
      <c r="Q35" s="31"/>
      <c r="R35" s="31">
        <f t="shared" si="11"/>
        <v>1019.191</v>
      </c>
      <c r="S35" s="31"/>
      <c r="T35" s="31">
        <f t="shared" si="11"/>
        <v>3859.641</v>
      </c>
      <c r="U35" s="31"/>
      <c r="V35" s="31">
        <f t="shared" si="11"/>
        <v>753.591</v>
      </c>
      <c r="W35" s="31"/>
      <c r="X35" s="31">
        <f t="shared" si="11"/>
        <v>649.491</v>
      </c>
      <c r="Y35" s="31"/>
      <c r="Z35" s="31">
        <f t="shared" si="11"/>
        <v>2225.441</v>
      </c>
      <c r="AA35" s="31"/>
      <c r="AB35" s="31">
        <f t="shared" si="11"/>
        <v>528.691</v>
      </c>
      <c r="AC35" s="31"/>
      <c r="AD35" s="31">
        <f t="shared" si="11"/>
        <v>5266.849</v>
      </c>
      <c r="AE35" s="31"/>
      <c r="AF35" s="43"/>
    </row>
    <row r="36" spans="1:32" s="36" customFormat="1" ht="18.75">
      <c r="A36" s="45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103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104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4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4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</f>
        <v>0</v>
      </c>
      <c r="D41" s="31">
        <f t="shared" si="7"/>
        <v>0</v>
      </c>
      <c r="E41" s="31"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104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105"/>
    </row>
    <row r="43" spans="1:32" s="30" customFormat="1" ht="56.25">
      <c r="A43" s="47" t="s">
        <v>35</v>
      </c>
      <c r="B43" s="31">
        <f>B44</f>
        <v>1701.2000000000003</v>
      </c>
      <c r="C43" s="34">
        <f>C44</f>
        <v>45.391</v>
      </c>
      <c r="D43" s="31">
        <f t="shared" si="7"/>
        <v>28.0461</v>
      </c>
      <c r="E43" s="4">
        <f aca="true" t="shared" si="12" ref="E43:J43">E44</f>
        <v>28.0461</v>
      </c>
      <c r="F43" s="35">
        <f t="shared" si="12"/>
        <v>1.648606865741829</v>
      </c>
      <c r="G43" s="28">
        <f t="shared" si="12"/>
        <v>61.787799343482185</v>
      </c>
      <c r="H43" s="31">
        <f t="shared" si="12"/>
        <v>45.391</v>
      </c>
      <c r="I43" s="4">
        <f t="shared" si="12"/>
        <v>28.0461</v>
      </c>
      <c r="J43" s="31">
        <f t="shared" si="12"/>
        <v>45.391</v>
      </c>
      <c r="K43" s="4"/>
      <c r="L43" s="31">
        <f>L44</f>
        <v>163.591</v>
      </c>
      <c r="M43" s="4"/>
      <c r="N43" s="31">
        <f>N44</f>
        <v>84.691</v>
      </c>
      <c r="O43" s="4"/>
      <c r="P43" s="31">
        <f>P44</f>
        <v>410.291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60.999</v>
      </c>
      <c r="AE43" s="5"/>
      <c r="AF43" s="103" t="s">
        <v>48</v>
      </c>
    </row>
    <row r="44" spans="1:32" s="30" customFormat="1" ht="18.75">
      <c r="A44" s="44" t="s">
        <v>17</v>
      </c>
      <c r="B44" s="34">
        <f>B45+B46+B47+B48</f>
        <v>1701.2000000000003</v>
      </c>
      <c r="C44" s="34">
        <f>C45+C46+C47+C48</f>
        <v>45.391</v>
      </c>
      <c r="D44" s="31">
        <f t="shared" si="7"/>
        <v>28.0461</v>
      </c>
      <c r="E44" s="34">
        <f>E45+E46+E47+E48</f>
        <v>28.0461</v>
      </c>
      <c r="F44" s="35">
        <f>F45+F46+F47+F48</f>
        <v>1.648606865741829</v>
      </c>
      <c r="G44" s="28">
        <f>E44/C44*100</f>
        <v>61.787799343482185</v>
      </c>
      <c r="H44" s="34">
        <f>H45+H46+H47+H48</f>
        <v>45.391</v>
      </c>
      <c r="I44" s="34">
        <f>I45+I46+I47+I48</f>
        <v>28.0461</v>
      </c>
      <c r="J44" s="34">
        <f>J45+J46+J47+J48</f>
        <v>45.391</v>
      </c>
      <c r="K44" s="34"/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410.291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60.999</v>
      </c>
      <c r="AE44" s="34"/>
      <c r="AF44" s="104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104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104"/>
    </row>
    <row r="47" spans="1:32" s="30" customFormat="1" ht="18.75">
      <c r="A47" s="45" t="s">
        <v>13</v>
      </c>
      <c r="B47" s="31">
        <f>H47+J47+L47+N47+P47+R47+T47+V47+X47+Z47+AB47+AD47</f>
        <v>1701.2000000000003</v>
      </c>
      <c r="C47" s="31">
        <f>H47</f>
        <v>45.391</v>
      </c>
      <c r="D47" s="31">
        <f t="shared" si="7"/>
        <v>28.0461</v>
      </c>
      <c r="E47" s="31">
        <f>I47</f>
        <v>28.0461</v>
      </c>
      <c r="F47" s="35">
        <f>E47/B47*100</f>
        <v>1.648606865741829</v>
      </c>
      <c r="G47" s="28">
        <f>E47/C47*100</f>
        <v>61.787799343482185</v>
      </c>
      <c r="H47" s="31">
        <v>45.391</v>
      </c>
      <c r="I47" s="31">
        <v>28.0461</v>
      </c>
      <c r="J47" s="31">
        <v>45.391</v>
      </c>
      <c r="K47" s="31"/>
      <c r="L47" s="31">
        <v>163.591</v>
      </c>
      <c r="M47" s="31"/>
      <c r="N47" s="31">
        <v>84.691</v>
      </c>
      <c r="O47" s="31"/>
      <c r="P47" s="31">
        <v>410.291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60.999</v>
      </c>
      <c r="AE47" s="31"/>
      <c r="AF47" s="104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105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538.7</v>
      </c>
      <c r="D49" s="31">
        <f t="shared" si="7"/>
        <v>382.628</v>
      </c>
      <c r="E49" s="4">
        <f aca="true" t="shared" si="13" ref="E49:J49">E50</f>
        <v>382.628</v>
      </c>
      <c r="F49" s="35">
        <f t="shared" si="13"/>
        <v>2.0457670797822853</v>
      </c>
      <c r="G49" s="28">
        <f t="shared" si="13"/>
        <v>71.02803044366067</v>
      </c>
      <c r="H49" s="31">
        <f t="shared" si="13"/>
        <v>538.7</v>
      </c>
      <c r="I49" s="4">
        <f t="shared" si="13"/>
        <v>382.628</v>
      </c>
      <c r="J49" s="31">
        <f t="shared" si="13"/>
        <v>417.7</v>
      </c>
      <c r="K49" s="4"/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3415.35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5205.85</v>
      </c>
      <c r="AE49" s="5"/>
      <c r="AF49" s="97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538.7</v>
      </c>
      <c r="D50" s="31">
        <f t="shared" si="7"/>
        <v>382.628</v>
      </c>
      <c r="E50" s="34">
        <f>E51+E52+E53+E54</f>
        <v>382.628</v>
      </c>
      <c r="F50" s="35">
        <f>F51+F52+F53+F54</f>
        <v>2.0457670797822853</v>
      </c>
      <c r="G50" s="28">
        <f>E50/C50*100</f>
        <v>71.02803044366067</v>
      </c>
      <c r="H50" s="34">
        <f>H51+H52+H53+H54</f>
        <v>538.7</v>
      </c>
      <c r="I50" s="34">
        <f>I51+I52+I53+I54</f>
        <v>382.628</v>
      </c>
      <c r="J50" s="34">
        <f>J51+J52+J53+J54</f>
        <v>417.7</v>
      </c>
      <c r="K50" s="34"/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3415.35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5205.85</v>
      </c>
      <c r="AE50" s="34"/>
      <c r="AF50" s="98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8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8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</f>
        <v>538.7</v>
      </c>
      <c r="D53" s="31">
        <f>E53</f>
        <v>382.628</v>
      </c>
      <c r="E53" s="31">
        <f>I53</f>
        <v>382.628</v>
      </c>
      <c r="F53" s="35">
        <f>E53/B53*100</f>
        <v>2.0457670797822853</v>
      </c>
      <c r="G53" s="28">
        <f>E53/C53*100</f>
        <v>71.02803044366067</v>
      </c>
      <c r="H53" s="31">
        <v>538.7</v>
      </c>
      <c r="I53" s="31">
        <v>382.628</v>
      </c>
      <c r="J53" s="31">
        <v>417.7</v>
      </c>
      <c r="K53" s="31"/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3415.35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4825.85+380</f>
        <v>5205.85</v>
      </c>
      <c r="AE53" s="31"/>
      <c r="AF53" s="98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99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176.2</v>
      </c>
      <c r="D55" s="31">
        <f t="shared" si="7"/>
        <v>86.4</v>
      </c>
      <c r="E55" s="4">
        <f aca="true" t="shared" si="14" ref="E55:J55">E56</f>
        <v>86.4</v>
      </c>
      <c r="F55" s="35">
        <f t="shared" si="14"/>
        <v>4.682419249945805</v>
      </c>
      <c r="G55" s="28">
        <f t="shared" si="14"/>
        <v>49.03518728717367</v>
      </c>
      <c r="H55" s="31">
        <f t="shared" si="14"/>
        <v>176.2</v>
      </c>
      <c r="I55" s="4">
        <f t="shared" si="14"/>
        <v>86.4</v>
      </c>
      <c r="J55" s="31">
        <f t="shared" si="14"/>
        <v>262.6</v>
      </c>
      <c r="K55" s="4"/>
      <c r="L55" s="31">
        <f>L56</f>
        <v>34.5</v>
      </c>
      <c r="M55" s="4"/>
      <c r="N55" s="31">
        <f>N56</f>
        <v>740.8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398.9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232.2</v>
      </c>
      <c r="AA55" s="4"/>
      <c r="AB55" s="31">
        <f>AB56</f>
        <v>0</v>
      </c>
      <c r="AC55" s="4"/>
      <c r="AD55" s="31">
        <f>AD56</f>
        <v>0</v>
      </c>
      <c r="AE55" s="5"/>
      <c r="AF55" s="103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176.2</v>
      </c>
      <c r="D56" s="31">
        <f t="shared" si="7"/>
        <v>86.4</v>
      </c>
      <c r="E56" s="34">
        <f>E57+E58+E59+E60</f>
        <v>86.4</v>
      </c>
      <c r="F56" s="35">
        <f>F57+F58+F59+F60</f>
        <v>4.682419249945805</v>
      </c>
      <c r="G56" s="28">
        <f>E56/C56*100</f>
        <v>49.03518728717367</v>
      </c>
      <c r="H56" s="34">
        <f>H57+H58+H59+H60</f>
        <v>176.2</v>
      </c>
      <c r="I56" s="34">
        <f>I57+I58+I59+I60</f>
        <v>86.4</v>
      </c>
      <c r="J56" s="34">
        <f>J57+J58+J59+J60</f>
        <v>262.6</v>
      </c>
      <c r="K56" s="34"/>
      <c r="L56" s="34">
        <f>L57+L58+L59+L60</f>
        <v>34.5</v>
      </c>
      <c r="M56" s="34"/>
      <c r="N56" s="34">
        <f>N57+N58+N59+N60</f>
        <v>740.8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398.9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232.2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104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4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4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</f>
        <v>176.2</v>
      </c>
      <c r="D59" s="31">
        <f t="shared" si="7"/>
        <v>86.4</v>
      </c>
      <c r="E59" s="31">
        <f>I59</f>
        <v>86.4</v>
      </c>
      <c r="F59" s="35">
        <f>E59/B59*100</f>
        <v>4.682419249945805</v>
      </c>
      <c r="G59" s="28">
        <f>E59/C59*100</f>
        <v>49.03518728717367</v>
      </c>
      <c r="H59" s="31">
        <v>176.2</v>
      </c>
      <c r="I59" s="31">
        <v>86.4</v>
      </c>
      <c r="J59" s="31">
        <v>262.6</v>
      </c>
      <c r="K59" s="31"/>
      <c r="L59" s="31">
        <v>34.5</v>
      </c>
      <c r="M59" s="31"/>
      <c r="N59" s="31">
        <v>740.8</v>
      </c>
      <c r="O59" s="31"/>
      <c r="P59" s="31">
        <v>0</v>
      </c>
      <c r="Q59" s="31"/>
      <c r="R59" s="31">
        <v>0</v>
      </c>
      <c r="S59" s="31"/>
      <c r="T59" s="31">
        <v>398.9</v>
      </c>
      <c r="U59" s="31"/>
      <c r="V59" s="31">
        <v>0</v>
      </c>
      <c r="W59" s="31"/>
      <c r="X59" s="31">
        <v>0</v>
      </c>
      <c r="Y59" s="31"/>
      <c r="Z59" s="31">
        <v>232.2</v>
      </c>
      <c r="AA59" s="31"/>
      <c r="AB59" s="31">
        <v>0</v>
      </c>
      <c r="AC59" s="31"/>
      <c r="AD59" s="31">
        <v>0</v>
      </c>
      <c r="AE59" s="31"/>
      <c r="AF59" s="104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5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/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103" t="s">
        <v>51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/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104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104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04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</f>
        <v>125.8</v>
      </c>
      <c r="D65" s="31">
        <f t="shared" si="7"/>
        <v>0</v>
      </c>
      <c r="E65" s="31">
        <v>0</v>
      </c>
      <c r="F65" s="35">
        <f>E65/B65*100</f>
        <v>0</v>
      </c>
      <c r="G65" s="28">
        <f>E65/C65*100</f>
        <v>0</v>
      </c>
      <c r="H65" s="31">
        <v>125.8</v>
      </c>
      <c r="I65" s="31">
        <v>0</v>
      </c>
      <c r="J65" s="31">
        <v>0</v>
      </c>
      <c r="K65" s="31"/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104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105"/>
    </row>
    <row r="67" spans="1:32" s="36" customFormat="1" ht="79.5" customHeight="1">
      <c r="A67" s="47" t="s">
        <v>38</v>
      </c>
      <c r="B67" s="34">
        <f>B68</f>
        <v>91165.20000000001</v>
      </c>
      <c r="C67" s="34">
        <f>C68</f>
        <v>11199.43</v>
      </c>
      <c r="D67" s="31">
        <f t="shared" si="7"/>
        <v>7825.99679</v>
      </c>
      <c r="E67" s="34">
        <f>E68</f>
        <v>7825.99679</v>
      </c>
      <c r="F67" s="28">
        <f>E67/B67*100</f>
        <v>8.584412462211457</v>
      </c>
      <c r="G67" s="28">
        <f>E67/C67*100</f>
        <v>69.87852765721112</v>
      </c>
      <c r="H67" s="34">
        <f>H68</f>
        <v>11199.43</v>
      </c>
      <c r="I67" s="34">
        <f>I68</f>
        <v>7825.99679</v>
      </c>
      <c r="J67" s="34">
        <f aca="true" t="shared" si="15" ref="J67:AD67">J68</f>
        <v>7766.21</v>
      </c>
      <c r="K67" s="34"/>
      <c r="L67" s="34">
        <f t="shared" si="15"/>
        <v>4805.896</v>
      </c>
      <c r="M67" s="34"/>
      <c r="N67" s="34">
        <f t="shared" si="15"/>
        <v>12346.713</v>
      </c>
      <c r="O67" s="34"/>
      <c r="P67" s="34">
        <f t="shared" si="15"/>
        <v>7996.478</v>
      </c>
      <c r="Q67" s="34"/>
      <c r="R67" s="34">
        <f t="shared" si="15"/>
        <v>4790.868</v>
      </c>
      <c r="S67" s="34"/>
      <c r="T67" s="34">
        <f t="shared" si="15"/>
        <v>11883.732</v>
      </c>
      <c r="U67" s="34"/>
      <c r="V67" s="34">
        <f t="shared" si="15"/>
        <v>7126.893</v>
      </c>
      <c r="W67" s="34"/>
      <c r="X67" s="34">
        <f t="shared" si="15"/>
        <v>4744.676</v>
      </c>
      <c r="Y67" s="34"/>
      <c r="Z67" s="34">
        <f t="shared" si="15"/>
        <v>9804.996</v>
      </c>
      <c r="AA67" s="34"/>
      <c r="AB67" s="34">
        <f t="shared" si="15"/>
        <v>4567.064</v>
      </c>
      <c r="AC67" s="34"/>
      <c r="AD67" s="34">
        <f t="shared" si="15"/>
        <v>4132.244</v>
      </c>
      <c r="AE67" s="34"/>
      <c r="AF67" s="106" t="s">
        <v>67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11199.43</v>
      </c>
      <c r="D68" s="31">
        <f t="shared" si="7"/>
        <v>7825.99679</v>
      </c>
      <c r="E68" s="34">
        <f>E69+E70+E71+E72</f>
        <v>7825.99679</v>
      </c>
      <c r="F68" s="35">
        <f>F69+F70+F71+F72</f>
        <v>8.584412462211457</v>
      </c>
      <c r="G68" s="28">
        <f>E68/C68*100</f>
        <v>69.87852765721112</v>
      </c>
      <c r="H68" s="34">
        <f>H69+H70+H71+H72</f>
        <v>11199.43</v>
      </c>
      <c r="I68" s="34">
        <f>I69+I70+I71+I72</f>
        <v>7825.99679</v>
      </c>
      <c r="J68" s="34">
        <f aca="true" t="shared" si="16" ref="J68:AD68">J69+J70+J71+J72</f>
        <v>7766.21</v>
      </c>
      <c r="K68" s="34"/>
      <c r="L68" s="34">
        <f t="shared" si="16"/>
        <v>4805.896</v>
      </c>
      <c r="M68" s="34"/>
      <c r="N68" s="34">
        <f t="shared" si="16"/>
        <v>12346.713</v>
      </c>
      <c r="O68" s="34"/>
      <c r="P68" s="34">
        <f t="shared" si="16"/>
        <v>7996.478</v>
      </c>
      <c r="Q68" s="34"/>
      <c r="R68" s="34">
        <f t="shared" si="16"/>
        <v>4790.868</v>
      </c>
      <c r="S68" s="34"/>
      <c r="T68" s="34">
        <f t="shared" si="16"/>
        <v>11883.732</v>
      </c>
      <c r="U68" s="34"/>
      <c r="V68" s="34">
        <f t="shared" si="16"/>
        <v>7126.893</v>
      </c>
      <c r="W68" s="34"/>
      <c r="X68" s="34">
        <f t="shared" si="16"/>
        <v>4744.676</v>
      </c>
      <c r="Y68" s="34"/>
      <c r="Z68" s="34">
        <f t="shared" si="16"/>
        <v>9804.996</v>
      </c>
      <c r="AA68" s="34"/>
      <c r="AB68" s="34">
        <f t="shared" si="16"/>
        <v>4567.064</v>
      </c>
      <c r="AC68" s="34"/>
      <c r="AD68" s="34">
        <f t="shared" si="16"/>
        <v>4132.244</v>
      </c>
      <c r="AE68" s="34"/>
      <c r="AF68" s="107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7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7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</f>
        <v>11199.43</v>
      </c>
      <c r="D71" s="31">
        <f>E71</f>
        <v>7825.99679</v>
      </c>
      <c r="E71" s="31">
        <f>I71</f>
        <v>7825.99679</v>
      </c>
      <c r="F71" s="35">
        <f>E71/B71*100</f>
        <v>8.584412462211457</v>
      </c>
      <c r="G71" s="28">
        <f>E71/C71*100</f>
        <v>69.87852765721112</v>
      </c>
      <c r="H71" s="34">
        <v>11199.43</v>
      </c>
      <c r="I71" s="34">
        <v>7825.99679</v>
      </c>
      <c r="J71" s="34">
        <v>7766.21</v>
      </c>
      <c r="K71" s="34"/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4132.244</v>
      </c>
      <c r="AE71" s="34"/>
      <c r="AF71" s="107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8"/>
    </row>
    <row r="73" spans="1:32" s="30" customFormat="1" ht="62.25" customHeight="1">
      <c r="A73" s="48" t="s">
        <v>39</v>
      </c>
      <c r="B73" s="34">
        <f aca="true" t="shared" si="17" ref="B73:AD73">B74</f>
        <v>7106.7</v>
      </c>
      <c r="C73" s="34">
        <f t="shared" si="17"/>
        <v>820.259</v>
      </c>
      <c r="D73" s="34">
        <f t="shared" si="17"/>
        <v>554.77997</v>
      </c>
      <c r="E73" s="34">
        <f t="shared" si="17"/>
        <v>214.72661</v>
      </c>
      <c r="F73" s="28">
        <f>E73/B73*100</f>
        <v>3.0214672070018436</v>
      </c>
      <c r="G73" s="28">
        <f>E73/C73*100</f>
        <v>26.177903564605813</v>
      </c>
      <c r="H73" s="34">
        <f t="shared" si="17"/>
        <v>820.259</v>
      </c>
      <c r="I73" s="34">
        <f t="shared" si="17"/>
        <v>214.72661</v>
      </c>
      <c r="J73" s="34">
        <f t="shared" si="17"/>
        <v>519.2239999999999</v>
      </c>
      <c r="K73" s="34"/>
      <c r="L73" s="34">
        <f t="shared" si="17"/>
        <v>342.456</v>
      </c>
      <c r="M73" s="34"/>
      <c r="N73" s="34">
        <f t="shared" si="17"/>
        <v>1008.692</v>
      </c>
      <c r="O73" s="34"/>
      <c r="P73" s="34">
        <f t="shared" si="17"/>
        <v>853.19</v>
      </c>
      <c r="Q73" s="34"/>
      <c r="R73" s="34">
        <f t="shared" si="17"/>
        <v>378.002</v>
      </c>
      <c r="S73" s="34"/>
      <c r="T73" s="34">
        <f t="shared" si="17"/>
        <v>948.546</v>
      </c>
      <c r="U73" s="34"/>
      <c r="V73" s="34">
        <f t="shared" si="17"/>
        <v>399.65</v>
      </c>
      <c r="W73" s="34"/>
      <c r="X73" s="34">
        <f t="shared" si="17"/>
        <v>514.622</v>
      </c>
      <c r="Y73" s="34"/>
      <c r="Z73" s="34">
        <f t="shared" si="17"/>
        <v>818.021</v>
      </c>
      <c r="AA73" s="34"/>
      <c r="AB73" s="34">
        <f t="shared" si="17"/>
        <v>205.82</v>
      </c>
      <c r="AC73" s="34"/>
      <c r="AD73" s="34">
        <f t="shared" si="17"/>
        <v>298.218</v>
      </c>
      <c r="AE73" s="34"/>
      <c r="AF73" s="92" t="s">
        <v>60</v>
      </c>
    </row>
    <row r="74" spans="1:32" s="30" customFormat="1" ht="18.75">
      <c r="A74" s="44" t="s">
        <v>17</v>
      </c>
      <c r="B74" s="34">
        <f aca="true" t="shared" si="18" ref="B74:AD74">B75+B76+B77+B78</f>
        <v>7106.7</v>
      </c>
      <c r="C74" s="34">
        <f t="shared" si="18"/>
        <v>820.259</v>
      </c>
      <c r="D74" s="34">
        <f t="shared" si="18"/>
        <v>554.77997</v>
      </c>
      <c r="E74" s="34">
        <f>E75+E76+E77+E78</f>
        <v>214.72661</v>
      </c>
      <c r="F74" s="28">
        <f>E74/B74*100</f>
        <v>3.0214672070018436</v>
      </c>
      <c r="G74" s="28">
        <f>E74/C74*100</f>
        <v>26.177903564605813</v>
      </c>
      <c r="H74" s="34">
        <f t="shared" si="18"/>
        <v>820.259</v>
      </c>
      <c r="I74" s="34">
        <f t="shared" si="18"/>
        <v>214.72661</v>
      </c>
      <c r="J74" s="34">
        <f t="shared" si="18"/>
        <v>519.2239999999999</v>
      </c>
      <c r="K74" s="34"/>
      <c r="L74" s="34">
        <f t="shared" si="18"/>
        <v>342.456</v>
      </c>
      <c r="M74" s="34"/>
      <c r="N74" s="34">
        <f t="shared" si="18"/>
        <v>1008.692</v>
      </c>
      <c r="O74" s="34"/>
      <c r="P74" s="34">
        <f t="shared" si="18"/>
        <v>853.19</v>
      </c>
      <c r="Q74" s="34"/>
      <c r="R74" s="34">
        <f t="shared" si="18"/>
        <v>378.002</v>
      </c>
      <c r="S74" s="34"/>
      <c r="T74" s="34">
        <f t="shared" si="18"/>
        <v>948.546</v>
      </c>
      <c r="U74" s="34"/>
      <c r="V74" s="34">
        <f t="shared" si="18"/>
        <v>399.65</v>
      </c>
      <c r="W74" s="34"/>
      <c r="X74" s="34">
        <f t="shared" si="18"/>
        <v>514.622</v>
      </c>
      <c r="Y74" s="34"/>
      <c r="Z74" s="34">
        <f t="shared" si="18"/>
        <v>818.021</v>
      </c>
      <c r="AA74" s="34"/>
      <c r="AB74" s="34">
        <f t="shared" si="18"/>
        <v>205.82</v>
      </c>
      <c r="AC74" s="34"/>
      <c r="AD74" s="34">
        <f t="shared" si="18"/>
        <v>298.218</v>
      </c>
      <c r="AE74" s="34"/>
      <c r="AF74" s="93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</f>
        <v>605.487</v>
      </c>
      <c r="D75" s="31">
        <v>154.77997</v>
      </c>
      <c r="E75" s="31">
        <f>I75</f>
        <v>154.779</v>
      </c>
      <c r="F75" s="28">
        <f>E75/B75*100</f>
        <v>2.7103332341044006</v>
      </c>
      <c r="G75" s="28">
        <f>E75/C75*100</f>
        <v>25.562728844715082</v>
      </c>
      <c r="H75" s="31">
        <v>605.487</v>
      </c>
      <c r="I75" s="31">
        <v>154.779</v>
      </c>
      <c r="J75" s="31">
        <v>319.224</v>
      </c>
      <c r="K75" s="31"/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93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</f>
        <v>214.772</v>
      </c>
      <c r="D76" s="31">
        <v>400</v>
      </c>
      <c r="E76" s="31">
        <f>I76</f>
        <v>59.94761</v>
      </c>
      <c r="F76" s="35">
        <f>E76/B76*100</f>
        <v>4.294241404011461</v>
      </c>
      <c r="G76" s="28">
        <f>E76/C76*100</f>
        <v>27.9122092265286</v>
      </c>
      <c r="H76" s="31">
        <v>214.772</v>
      </c>
      <c r="I76" s="31">
        <v>59.94761</v>
      </c>
      <c r="J76" s="31">
        <v>200</v>
      </c>
      <c r="K76" s="31"/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93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3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4"/>
    </row>
    <row r="79" spans="1:32" s="30" customFormat="1" ht="18.75">
      <c r="A79" s="49" t="s">
        <v>18</v>
      </c>
      <c r="B79" s="50">
        <f>B80+B81+B82+B83</f>
        <v>122063.50000000001</v>
      </c>
      <c r="C79" s="50">
        <f>C80+C81+C82+C83</f>
        <v>12905.78</v>
      </c>
      <c r="D79" s="50">
        <f>D80+D81+D82+D83</f>
        <v>8877.85086</v>
      </c>
      <c r="E79" s="50">
        <f>E80+E81+E82+E83</f>
        <v>8537.7975</v>
      </c>
      <c r="F79" s="35">
        <f>E79/B79*100</f>
        <v>6.994554064073208</v>
      </c>
      <c r="G79" s="28">
        <f>E79/C79*100</f>
        <v>66.15483527535724</v>
      </c>
      <c r="H79" s="50">
        <f>H80+H81+H82+H83</f>
        <v>12905.78</v>
      </c>
      <c r="I79" s="50">
        <f aca="true" t="shared" si="19" ref="I79:AD79">I80+I81+I82+I83</f>
        <v>8537.7975</v>
      </c>
      <c r="J79" s="50">
        <f t="shared" si="19"/>
        <v>9011.125</v>
      </c>
      <c r="K79" s="50"/>
      <c r="L79" s="50">
        <f t="shared" si="19"/>
        <v>6069.843</v>
      </c>
      <c r="M79" s="50"/>
      <c r="N79" s="50">
        <f t="shared" si="19"/>
        <v>17653.446</v>
      </c>
      <c r="O79" s="50"/>
      <c r="P79" s="50">
        <f t="shared" si="19"/>
        <v>10577.459</v>
      </c>
      <c r="Q79" s="50"/>
      <c r="R79" s="50">
        <f t="shared" si="19"/>
        <v>6188.061000000001</v>
      </c>
      <c r="S79" s="50"/>
      <c r="T79" s="50">
        <f t="shared" si="19"/>
        <v>16691.918999999998</v>
      </c>
      <c r="U79" s="50"/>
      <c r="V79" s="50">
        <f t="shared" si="19"/>
        <v>8280.134</v>
      </c>
      <c r="W79" s="50"/>
      <c r="X79" s="50">
        <f t="shared" si="19"/>
        <v>5908.789000000001</v>
      </c>
      <c r="Y79" s="50"/>
      <c r="Z79" s="50">
        <f t="shared" si="19"/>
        <v>13048.658</v>
      </c>
      <c r="AA79" s="50"/>
      <c r="AB79" s="50">
        <f t="shared" si="19"/>
        <v>6030.975</v>
      </c>
      <c r="AC79" s="50"/>
      <c r="AD79" s="50">
        <f t="shared" si="19"/>
        <v>9697.311000000002</v>
      </c>
      <c r="AE79" s="50"/>
      <c r="AF79" s="51"/>
    </row>
    <row r="80" spans="1:32" s="30" customFormat="1" ht="18.75">
      <c r="A80" s="49" t="s">
        <v>24</v>
      </c>
      <c r="B80" s="50">
        <f aca="true" t="shared" si="20" ref="B80:E81">B75</f>
        <v>5710.7</v>
      </c>
      <c r="C80" s="50">
        <f t="shared" si="20"/>
        <v>605.487</v>
      </c>
      <c r="D80" s="50">
        <f t="shared" si="20"/>
        <v>154.77997</v>
      </c>
      <c r="E80" s="50">
        <f t="shared" si="20"/>
        <v>154.779</v>
      </c>
      <c r="F80" s="35">
        <f>E80/B80*100</f>
        <v>2.7103332341044006</v>
      </c>
      <c r="G80" s="28">
        <f>E80/C80*100</f>
        <v>25.562728844715082</v>
      </c>
      <c r="H80" s="50">
        <f>H75</f>
        <v>605.487</v>
      </c>
      <c r="I80" s="50">
        <f aca="true" t="shared" si="21" ref="I80:AD81">I75</f>
        <v>154.779</v>
      </c>
      <c r="J80" s="50">
        <f t="shared" si="21"/>
        <v>319.224</v>
      </c>
      <c r="K80" s="50"/>
      <c r="L80" s="50">
        <f t="shared" si="21"/>
        <v>255.628</v>
      </c>
      <c r="M80" s="50"/>
      <c r="N80" s="50">
        <f t="shared" si="21"/>
        <v>808.692</v>
      </c>
      <c r="O80" s="50"/>
      <c r="P80" s="50">
        <f t="shared" si="21"/>
        <v>535.82</v>
      </c>
      <c r="Q80" s="50"/>
      <c r="R80" s="50">
        <f t="shared" si="21"/>
        <v>302.733</v>
      </c>
      <c r="S80" s="50"/>
      <c r="T80" s="50">
        <f t="shared" si="21"/>
        <v>863.985</v>
      </c>
      <c r="U80" s="50"/>
      <c r="V80" s="50">
        <f t="shared" si="21"/>
        <v>399.65</v>
      </c>
      <c r="W80" s="50"/>
      <c r="X80" s="50">
        <f t="shared" si="21"/>
        <v>514.622</v>
      </c>
      <c r="Y80" s="50"/>
      <c r="Z80" s="50">
        <f t="shared" si="21"/>
        <v>818.021</v>
      </c>
      <c r="AA80" s="50"/>
      <c r="AB80" s="50">
        <f t="shared" si="21"/>
        <v>167.188</v>
      </c>
      <c r="AC80" s="50"/>
      <c r="AD80" s="50">
        <f t="shared" si="21"/>
        <v>119.65</v>
      </c>
      <c r="AE80" s="50"/>
      <c r="AF80" s="51"/>
    </row>
    <row r="81" spans="1:32" s="30" customFormat="1" ht="18.75">
      <c r="A81" s="49" t="s">
        <v>22</v>
      </c>
      <c r="B81" s="50">
        <f t="shared" si="20"/>
        <v>1396</v>
      </c>
      <c r="C81" s="50">
        <f t="shared" si="20"/>
        <v>214.772</v>
      </c>
      <c r="D81" s="50">
        <f t="shared" si="20"/>
        <v>400</v>
      </c>
      <c r="E81" s="50">
        <f t="shared" si="20"/>
        <v>59.94761</v>
      </c>
      <c r="F81" s="35">
        <f>E81/B81*100</f>
        <v>4.294241404011461</v>
      </c>
      <c r="G81" s="28">
        <f>E81/C81*100</f>
        <v>27.9122092265286</v>
      </c>
      <c r="H81" s="50">
        <f>H76</f>
        <v>214.772</v>
      </c>
      <c r="I81" s="50">
        <f t="shared" si="21"/>
        <v>59.94761</v>
      </c>
      <c r="J81" s="50">
        <f t="shared" si="21"/>
        <v>200</v>
      </c>
      <c r="K81" s="50"/>
      <c r="L81" s="50">
        <f t="shared" si="21"/>
        <v>86.828</v>
      </c>
      <c r="M81" s="50"/>
      <c r="N81" s="50">
        <f t="shared" si="21"/>
        <v>200</v>
      </c>
      <c r="O81" s="50"/>
      <c r="P81" s="50">
        <f t="shared" si="21"/>
        <v>317.37</v>
      </c>
      <c r="Q81" s="50"/>
      <c r="R81" s="50">
        <f t="shared" si="21"/>
        <v>75.269</v>
      </c>
      <c r="S81" s="50"/>
      <c r="T81" s="50">
        <f t="shared" si="21"/>
        <v>84.561</v>
      </c>
      <c r="U81" s="50"/>
      <c r="V81" s="50">
        <f t="shared" si="21"/>
        <v>0</v>
      </c>
      <c r="W81" s="50"/>
      <c r="X81" s="50">
        <f t="shared" si="21"/>
        <v>0</v>
      </c>
      <c r="Y81" s="50"/>
      <c r="Z81" s="50">
        <f t="shared" si="21"/>
        <v>0</v>
      </c>
      <c r="AA81" s="50"/>
      <c r="AB81" s="50">
        <f t="shared" si="21"/>
        <v>38.632</v>
      </c>
      <c r="AC81" s="50"/>
      <c r="AD81" s="50">
        <f t="shared" si="21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114956.80000000002</v>
      </c>
      <c r="C82" s="50">
        <f aca="true" t="shared" si="22" ref="C82:E83">C16+C23+C29+C35+C65+C71+C77</f>
        <v>12085.521</v>
      </c>
      <c r="D82" s="50">
        <f t="shared" si="22"/>
        <v>8323.07089</v>
      </c>
      <c r="E82" s="50">
        <f t="shared" si="22"/>
        <v>8323.07089</v>
      </c>
      <c r="F82" s="35">
        <f>E82/B82*100</f>
        <v>7.2401727344532905</v>
      </c>
      <c r="G82" s="28">
        <f>E82/C82*100</f>
        <v>68.86811822179615</v>
      </c>
      <c r="H82" s="50">
        <f>H16+H23+H29+H35+H65+H71+H77</f>
        <v>12085.521</v>
      </c>
      <c r="I82" s="50">
        <f aca="true" t="shared" si="23" ref="I82:AD83">I16+I23+I29+I35+I65+I71+I77</f>
        <v>8323.07089</v>
      </c>
      <c r="J82" s="50">
        <f t="shared" si="23"/>
        <v>8491.901</v>
      </c>
      <c r="K82" s="50"/>
      <c r="L82" s="50">
        <f t="shared" si="23"/>
        <v>5727.387</v>
      </c>
      <c r="M82" s="50"/>
      <c r="N82" s="50">
        <f t="shared" si="23"/>
        <v>16644.754</v>
      </c>
      <c r="O82" s="50"/>
      <c r="P82" s="50">
        <f t="shared" si="23"/>
        <v>9724.269</v>
      </c>
      <c r="Q82" s="50"/>
      <c r="R82" s="50">
        <f t="shared" si="23"/>
        <v>5810.059</v>
      </c>
      <c r="S82" s="50"/>
      <c r="T82" s="50">
        <f t="shared" si="23"/>
        <v>15743.373</v>
      </c>
      <c r="U82" s="50"/>
      <c r="V82" s="50">
        <f t="shared" si="23"/>
        <v>7880.484</v>
      </c>
      <c r="W82" s="50"/>
      <c r="X82" s="50">
        <f t="shared" si="23"/>
        <v>5394.167</v>
      </c>
      <c r="Y82" s="50"/>
      <c r="Z82" s="50">
        <f t="shared" si="23"/>
        <v>12230.636999999999</v>
      </c>
      <c r="AA82" s="50"/>
      <c r="AB82" s="50">
        <f t="shared" si="23"/>
        <v>5825.155000000001</v>
      </c>
      <c r="AC82" s="50"/>
      <c r="AD82" s="50">
        <f t="shared" si="23"/>
        <v>9399.093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22"/>
        <v>0</v>
      </c>
      <c r="D83" s="50">
        <f t="shared" si="22"/>
        <v>0</v>
      </c>
      <c r="E83" s="50">
        <f t="shared" si="22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23"/>
        <v>0</v>
      </c>
      <c r="J83" s="50">
        <f t="shared" si="23"/>
        <v>0</v>
      </c>
      <c r="K83" s="50"/>
      <c r="L83" s="50">
        <f t="shared" si="23"/>
        <v>0</v>
      </c>
      <c r="M83" s="50"/>
      <c r="N83" s="50">
        <f t="shared" si="23"/>
        <v>0</v>
      </c>
      <c r="O83" s="50"/>
      <c r="P83" s="50">
        <f t="shared" si="23"/>
        <v>0</v>
      </c>
      <c r="Q83" s="50"/>
      <c r="R83" s="50">
        <f t="shared" si="23"/>
        <v>0</v>
      </c>
      <c r="S83" s="50"/>
      <c r="T83" s="50">
        <f t="shared" si="23"/>
        <v>0</v>
      </c>
      <c r="U83" s="50"/>
      <c r="V83" s="50">
        <f t="shared" si="23"/>
        <v>0</v>
      </c>
      <c r="W83" s="50"/>
      <c r="X83" s="50">
        <f t="shared" si="23"/>
        <v>0</v>
      </c>
      <c r="Y83" s="50"/>
      <c r="Z83" s="50">
        <f t="shared" si="23"/>
        <v>0</v>
      </c>
      <c r="AA83" s="50"/>
      <c r="AB83" s="50">
        <f t="shared" si="23"/>
        <v>0</v>
      </c>
      <c r="AC83" s="50"/>
      <c r="AD83" s="50">
        <f t="shared" si="23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95" t="s">
        <v>50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1"/>
      <c r="C89" s="61"/>
      <c r="D89" s="61"/>
      <c r="E89" s="6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8" ht="35.25" customHeight="1">
      <c r="B90" s="55"/>
      <c r="C90" s="55"/>
      <c r="D90" s="55"/>
      <c r="E90" s="55"/>
      <c r="H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2020-05-05T12:15:39Z</cp:lastPrinted>
  <dcterms:created xsi:type="dcterms:W3CDTF">1996-10-08T23:32:33Z</dcterms:created>
  <dcterms:modified xsi:type="dcterms:W3CDTF">2020-05-20T09:36:39Z</dcterms:modified>
  <cp:category/>
  <cp:version/>
  <cp:contentType/>
  <cp:contentStatus/>
</cp:coreProperties>
</file>