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05.2024\"/>
    </mc:Choice>
  </mc:AlternateContent>
  <bookViews>
    <workbookView xWindow="930" yWindow="0" windowWidth="27840" windowHeight="12360"/>
  </bookViews>
  <sheets>
    <sheet name="3.БЖД" sheetId="1" r:id="rId1"/>
  </sheets>
  <definedNames>
    <definedName name="_xlnm._FilterDatabase" localSheetId="0" hidden="1">'3.БЖД'!$A$1:$AF$17</definedName>
    <definedName name="Z_009B3074_D8EC_4952_BF50_43CD64449612_.wvu.FilterData" localSheetId="0" hidden="1">'3.БЖД'!$A$1:$AF$17</definedName>
    <definedName name="Z_046AFB83_FD50_413F_A7DB_BE0EF3893FF7_.wvu.FilterData" localSheetId="0" hidden="1">'3.БЖД'!$A$1:$AF$17</definedName>
    <definedName name="Z_06D4F6C4_78B9_4E41_B83A_C6D0A12202C6_.wvu.FilterData" localSheetId="0" hidden="1">'3.БЖД'!$A$1:$AF$17</definedName>
    <definedName name="Z_09C3E205_981E_4A4E_BE89_8B7044192060_.wvu.FilterData" localSheetId="0" hidden="1">'3.БЖД'!$A$1:$AF$17</definedName>
    <definedName name="Z_0C2B9C2A_7B94_41EF_A2E6_F8AC9A67DE25_.wvu.FilterData" localSheetId="0" hidden="1">'3.БЖД'!$A$1:$AF$17</definedName>
    <definedName name="Z_391AB76E_B386_49C1_800F_016A48AA1A46_.wvu.FilterData" localSheetId="0" hidden="1">'3.БЖД'!$A$1:$AF$17</definedName>
    <definedName name="Z_3C3F523F_5F34_4CF7_831E_F1ABC4278CEB_.wvu.FilterData" localSheetId="0" hidden="1">'3.БЖД'!$A$1:$AF$17</definedName>
    <definedName name="Z_415078CD_EB99_432D_90BA_2F3D5A746E20_.wvu.FilterData" localSheetId="0" hidden="1">'3.БЖД'!$A$1:$AF$17</definedName>
    <definedName name="Z_442F2C94_DD1B_4A01_8694_513D4D6F3BD9_.wvu.FilterData" localSheetId="0" hidden="1">'3.БЖД'!$A$1:$AF$17</definedName>
    <definedName name="Z_47289B59_0596_438D_8672_7306C0E055AF_.wvu.FilterData" localSheetId="0" hidden="1">'3.БЖД'!$A$1:$AF$17</definedName>
    <definedName name="Z_472DFAFE_DC7C_463D_92A0_F6A14555FDD6_.wvu.FilterData" localSheetId="0" hidden="1">'3.БЖД'!$A$1:$AF$17</definedName>
    <definedName name="Z_47B983AB_FE5F_4725_860C_A2F29420596D_.wvu.FilterData" localSheetId="0" hidden="1">'3.БЖД'!$A$1:$AF$17</definedName>
    <definedName name="Z_4D0DFB57_2CBA_42F2_9A97_C453A6851FBA_.wvu.FilterData" localSheetId="0" hidden="1">'3.БЖД'!$A$1:$AF$17</definedName>
    <definedName name="Z_4F41B9CC_959D_442C_80B0_1F0DB2C76D27_.wvu.FilterData" localSheetId="0" hidden="1">'3.БЖД'!$A$1:$AF$17</definedName>
    <definedName name="Z_533DC55B_6AD4_4674_9488_685EF2039F3E_.wvu.FilterData" localSheetId="0" hidden="1">'3.БЖД'!$A$1:$AF$17</definedName>
    <definedName name="Z_602C8EDB_B9EF_4C85_B0D5_0558C3A0ABAB_.wvu.FilterData" localSheetId="0" hidden="1">'3.БЖД'!$A$1:$AF$17</definedName>
    <definedName name="Z_69DABE6F_6182_4403_A4A2_969F10F1C13A_.wvu.FilterData" localSheetId="0" hidden="1">'3.БЖД'!$A$1:$AF$17</definedName>
    <definedName name="Z_6A602CB8_B24C_4ED4_B378_B27354BE0A1A_.wvu.FilterData" localSheetId="0" hidden="1">'3.БЖД'!$A$1:$AF$17</definedName>
    <definedName name="Z_7226EA2B_7866_416F_9240_410CC1BF0336_.wvu.FilterData" localSheetId="0" hidden="1">'3.БЖД'!$A$1:$AF$17</definedName>
    <definedName name="Z_74870EE6_26B9_40F7_9DC9_260EF16D8959_.wvu.FilterData" localSheetId="0" hidden="1">'3.БЖД'!$A$1:$AF$17</definedName>
    <definedName name="Z_770624BF_07F3_44B6_94C3_4CC447CDD45C_.wvu.FilterData" localSheetId="0" hidden="1">'3.БЖД'!$A$1:$AF$17</definedName>
    <definedName name="Z_7C130984_112A_4861_AA43_E2940708E3DC_.wvu.FilterData" localSheetId="0" hidden="1">'3.БЖД'!$A$1:$AF$17</definedName>
    <definedName name="Z_84867370_1F3E_4368_AF79_FBCE46FFFE92_.wvu.FilterData" localSheetId="0" hidden="1">'3.БЖД'!$A$1:$AF$17</definedName>
    <definedName name="Z_84B3377A_1CDD_4881_99FA_112F8B470D6F_.wvu.FilterData" localSheetId="0" hidden="1">'3.БЖД'!$A$1:$AF$17</definedName>
    <definedName name="Z_85F4575B_DBC5_482A_9916_255D8F0BC94E_.wvu.FilterData" localSheetId="0" hidden="1">'3.БЖД'!$A$1:$AF$17</definedName>
    <definedName name="Z_87218168_6C8E_4D5B_A5E5_DCCC26803AA3_.wvu.FilterData" localSheetId="0" hidden="1">'3.БЖД'!$A$1:$AF$17</definedName>
    <definedName name="Z_874882D1_E741_4CCA_BF0D_E72FA60B771D_.wvu.FilterData" localSheetId="0" hidden="1">'3.БЖД'!$A$1:$AF$17</definedName>
    <definedName name="Z_93497ED3_E346_43BF_A10F_56A5EA743183_.wvu.FilterData" localSheetId="0" hidden="1">'3.БЖД'!$A$1:$AF$17</definedName>
    <definedName name="Z_959E901C_5DDE_42EE_AE94_AB8976B5E00B_.wvu.FilterData" localSheetId="0" hidden="1">'3.БЖД'!$A$1:$AF$17</definedName>
    <definedName name="Z_96AAD949_FBDB_412F_ABD0_257B4F6B6642_.wvu.FilterData" localSheetId="0" hidden="1">'3.БЖД'!$A$1:$AF$17</definedName>
    <definedName name="Z_AC2D5927_4079_4C74_AF69_1BFAC505648F_.wvu.FilterData" localSheetId="0" hidden="1">'3.БЖД'!$A$1:$AF$17</definedName>
    <definedName name="Z_B1BF08D1_D416_4B47_ADD0_4F59132DC9E8_.wvu.FilterData" localSheetId="0" hidden="1">'3.БЖД'!$A$1:$AF$17</definedName>
    <definedName name="Z_B43381A8_767B_4F49_BD2E_0056691293F3_.wvu.FilterData" localSheetId="0" hidden="1">'3.БЖД'!$A$1:$AF$17</definedName>
    <definedName name="Z_B82BA08A_1A30_4F4D_A478_74A6BD09EA97_.wvu.FilterData" localSheetId="0" hidden="1">'3.БЖД'!$A$1:$AF$17</definedName>
    <definedName name="Z_BCD82A82_B724_4763_8580_D765356E09BA_.wvu.FilterData" localSheetId="0" hidden="1">'3.БЖД'!$A$1:$AF$17</definedName>
    <definedName name="Z_C236B307_BD63_48C4_A75F_B3F3717BF55C_.wvu.FilterData" localSheetId="0" hidden="1">'3.БЖД'!$A$1:$AF$17</definedName>
    <definedName name="Z_CB4792DB_A624_4844_AEB6_A6ADA80946BB_.wvu.FilterData" localSheetId="0" hidden="1">'3.БЖД'!$A$1:$AF$17</definedName>
    <definedName name="Z_CBFBCA7F_56FD_45D6_9519_98FF92DE6720_.wvu.FilterData" localSheetId="0" hidden="1">'3.БЖД'!$A$1:$AF$17</definedName>
    <definedName name="Z_CE1CCA00_200D_4EAA_9FBE_F8EE7C5F82FE_.wvu.FilterData" localSheetId="0" hidden="1">'3.БЖД'!$A$1:$AF$17</definedName>
    <definedName name="Z_D01FA037_9AEC_4167_ADB8_2F327C01ECE6_.wvu.FilterData" localSheetId="0" hidden="1">'3.БЖД'!$A$1:$AF$17</definedName>
    <definedName name="Z_DAA8A688_7558_4B5B_8DBD_E2629BD9E9A8_.wvu.FilterData" localSheetId="0" hidden="1">'3.БЖД'!$A$1:$AF$17</definedName>
    <definedName name="Z_DE3D13C4_7341_41B5_9139_A9C8E0C99898_.wvu.FilterData" localSheetId="0" hidden="1">'3.БЖД'!$A$1:$AF$17</definedName>
    <definedName name="Z_E508E171_4ED9_4B07_84DF_DA28C60E1969_.wvu.FilterData" localSheetId="0" hidden="1">'3.БЖД'!$A$1:$AF$17</definedName>
    <definedName name="Z_EB3F7096_B579_4E53_8ADC_53C03933AE73_.wvu.FilterData" localSheetId="0" hidden="1">'3.БЖД'!$A$1:$AF$17</definedName>
    <definedName name="Z_F679EF4A_C5FD_4B86_B87B_D85968E0F2CA_.wvu.FilterData" localSheetId="0" hidden="1">'3.БЖД'!$A$1:$AF$17</definedName>
    <definedName name="Z_F8CAB90F_9980_4EC7_B30B_1637EB515304_.wvu.FilterData" localSheetId="0" hidden="1">'3.БЖД'!$A$1:$AF$17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1" l="1"/>
  <c r="AE59" i="1" s="1"/>
  <c r="AB60" i="1"/>
  <c r="AB59" i="1" s="1"/>
  <c r="X60" i="1"/>
  <c r="X59" i="1" s="1"/>
  <c r="T60" i="1"/>
  <c r="T59" i="1" s="1"/>
  <c r="P60" i="1"/>
  <c r="P59" i="1" s="1"/>
  <c r="O60" i="1"/>
  <c r="O59" i="1" s="1"/>
  <c r="K60" i="1"/>
  <c r="K59" i="1" s="1"/>
  <c r="M59" i="1"/>
  <c r="AG58" i="1"/>
  <c r="AE57" i="1"/>
  <c r="AE56" i="1" s="1"/>
  <c r="AD57" i="1"/>
  <c r="AC57" i="1"/>
  <c r="AC60" i="1" s="1"/>
  <c r="AC59" i="1" s="1"/>
  <c r="AB57" i="1"/>
  <c r="AA57" i="1"/>
  <c r="AA56" i="1" s="1"/>
  <c r="Z57" i="1"/>
  <c r="Y57" i="1"/>
  <c r="Y60" i="1" s="1"/>
  <c r="Y59" i="1" s="1"/>
  <c r="X57" i="1"/>
  <c r="W57" i="1"/>
  <c r="W56" i="1" s="1"/>
  <c r="V57" i="1"/>
  <c r="U57" i="1"/>
  <c r="U60" i="1" s="1"/>
  <c r="U59" i="1" s="1"/>
  <c r="T57" i="1"/>
  <c r="R57" i="1"/>
  <c r="Q57" i="1"/>
  <c r="Q60" i="1" s="1"/>
  <c r="Q59" i="1" s="1"/>
  <c r="P57" i="1"/>
  <c r="O57" i="1"/>
  <c r="O56" i="1" s="1"/>
  <c r="N57" i="1"/>
  <c r="M57" i="1"/>
  <c r="M56" i="1" s="1"/>
  <c r="L57" i="1"/>
  <c r="L60" i="1" s="1"/>
  <c r="L59" i="1" s="1"/>
  <c r="K57" i="1"/>
  <c r="K56" i="1" s="1"/>
  <c r="J57" i="1"/>
  <c r="J56" i="1" s="1"/>
  <c r="I57" i="1"/>
  <c r="I60" i="1" s="1"/>
  <c r="I59" i="1" s="1"/>
  <c r="H57" i="1"/>
  <c r="H60" i="1" s="1"/>
  <c r="H59" i="1" s="1"/>
  <c r="AB56" i="1"/>
  <c r="X56" i="1"/>
  <c r="T56" i="1"/>
  <c r="P56" i="1"/>
  <c r="L56" i="1"/>
  <c r="I56" i="1"/>
  <c r="H56" i="1"/>
  <c r="AG55" i="1"/>
  <c r="E54" i="1"/>
  <c r="E53" i="1" s="1"/>
  <c r="G53" i="1" s="1"/>
  <c r="D54" i="1"/>
  <c r="C54" i="1"/>
  <c r="B54" i="1"/>
  <c r="B53" i="1" s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D53" i="1"/>
  <c r="C53" i="1"/>
  <c r="AG52" i="1"/>
  <c r="E51" i="1"/>
  <c r="E63" i="1" s="1"/>
  <c r="D51" i="1"/>
  <c r="D63" i="1" s="1"/>
  <c r="C51" i="1"/>
  <c r="C63" i="1" s="1"/>
  <c r="B51" i="1"/>
  <c r="B63" i="1" s="1"/>
  <c r="D50" i="1"/>
  <c r="C50" i="1"/>
  <c r="B50" i="1"/>
  <c r="B57" i="1" s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C49" i="1"/>
  <c r="AG48" i="1"/>
  <c r="AG47" i="1"/>
  <c r="AG46" i="1"/>
  <c r="AE45" i="1"/>
  <c r="AA45" i="1"/>
  <c r="Y45" i="1"/>
  <c r="W45" i="1"/>
  <c r="Q45" i="1"/>
  <c r="O45" i="1"/>
  <c r="K45" i="1"/>
  <c r="AD44" i="1"/>
  <c r="Z44" i="1"/>
  <c r="V44" i="1"/>
  <c r="R44" i="1"/>
  <c r="O44" i="1"/>
  <c r="O43" i="1" s="1"/>
  <c r="N44" i="1"/>
  <c r="K44" i="1"/>
  <c r="K43" i="1" s="1"/>
  <c r="AG42" i="1"/>
  <c r="AE41" i="1"/>
  <c r="AE64" i="1" s="1"/>
  <c r="AE68" i="1" s="1"/>
  <c r="AD41" i="1"/>
  <c r="AD39" i="1" s="1"/>
  <c r="AC41" i="1"/>
  <c r="AC64" i="1" s="1"/>
  <c r="AC68" i="1" s="1"/>
  <c r="AB41" i="1"/>
  <c r="AA41" i="1"/>
  <c r="AA64" i="1" s="1"/>
  <c r="AA68" i="1" s="1"/>
  <c r="Z41" i="1"/>
  <c r="Y41" i="1"/>
  <c r="Y64" i="1" s="1"/>
  <c r="Y68" i="1" s="1"/>
  <c r="X41" i="1"/>
  <c r="W41" i="1"/>
  <c r="W64" i="1" s="1"/>
  <c r="W68" i="1" s="1"/>
  <c r="V41" i="1"/>
  <c r="V39" i="1" s="1"/>
  <c r="U41" i="1"/>
  <c r="U64" i="1" s="1"/>
  <c r="U68" i="1" s="1"/>
  <c r="T41" i="1"/>
  <c r="S41" i="1"/>
  <c r="S64" i="1" s="1"/>
  <c r="S68" i="1" s="1"/>
  <c r="R41" i="1"/>
  <c r="Q41" i="1"/>
  <c r="Q64" i="1" s="1"/>
  <c r="Q68" i="1" s="1"/>
  <c r="P41" i="1"/>
  <c r="O41" i="1"/>
  <c r="O64" i="1" s="1"/>
  <c r="O68" i="1" s="1"/>
  <c r="N41" i="1"/>
  <c r="N39" i="1" s="1"/>
  <c r="M41" i="1"/>
  <c r="M64" i="1" s="1"/>
  <c r="M68" i="1" s="1"/>
  <c r="L41" i="1"/>
  <c r="K41" i="1"/>
  <c r="K64" i="1" s="1"/>
  <c r="K68" i="1" s="1"/>
  <c r="J41" i="1"/>
  <c r="I41" i="1"/>
  <c r="I64" i="1" s="1"/>
  <c r="I68" i="1" s="1"/>
  <c r="H41" i="1"/>
  <c r="E41" i="1"/>
  <c r="E64" i="1" s="1"/>
  <c r="D41" i="1"/>
  <c r="AE40" i="1"/>
  <c r="AD40" i="1"/>
  <c r="AC40" i="1"/>
  <c r="AB40" i="1"/>
  <c r="AB44" i="1" s="1"/>
  <c r="AA40" i="1"/>
  <c r="Z40" i="1"/>
  <c r="Y40" i="1"/>
  <c r="Y39" i="1" s="1"/>
  <c r="X40" i="1"/>
  <c r="X44" i="1" s="1"/>
  <c r="W40" i="1"/>
  <c r="W39" i="1" s="1"/>
  <c r="V40" i="1"/>
  <c r="U39" i="1"/>
  <c r="T40" i="1"/>
  <c r="T44" i="1" s="1"/>
  <c r="S40" i="1"/>
  <c r="S39" i="1" s="1"/>
  <c r="R40" i="1"/>
  <c r="Q40" i="1"/>
  <c r="Q39" i="1" s="1"/>
  <c r="P40" i="1"/>
  <c r="P44" i="1" s="1"/>
  <c r="O40" i="1"/>
  <c r="O39" i="1" s="1"/>
  <c r="N40" i="1"/>
  <c r="M40" i="1"/>
  <c r="M44" i="1" s="1"/>
  <c r="L40" i="1"/>
  <c r="L44" i="1" s="1"/>
  <c r="K40" i="1"/>
  <c r="K39" i="1" s="1"/>
  <c r="J40" i="1"/>
  <c r="J44" i="1" s="1"/>
  <c r="I40" i="1"/>
  <c r="I39" i="1" s="1"/>
  <c r="H40" i="1"/>
  <c r="H44" i="1" s="1"/>
  <c r="AB39" i="1"/>
  <c r="Z39" i="1"/>
  <c r="X39" i="1"/>
  <c r="T39" i="1"/>
  <c r="R39" i="1"/>
  <c r="P39" i="1"/>
  <c r="L39" i="1"/>
  <c r="J39" i="1"/>
  <c r="H39" i="1"/>
  <c r="AG38" i="1"/>
  <c r="AG37" i="1"/>
  <c r="E37" i="1"/>
  <c r="D37" i="1"/>
  <c r="D36" i="1" s="1"/>
  <c r="C37" i="1"/>
  <c r="G37" i="1" s="1"/>
  <c r="B37" i="1"/>
  <c r="B36" i="1" s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C36" i="1"/>
  <c r="AG36" i="1" s="1"/>
  <c r="AG35" i="1"/>
  <c r="E34" i="1"/>
  <c r="G34" i="1" s="1"/>
  <c r="D34" i="1"/>
  <c r="C34" i="1"/>
  <c r="C40" i="1" s="1"/>
  <c r="B34" i="1"/>
  <c r="V33" i="1"/>
  <c r="U33" i="1"/>
  <c r="U32" i="1" s="1"/>
  <c r="T33" i="1"/>
  <c r="S33" i="1"/>
  <c r="S32" i="1" s="1"/>
  <c r="D33" i="1"/>
  <c r="B33" i="1"/>
  <c r="AG32" i="1"/>
  <c r="V32" i="1"/>
  <c r="T32" i="1"/>
  <c r="E31" i="1"/>
  <c r="G31" i="1" s="1"/>
  <c r="D31" i="1"/>
  <c r="C31" i="1"/>
  <c r="B31" i="1"/>
  <c r="AE30" i="1"/>
  <c r="AE29" i="1" s="1"/>
  <c r="AD30" i="1"/>
  <c r="AC30" i="1"/>
  <c r="AC29" i="1" s="1"/>
  <c r="AB30" i="1"/>
  <c r="AA30" i="1"/>
  <c r="AA29" i="1" s="1"/>
  <c r="Z30" i="1"/>
  <c r="Y30" i="1"/>
  <c r="Y29" i="1" s="1"/>
  <c r="X30" i="1"/>
  <c r="W30" i="1"/>
  <c r="W29" i="1" s="1"/>
  <c r="V30" i="1"/>
  <c r="U30" i="1"/>
  <c r="U29" i="1" s="1"/>
  <c r="T30" i="1"/>
  <c r="S30" i="1"/>
  <c r="S29" i="1" s="1"/>
  <c r="R30" i="1"/>
  <c r="C30" i="1"/>
  <c r="AG29" i="1"/>
  <c r="AD29" i="1"/>
  <c r="AB29" i="1"/>
  <c r="Z29" i="1"/>
  <c r="X29" i="1"/>
  <c r="V29" i="1"/>
  <c r="T29" i="1"/>
  <c r="R29" i="1"/>
  <c r="AG28" i="1"/>
  <c r="AG27" i="1"/>
  <c r="AD26" i="1"/>
  <c r="AD25" i="1" s="1"/>
  <c r="AC26" i="1"/>
  <c r="AC25" i="1" s="1"/>
  <c r="Z26" i="1"/>
  <c r="Z25" i="1" s="1"/>
  <c r="V26" i="1"/>
  <c r="V25" i="1" s="1"/>
  <c r="R26" i="1"/>
  <c r="R25" i="1" s="1"/>
  <c r="N26" i="1"/>
  <c r="N25" i="1" s="1"/>
  <c r="L26" i="1"/>
  <c r="L25" i="1" s="1"/>
  <c r="M25" i="1"/>
  <c r="AG24" i="1"/>
  <c r="AE23" i="1"/>
  <c r="AE62" i="1" s="1"/>
  <c r="AD23" i="1"/>
  <c r="AD62" i="1" s="1"/>
  <c r="AC23" i="1"/>
  <c r="AB23" i="1"/>
  <c r="AA23" i="1"/>
  <c r="Z23" i="1"/>
  <c r="Z62" i="1" s="1"/>
  <c r="Y23" i="1"/>
  <c r="Y26" i="1" s="1"/>
  <c r="Y25" i="1" s="1"/>
  <c r="X23" i="1"/>
  <c r="W23" i="1"/>
  <c r="W62" i="1" s="1"/>
  <c r="V23" i="1"/>
  <c r="V62" i="1" s="1"/>
  <c r="T23" i="1"/>
  <c r="S23" i="1"/>
  <c r="S26" i="1" s="1"/>
  <c r="S25" i="1" s="1"/>
  <c r="R23" i="1"/>
  <c r="R62" i="1" s="1"/>
  <c r="Q23" i="1"/>
  <c r="Q26" i="1" s="1"/>
  <c r="Q25" i="1" s="1"/>
  <c r="P23" i="1"/>
  <c r="O23" i="1"/>
  <c r="O62" i="1" s="1"/>
  <c r="N23" i="1"/>
  <c r="N62" i="1" s="1"/>
  <c r="L23" i="1"/>
  <c r="L62" i="1" s="1"/>
  <c r="K23" i="1"/>
  <c r="J23" i="1"/>
  <c r="J62" i="1" s="1"/>
  <c r="I23" i="1"/>
  <c r="I62" i="1" s="1"/>
  <c r="H23" i="1"/>
  <c r="H62" i="1" s="1"/>
  <c r="AE22" i="1"/>
  <c r="AD22" i="1"/>
  <c r="AC22" i="1"/>
  <c r="AB22" i="1"/>
  <c r="Z22" i="1"/>
  <c r="X22" i="1"/>
  <c r="V22" i="1"/>
  <c r="U22" i="1"/>
  <c r="T22" i="1"/>
  <c r="R22" i="1"/>
  <c r="P22" i="1"/>
  <c r="O22" i="1"/>
  <c r="N22" i="1"/>
  <c r="M22" i="1"/>
  <c r="L22" i="1"/>
  <c r="K22" i="1"/>
  <c r="J22" i="1"/>
  <c r="I22" i="1"/>
  <c r="H22" i="1"/>
  <c r="AG21" i="1"/>
  <c r="E20" i="1"/>
  <c r="D20" i="1"/>
  <c r="C20" i="1"/>
  <c r="B20" i="1"/>
  <c r="AE19" i="1"/>
  <c r="AD19" i="1"/>
  <c r="AD18" i="1" s="1"/>
  <c r="AC19" i="1"/>
  <c r="AC18" i="1" s="1"/>
  <c r="AB19" i="1"/>
  <c r="AA19" i="1"/>
  <c r="Z19" i="1"/>
  <c r="Z18" i="1" s="1"/>
  <c r="Y19" i="1"/>
  <c r="Y18" i="1" s="1"/>
  <c r="X19" i="1"/>
  <c r="W19" i="1"/>
  <c r="V19" i="1"/>
  <c r="V18" i="1" s="1"/>
  <c r="U19" i="1"/>
  <c r="U18" i="1" s="1"/>
  <c r="T19" i="1"/>
  <c r="S19" i="1"/>
  <c r="R19" i="1"/>
  <c r="R18" i="1" s="1"/>
  <c r="Q19" i="1"/>
  <c r="Q18" i="1" s="1"/>
  <c r="P19" i="1"/>
  <c r="O19" i="1"/>
  <c r="N19" i="1"/>
  <c r="N18" i="1" s="1"/>
  <c r="M19" i="1"/>
  <c r="M18" i="1" s="1"/>
  <c r="L19" i="1"/>
  <c r="K19" i="1"/>
  <c r="J19" i="1"/>
  <c r="J18" i="1" s="1"/>
  <c r="I19" i="1"/>
  <c r="I18" i="1" s="1"/>
  <c r="H19" i="1"/>
  <c r="E19" i="1"/>
  <c r="E18" i="1" s="1"/>
  <c r="D19" i="1"/>
  <c r="AE18" i="1"/>
  <c r="AB18" i="1"/>
  <c r="AA18" i="1"/>
  <c r="X18" i="1"/>
  <c r="W18" i="1"/>
  <c r="T18" i="1"/>
  <c r="S18" i="1"/>
  <c r="P18" i="1"/>
  <c r="O18" i="1"/>
  <c r="L18" i="1"/>
  <c r="K18" i="1"/>
  <c r="H18" i="1"/>
  <c r="D18" i="1"/>
  <c r="E17" i="1"/>
  <c r="F17" i="1" s="1"/>
  <c r="D17" i="1"/>
  <c r="C17" i="1"/>
  <c r="AG17" i="1" s="1"/>
  <c r="B17" i="1"/>
  <c r="B16" i="1" s="1"/>
  <c r="B15" i="1" s="1"/>
  <c r="AE16" i="1"/>
  <c r="AD16" i="1"/>
  <c r="AC16" i="1"/>
  <c r="AC15" i="1" s="1"/>
  <c r="AB16" i="1"/>
  <c r="AB15" i="1" s="1"/>
  <c r="AA16" i="1"/>
  <c r="Z16" i="1"/>
  <c r="Y16" i="1"/>
  <c r="Y15" i="1" s="1"/>
  <c r="X16" i="1"/>
  <c r="X15" i="1" s="1"/>
  <c r="W16" i="1"/>
  <c r="V16" i="1"/>
  <c r="U16" i="1"/>
  <c r="U15" i="1" s="1"/>
  <c r="T16" i="1"/>
  <c r="T15" i="1" s="1"/>
  <c r="S16" i="1"/>
  <c r="R16" i="1"/>
  <c r="Q16" i="1"/>
  <c r="Q15" i="1" s="1"/>
  <c r="P16" i="1"/>
  <c r="P15" i="1" s="1"/>
  <c r="O16" i="1"/>
  <c r="N16" i="1"/>
  <c r="M16" i="1"/>
  <c r="M15" i="1" s="1"/>
  <c r="L16" i="1"/>
  <c r="L15" i="1" s="1"/>
  <c r="K16" i="1"/>
  <c r="J16" i="1"/>
  <c r="I16" i="1"/>
  <c r="I15" i="1" s="1"/>
  <c r="H16" i="1"/>
  <c r="H15" i="1" s="1"/>
  <c r="D16" i="1"/>
  <c r="D15" i="1" s="1"/>
  <c r="C16" i="1"/>
  <c r="AE15" i="1"/>
  <c r="AD15" i="1"/>
  <c r="AA15" i="1"/>
  <c r="Z15" i="1"/>
  <c r="W15" i="1"/>
  <c r="V15" i="1"/>
  <c r="S15" i="1"/>
  <c r="R15" i="1"/>
  <c r="O15" i="1"/>
  <c r="N15" i="1"/>
  <c r="K15" i="1"/>
  <c r="J15" i="1"/>
  <c r="C15" i="1"/>
  <c r="E14" i="1"/>
  <c r="E13" i="1" s="1"/>
  <c r="D14" i="1"/>
  <c r="C14" i="1"/>
  <c r="B14" i="1"/>
  <c r="AE13" i="1"/>
  <c r="AD13" i="1"/>
  <c r="AD12" i="1" s="1"/>
  <c r="AC13" i="1"/>
  <c r="AC12" i="1" s="1"/>
  <c r="AB13" i="1"/>
  <c r="AA13" i="1"/>
  <c r="Z13" i="1"/>
  <c r="Z12" i="1" s="1"/>
  <c r="Y13" i="1"/>
  <c r="Y12" i="1" s="1"/>
  <c r="X13" i="1"/>
  <c r="W13" i="1"/>
  <c r="V13" i="1"/>
  <c r="V12" i="1" s="1"/>
  <c r="U13" i="1"/>
  <c r="U12" i="1" s="1"/>
  <c r="T13" i="1"/>
  <c r="S13" i="1"/>
  <c r="S12" i="1" s="1"/>
  <c r="R13" i="1"/>
  <c r="R12" i="1" s="1"/>
  <c r="Q13" i="1"/>
  <c r="Q12" i="1" s="1"/>
  <c r="P13" i="1"/>
  <c r="O13" i="1"/>
  <c r="N13" i="1"/>
  <c r="N12" i="1" s="1"/>
  <c r="M13" i="1"/>
  <c r="M12" i="1" s="1"/>
  <c r="L13" i="1"/>
  <c r="K13" i="1"/>
  <c r="J13" i="1"/>
  <c r="J12" i="1" s="1"/>
  <c r="I13" i="1"/>
  <c r="I12" i="1" s="1"/>
  <c r="H13" i="1"/>
  <c r="D13" i="1"/>
  <c r="AE12" i="1"/>
  <c r="AB12" i="1"/>
  <c r="AA12" i="1"/>
  <c r="X12" i="1"/>
  <c r="W12" i="1"/>
  <c r="T12" i="1"/>
  <c r="P12" i="1"/>
  <c r="O12" i="1"/>
  <c r="L12" i="1"/>
  <c r="K12" i="1"/>
  <c r="H12" i="1"/>
  <c r="D12" i="1"/>
  <c r="E11" i="1"/>
  <c r="E10" i="1" s="1"/>
  <c r="E9" i="1" s="1"/>
  <c r="D11" i="1"/>
  <c r="D23" i="1" s="1"/>
  <c r="C11" i="1"/>
  <c r="B11" i="1"/>
  <c r="B23" i="1" s="1"/>
  <c r="AE10" i="1"/>
  <c r="AD10" i="1"/>
  <c r="AD9" i="1" s="1"/>
  <c r="AC10" i="1"/>
  <c r="AC9" i="1" s="1"/>
  <c r="AB10" i="1"/>
  <c r="AA10" i="1"/>
  <c r="Z10" i="1"/>
  <c r="Z9" i="1" s="1"/>
  <c r="Y10" i="1"/>
  <c r="Y9" i="1" s="1"/>
  <c r="X10" i="1"/>
  <c r="W10" i="1"/>
  <c r="W9" i="1" s="1"/>
  <c r="V10" i="1"/>
  <c r="V9" i="1" s="1"/>
  <c r="U10" i="1"/>
  <c r="U9" i="1" s="1"/>
  <c r="T10" i="1"/>
  <c r="S10" i="1"/>
  <c r="R10" i="1"/>
  <c r="R9" i="1" s="1"/>
  <c r="Q10" i="1"/>
  <c r="Q9" i="1" s="1"/>
  <c r="P10" i="1"/>
  <c r="O10" i="1"/>
  <c r="N10" i="1"/>
  <c r="N9" i="1" s="1"/>
  <c r="M10" i="1"/>
  <c r="M9" i="1" s="1"/>
  <c r="L10" i="1"/>
  <c r="K10" i="1"/>
  <c r="J10" i="1"/>
  <c r="J9" i="1" s="1"/>
  <c r="I10" i="1"/>
  <c r="I9" i="1" s="1"/>
  <c r="H10" i="1"/>
  <c r="B10" i="1"/>
  <c r="AE9" i="1"/>
  <c r="AB9" i="1"/>
  <c r="AA9" i="1"/>
  <c r="X9" i="1"/>
  <c r="T9" i="1"/>
  <c r="S9" i="1"/>
  <c r="P9" i="1"/>
  <c r="O9" i="1"/>
  <c r="L9" i="1"/>
  <c r="K9" i="1"/>
  <c r="H9" i="1"/>
  <c r="B9" i="1"/>
  <c r="Q56" i="1" l="1"/>
  <c r="Q22" i="1"/>
  <c r="F20" i="1"/>
  <c r="G20" i="1"/>
  <c r="S22" i="1"/>
  <c r="AG14" i="1"/>
  <c r="W60" i="1"/>
  <c r="W59" i="1" s="1"/>
  <c r="W22" i="1"/>
  <c r="G11" i="1"/>
  <c r="Y22" i="1"/>
  <c r="AG53" i="1"/>
  <c r="AG54" i="1"/>
  <c r="AA62" i="1"/>
  <c r="AA60" i="1"/>
  <c r="AA59" i="1" s="1"/>
  <c r="E40" i="1"/>
  <c r="E44" i="1" s="1"/>
  <c r="E30" i="1"/>
  <c r="G30" i="1" s="1"/>
  <c r="AG31" i="1"/>
  <c r="AA22" i="1"/>
  <c r="AA26" i="1"/>
  <c r="AA25" i="1" s="1"/>
  <c r="F14" i="1"/>
  <c r="G10" i="1"/>
  <c r="B26" i="1"/>
  <c r="B25" i="1" s="1"/>
  <c r="B22" i="1"/>
  <c r="D26" i="1"/>
  <c r="D25" i="1" s="1"/>
  <c r="D22" i="1"/>
  <c r="C44" i="1"/>
  <c r="F10" i="1"/>
  <c r="E12" i="1"/>
  <c r="B13" i="1"/>
  <c r="B12" i="1" s="1"/>
  <c r="G14" i="1"/>
  <c r="F19" i="1"/>
  <c r="O66" i="1"/>
  <c r="O65" i="1" s="1"/>
  <c r="O61" i="1"/>
  <c r="AE66" i="1"/>
  <c r="AE65" i="1" s="1"/>
  <c r="AE61" i="1"/>
  <c r="C10" i="1"/>
  <c r="C9" i="1" s="1"/>
  <c r="E23" i="1"/>
  <c r="C13" i="1"/>
  <c r="G13" i="1"/>
  <c r="G17" i="1"/>
  <c r="C19" i="1"/>
  <c r="G19" i="1" s="1"/>
  <c r="AG20" i="1"/>
  <c r="K62" i="1"/>
  <c r="K26" i="1"/>
  <c r="K25" i="1" s="1"/>
  <c r="P62" i="1"/>
  <c r="P26" i="1"/>
  <c r="P25" i="1" s="1"/>
  <c r="T62" i="1"/>
  <c r="T26" i="1"/>
  <c r="T25" i="1" s="1"/>
  <c r="X62" i="1"/>
  <c r="X26" i="1"/>
  <c r="X25" i="1" s="1"/>
  <c r="AB62" i="1"/>
  <c r="AB26" i="1"/>
  <c r="AB25" i="1" s="1"/>
  <c r="AA44" i="1"/>
  <c r="AA43" i="1" s="1"/>
  <c r="AA39" i="1"/>
  <c r="AE44" i="1"/>
  <c r="AE43" i="1" s="1"/>
  <c r="AE39" i="1"/>
  <c r="W44" i="1"/>
  <c r="W43" i="1" s="1"/>
  <c r="AG11" i="1"/>
  <c r="E16" i="1"/>
  <c r="B19" i="1"/>
  <c r="B18" i="1" s="1"/>
  <c r="AA66" i="1"/>
  <c r="AA65" i="1" s="1"/>
  <c r="AA61" i="1"/>
  <c r="W26" i="1"/>
  <c r="W25" i="1" s="1"/>
  <c r="D10" i="1"/>
  <c r="D9" i="1" s="1"/>
  <c r="F11" i="1"/>
  <c r="C23" i="1"/>
  <c r="H66" i="1"/>
  <c r="H61" i="1"/>
  <c r="L66" i="1"/>
  <c r="Q62" i="1"/>
  <c r="U62" i="1"/>
  <c r="Y62" i="1"/>
  <c r="AC62" i="1"/>
  <c r="H26" i="1"/>
  <c r="H25" i="1" s="1"/>
  <c r="O26" i="1"/>
  <c r="O25" i="1" s="1"/>
  <c r="U25" i="1"/>
  <c r="AE26" i="1"/>
  <c r="AE25" i="1" s="1"/>
  <c r="B30" i="1"/>
  <c r="F30" i="1" s="1"/>
  <c r="B40" i="1"/>
  <c r="F31" i="1"/>
  <c r="F34" i="1"/>
  <c r="E33" i="1"/>
  <c r="F36" i="1"/>
  <c r="B41" i="1"/>
  <c r="H64" i="1"/>
  <c r="H68" i="1" s="1"/>
  <c r="H45" i="1"/>
  <c r="H43" i="1" s="1"/>
  <c r="L64" i="1"/>
  <c r="L68" i="1" s="1"/>
  <c r="L45" i="1"/>
  <c r="L43" i="1" s="1"/>
  <c r="P64" i="1"/>
  <c r="P68" i="1" s="1"/>
  <c r="P45" i="1"/>
  <c r="P43" i="1" s="1"/>
  <c r="T64" i="1"/>
  <c r="T68" i="1" s="1"/>
  <c r="T45" i="1"/>
  <c r="T43" i="1" s="1"/>
  <c r="X64" i="1"/>
  <c r="X68" i="1" s="1"/>
  <c r="X45" i="1"/>
  <c r="X43" i="1" s="1"/>
  <c r="AB64" i="1"/>
  <c r="AB68" i="1" s="1"/>
  <c r="AB45" i="1"/>
  <c r="AB43" i="1" s="1"/>
  <c r="S44" i="1"/>
  <c r="Y44" i="1"/>
  <c r="Y43" i="1" s="1"/>
  <c r="I66" i="1"/>
  <c r="I65" i="1" s="1"/>
  <c r="I61" i="1"/>
  <c r="N66" i="1"/>
  <c r="R66" i="1"/>
  <c r="R65" i="1" s="1"/>
  <c r="R61" i="1"/>
  <c r="V66" i="1"/>
  <c r="Z66" i="1"/>
  <c r="Z65" i="1" s="1"/>
  <c r="Z61" i="1"/>
  <c r="J26" i="1"/>
  <c r="J25" i="1" s="1"/>
  <c r="M62" i="1"/>
  <c r="M39" i="1"/>
  <c r="AC44" i="1"/>
  <c r="AC39" i="1"/>
  <c r="D64" i="1"/>
  <c r="D68" i="1" s="1"/>
  <c r="D45" i="1"/>
  <c r="I44" i="1"/>
  <c r="I43" i="1" s="1"/>
  <c r="J66" i="1"/>
  <c r="J65" i="1" s="1"/>
  <c r="J61" i="1"/>
  <c r="W66" i="1"/>
  <c r="W65" i="1" s="1"/>
  <c r="W61" i="1"/>
  <c r="D40" i="1"/>
  <c r="D30" i="1"/>
  <c r="AG34" i="1"/>
  <c r="C33" i="1"/>
  <c r="F37" i="1"/>
  <c r="F40" i="1"/>
  <c r="J64" i="1"/>
  <c r="J68" i="1" s="1"/>
  <c r="J45" i="1"/>
  <c r="J43" i="1" s="1"/>
  <c r="N45" i="1"/>
  <c r="N43" i="1" s="1"/>
  <c r="N64" i="1"/>
  <c r="N68" i="1" s="1"/>
  <c r="R45" i="1"/>
  <c r="R43" i="1" s="1"/>
  <c r="R64" i="1"/>
  <c r="R68" i="1" s="1"/>
  <c r="V45" i="1"/>
  <c r="V43" i="1" s="1"/>
  <c r="V64" i="1"/>
  <c r="V68" i="1" s="1"/>
  <c r="Z45" i="1"/>
  <c r="Z43" i="1" s="1"/>
  <c r="Z64" i="1"/>
  <c r="Z68" i="1" s="1"/>
  <c r="AD45" i="1"/>
  <c r="AD43" i="1" s="1"/>
  <c r="AD64" i="1"/>
  <c r="AD68" i="1" s="1"/>
  <c r="Q44" i="1"/>
  <c r="Q43" i="1" s="1"/>
  <c r="B56" i="1"/>
  <c r="B60" i="1"/>
  <c r="B59" i="1" s="1"/>
  <c r="AD66" i="1"/>
  <c r="AD65" i="1" s="1"/>
  <c r="C41" i="1"/>
  <c r="G41" i="1"/>
  <c r="E45" i="1"/>
  <c r="E43" i="1" s="1"/>
  <c r="I45" i="1"/>
  <c r="M45" i="1"/>
  <c r="M43" i="1" s="1"/>
  <c r="S45" i="1"/>
  <c r="AC45" i="1"/>
  <c r="C57" i="1"/>
  <c r="E50" i="1"/>
  <c r="S57" i="1"/>
  <c r="S62" i="1" s="1"/>
  <c r="F63" i="1"/>
  <c r="G54" i="1"/>
  <c r="F54" i="1"/>
  <c r="U56" i="1"/>
  <c r="AC56" i="1"/>
  <c r="J60" i="1"/>
  <c r="J59" i="1" s="1"/>
  <c r="D57" i="1"/>
  <c r="D49" i="1"/>
  <c r="F51" i="1"/>
  <c r="I26" i="1"/>
  <c r="I25" i="1" s="1"/>
  <c r="E68" i="1"/>
  <c r="U45" i="1"/>
  <c r="B49" i="1"/>
  <c r="G51" i="1"/>
  <c r="G63" i="1" s="1"/>
  <c r="F53" i="1"/>
  <c r="Y56" i="1"/>
  <c r="V60" i="1"/>
  <c r="V59" i="1" s="1"/>
  <c r="V56" i="1"/>
  <c r="Z60" i="1"/>
  <c r="Z59" i="1" s="1"/>
  <c r="Z56" i="1"/>
  <c r="AD60" i="1"/>
  <c r="AD59" i="1" s="1"/>
  <c r="AD56" i="1"/>
  <c r="N60" i="1"/>
  <c r="N59" i="1" s="1"/>
  <c r="N56" i="1"/>
  <c r="R60" i="1"/>
  <c r="R59" i="1" s="1"/>
  <c r="R56" i="1"/>
  <c r="E39" i="1" l="1"/>
  <c r="G39" i="1" s="1"/>
  <c r="G40" i="1"/>
  <c r="AG40" i="1"/>
  <c r="AG30" i="1"/>
  <c r="S66" i="1"/>
  <c r="S65" i="1" s="1"/>
  <c r="S61" i="1"/>
  <c r="E57" i="1"/>
  <c r="E62" i="1" s="1"/>
  <c r="G50" i="1"/>
  <c r="F50" i="1"/>
  <c r="E49" i="1"/>
  <c r="B44" i="1"/>
  <c r="B39" i="1"/>
  <c r="Y66" i="1"/>
  <c r="Y65" i="1" s="1"/>
  <c r="Y61" i="1"/>
  <c r="K66" i="1"/>
  <c r="K65" i="1" s="1"/>
  <c r="K61" i="1"/>
  <c r="C64" i="1"/>
  <c r="C45" i="1"/>
  <c r="AG45" i="1" s="1"/>
  <c r="AG41" i="1"/>
  <c r="D44" i="1"/>
  <c r="D43" i="1" s="1"/>
  <c r="D39" i="1"/>
  <c r="M66" i="1"/>
  <c r="M65" i="1" s="1"/>
  <c r="M61" i="1"/>
  <c r="V61" i="1"/>
  <c r="G33" i="1"/>
  <c r="F33" i="1"/>
  <c r="U66" i="1"/>
  <c r="U65" i="1" s="1"/>
  <c r="U61" i="1"/>
  <c r="AG44" i="1"/>
  <c r="C43" i="1"/>
  <c r="AG43" i="1" s="1"/>
  <c r="AG50" i="1"/>
  <c r="AD61" i="1"/>
  <c r="AG33" i="1"/>
  <c r="V65" i="1"/>
  <c r="N65" i="1"/>
  <c r="S43" i="1"/>
  <c r="Q66" i="1"/>
  <c r="Q65" i="1" s="1"/>
  <c r="Q61" i="1"/>
  <c r="H65" i="1"/>
  <c r="X66" i="1"/>
  <c r="X65" i="1" s="1"/>
  <c r="X61" i="1"/>
  <c r="P66" i="1"/>
  <c r="P65" i="1" s="1"/>
  <c r="P61" i="1"/>
  <c r="AG13" i="1"/>
  <c r="C12" i="1"/>
  <c r="AG12" i="1" s="1"/>
  <c r="C39" i="1"/>
  <c r="AG39" i="1" s="1"/>
  <c r="B62" i="1"/>
  <c r="S56" i="1"/>
  <c r="S60" i="1"/>
  <c r="S59" i="1" s="1"/>
  <c r="G45" i="1"/>
  <c r="AC43" i="1"/>
  <c r="B64" i="1"/>
  <c r="B45" i="1"/>
  <c r="F45" i="1" s="1"/>
  <c r="F41" i="1"/>
  <c r="AC66" i="1"/>
  <c r="AC65" i="1" s="1"/>
  <c r="AC61" i="1"/>
  <c r="L61" i="1"/>
  <c r="C62" i="1"/>
  <c r="C26" i="1"/>
  <c r="AG23" i="1"/>
  <c r="C22" i="1"/>
  <c r="G16" i="1"/>
  <c r="F16" i="1"/>
  <c r="E15" i="1"/>
  <c r="AG16" i="1"/>
  <c r="AG19" i="1"/>
  <c r="C18" i="1"/>
  <c r="AG18" i="1" s="1"/>
  <c r="E26" i="1"/>
  <c r="E22" i="1"/>
  <c r="F23" i="1"/>
  <c r="G23" i="1"/>
  <c r="D62" i="1"/>
  <c r="G12" i="1"/>
  <c r="F12" i="1"/>
  <c r="F13" i="1"/>
  <c r="G44" i="1"/>
  <c r="D60" i="1"/>
  <c r="D59" i="1" s="1"/>
  <c r="D56" i="1"/>
  <c r="L65" i="1"/>
  <c r="AB66" i="1"/>
  <c r="AB65" i="1" s="1"/>
  <c r="AB61" i="1"/>
  <c r="T66" i="1"/>
  <c r="T65" i="1" s="1"/>
  <c r="T61" i="1"/>
  <c r="C56" i="1"/>
  <c r="C60" i="1"/>
  <c r="N61" i="1"/>
  <c r="F39" i="1" l="1"/>
  <c r="AG57" i="1"/>
  <c r="F22" i="1"/>
  <c r="G22" i="1"/>
  <c r="D66" i="1"/>
  <c r="D65" i="1" s="1"/>
  <c r="D61" i="1"/>
  <c r="G26" i="1"/>
  <c r="F26" i="1"/>
  <c r="E25" i="1"/>
  <c r="F15" i="1"/>
  <c r="G15" i="1"/>
  <c r="AG15" i="1"/>
  <c r="B68" i="1"/>
  <c r="F68" i="1" s="1"/>
  <c r="F64" i="1"/>
  <c r="G49" i="1"/>
  <c r="F49" i="1"/>
  <c r="AG49" i="1"/>
  <c r="E66" i="1"/>
  <c r="G62" i="1"/>
  <c r="F62" i="1"/>
  <c r="E61" i="1"/>
  <c r="C59" i="1"/>
  <c r="AG26" i="1"/>
  <c r="C25" i="1"/>
  <c r="C68" i="1"/>
  <c r="AG64" i="1"/>
  <c r="G64" i="1"/>
  <c r="C66" i="1"/>
  <c r="AG62" i="1"/>
  <c r="C61" i="1"/>
  <c r="B66" i="1"/>
  <c r="B65" i="1" s="1"/>
  <c r="B61" i="1"/>
  <c r="AG22" i="1"/>
  <c r="B43" i="1"/>
  <c r="F43" i="1" s="1"/>
  <c r="F44" i="1"/>
  <c r="E60" i="1"/>
  <c r="AG60" i="1" s="1"/>
  <c r="G57" i="1"/>
  <c r="F57" i="1"/>
  <c r="E56" i="1"/>
  <c r="AG56" i="1" s="1"/>
  <c r="G43" i="1"/>
  <c r="AG25" i="1" l="1"/>
  <c r="AG61" i="1"/>
  <c r="G60" i="1"/>
  <c r="F60" i="1"/>
  <c r="E59" i="1"/>
  <c r="AG59" i="1" s="1"/>
  <c r="AG66" i="1"/>
  <c r="C65" i="1"/>
  <c r="G61" i="1"/>
  <c r="F61" i="1"/>
  <c r="G56" i="1"/>
  <c r="F56" i="1"/>
  <c r="F25" i="1"/>
  <c r="G25" i="1"/>
  <c r="AG68" i="1"/>
  <c r="G68" i="1"/>
  <c r="G66" i="1"/>
  <c r="F66" i="1"/>
  <c r="E65" i="1"/>
  <c r="AG65" i="1" l="1"/>
  <c r="F65" i="1"/>
  <c r="G65" i="1"/>
  <c r="G59" i="1"/>
  <c r="F59" i="1"/>
</calcChain>
</file>

<file path=xl/comments1.xml><?xml version="1.0" encoding="utf-8"?>
<comments xmlns="http://schemas.openxmlformats.org/spreadsheetml/2006/main">
  <authors>
    <author>Цёвка Елена Александровна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Цёвка Елена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Уточнить по состоянию на 01.11.2024</t>
        </r>
      </text>
    </comment>
  </commentList>
</comments>
</file>

<file path=xl/sharedStrings.xml><?xml version="1.0" encoding="utf-8"?>
<sst xmlns="http://schemas.openxmlformats.org/spreadsheetml/2006/main" count="114" uniqueCount="54">
  <si>
    <t>Отчет о ходе реализации муниципальной программы (сетевой график)</t>
  </si>
  <si>
    <t xml:space="preserve"> "Безопасность жизнедеятельности населения города Когалыма"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</si>
  <si>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</si>
  <si>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</si>
  <si>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</si>
  <si>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</si>
  <si>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</si>
  <si>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</si>
  <si>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</si>
  <si>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</si>
  <si>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</si>
  <si>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</si>
  <si>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</si>
  <si>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</si>
  <si>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</si>
  <si>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</si>
  <si>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</si>
  <si>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</si>
  <si>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</si>
  <si>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</si>
  <si>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</si>
  <si>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</si>
  <si>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</si>
  <si>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</si>
  <si>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</si>
  <si>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1: Организация и обеспечение мероприятий в сфере гражданской обороны, защиты населения и территории города Когалыма от чрезвычайных ситуаций</t>
  </si>
  <si>
    <t>Процессная часть</t>
  </si>
  <si>
    <t>1.1. Обеспечение безопасности населения на водных объектах города Когалыма  (показатель 1)</t>
  </si>
  <si>
    <t>Всего</t>
  </si>
  <si>
    <t>бюджет города Когалыма</t>
  </si>
  <si>
    <t>1.2. Содержание и развитие территориальной автоматизированной системы централизованного оповещения населения города Когалыма (показатель 2)</t>
  </si>
  <si>
    <t xml:space="preserve">1.3.Снижение рисков и смягчение последствий чрезвычайных ситуаций природного и  техногенного характера </t>
  </si>
  <si>
    <t>1.4. Организация, содержание и развитие муниципальных курсов граждансой обороны в городе Когалыме</t>
  </si>
  <si>
    <t>Итого по подпрограмме 1</t>
  </si>
  <si>
    <t>Процессная часть по подпрограмме 1</t>
  </si>
  <si>
    <t xml:space="preserve">Подпрограмма 2. Укрепление пожарной безопасности в городе Когалыме </t>
  </si>
  <si>
    <t>2.1. Организация противопожарной пропаганды и обучение населения мерам пожарной безопасности (показатель 3)</t>
  </si>
  <si>
    <t>2.2. Приобретение средств для организации пожаротушения (показатель 5)</t>
  </si>
  <si>
    <t>2.3.Строительство пожарного депо в городе Когалыме (в том числе ПИР) (показатель 3)</t>
  </si>
  <si>
    <t xml:space="preserve">иные источники финасирования </t>
  </si>
  <si>
    <t>Итого по подпрограмме 2</t>
  </si>
  <si>
    <t>Процессная часть по подпрограмме 2</t>
  </si>
  <si>
    <t xml:space="preserve">Подпрограмма 3. Материально-техническое и финансовое обеспечение деятельности структурного подразделения Администрации города Когалыма и муниципального учреждения города Когалыма </t>
  </si>
  <si>
    <t>3.1. Финансовое обеспечение реализации отделом по делам гражданской обороны и чрезвычайных ситуаций Администрации города Когалыма полномочий в установленных сферах деятельности (показатели 1-5)</t>
  </si>
  <si>
    <t>бюджет автономного округа</t>
  </si>
  <si>
    <t>3.2. Финансовое обеспечение осуществления муниципальным казённым учреждением «Единая дежурно-диспетчерская служба города Когалыма» установленных видов деятельности (показатели 1-5)</t>
  </si>
  <si>
    <t>Итого по подпрограмме 3</t>
  </si>
  <si>
    <t>Процессная часть по подпрограмме 3</t>
  </si>
  <si>
    <t>Всего по муниципальной программе:</t>
  </si>
  <si>
    <t>Процессная часть в целом по муниципальной программе</t>
  </si>
  <si>
    <t>Руководитель структурного подразделения</t>
  </si>
  <si>
    <t>ФИО</t>
  </si>
  <si>
    <t>(подпись)</t>
  </si>
  <si>
    <t>Исполнитель: Смекалин Д.А.
тел. 93-861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</si>
</sst>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_ ;[Red]\-#,##0.0\ 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71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top" wrapText="1"/>
    </xf>
    <xf numFmtId="165" fontId="5" fillId="2" borderId="9" xfId="0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left" vertical="top" wrapText="1"/>
    </xf>
    <xf numFmtId="43" fontId="5" fillId="0" borderId="9" xfId="1" applyFont="1" applyFill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0" fontId="5" fillId="0" borderId="9" xfId="3" applyFont="1" applyBorder="1" applyAlignment="1">
      <alignment horizontal="justify" wrapText="1"/>
    </xf>
    <xf numFmtId="43" fontId="5" fillId="0" borderId="9" xfId="1" applyFont="1" applyFill="1" applyBorder="1"/>
    <xf numFmtId="43" fontId="7" fillId="0" borderId="9" xfId="1" applyFont="1" applyFill="1" applyBorder="1"/>
    <xf numFmtId="0" fontId="7" fillId="0" borderId="9" xfId="0" applyFont="1" applyBorder="1"/>
    <xf numFmtId="4" fontId="5" fillId="0" borderId="9" xfId="3" applyNumberFormat="1" applyFont="1" applyBorder="1" applyAlignment="1">
      <alignment horizontal="left" wrapText="1"/>
    </xf>
    <xf numFmtId="43" fontId="0" fillId="0" borderId="0" xfId="0" applyNumberFormat="1"/>
    <xf numFmtId="0" fontId="5" fillId="2" borderId="9" xfId="3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2" fillId="0" borderId="9" xfId="3" applyFont="1" applyBorder="1" applyAlignment="1">
      <alignment horizontal="justify" wrapText="1"/>
    </xf>
    <xf numFmtId="43" fontId="8" fillId="0" borderId="9" xfId="1" applyFont="1" applyFill="1" applyBorder="1"/>
    <xf numFmtId="0" fontId="5" fillId="2" borderId="9" xfId="3" applyFont="1" applyFill="1" applyBorder="1" applyAlignment="1">
      <alignment horizontal="justify" wrapText="1"/>
    </xf>
    <xf numFmtId="43" fontId="5" fillId="0" borderId="9" xfId="0" applyNumberFormat="1" applyFont="1" applyFill="1" applyBorder="1"/>
    <xf numFmtId="0" fontId="7" fillId="0" borderId="9" xfId="0" applyFont="1" applyFill="1" applyBorder="1"/>
    <xf numFmtId="43" fontId="5" fillId="0" borderId="9" xfId="0" applyNumberFormat="1" applyFont="1" applyBorder="1"/>
    <xf numFmtId="0" fontId="7" fillId="0" borderId="9" xfId="0" applyFont="1" applyBorder="1" applyAlignment="1">
      <alignment horizontal="center" vertical="center"/>
    </xf>
    <xf numFmtId="0" fontId="2" fillId="3" borderId="9" xfId="3" applyFont="1" applyFill="1" applyBorder="1" applyAlignment="1">
      <alignment horizontal="left" wrapText="1"/>
    </xf>
    <xf numFmtId="43" fontId="7" fillId="0" borderId="9" xfId="0" applyNumberFormat="1" applyFont="1" applyFill="1" applyBorder="1"/>
    <xf numFmtId="43" fontId="7" fillId="0" borderId="9" xfId="0" applyNumberFormat="1" applyFont="1" applyBorder="1"/>
    <xf numFmtId="0" fontId="5" fillId="2" borderId="9" xfId="0" applyFont="1" applyFill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2" borderId="9" xfId="3" applyFont="1" applyFill="1" applyBorder="1" applyAlignment="1">
      <alignment horizontal="left" vertical="center" wrapText="1"/>
    </xf>
    <xf numFmtId="0" fontId="5" fillId="0" borderId="9" xfId="3" applyFont="1" applyBorder="1" applyAlignment="1">
      <alignment horizontal="left" vertical="center" wrapText="1"/>
    </xf>
    <xf numFmtId="0" fontId="5" fillId="0" borderId="9" xfId="0" applyFont="1" applyFill="1" applyBorder="1"/>
    <xf numFmtId="0" fontId="5" fillId="0" borderId="9" xfId="3" applyFont="1" applyBorder="1" applyAlignment="1">
      <alignment horizontal="left" wrapText="1"/>
    </xf>
    <xf numFmtId="0" fontId="2" fillId="4" borderId="9" xfId="3" applyFont="1" applyFill="1" applyBorder="1" applyAlignment="1">
      <alignment horizontal="left" vertical="top" wrapText="1"/>
    </xf>
    <xf numFmtId="0" fontId="8" fillId="0" borderId="9" xfId="0" applyFont="1" applyFill="1" applyBorder="1"/>
    <xf numFmtId="43" fontId="7" fillId="0" borderId="9" xfId="0" applyNumberFormat="1" applyFont="1" applyBorder="1" applyAlignment="1">
      <alignment horizontal="center"/>
    </xf>
    <xf numFmtId="43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5" fillId="0" borderId="9" xfId="3" applyFont="1" applyBorder="1" applyAlignment="1">
      <alignment horizontal="left" vertical="top" wrapText="1"/>
    </xf>
    <xf numFmtId="4" fontId="7" fillId="0" borderId="9" xfId="0" applyNumberFormat="1" applyFont="1" applyBorder="1" applyAlignment="1">
      <alignment horizontal="center"/>
    </xf>
    <xf numFmtId="0" fontId="0" fillId="5" borderId="0" xfId="0" applyFill="1"/>
    <xf numFmtId="0" fontId="9" fillId="0" borderId="9" xfId="3" applyFont="1" applyBorder="1" applyAlignment="1">
      <alignment horizontal="left" wrapText="1"/>
    </xf>
    <xf numFmtId="0" fontId="2" fillId="0" borderId="9" xfId="3" applyFont="1" applyBorder="1" applyAlignment="1">
      <alignment horizontal="left" vertical="top" wrapText="1"/>
    </xf>
    <xf numFmtId="43" fontId="8" fillId="0" borderId="9" xfId="0" applyNumberFormat="1" applyFont="1" applyBorder="1"/>
    <xf numFmtId="0" fontId="2" fillId="2" borderId="9" xfId="3" applyFont="1" applyFill="1" applyBorder="1" applyAlignment="1">
      <alignment horizontal="left" vertical="top" wrapText="1"/>
    </xf>
    <xf numFmtId="43" fontId="7" fillId="6" borderId="9" xfId="0" applyNumberFormat="1" applyFont="1" applyFill="1" applyBorder="1"/>
    <xf numFmtId="0" fontId="9" fillId="0" borderId="0" xfId="0" applyFont="1" applyAlignment="1"/>
    <xf numFmtId="0" fontId="7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</cellXfs>
  <cellStyles count="4">
    <cellStyle name="Гиперссылка" xfId="2" builtinId="8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73"/>
  <sheetViews>
    <sheetView tabSelected="1" zoomScale="60" zoomScaleNormal="60" workbookViewId="0">
      <pane xSplit="1" ySplit="6" topLeftCell="L47" activePane="bottomRight" state="frozen"/>
      <selection pane="topRight" activeCell="B1" sqref="B1"/>
      <selection pane="bottomLeft" activeCell="A7" sqref="A7"/>
      <selection pane="bottomRight" activeCell="Q69" sqref="Q69"/>
    </sheetView>
  </sheetViews>
  <sheetFormatPr defaultRowHeight="15" x14ac:dyDescent="0.25"/>
  <cols>
    <col min="1" max="1" width="46.140625" customWidth="1"/>
    <col min="2" max="2" width="18.7109375" bestFit="1" customWidth="1"/>
    <col min="3" max="3" width="19.7109375" customWidth="1"/>
    <col min="4" max="4" width="17" customWidth="1"/>
    <col min="5" max="5" width="16.85546875" customWidth="1"/>
    <col min="6" max="6" width="16.5703125" bestFit="1" customWidth="1"/>
    <col min="7" max="7" width="17" customWidth="1"/>
    <col min="8" max="9" width="15.5703125" bestFit="1" customWidth="1"/>
    <col min="10" max="10" width="17.28515625" bestFit="1" customWidth="1"/>
    <col min="11" max="13" width="15.5703125" bestFit="1" customWidth="1"/>
    <col min="14" max="14" width="17.28515625" bestFit="1" customWidth="1"/>
    <col min="15" max="15" width="15.5703125" bestFit="1" customWidth="1"/>
    <col min="16" max="16" width="17.28515625" bestFit="1" customWidth="1"/>
    <col min="17" max="17" width="15.5703125" bestFit="1" customWidth="1"/>
    <col min="18" max="18" width="17.28515625" bestFit="1" customWidth="1"/>
    <col min="19" max="19" width="15.5703125" bestFit="1" customWidth="1"/>
    <col min="20" max="20" width="17.28515625" bestFit="1" customWidth="1"/>
    <col min="21" max="21" width="15.5703125" bestFit="1" customWidth="1"/>
    <col min="22" max="22" width="17.28515625" bestFit="1" customWidth="1"/>
    <col min="23" max="28" width="15.5703125" bestFit="1" customWidth="1"/>
    <col min="29" max="29" width="13.5703125" bestFit="1" customWidth="1"/>
    <col min="30" max="30" width="17" bestFit="1" customWidth="1"/>
    <col min="31" max="31" width="13.5703125" bestFit="1" customWidth="1"/>
    <col min="32" max="32" width="32.140625" customWidth="1"/>
    <col min="33" max="33" width="15.5703125" customWidth="1"/>
  </cols>
  <sheetData>
    <row r="1" spans="1:3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 t="s">
        <v>2</v>
      </c>
    </row>
    <row r="3" spans="1:33" x14ac:dyDescent="0.25">
      <c r="A3" s="4" t="s">
        <v>3</v>
      </c>
      <c r="B3" s="5" t="s">
        <v>4</v>
      </c>
      <c r="C3" s="5" t="s">
        <v>4</v>
      </c>
      <c r="D3" s="5" t="s">
        <v>5</v>
      </c>
      <c r="E3" s="6" t="s">
        <v>6</v>
      </c>
      <c r="F3" s="7" t="s">
        <v>7</v>
      </c>
      <c r="G3" s="8"/>
      <c r="H3" s="7" t="s">
        <v>8</v>
      </c>
      <c r="I3" s="8"/>
      <c r="J3" s="7" t="s">
        <v>9</v>
      </c>
      <c r="K3" s="8"/>
      <c r="L3" s="7" t="s">
        <v>10</v>
      </c>
      <c r="M3" s="8"/>
      <c r="N3" s="7" t="s">
        <v>11</v>
      </c>
      <c r="O3" s="8"/>
      <c r="P3" s="7" t="s">
        <v>12</v>
      </c>
      <c r="Q3" s="8"/>
      <c r="R3" s="7" t="s">
        <v>13</v>
      </c>
      <c r="S3" s="8"/>
      <c r="T3" s="7" t="s">
        <v>14</v>
      </c>
      <c r="U3" s="8"/>
      <c r="V3" s="7" t="s">
        <v>15</v>
      </c>
      <c r="W3" s="8"/>
      <c r="X3" s="7" t="s">
        <v>16</v>
      </c>
      <c r="Y3" s="8"/>
      <c r="Z3" s="7" t="s">
        <v>17</v>
      </c>
      <c r="AA3" s="8"/>
      <c r="AB3" s="7" t="s">
        <v>18</v>
      </c>
      <c r="AC3" s="8"/>
      <c r="AD3" s="7" t="s">
        <v>19</v>
      </c>
      <c r="AE3" s="8"/>
      <c r="AF3" s="4" t="s">
        <v>20</v>
      </c>
    </row>
    <row r="4" spans="1:33" ht="42.75" customHeight="1" x14ac:dyDescent="0.25">
      <c r="A4" s="9"/>
      <c r="B4" s="10"/>
      <c r="C4" s="10"/>
      <c r="D4" s="10"/>
      <c r="E4" s="11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2"/>
      <c r="AA4" s="13"/>
      <c r="AB4" s="12"/>
      <c r="AC4" s="13"/>
      <c r="AD4" s="12"/>
      <c r="AE4" s="13"/>
      <c r="AF4" s="9"/>
    </row>
    <row r="5" spans="1:33" ht="56.25" x14ac:dyDescent="0.25">
      <c r="A5" s="14"/>
      <c r="B5" s="15">
        <v>2024</v>
      </c>
      <c r="C5" s="16">
        <v>45536</v>
      </c>
      <c r="D5" s="16">
        <v>45536</v>
      </c>
      <c r="E5" s="16">
        <v>45536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23</v>
      </c>
      <c r="K5" s="17" t="s">
        <v>24</v>
      </c>
      <c r="L5" s="17" t="s">
        <v>23</v>
      </c>
      <c r="M5" s="17" t="s">
        <v>24</v>
      </c>
      <c r="N5" s="17" t="s">
        <v>23</v>
      </c>
      <c r="O5" s="17" t="s">
        <v>24</v>
      </c>
      <c r="P5" s="17" t="s">
        <v>23</v>
      </c>
      <c r="Q5" s="17" t="s">
        <v>24</v>
      </c>
      <c r="R5" s="17" t="s">
        <v>23</v>
      </c>
      <c r="S5" s="17" t="s">
        <v>24</v>
      </c>
      <c r="T5" s="17" t="s">
        <v>23</v>
      </c>
      <c r="U5" s="17" t="s">
        <v>24</v>
      </c>
      <c r="V5" s="17" t="s">
        <v>23</v>
      </c>
      <c r="W5" s="17" t="s">
        <v>24</v>
      </c>
      <c r="X5" s="17" t="s">
        <v>23</v>
      </c>
      <c r="Y5" s="17" t="s">
        <v>24</v>
      </c>
      <c r="Z5" s="17" t="s">
        <v>23</v>
      </c>
      <c r="AA5" s="17" t="s">
        <v>24</v>
      </c>
      <c r="AB5" s="17" t="s">
        <v>23</v>
      </c>
      <c r="AC5" s="17" t="s">
        <v>24</v>
      </c>
      <c r="AD5" s="17" t="s">
        <v>23</v>
      </c>
      <c r="AE5" s="17" t="s">
        <v>24</v>
      </c>
      <c r="AF5" s="18"/>
    </row>
    <row r="6" spans="1:33" ht="18.75" x14ac:dyDescent="0.25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  <c r="Q6" s="19">
        <v>17</v>
      </c>
      <c r="R6" s="19">
        <v>18</v>
      </c>
      <c r="S6" s="19">
        <v>19</v>
      </c>
      <c r="T6" s="19">
        <v>20</v>
      </c>
      <c r="U6" s="19">
        <v>21</v>
      </c>
      <c r="V6" s="19">
        <v>22</v>
      </c>
      <c r="W6" s="19">
        <v>23</v>
      </c>
      <c r="X6" s="19">
        <v>24</v>
      </c>
      <c r="Y6" s="19">
        <v>25</v>
      </c>
      <c r="Z6" s="19">
        <v>26</v>
      </c>
      <c r="AA6" s="19">
        <v>27</v>
      </c>
      <c r="AB6" s="19">
        <v>28</v>
      </c>
      <c r="AC6" s="19">
        <v>29</v>
      </c>
      <c r="AD6" s="19">
        <v>30</v>
      </c>
      <c r="AE6" s="19">
        <v>31</v>
      </c>
      <c r="AF6" s="20">
        <v>32</v>
      </c>
    </row>
    <row r="7" spans="1:33" ht="112.5" x14ac:dyDescent="0.25">
      <c r="A7" s="21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3" ht="18.75" x14ac:dyDescent="0.25">
      <c r="A8" s="19" t="s">
        <v>26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3" ht="56.25" customHeight="1" x14ac:dyDescent="0.25">
      <c r="A9" s="22" t="s">
        <v>27</v>
      </c>
      <c r="B9" s="23">
        <f t="shared" ref="B9:E10" si="0">B10</f>
        <v>853.42</v>
      </c>
      <c r="C9" s="23">
        <f>C10</f>
        <v>849.02</v>
      </c>
      <c r="D9" s="23">
        <f t="shared" si="0"/>
        <v>853.42</v>
      </c>
      <c r="E9" s="23">
        <f t="shared" si="0"/>
        <v>0</v>
      </c>
      <c r="F9" s="23"/>
      <c r="G9" s="23"/>
      <c r="H9" s="23">
        <f t="shared" ref="H9:W10" si="1">H10</f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0</v>
      </c>
      <c r="N9" s="23">
        <f t="shared" si="1"/>
        <v>2.7</v>
      </c>
      <c r="O9" s="23">
        <f t="shared" si="1"/>
        <v>0</v>
      </c>
      <c r="P9" s="23">
        <f t="shared" si="1"/>
        <v>4.4000000000000004</v>
      </c>
      <c r="Q9" s="23">
        <f t="shared" si="1"/>
        <v>0</v>
      </c>
      <c r="R9" s="23">
        <f t="shared" si="1"/>
        <v>68.3</v>
      </c>
      <c r="S9" s="23">
        <f t="shared" si="1"/>
        <v>0</v>
      </c>
      <c r="T9" s="23">
        <f t="shared" si="1"/>
        <v>242.3</v>
      </c>
      <c r="U9" s="23">
        <f t="shared" si="1"/>
        <v>0</v>
      </c>
      <c r="V9" s="23">
        <f t="shared" si="1"/>
        <v>248.9</v>
      </c>
      <c r="W9" s="23">
        <f t="shared" si="1"/>
        <v>0</v>
      </c>
      <c r="X9" s="23">
        <f t="shared" ref="R9:AG10" si="2">X10</f>
        <v>282.42</v>
      </c>
      <c r="Y9" s="23">
        <f t="shared" si="2"/>
        <v>0</v>
      </c>
      <c r="Z9" s="23">
        <f t="shared" si="2"/>
        <v>4.4000000000000004</v>
      </c>
      <c r="AA9" s="23">
        <f t="shared" si="2"/>
        <v>0</v>
      </c>
      <c r="AB9" s="23">
        <f t="shared" si="2"/>
        <v>0</v>
      </c>
      <c r="AC9" s="23">
        <f t="shared" si="2"/>
        <v>0</v>
      </c>
      <c r="AD9" s="23">
        <f t="shared" si="2"/>
        <v>0</v>
      </c>
      <c r="AE9" s="23">
        <f t="shared" si="2"/>
        <v>0</v>
      </c>
      <c r="AF9" s="24"/>
    </row>
    <row r="10" spans="1:33" ht="18.75" x14ac:dyDescent="0.3">
      <c r="A10" s="25" t="s">
        <v>28</v>
      </c>
      <c r="B10" s="26">
        <f t="shared" si="0"/>
        <v>853.42</v>
      </c>
      <c r="C10" s="26">
        <f t="shared" si="0"/>
        <v>849.02</v>
      </c>
      <c r="D10" s="26">
        <f t="shared" si="0"/>
        <v>853.42</v>
      </c>
      <c r="E10" s="26">
        <f t="shared" si="0"/>
        <v>0</v>
      </c>
      <c r="F10" s="27">
        <f>E10/B10*100</f>
        <v>0</v>
      </c>
      <c r="G10" s="27">
        <f>E10/C10*100</f>
        <v>0</v>
      </c>
      <c r="H10" s="26">
        <f t="shared" si="1"/>
        <v>0</v>
      </c>
      <c r="I10" s="26">
        <f t="shared" si="1"/>
        <v>0</v>
      </c>
      <c r="J10" s="26">
        <f t="shared" si="1"/>
        <v>0</v>
      </c>
      <c r="K10" s="26">
        <f t="shared" si="1"/>
        <v>0</v>
      </c>
      <c r="L10" s="26">
        <f t="shared" si="1"/>
        <v>0</v>
      </c>
      <c r="M10" s="26">
        <f t="shared" si="1"/>
        <v>0</v>
      </c>
      <c r="N10" s="26">
        <f t="shared" si="1"/>
        <v>2.7</v>
      </c>
      <c r="O10" s="26">
        <f t="shared" si="1"/>
        <v>0</v>
      </c>
      <c r="P10" s="26">
        <f t="shared" si="1"/>
        <v>4.4000000000000004</v>
      </c>
      <c r="Q10" s="26">
        <f t="shared" si="1"/>
        <v>0</v>
      </c>
      <c r="R10" s="26">
        <f t="shared" si="2"/>
        <v>68.3</v>
      </c>
      <c r="S10" s="26">
        <f t="shared" si="2"/>
        <v>0</v>
      </c>
      <c r="T10" s="26">
        <f t="shared" si="2"/>
        <v>242.3</v>
      </c>
      <c r="U10" s="26">
        <f t="shared" si="2"/>
        <v>0</v>
      </c>
      <c r="V10" s="26">
        <f t="shared" si="2"/>
        <v>248.9</v>
      </c>
      <c r="W10" s="26">
        <f t="shared" si="2"/>
        <v>0</v>
      </c>
      <c r="X10" s="26">
        <f t="shared" si="2"/>
        <v>282.42</v>
      </c>
      <c r="Y10" s="26">
        <f t="shared" si="2"/>
        <v>0</v>
      </c>
      <c r="Z10" s="26">
        <f t="shared" si="2"/>
        <v>4.4000000000000004</v>
      </c>
      <c r="AA10" s="26">
        <f t="shared" si="2"/>
        <v>0</v>
      </c>
      <c r="AB10" s="26">
        <f t="shared" si="2"/>
        <v>0</v>
      </c>
      <c r="AC10" s="26">
        <f t="shared" si="2"/>
        <v>0</v>
      </c>
      <c r="AD10" s="26">
        <f t="shared" si="2"/>
        <v>0</v>
      </c>
      <c r="AE10" s="26">
        <f t="shared" si="2"/>
        <v>0</v>
      </c>
      <c r="AF10" s="28"/>
    </row>
    <row r="11" spans="1:33" ht="18.75" x14ac:dyDescent="0.3">
      <c r="A11" s="29" t="s">
        <v>29</v>
      </c>
      <c r="B11" s="26">
        <f>H11+J11+L11+N11+P11+R11+T11+V11+X11+Z11+AB11+AD11</f>
        <v>853.42</v>
      </c>
      <c r="C11" s="26">
        <f>N11+P11+R11+T11+V11+X11</f>
        <v>849.02</v>
      </c>
      <c r="D11" s="26">
        <f>N11+P11+R11+T11+V11+X11+Z11</f>
        <v>853.42</v>
      </c>
      <c r="E11" s="27">
        <f>Q11+S11+U11+W11+Y11+AA11</f>
        <v>0</v>
      </c>
      <c r="F11" s="27">
        <f t="shared" ref="F11:F17" si="3">E11/B11*100</f>
        <v>0</v>
      </c>
      <c r="G11" s="27">
        <f t="shared" ref="G11:G17" si="4">E11/C11*100</f>
        <v>0</v>
      </c>
      <c r="H11" s="27">
        <v>0</v>
      </c>
      <c r="I11" s="27"/>
      <c r="J11" s="27">
        <v>0</v>
      </c>
      <c r="K11" s="27"/>
      <c r="L11" s="27">
        <v>0</v>
      </c>
      <c r="M11" s="27"/>
      <c r="N11" s="27">
        <v>2.7</v>
      </c>
      <c r="O11" s="27"/>
      <c r="P11" s="27">
        <v>4.4000000000000004</v>
      </c>
      <c r="Q11" s="27">
        <v>0</v>
      </c>
      <c r="R11" s="27">
        <v>68.3</v>
      </c>
      <c r="S11" s="27">
        <v>0</v>
      </c>
      <c r="T11" s="27">
        <v>242.3</v>
      </c>
      <c r="U11" s="27"/>
      <c r="V11" s="27">
        <v>248.9</v>
      </c>
      <c r="W11" s="27"/>
      <c r="X11" s="27">
        <v>282.42</v>
      </c>
      <c r="Y11" s="27"/>
      <c r="Z11" s="27">
        <v>4.4000000000000004</v>
      </c>
      <c r="AA11" s="27">
        <v>0</v>
      </c>
      <c r="AB11" s="27">
        <v>0</v>
      </c>
      <c r="AC11" s="27"/>
      <c r="AD11" s="27">
        <v>0</v>
      </c>
      <c r="AE11" s="27"/>
      <c r="AF11" s="28"/>
      <c r="AG11" s="30">
        <f>C11-E11</f>
        <v>849.02</v>
      </c>
    </row>
    <row r="12" spans="1:33" ht="112.5" x14ac:dyDescent="0.3">
      <c r="A12" s="31" t="s">
        <v>30</v>
      </c>
      <c r="B12" s="26">
        <f t="shared" ref="B12:E13" si="5">B13</f>
        <v>5317.1</v>
      </c>
      <c r="C12" s="26">
        <f t="shared" si="5"/>
        <v>4852.1400000000003</v>
      </c>
      <c r="D12" s="26">
        <f>D13</f>
        <v>4852.1400000000003</v>
      </c>
      <c r="E12" s="26">
        <f t="shared" si="5"/>
        <v>1138.73</v>
      </c>
      <c r="F12" s="27">
        <f t="shared" si="3"/>
        <v>21.416373587105753</v>
      </c>
      <c r="G12" s="27">
        <f t="shared" si="4"/>
        <v>23.468613848734783</v>
      </c>
      <c r="H12" s="26">
        <f>H13</f>
        <v>441.3</v>
      </c>
      <c r="I12" s="26">
        <f t="shared" ref="I12:AE13" si="6">I13</f>
        <v>441.3</v>
      </c>
      <c r="J12" s="26">
        <f t="shared" si="6"/>
        <v>232.47</v>
      </c>
      <c r="K12" s="26">
        <f t="shared" si="6"/>
        <v>232.47</v>
      </c>
      <c r="L12" s="26">
        <f t="shared" si="6"/>
        <v>232.48</v>
      </c>
      <c r="M12" s="26">
        <f t="shared" si="6"/>
        <v>232.48</v>
      </c>
      <c r="N12" s="26">
        <f t="shared" si="6"/>
        <v>232.48</v>
      </c>
      <c r="O12" s="26">
        <f t="shared" si="6"/>
        <v>232.48</v>
      </c>
      <c r="P12" s="26">
        <f t="shared" si="6"/>
        <v>232.47</v>
      </c>
      <c r="Q12" s="26">
        <f t="shared" si="6"/>
        <v>0</v>
      </c>
      <c r="R12" s="26">
        <f t="shared" si="6"/>
        <v>232.48</v>
      </c>
      <c r="S12" s="26">
        <f t="shared" si="6"/>
        <v>0</v>
      </c>
      <c r="T12" s="26">
        <f t="shared" si="6"/>
        <v>1606.79</v>
      </c>
      <c r="U12" s="26">
        <f t="shared" si="6"/>
        <v>0</v>
      </c>
      <c r="V12" s="26">
        <f t="shared" si="6"/>
        <v>232.48</v>
      </c>
      <c r="W12" s="26">
        <f t="shared" si="6"/>
        <v>0</v>
      </c>
      <c r="X12" s="26">
        <f t="shared" si="6"/>
        <v>232.48</v>
      </c>
      <c r="Y12" s="26">
        <f t="shared" si="6"/>
        <v>0</v>
      </c>
      <c r="Z12" s="26">
        <f t="shared" si="6"/>
        <v>1176.71</v>
      </c>
      <c r="AA12" s="26">
        <f t="shared" si="6"/>
        <v>0</v>
      </c>
      <c r="AB12" s="26">
        <f t="shared" si="6"/>
        <v>232.47</v>
      </c>
      <c r="AC12" s="26">
        <f t="shared" si="6"/>
        <v>0</v>
      </c>
      <c r="AD12" s="26">
        <f t="shared" si="6"/>
        <v>232.49</v>
      </c>
      <c r="AE12" s="26">
        <f t="shared" si="6"/>
        <v>0</v>
      </c>
      <c r="AF12" s="28"/>
      <c r="AG12" s="30">
        <f t="shared" ref="AG12:AG68" si="7">C12-E12</f>
        <v>3713.4100000000003</v>
      </c>
    </row>
    <row r="13" spans="1:33" ht="18.75" x14ac:dyDescent="0.3">
      <c r="A13" s="25" t="s">
        <v>28</v>
      </c>
      <c r="B13" s="26">
        <f t="shared" si="5"/>
        <v>5317.1</v>
      </c>
      <c r="C13" s="26">
        <f t="shared" si="5"/>
        <v>4852.1400000000003</v>
      </c>
      <c r="D13" s="26">
        <f t="shared" si="5"/>
        <v>4852.1400000000003</v>
      </c>
      <c r="E13" s="26">
        <f t="shared" si="5"/>
        <v>1138.73</v>
      </c>
      <c r="F13" s="27">
        <f>E13/B13*100</f>
        <v>21.416373587105753</v>
      </c>
      <c r="G13" s="27">
        <f t="shared" si="4"/>
        <v>23.468613848734783</v>
      </c>
      <c r="H13" s="27">
        <f>H14</f>
        <v>441.3</v>
      </c>
      <c r="I13" s="27">
        <f t="shared" si="6"/>
        <v>441.3</v>
      </c>
      <c r="J13" s="27">
        <f t="shared" si="6"/>
        <v>232.47</v>
      </c>
      <c r="K13" s="27">
        <f t="shared" si="6"/>
        <v>232.47</v>
      </c>
      <c r="L13" s="27">
        <f t="shared" si="6"/>
        <v>232.48</v>
      </c>
      <c r="M13" s="27">
        <f t="shared" si="6"/>
        <v>232.48</v>
      </c>
      <c r="N13" s="27">
        <f t="shared" si="6"/>
        <v>232.48</v>
      </c>
      <c r="O13" s="27">
        <f t="shared" si="6"/>
        <v>232.48</v>
      </c>
      <c r="P13" s="27">
        <f t="shared" si="6"/>
        <v>232.47</v>
      </c>
      <c r="Q13" s="27">
        <f t="shared" si="6"/>
        <v>0</v>
      </c>
      <c r="R13" s="27">
        <f t="shared" si="6"/>
        <v>232.48</v>
      </c>
      <c r="S13" s="27">
        <f t="shared" si="6"/>
        <v>0</v>
      </c>
      <c r="T13" s="27">
        <f t="shared" si="6"/>
        <v>1606.79</v>
      </c>
      <c r="U13" s="27">
        <f>U14</f>
        <v>0</v>
      </c>
      <c r="V13" s="27">
        <f t="shared" si="6"/>
        <v>232.48</v>
      </c>
      <c r="W13" s="27">
        <f t="shared" si="6"/>
        <v>0</v>
      </c>
      <c r="X13" s="27">
        <f t="shared" si="6"/>
        <v>232.48</v>
      </c>
      <c r="Y13" s="27">
        <f t="shared" si="6"/>
        <v>0</v>
      </c>
      <c r="Z13" s="27">
        <f t="shared" si="6"/>
        <v>1176.71</v>
      </c>
      <c r="AA13" s="27">
        <f t="shared" si="6"/>
        <v>0</v>
      </c>
      <c r="AB13" s="27">
        <f t="shared" si="6"/>
        <v>232.47</v>
      </c>
      <c r="AC13" s="27">
        <f t="shared" si="6"/>
        <v>0</v>
      </c>
      <c r="AD13" s="27">
        <f t="shared" si="6"/>
        <v>232.49</v>
      </c>
      <c r="AE13" s="27">
        <f t="shared" si="6"/>
        <v>0</v>
      </c>
      <c r="AF13" s="28"/>
      <c r="AG13" s="30">
        <f t="shared" si="7"/>
        <v>3713.4100000000003</v>
      </c>
    </row>
    <row r="14" spans="1:33" ht="18.75" x14ac:dyDescent="0.3">
      <c r="A14" s="25" t="s">
        <v>29</v>
      </c>
      <c r="B14" s="26">
        <f>H14+J14+L14+N14+P14+R14+T14+V14+X14+Z14+AB14+AD14</f>
        <v>5317.1</v>
      </c>
      <c r="C14" s="26">
        <f>H14+J14+L14+N14+P14+R14+T14+V14+X14+Z14</f>
        <v>4852.1400000000003</v>
      </c>
      <c r="D14" s="26">
        <f>H14+J14+L14+N14+P14+R14+T14+V14+X14+Z14</f>
        <v>4852.1400000000003</v>
      </c>
      <c r="E14" s="27">
        <f>I14+K14+M14+O14+Q14+S14+U14+W14+Y14+AA14</f>
        <v>1138.73</v>
      </c>
      <c r="F14" s="27">
        <f>E14/B14*100</f>
        <v>21.416373587105753</v>
      </c>
      <c r="G14" s="27">
        <f t="shared" si="4"/>
        <v>23.468613848734783</v>
      </c>
      <c r="H14" s="27">
        <v>441.3</v>
      </c>
      <c r="I14" s="27">
        <v>441.3</v>
      </c>
      <c r="J14" s="27">
        <v>232.47</v>
      </c>
      <c r="K14" s="27">
        <v>232.47</v>
      </c>
      <c r="L14" s="27">
        <v>232.48</v>
      </c>
      <c r="M14" s="27">
        <v>232.48</v>
      </c>
      <c r="N14" s="27">
        <v>232.48</v>
      </c>
      <c r="O14" s="27">
        <v>232.48</v>
      </c>
      <c r="P14" s="27">
        <v>232.47</v>
      </c>
      <c r="Q14" s="27">
        <v>0</v>
      </c>
      <c r="R14" s="27">
        <v>232.48</v>
      </c>
      <c r="S14" s="27">
        <v>0</v>
      </c>
      <c r="T14" s="27">
        <v>1606.79</v>
      </c>
      <c r="U14" s="27"/>
      <c r="V14" s="27">
        <v>232.48</v>
      </c>
      <c r="W14" s="27"/>
      <c r="X14" s="27">
        <v>232.48</v>
      </c>
      <c r="Y14" s="27"/>
      <c r="Z14" s="27">
        <v>1176.71</v>
      </c>
      <c r="AA14" s="27">
        <v>0</v>
      </c>
      <c r="AB14" s="27">
        <v>232.47</v>
      </c>
      <c r="AC14" s="27"/>
      <c r="AD14" s="27">
        <v>232.49</v>
      </c>
      <c r="AE14" s="27"/>
      <c r="AF14" s="32"/>
      <c r="AG14" s="30">
        <f t="shared" si="7"/>
        <v>3713.4100000000003</v>
      </c>
    </row>
    <row r="15" spans="1:33" ht="75" x14ac:dyDescent="0.3">
      <c r="A15" s="22" t="s">
        <v>31</v>
      </c>
      <c r="B15" s="26">
        <f t="shared" ref="B15:E16" si="8">B16</f>
        <v>10.15</v>
      </c>
      <c r="C15" s="26">
        <f t="shared" si="8"/>
        <v>0</v>
      </c>
      <c r="D15" s="26">
        <f t="shared" si="8"/>
        <v>0</v>
      </c>
      <c r="E15" s="26">
        <f t="shared" si="8"/>
        <v>0</v>
      </c>
      <c r="F15" s="27">
        <f t="shared" si="3"/>
        <v>0</v>
      </c>
      <c r="G15" s="27" t="e">
        <f t="shared" si="4"/>
        <v>#DIV/0!</v>
      </c>
      <c r="H15" s="26">
        <f>H16</f>
        <v>0</v>
      </c>
      <c r="I15" s="26">
        <f t="shared" ref="I15:AE16" si="9">I16</f>
        <v>0</v>
      </c>
      <c r="J15" s="26">
        <f t="shared" si="9"/>
        <v>0</v>
      </c>
      <c r="K15" s="26">
        <f t="shared" si="9"/>
        <v>0</v>
      </c>
      <c r="L15" s="26">
        <f t="shared" si="9"/>
        <v>0</v>
      </c>
      <c r="M15" s="26">
        <f t="shared" si="9"/>
        <v>0</v>
      </c>
      <c r="N15" s="26">
        <f t="shared" si="9"/>
        <v>0</v>
      </c>
      <c r="O15" s="26">
        <f t="shared" si="9"/>
        <v>0</v>
      </c>
      <c r="P15" s="26">
        <f t="shared" si="9"/>
        <v>0</v>
      </c>
      <c r="Q15" s="26">
        <f t="shared" si="9"/>
        <v>0</v>
      </c>
      <c r="R15" s="26">
        <f t="shared" si="9"/>
        <v>0</v>
      </c>
      <c r="S15" s="26">
        <f t="shared" si="9"/>
        <v>0</v>
      </c>
      <c r="T15" s="26">
        <f t="shared" si="9"/>
        <v>0</v>
      </c>
      <c r="U15" s="26">
        <f t="shared" si="9"/>
        <v>0</v>
      </c>
      <c r="V15" s="26">
        <f t="shared" si="9"/>
        <v>0</v>
      </c>
      <c r="W15" s="26">
        <f t="shared" si="9"/>
        <v>0</v>
      </c>
      <c r="X15" s="26">
        <f t="shared" si="9"/>
        <v>0</v>
      </c>
      <c r="Y15" s="26">
        <f t="shared" si="9"/>
        <v>0</v>
      </c>
      <c r="Z15" s="26">
        <f t="shared" si="9"/>
        <v>0</v>
      </c>
      <c r="AA15" s="26">
        <f t="shared" si="9"/>
        <v>0</v>
      </c>
      <c r="AB15" s="26">
        <f t="shared" si="9"/>
        <v>0</v>
      </c>
      <c r="AC15" s="26">
        <f t="shared" si="9"/>
        <v>0</v>
      </c>
      <c r="AD15" s="26">
        <f t="shared" si="9"/>
        <v>10.15</v>
      </c>
      <c r="AE15" s="26">
        <f t="shared" si="9"/>
        <v>0</v>
      </c>
      <c r="AF15" s="28"/>
      <c r="AG15" s="30">
        <f t="shared" si="7"/>
        <v>0</v>
      </c>
    </row>
    <row r="16" spans="1:33" ht="18.75" x14ac:dyDescent="0.3">
      <c r="A16" s="33" t="s">
        <v>28</v>
      </c>
      <c r="B16" s="26">
        <f t="shared" si="8"/>
        <v>10.15</v>
      </c>
      <c r="C16" s="34">
        <f t="shared" si="8"/>
        <v>0</v>
      </c>
      <c r="D16" s="34">
        <f t="shared" si="8"/>
        <v>0</v>
      </c>
      <c r="E16" s="34">
        <f t="shared" si="8"/>
        <v>0</v>
      </c>
      <c r="F16" s="27">
        <f t="shared" si="3"/>
        <v>0</v>
      </c>
      <c r="G16" s="27" t="e">
        <f t="shared" si="4"/>
        <v>#DIV/0!</v>
      </c>
      <c r="H16" s="27">
        <f>H17</f>
        <v>0</v>
      </c>
      <c r="I16" s="27">
        <f t="shared" si="9"/>
        <v>0</v>
      </c>
      <c r="J16" s="27">
        <f t="shared" si="9"/>
        <v>0</v>
      </c>
      <c r="K16" s="27">
        <f t="shared" si="9"/>
        <v>0</v>
      </c>
      <c r="L16" s="27">
        <f t="shared" si="9"/>
        <v>0</v>
      </c>
      <c r="M16" s="27">
        <f t="shared" si="9"/>
        <v>0</v>
      </c>
      <c r="N16" s="27">
        <f t="shared" si="9"/>
        <v>0</v>
      </c>
      <c r="O16" s="27">
        <f t="shared" si="9"/>
        <v>0</v>
      </c>
      <c r="P16" s="27">
        <f t="shared" si="9"/>
        <v>0</v>
      </c>
      <c r="Q16" s="27">
        <f t="shared" si="9"/>
        <v>0</v>
      </c>
      <c r="R16" s="27">
        <f t="shared" si="9"/>
        <v>0</v>
      </c>
      <c r="S16" s="27">
        <f t="shared" si="9"/>
        <v>0</v>
      </c>
      <c r="T16" s="27">
        <f t="shared" si="9"/>
        <v>0</v>
      </c>
      <c r="U16" s="27">
        <f t="shared" si="9"/>
        <v>0</v>
      </c>
      <c r="V16" s="27">
        <f t="shared" si="9"/>
        <v>0</v>
      </c>
      <c r="W16" s="27">
        <f t="shared" si="9"/>
        <v>0</v>
      </c>
      <c r="X16" s="27">
        <f t="shared" si="9"/>
        <v>0</v>
      </c>
      <c r="Y16" s="27">
        <f t="shared" si="9"/>
        <v>0</v>
      </c>
      <c r="Z16" s="27">
        <f t="shared" si="9"/>
        <v>0</v>
      </c>
      <c r="AA16" s="27">
        <f t="shared" si="9"/>
        <v>0</v>
      </c>
      <c r="AB16" s="27">
        <f t="shared" si="9"/>
        <v>0</v>
      </c>
      <c r="AC16" s="27">
        <f t="shared" si="9"/>
        <v>0</v>
      </c>
      <c r="AD16" s="27">
        <f t="shared" si="9"/>
        <v>10.15</v>
      </c>
      <c r="AE16" s="27">
        <f t="shared" si="9"/>
        <v>0</v>
      </c>
      <c r="AF16" s="28"/>
      <c r="AG16" s="30">
        <f t="shared" si="7"/>
        <v>0</v>
      </c>
    </row>
    <row r="17" spans="1:33" ht="18.75" x14ac:dyDescent="0.3">
      <c r="A17" s="25" t="s">
        <v>29</v>
      </c>
      <c r="B17" s="26">
        <f>H17+J17+L17+N17+P17+R17+T17+V17+X17+Z17+AB17+AD17</f>
        <v>10.15</v>
      </c>
      <c r="C17" s="27">
        <f>I17+K17+M17+O17+Q17+S17+U17+W17+Y17+AA17+AC17+AE17</f>
        <v>0</v>
      </c>
      <c r="D17" s="27">
        <f>I17</f>
        <v>0</v>
      </c>
      <c r="E17" s="27">
        <f>I17</f>
        <v>0</v>
      </c>
      <c r="F17" s="27">
        <f t="shared" si="3"/>
        <v>0</v>
      </c>
      <c r="G17" s="27" t="e">
        <f t="shared" si="4"/>
        <v>#DIV/0!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>
        <v>10.15</v>
      </c>
      <c r="AE17" s="27"/>
      <c r="AF17" s="28"/>
      <c r="AG17" s="30">
        <f t="shared" si="7"/>
        <v>0</v>
      </c>
    </row>
    <row r="18" spans="1:33" ht="75" x14ac:dyDescent="0.3">
      <c r="A18" s="35" t="s">
        <v>32</v>
      </c>
      <c r="B18" s="36">
        <f t="shared" ref="B18:E19" si="10">B19</f>
        <v>58.11</v>
      </c>
      <c r="C18" s="36">
        <f t="shared" si="10"/>
        <v>0</v>
      </c>
      <c r="D18" s="36">
        <f t="shared" si="10"/>
        <v>45.84</v>
      </c>
      <c r="E18" s="36">
        <f t="shared" si="10"/>
        <v>0</v>
      </c>
      <c r="F18" s="37"/>
      <c r="G18" s="37"/>
      <c r="H18" s="38">
        <f>H19</f>
        <v>0</v>
      </c>
      <c r="I18" s="38">
        <f t="shared" ref="I18:AE19" si="11">I19</f>
        <v>0</v>
      </c>
      <c r="J18" s="38">
        <f t="shared" si="11"/>
        <v>0</v>
      </c>
      <c r="K18" s="38">
        <f t="shared" si="11"/>
        <v>0</v>
      </c>
      <c r="L18" s="38">
        <f t="shared" si="11"/>
        <v>0</v>
      </c>
      <c r="M18" s="38">
        <f t="shared" si="11"/>
        <v>0</v>
      </c>
      <c r="N18" s="38">
        <f t="shared" si="11"/>
        <v>0</v>
      </c>
      <c r="O18" s="38">
        <f t="shared" si="11"/>
        <v>0</v>
      </c>
      <c r="P18" s="38">
        <f t="shared" si="11"/>
        <v>0</v>
      </c>
      <c r="Q18" s="38">
        <f t="shared" si="11"/>
        <v>0</v>
      </c>
      <c r="R18" s="38">
        <f t="shared" si="11"/>
        <v>45.84</v>
      </c>
      <c r="S18" s="38">
        <f t="shared" si="11"/>
        <v>0</v>
      </c>
      <c r="T18" s="38">
        <f t="shared" si="11"/>
        <v>0</v>
      </c>
      <c r="U18" s="38">
        <f t="shared" si="11"/>
        <v>0</v>
      </c>
      <c r="V18" s="38">
        <f t="shared" si="11"/>
        <v>0</v>
      </c>
      <c r="W18" s="38">
        <f t="shared" si="11"/>
        <v>0</v>
      </c>
      <c r="X18" s="38">
        <f t="shared" si="11"/>
        <v>0</v>
      </c>
      <c r="Y18" s="38">
        <f t="shared" si="11"/>
        <v>0</v>
      </c>
      <c r="Z18" s="38">
        <f t="shared" si="11"/>
        <v>0</v>
      </c>
      <c r="AA18" s="38">
        <f t="shared" si="11"/>
        <v>0</v>
      </c>
      <c r="AB18" s="38">
        <f t="shared" si="11"/>
        <v>0</v>
      </c>
      <c r="AC18" s="38">
        <f t="shared" si="11"/>
        <v>0</v>
      </c>
      <c r="AD18" s="38">
        <f t="shared" si="11"/>
        <v>12.27</v>
      </c>
      <c r="AE18" s="38">
        <f t="shared" si="11"/>
        <v>0</v>
      </c>
      <c r="AF18" s="28"/>
      <c r="AG18" s="30">
        <f t="shared" si="7"/>
        <v>0</v>
      </c>
    </row>
    <row r="19" spans="1:33" ht="18.75" x14ac:dyDescent="0.3">
      <c r="A19" s="25" t="s">
        <v>28</v>
      </c>
      <c r="B19" s="26">
        <f t="shared" si="10"/>
        <v>58.11</v>
      </c>
      <c r="C19" s="26">
        <f t="shared" si="10"/>
        <v>0</v>
      </c>
      <c r="D19" s="26">
        <f t="shared" si="10"/>
        <v>45.84</v>
      </c>
      <c r="E19" s="26">
        <f t="shared" si="10"/>
        <v>0</v>
      </c>
      <c r="F19" s="27">
        <f>E19/B19*100</f>
        <v>0</v>
      </c>
      <c r="G19" s="27" t="e">
        <f>E19/C19*100</f>
        <v>#DIV/0!</v>
      </c>
      <c r="H19" s="26">
        <f>H20</f>
        <v>0</v>
      </c>
      <c r="I19" s="26">
        <f t="shared" si="11"/>
        <v>0</v>
      </c>
      <c r="J19" s="26">
        <f t="shared" si="11"/>
        <v>0</v>
      </c>
      <c r="K19" s="26">
        <f t="shared" si="11"/>
        <v>0</v>
      </c>
      <c r="L19" s="26">
        <f t="shared" si="11"/>
        <v>0</v>
      </c>
      <c r="M19" s="26">
        <f t="shared" si="11"/>
        <v>0</v>
      </c>
      <c r="N19" s="26">
        <f t="shared" si="11"/>
        <v>0</v>
      </c>
      <c r="O19" s="26">
        <f t="shared" si="11"/>
        <v>0</v>
      </c>
      <c r="P19" s="26">
        <f t="shared" si="11"/>
        <v>0</v>
      </c>
      <c r="Q19" s="26">
        <f t="shared" si="11"/>
        <v>0</v>
      </c>
      <c r="R19" s="26">
        <f t="shared" si="11"/>
        <v>45.84</v>
      </c>
      <c r="S19" s="26">
        <f t="shared" si="11"/>
        <v>0</v>
      </c>
      <c r="T19" s="26">
        <f t="shared" si="11"/>
        <v>0</v>
      </c>
      <c r="U19" s="26">
        <f t="shared" si="11"/>
        <v>0</v>
      </c>
      <c r="V19" s="26">
        <f t="shared" si="11"/>
        <v>0</v>
      </c>
      <c r="W19" s="26">
        <f t="shared" si="11"/>
        <v>0</v>
      </c>
      <c r="X19" s="26">
        <f t="shared" si="11"/>
        <v>0</v>
      </c>
      <c r="Y19" s="26">
        <f t="shared" si="11"/>
        <v>0</v>
      </c>
      <c r="Z19" s="26">
        <f t="shared" si="11"/>
        <v>0</v>
      </c>
      <c r="AA19" s="26">
        <f t="shared" si="11"/>
        <v>0</v>
      </c>
      <c r="AB19" s="26">
        <f t="shared" si="11"/>
        <v>0</v>
      </c>
      <c r="AC19" s="26">
        <f t="shared" si="11"/>
        <v>0</v>
      </c>
      <c r="AD19" s="26">
        <f t="shared" si="11"/>
        <v>12.27</v>
      </c>
      <c r="AE19" s="26">
        <f t="shared" si="11"/>
        <v>0</v>
      </c>
      <c r="AF19" s="28"/>
      <c r="AG19" s="30">
        <f t="shared" si="7"/>
        <v>0</v>
      </c>
    </row>
    <row r="20" spans="1:33" ht="18.75" x14ac:dyDescent="0.3">
      <c r="A20" s="25" t="s">
        <v>29</v>
      </c>
      <c r="B20" s="26">
        <f>H20+J20+L20+N20+P20+R20+T20+V20+X20+Z20+AB20+AD20</f>
        <v>58.11</v>
      </c>
      <c r="C20" s="26">
        <f>I20+K20+M20+O20+Q20+S20+U20+W20+Y20+AA20+AC20+AE20</f>
        <v>0</v>
      </c>
      <c r="D20" s="26">
        <f>H20+J20+L20+N20+P20+R20</f>
        <v>45.84</v>
      </c>
      <c r="E20" s="26">
        <f>I20+K20+M20+O20+Q20+S20</f>
        <v>0</v>
      </c>
      <c r="F20" s="27">
        <f>E20/B20*100</f>
        <v>0</v>
      </c>
      <c r="G20" s="27" t="e">
        <f>E20/C20*100</f>
        <v>#DIV/0!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39">
        <v>45.84</v>
      </c>
      <c r="S20" s="28">
        <v>0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6">
        <v>12.27</v>
      </c>
      <c r="AE20" s="28"/>
      <c r="AF20" s="28"/>
      <c r="AG20" s="30">
        <f t="shared" si="7"/>
        <v>0</v>
      </c>
    </row>
    <row r="21" spans="1:33" ht="18.75" x14ac:dyDescent="0.3">
      <c r="A21" s="40" t="s">
        <v>33</v>
      </c>
      <c r="B21" s="37"/>
      <c r="C21" s="37"/>
      <c r="D21" s="37"/>
      <c r="E21" s="37"/>
      <c r="F21" s="37"/>
      <c r="G21" s="3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30">
        <f t="shared" si="7"/>
        <v>0</v>
      </c>
    </row>
    <row r="22" spans="1:33" ht="18.75" x14ac:dyDescent="0.3">
      <c r="A22" s="25" t="s">
        <v>28</v>
      </c>
      <c r="B22" s="41">
        <f>B23</f>
        <v>6238.78</v>
      </c>
      <c r="C22" s="41">
        <f>C23</f>
        <v>5701.16</v>
      </c>
      <c r="D22" s="41">
        <f>D23</f>
        <v>5751.4000000000005</v>
      </c>
      <c r="E22" s="41">
        <f>E23</f>
        <v>1138.73</v>
      </c>
      <c r="F22" s="27">
        <f>E22/B22*100</f>
        <v>18.252446792481862</v>
      </c>
      <c r="G22" s="27">
        <f>E22/C22*100</f>
        <v>19.973654484350554</v>
      </c>
      <c r="H22" s="42">
        <f>H23</f>
        <v>441.3</v>
      </c>
      <c r="I22" s="42">
        <f t="shared" ref="I22:AE22" si="12">I23</f>
        <v>441.3</v>
      </c>
      <c r="J22" s="42">
        <f t="shared" si="12"/>
        <v>232.47</v>
      </c>
      <c r="K22" s="42">
        <f t="shared" si="12"/>
        <v>232.47</v>
      </c>
      <c r="L22" s="42">
        <f t="shared" si="12"/>
        <v>232.48</v>
      </c>
      <c r="M22" s="42">
        <f t="shared" si="12"/>
        <v>232.48</v>
      </c>
      <c r="N22" s="42">
        <f t="shared" si="12"/>
        <v>235.17999999999998</v>
      </c>
      <c r="O22" s="42">
        <f t="shared" si="12"/>
        <v>232.48</v>
      </c>
      <c r="P22" s="42">
        <f t="shared" si="12"/>
        <v>236.87</v>
      </c>
      <c r="Q22" s="42">
        <f t="shared" si="12"/>
        <v>0</v>
      </c>
      <c r="R22" s="42">
        <f t="shared" si="12"/>
        <v>346.62</v>
      </c>
      <c r="S22" s="42">
        <f t="shared" si="12"/>
        <v>0</v>
      </c>
      <c r="T22" s="42">
        <f t="shared" si="12"/>
        <v>1849.09</v>
      </c>
      <c r="U22" s="42">
        <f t="shared" si="12"/>
        <v>0</v>
      </c>
      <c r="V22" s="42">
        <f t="shared" si="12"/>
        <v>481.38</v>
      </c>
      <c r="W22" s="42">
        <f t="shared" si="12"/>
        <v>0</v>
      </c>
      <c r="X22" s="42">
        <f t="shared" si="12"/>
        <v>514.9</v>
      </c>
      <c r="Y22" s="42">
        <f t="shared" si="12"/>
        <v>0</v>
      </c>
      <c r="Z22" s="42">
        <f t="shared" si="12"/>
        <v>1181.1100000000001</v>
      </c>
      <c r="AA22" s="42">
        <f t="shared" si="12"/>
        <v>0</v>
      </c>
      <c r="AB22" s="42">
        <f t="shared" si="12"/>
        <v>232.47</v>
      </c>
      <c r="AC22" s="42">
        <f t="shared" si="12"/>
        <v>0</v>
      </c>
      <c r="AD22" s="42">
        <f t="shared" si="12"/>
        <v>254.91000000000003</v>
      </c>
      <c r="AE22" s="42">
        <f t="shared" si="12"/>
        <v>0</v>
      </c>
      <c r="AF22" s="28"/>
      <c r="AG22" s="30">
        <f t="shared" si="7"/>
        <v>4562.43</v>
      </c>
    </row>
    <row r="23" spans="1:33" ht="18.75" x14ac:dyDescent="0.3">
      <c r="A23" s="25" t="s">
        <v>29</v>
      </c>
      <c r="B23" s="42">
        <f>B11+B14+B17+B20</f>
        <v>6238.78</v>
      </c>
      <c r="C23" s="42">
        <f>C11+C14+C17+C20</f>
        <v>5701.16</v>
      </c>
      <c r="D23" s="42">
        <f>D11+D14+D17+D20</f>
        <v>5751.4000000000005</v>
      </c>
      <c r="E23" s="42">
        <f>E11+E14+E17+E20</f>
        <v>1138.73</v>
      </c>
      <c r="F23" s="27">
        <f>E23/B23*100</f>
        <v>18.252446792481862</v>
      </c>
      <c r="G23" s="27">
        <f>E23/C23*100</f>
        <v>19.973654484350554</v>
      </c>
      <c r="H23" s="42">
        <f>H11+H14+H17+H20</f>
        <v>441.3</v>
      </c>
      <c r="I23" s="42">
        <f t="shared" ref="I23:AE23" si="13">I11+I14+I17+I20</f>
        <v>441.3</v>
      </c>
      <c r="J23" s="42">
        <f t="shared" si="13"/>
        <v>232.47</v>
      </c>
      <c r="K23" s="42">
        <f t="shared" si="13"/>
        <v>232.47</v>
      </c>
      <c r="L23" s="42">
        <f t="shared" si="13"/>
        <v>232.48</v>
      </c>
      <c r="M23" s="42">
        <v>232.48</v>
      </c>
      <c r="N23" s="42">
        <f t="shared" si="13"/>
        <v>235.17999999999998</v>
      </c>
      <c r="O23" s="42">
        <f t="shared" si="13"/>
        <v>232.48</v>
      </c>
      <c r="P23" s="42">
        <f t="shared" si="13"/>
        <v>236.87</v>
      </c>
      <c r="Q23" s="42">
        <f t="shared" si="13"/>
        <v>0</v>
      </c>
      <c r="R23" s="42">
        <f t="shared" si="13"/>
        <v>346.62</v>
      </c>
      <c r="S23" s="42">
        <f t="shared" si="13"/>
        <v>0</v>
      </c>
      <c r="T23" s="42">
        <f t="shared" si="13"/>
        <v>1849.09</v>
      </c>
      <c r="U23" s="42"/>
      <c r="V23" s="42">
        <f t="shared" si="13"/>
        <v>481.38</v>
      </c>
      <c r="W23" s="42">
        <f t="shared" si="13"/>
        <v>0</v>
      </c>
      <c r="X23" s="42">
        <f t="shared" si="13"/>
        <v>514.9</v>
      </c>
      <c r="Y23" s="42">
        <f t="shared" si="13"/>
        <v>0</v>
      </c>
      <c r="Z23" s="42">
        <f t="shared" si="13"/>
        <v>1181.1100000000001</v>
      </c>
      <c r="AA23" s="42">
        <f t="shared" si="13"/>
        <v>0</v>
      </c>
      <c r="AB23" s="42">
        <f t="shared" si="13"/>
        <v>232.47</v>
      </c>
      <c r="AC23" s="42">
        <f t="shared" si="13"/>
        <v>0</v>
      </c>
      <c r="AD23" s="42">
        <f t="shared" si="13"/>
        <v>254.91000000000003</v>
      </c>
      <c r="AE23" s="42">
        <f t="shared" si="13"/>
        <v>0</v>
      </c>
      <c r="AF23" s="28"/>
      <c r="AG23" s="30">
        <f t="shared" si="7"/>
        <v>4562.43</v>
      </c>
    </row>
    <row r="24" spans="1:33" ht="37.5" x14ac:dyDescent="0.3">
      <c r="A24" s="43" t="s">
        <v>34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30">
        <f t="shared" si="7"/>
        <v>0</v>
      </c>
    </row>
    <row r="25" spans="1:33" ht="18.75" x14ac:dyDescent="0.3">
      <c r="A25" s="44" t="s">
        <v>28</v>
      </c>
      <c r="B25" s="42">
        <f>B26</f>
        <v>6238.78</v>
      </c>
      <c r="C25" s="42">
        <f>C26</f>
        <v>5701.16</v>
      </c>
      <c r="D25" s="42">
        <f>D26</f>
        <v>5751.4000000000005</v>
      </c>
      <c r="E25" s="42">
        <f>E26</f>
        <v>1138.73</v>
      </c>
      <c r="F25" s="27">
        <f>E25/B25*100</f>
        <v>18.252446792481862</v>
      </c>
      <c r="G25" s="27">
        <f>E25/C25*100</f>
        <v>19.973654484350554</v>
      </c>
      <c r="H25" s="42">
        <f>H26</f>
        <v>441.3</v>
      </c>
      <c r="I25" s="42">
        <f t="shared" ref="I25:AE25" si="14">I26</f>
        <v>441.3</v>
      </c>
      <c r="J25" s="42">
        <f t="shared" si="14"/>
        <v>232.47</v>
      </c>
      <c r="K25" s="42">
        <f t="shared" si="14"/>
        <v>232.47</v>
      </c>
      <c r="L25" s="42">
        <f t="shared" si="14"/>
        <v>232.48</v>
      </c>
      <c r="M25" s="42">
        <f t="shared" si="14"/>
        <v>232.48</v>
      </c>
      <c r="N25" s="42">
        <f t="shared" si="14"/>
        <v>235.17999999999998</v>
      </c>
      <c r="O25" s="42">
        <f t="shared" si="14"/>
        <v>232.48</v>
      </c>
      <c r="P25" s="42">
        <f t="shared" si="14"/>
        <v>236.87</v>
      </c>
      <c r="Q25" s="42">
        <f t="shared" si="14"/>
        <v>0</v>
      </c>
      <c r="R25" s="42">
        <f t="shared" si="14"/>
        <v>346.62</v>
      </c>
      <c r="S25" s="42">
        <f t="shared" si="14"/>
        <v>0</v>
      </c>
      <c r="T25" s="42">
        <f t="shared" si="14"/>
        <v>1849.09</v>
      </c>
      <c r="U25" s="42">
        <f t="shared" si="14"/>
        <v>0</v>
      </c>
      <c r="V25" s="42">
        <f t="shared" si="14"/>
        <v>481.38</v>
      </c>
      <c r="W25" s="42">
        <f t="shared" si="14"/>
        <v>0</v>
      </c>
      <c r="X25" s="42">
        <f t="shared" si="14"/>
        <v>514.9</v>
      </c>
      <c r="Y25" s="42">
        <f t="shared" si="14"/>
        <v>0</v>
      </c>
      <c r="Z25" s="42">
        <f t="shared" si="14"/>
        <v>1181.1100000000001</v>
      </c>
      <c r="AA25" s="42">
        <f t="shared" si="14"/>
        <v>0</v>
      </c>
      <c r="AB25" s="42">
        <f t="shared" si="14"/>
        <v>232.47</v>
      </c>
      <c r="AC25" s="42">
        <f t="shared" si="14"/>
        <v>0</v>
      </c>
      <c r="AD25" s="42">
        <f t="shared" si="14"/>
        <v>254.91000000000003</v>
      </c>
      <c r="AE25" s="42">
        <f t="shared" si="14"/>
        <v>0</v>
      </c>
      <c r="AF25" s="28"/>
      <c r="AG25" s="30">
        <f t="shared" si="7"/>
        <v>4562.43</v>
      </c>
    </row>
    <row r="26" spans="1:33" ht="18.75" x14ac:dyDescent="0.3">
      <c r="A26" s="25" t="s">
        <v>29</v>
      </c>
      <c r="B26" s="42">
        <f>B23</f>
        <v>6238.78</v>
      </c>
      <c r="C26" s="42">
        <f>C23</f>
        <v>5701.16</v>
      </c>
      <c r="D26" s="42">
        <f>D23</f>
        <v>5751.4000000000005</v>
      </c>
      <c r="E26" s="42">
        <f>E23</f>
        <v>1138.73</v>
      </c>
      <c r="F26" s="27">
        <f>E26/B26*100</f>
        <v>18.252446792481862</v>
      </c>
      <c r="G26" s="27">
        <f>E26/C26*100</f>
        <v>19.973654484350554</v>
      </c>
      <c r="H26" s="42">
        <f>H23</f>
        <v>441.3</v>
      </c>
      <c r="I26" s="42">
        <f t="shared" ref="I26:AE26" si="15">I23</f>
        <v>441.3</v>
      </c>
      <c r="J26" s="42">
        <f t="shared" si="15"/>
        <v>232.47</v>
      </c>
      <c r="K26" s="42">
        <f t="shared" si="15"/>
        <v>232.47</v>
      </c>
      <c r="L26" s="42">
        <f t="shared" si="15"/>
        <v>232.48</v>
      </c>
      <c r="M26" s="42">
        <v>232.48</v>
      </c>
      <c r="N26" s="42">
        <f t="shared" si="15"/>
        <v>235.17999999999998</v>
      </c>
      <c r="O26" s="42">
        <f t="shared" si="15"/>
        <v>232.48</v>
      </c>
      <c r="P26" s="42">
        <f t="shared" si="15"/>
        <v>236.87</v>
      </c>
      <c r="Q26" s="42">
        <f t="shared" si="15"/>
        <v>0</v>
      </c>
      <c r="R26" s="42">
        <f t="shared" si="15"/>
        <v>346.62</v>
      </c>
      <c r="S26" s="42">
        <f t="shared" si="15"/>
        <v>0</v>
      </c>
      <c r="T26" s="42">
        <f t="shared" si="15"/>
        <v>1849.09</v>
      </c>
      <c r="U26" s="42"/>
      <c r="V26" s="42">
        <f t="shared" si="15"/>
        <v>481.38</v>
      </c>
      <c r="W26" s="42">
        <f t="shared" si="15"/>
        <v>0</v>
      </c>
      <c r="X26" s="42">
        <f t="shared" si="15"/>
        <v>514.9</v>
      </c>
      <c r="Y26" s="42">
        <f t="shared" si="15"/>
        <v>0</v>
      </c>
      <c r="Z26" s="42">
        <f t="shared" si="15"/>
        <v>1181.1100000000001</v>
      </c>
      <c r="AA26" s="42">
        <f t="shared" si="15"/>
        <v>0</v>
      </c>
      <c r="AB26" s="42">
        <f t="shared" si="15"/>
        <v>232.47</v>
      </c>
      <c r="AC26" s="42">
        <f t="shared" si="15"/>
        <v>0</v>
      </c>
      <c r="AD26" s="42">
        <f t="shared" si="15"/>
        <v>254.91000000000003</v>
      </c>
      <c r="AE26" s="42">
        <f t="shared" si="15"/>
        <v>0</v>
      </c>
      <c r="AF26" s="28"/>
      <c r="AG26" s="30">
        <f t="shared" si="7"/>
        <v>4562.43</v>
      </c>
    </row>
    <row r="27" spans="1:33" ht="56.25" x14ac:dyDescent="0.3">
      <c r="A27" s="45" t="s">
        <v>35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30">
        <f t="shared" si="7"/>
        <v>0</v>
      </c>
    </row>
    <row r="28" spans="1:33" ht="18.75" x14ac:dyDescent="0.3">
      <c r="A28" s="46" t="s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30">
        <f t="shared" si="7"/>
        <v>0</v>
      </c>
    </row>
    <row r="29" spans="1:33" ht="75" x14ac:dyDescent="0.3">
      <c r="A29" s="31" t="s">
        <v>36</v>
      </c>
      <c r="B29" s="36"/>
      <c r="C29" s="36"/>
      <c r="D29" s="36"/>
      <c r="E29" s="36"/>
      <c r="F29" s="36"/>
      <c r="G29" s="47"/>
      <c r="H29" s="47"/>
      <c r="I29" s="28"/>
      <c r="J29" s="28"/>
      <c r="K29" s="28"/>
      <c r="L29" s="28"/>
      <c r="M29" s="28"/>
      <c r="N29" s="28"/>
      <c r="O29" s="28"/>
      <c r="P29" s="28"/>
      <c r="Q29" s="28"/>
      <c r="R29" s="28">
        <f t="shared" ref="R29:AE30" si="16">R30</f>
        <v>10.08</v>
      </c>
      <c r="S29" s="28">
        <f t="shared" si="16"/>
        <v>0</v>
      </c>
      <c r="T29" s="28">
        <f t="shared" si="16"/>
        <v>110.08</v>
      </c>
      <c r="U29" s="28">
        <f t="shared" si="16"/>
        <v>0</v>
      </c>
      <c r="V29" s="28">
        <f t="shared" si="16"/>
        <v>26.62</v>
      </c>
      <c r="W29" s="28">
        <f t="shared" si="16"/>
        <v>0</v>
      </c>
      <c r="X29" s="28">
        <f t="shared" si="16"/>
        <v>36.700000000000003</v>
      </c>
      <c r="Y29" s="28">
        <f t="shared" si="16"/>
        <v>0</v>
      </c>
      <c r="Z29" s="28">
        <f t="shared" si="16"/>
        <v>36.700000000000003</v>
      </c>
      <c r="AA29" s="28">
        <f t="shared" si="16"/>
        <v>0</v>
      </c>
      <c r="AB29" s="28">
        <f t="shared" si="16"/>
        <v>19.3</v>
      </c>
      <c r="AC29" s="28">
        <f t="shared" si="16"/>
        <v>0</v>
      </c>
      <c r="AD29" s="28">
        <f t="shared" si="16"/>
        <v>59.52</v>
      </c>
      <c r="AE29" s="28">
        <f t="shared" si="16"/>
        <v>0</v>
      </c>
      <c r="AF29" s="28"/>
      <c r="AG29" s="30">
        <f t="shared" si="7"/>
        <v>0</v>
      </c>
    </row>
    <row r="30" spans="1:33" ht="18.75" x14ac:dyDescent="0.3">
      <c r="A30" s="25" t="s">
        <v>28</v>
      </c>
      <c r="B30" s="26">
        <f>B31</f>
        <v>299</v>
      </c>
      <c r="C30" s="26">
        <f>C31</f>
        <v>220.18</v>
      </c>
      <c r="D30" s="26">
        <f>D31</f>
        <v>220.18</v>
      </c>
      <c r="E30" s="36">
        <f>E31</f>
        <v>0</v>
      </c>
      <c r="F30" s="26">
        <f>E30/B30*100</f>
        <v>0</v>
      </c>
      <c r="G30" s="26">
        <f>E30/C30*100</f>
        <v>0</v>
      </c>
      <c r="H30" s="47"/>
      <c r="I30" s="28"/>
      <c r="J30" s="28"/>
      <c r="K30" s="28"/>
      <c r="L30" s="28"/>
      <c r="M30" s="28"/>
      <c r="N30" s="28"/>
      <c r="O30" s="28"/>
      <c r="P30" s="28"/>
      <c r="Q30" s="28"/>
      <c r="R30" s="28">
        <f t="shared" si="16"/>
        <v>10.08</v>
      </c>
      <c r="S30" s="28">
        <f t="shared" si="16"/>
        <v>0</v>
      </c>
      <c r="T30" s="28">
        <f t="shared" si="16"/>
        <v>110.08</v>
      </c>
      <c r="U30" s="28">
        <f t="shared" si="16"/>
        <v>0</v>
      </c>
      <c r="V30" s="28">
        <f t="shared" si="16"/>
        <v>26.62</v>
      </c>
      <c r="W30" s="28">
        <f t="shared" si="16"/>
        <v>0</v>
      </c>
      <c r="X30" s="28">
        <f t="shared" si="16"/>
        <v>36.700000000000003</v>
      </c>
      <c r="Y30" s="28">
        <f t="shared" si="16"/>
        <v>0</v>
      </c>
      <c r="Z30" s="28">
        <f t="shared" si="16"/>
        <v>36.700000000000003</v>
      </c>
      <c r="AA30" s="28">
        <f t="shared" si="16"/>
        <v>0</v>
      </c>
      <c r="AB30" s="28">
        <f t="shared" si="16"/>
        <v>19.3</v>
      </c>
      <c r="AC30" s="28">
        <f t="shared" si="16"/>
        <v>0</v>
      </c>
      <c r="AD30" s="28">
        <f t="shared" si="16"/>
        <v>59.52</v>
      </c>
      <c r="AE30" s="28">
        <f t="shared" si="16"/>
        <v>0</v>
      </c>
      <c r="AF30" s="28"/>
      <c r="AG30" s="30">
        <f t="shared" si="7"/>
        <v>220.18</v>
      </c>
    </row>
    <row r="31" spans="1:33" ht="18.75" x14ac:dyDescent="0.3">
      <c r="A31" s="25" t="s">
        <v>29</v>
      </c>
      <c r="B31" s="26">
        <f>H31+J31+L31+N31+P31+R31+T31+V31+X31+Z31+AB31+AD31</f>
        <v>299</v>
      </c>
      <c r="C31" s="26">
        <f>H31+J31+L31+N31+P31+R31+T31+V31+X31+Z31</f>
        <v>220.18</v>
      </c>
      <c r="D31" s="26">
        <f>H31+J31+L31+N31+P31+R31+T31+V31+X31+Z31</f>
        <v>220.18</v>
      </c>
      <c r="E31" s="26">
        <f>I31+K31+M31+O31+Q31+S31+U31+W31+Y31+AA31</f>
        <v>0</v>
      </c>
      <c r="F31" s="26">
        <f>E31/B31*100</f>
        <v>0</v>
      </c>
      <c r="G31" s="26">
        <f>E31/C31*100</f>
        <v>0</v>
      </c>
      <c r="H31" s="47"/>
      <c r="I31" s="28"/>
      <c r="J31" s="28"/>
      <c r="K31" s="28"/>
      <c r="L31" s="28"/>
      <c r="M31" s="28"/>
      <c r="N31" s="28"/>
      <c r="O31" s="28"/>
      <c r="P31" s="28"/>
      <c r="Q31" s="28"/>
      <c r="R31" s="28">
        <v>10.08</v>
      </c>
      <c r="S31" s="28">
        <v>0</v>
      </c>
      <c r="T31" s="28">
        <v>110.08</v>
      </c>
      <c r="U31" s="28"/>
      <c r="V31" s="28">
        <v>26.62</v>
      </c>
      <c r="W31" s="28"/>
      <c r="X31" s="28">
        <v>36.700000000000003</v>
      </c>
      <c r="Y31" s="28"/>
      <c r="Z31" s="28">
        <v>36.700000000000003</v>
      </c>
      <c r="AA31" s="28">
        <v>0</v>
      </c>
      <c r="AB31" s="28">
        <v>19.3</v>
      </c>
      <c r="AC31" s="28"/>
      <c r="AD31" s="28">
        <v>59.52</v>
      </c>
      <c r="AE31" s="28"/>
      <c r="AF31" s="28"/>
      <c r="AG31" s="30">
        <f t="shared" si="7"/>
        <v>220.18</v>
      </c>
    </row>
    <row r="32" spans="1:33" ht="56.25" x14ac:dyDescent="0.3">
      <c r="A32" s="31" t="s">
        <v>37</v>
      </c>
      <c r="B32" s="47"/>
      <c r="C32" s="47"/>
      <c r="D32" s="47"/>
      <c r="E32" s="47"/>
      <c r="F32" s="47"/>
      <c r="G32" s="47"/>
      <c r="H32" s="4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>
        <f t="shared" ref="S32:V33" si="17">S33</f>
        <v>0</v>
      </c>
      <c r="T32" s="28">
        <f t="shared" si="17"/>
        <v>51.97</v>
      </c>
      <c r="U32" s="28">
        <f t="shared" si="17"/>
        <v>0</v>
      </c>
      <c r="V32" s="28">
        <f t="shared" si="17"/>
        <v>0</v>
      </c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30">
        <f t="shared" si="7"/>
        <v>0</v>
      </c>
    </row>
    <row r="33" spans="1:33" ht="18.75" x14ac:dyDescent="0.3">
      <c r="A33" s="25" t="s">
        <v>28</v>
      </c>
      <c r="B33" s="26">
        <f>B34</f>
        <v>51.97</v>
      </c>
      <c r="C33" s="26">
        <f>C34</f>
        <v>51.97</v>
      </c>
      <c r="D33" s="26">
        <f>D34</f>
        <v>51.97</v>
      </c>
      <c r="E33" s="26">
        <f>E34</f>
        <v>0</v>
      </c>
      <c r="F33" s="26">
        <f>E33/B33*100</f>
        <v>0</v>
      </c>
      <c r="G33" s="26">
        <f>E33/C33*100</f>
        <v>0</v>
      </c>
      <c r="H33" s="4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>
        <f t="shared" si="17"/>
        <v>0</v>
      </c>
      <c r="T33" s="28">
        <f t="shared" si="17"/>
        <v>51.97</v>
      </c>
      <c r="U33" s="28">
        <f t="shared" si="17"/>
        <v>0</v>
      </c>
      <c r="V33" s="28">
        <f t="shared" si="17"/>
        <v>0</v>
      </c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30">
        <f t="shared" si="7"/>
        <v>51.97</v>
      </c>
    </row>
    <row r="34" spans="1:33" ht="18.75" x14ac:dyDescent="0.3">
      <c r="A34" s="25" t="s">
        <v>29</v>
      </c>
      <c r="B34" s="26">
        <f>T34</f>
        <v>51.97</v>
      </c>
      <c r="C34" s="26">
        <f>I34+K34+M34+O34+Q34+S34+T34+W34+Y34+AA34+AC34+AE34</f>
        <v>51.97</v>
      </c>
      <c r="D34" s="26">
        <f>I34+T34</f>
        <v>51.97</v>
      </c>
      <c r="E34" s="26">
        <f>I34+U34</f>
        <v>0</v>
      </c>
      <c r="F34" s="26">
        <f>E34/B34*100</f>
        <v>0</v>
      </c>
      <c r="G34" s="26">
        <f>E34/C34*100</f>
        <v>0</v>
      </c>
      <c r="H34" s="4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>
        <v>51.97</v>
      </c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30">
        <f t="shared" si="7"/>
        <v>51.97</v>
      </c>
    </row>
    <row r="35" spans="1:33" ht="56.25" x14ac:dyDescent="0.3">
      <c r="A35" s="35" t="s">
        <v>38</v>
      </c>
      <c r="B35" s="47"/>
      <c r="C35" s="47"/>
      <c r="D35" s="47"/>
      <c r="E35" s="47"/>
      <c r="F35" s="47"/>
      <c r="G35" s="47"/>
      <c r="H35" s="4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30">
        <f t="shared" si="7"/>
        <v>0</v>
      </c>
    </row>
    <row r="36" spans="1:33" ht="18.75" x14ac:dyDescent="0.3">
      <c r="A36" s="25" t="s">
        <v>28</v>
      </c>
      <c r="B36" s="36">
        <f>B37</f>
        <v>1357</v>
      </c>
      <c r="C36" s="36">
        <f>C37</f>
        <v>1357</v>
      </c>
      <c r="D36" s="36">
        <f>D37</f>
        <v>1357</v>
      </c>
      <c r="E36" s="36">
        <f>E37</f>
        <v>1357</v>
      </c>
      <c r="F36" s="26">
        <f>E36/B36*100</f>
        <v>100</v>
      </c>
      <c r="G36" s="26">
        <f>E36/C36*100</f>
        <v>100</v>
      </c>
      <c r="H36" s="36">
        <f>H37</f>
        <v>0</v>
      </c>
      <c r="I36" s="42">
        <f t="shared" ref="I36:AE36" si="18">I37</f>
        <v>0</v>
      </c>
      <c r="J36" s="42">
        <f t="shared" si="18"/>
        <v>1357</v>
      </c>
      <c r="K36" s="42">
        <f t="shared" si="18"/>
        <v>1357</v>
      </c>
      <c r="L36" s="42">
        <f t="shared" si="18"/>
        <v>0</v>
      </c>
      <c r="M36" s="42">
        <f t="shared" si="18"/>
        <v>0</v>
      </c>
      <c r="N36" s="42">
        <f t="shared" si="18"/>
        <v>0</v>
      </c>
      <c r="O36" s="42">
        <f t="shared" si="18"/>
        <v>0</v>
      </c>
      <c r="P36" s="42">
        <f t="shared" si="18"/>
        <v>0</v>
      </c>
      <c r="Q36" s="42">
        <f t="shared" si="18"/>
        <v>0</v>
      </c>
      <c r="R36" s="42">
        <f t="shared" si="18"/>
        <v>0</v>
      </c>
      <c r="S36" s="42">
        <f t="shared" si="18"/>
        <v>0</v>
      </c>
      <c r="T36" s="42">
        <f t="shared" si="18"/>
        <v>0</v>
      </c>
      <c r="U36" s="42">
        <f t="shared" si="18"/>
        <v>0</v>
      </c>
      <c r="V36" s="42">
        <f t="shared" si="18"/>
        <v>0</v>
      </c>
      <c r="W36" s="42">
        <f t="shared" si="18"/>
        <v>0</v>
      </c>
      <c r="X36" s="42">
        <f t="shared" si="18"/>
        <v>0</v>
      </c>
      <c r="Y36" s="42">
        <f t="shared" si="18"/>
        <v>0</v>
      </c>
      <c r="Z36" s="42">
        <f t="shared" si="18"/>
        <v>0</v>
      </c>
      <c r="AA36" s="42">
        <f t="shared" si="18"/>
        <v>0</v>
      </c>
      <c r="AB36" s="42">
        <f t="shared" si="18"/>
        <v>0</v>
      </c>
      <c r="AC36" s="42">
        <f t="shared" si="18"/>
        <v>0</v>
      </c>
      <c r="AD36" s="42">
        <f t="shared" si="18"/>
        <v>0</v>
      </c>
      <c r="AE36" s="42">
        <f t="shared" si="18"/>
        <v>0</v>
      </c>
      <c r="AF36" s="28"/>
      <c r="AG36" s="30">
        <f t="shared" si="7"/>
        <v>0</v>
      </c>
    </row>
    <row r="37" spans="1:33" ht="18.75" x14ac:dyDescent="0.3">
      <c r="A37" s="48" t="s">
        <v>39</v>
      </c>
      <c r="B37" s="26">
        <f>H37+J37+L37+N37+P37+R37+T37+V37+X37+Z37+AB37+AD37</f>
        <v>1357</v>
      </c>
      <c r="C37" s="26">
        <f>H37+J37</f>
        <v>1357</v>
      </c>
      <c r="D37" s="26">
        <f>H37+J37</f>
        <v>1357</v>
      </c>
      <c r="E37" s="26">
        <f>I37+K37</f>
        <v>1357</v>
      </c>
      <c r="F37" s="26">
        <f>E37/B37*100</f>
        <v>100</v>
      </c>
      <c r="G37" s="26">
        <f>E37/C37*100</f>
        <v>100</v>
      </c>
      <c r="H37" s="26"/>
      <c r="I37" s="26"/>
      <c r="J37" s="26">
        <v>1357</v>
      </c>
      <c r="K37" s="26">
        <v>1357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30">
        <f t="shared" si="7"/>
        <v>0</v>
      </c>
    </row>
    <row r="38" spans="1:33" ht="18.75" x14ac:dyDescent="0.3">
      <c r="A38" s="49" t="s">
        <v>40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30">
        <f t="shared" si="7"/>
        <v>0</v>
      </c>
    </row>
    <row r="39" spans="1:33" ht="18.75" x14ac:dyDescent="0.3">
      <c r="A39" s="25" t="s">
        <v>28</v>
      </c>
      <c r="B39" s="42">
        <f>B40+B41</f>
        <v>1707.97</v>
      </c>
      <c r="C39" s="42">
        <f>C40+C41</f>
        <v>1629.15</v>
      </c>
      <c r="D39" s="42">
        <f>D40+D41</f>
        <v>1629.15</v>
      </c>
      <c r="E39" s="42">
        <f>E40+E41</f>
        <v>1357</v>
      </c>
      <c r="F39" s="27">
        <f>E39/B39*100</f>
        <v>79.451044222088214</v>
      </c>
      <c r="G39" s="26">
        <f>E39/C39*100</f>
        <v>83.29496976951171</v>
      </c>
      <c r="H39" s="42">
        <f t="shared" ref="H39:AE39" si="19">H40+H41</f>
        <v>0</v>
      </c>
      <c r="I39" s="42">
        <f t="shared" si="19"/>
        <v>0</v>
      </c>
      <c r="J39" s="42">
        <f t="shared" si="19"/>
        <v>1357</v>
      </c>
      <c r="K39" s="42">
        <f t="shared" si="19"/>
        <v>1357</v>
      </c>
      <c r="L39" s="42">
        <f t="shared" si="19"/>
        <v>0</v>
      </c>
      <c r="M39" s="42">
        <f t="shared" si="19"/>
        <v>0</v>
      </c>
      <c r="N39" s="42">
        <f t="shared" si="19"/>
        <v>0</v>
      </c>
      <c r="O39" s="42">
        <f t="shared" si="19"/>
        <v>0</v>
      </c>
      <c r="P39" s="42">
        <f t="shared" si="19"/>
        <v>0</v>
      </c>
      <c r="Q39" s="42">
        <f t="shared" si="19"/>
        <v>0</v>
      </c>
      <c r="R39" s="42">
        <f t="shared" si="19"/>
        <v>10.08</v>
      </c>
      <c r="S39" s="42">
        <f t="shared" si="19"/>
        <v>0</v>
      </c>
      <c r="T39" s="42">
        <f t="shared" si="19"/>
        <v>162.05000000000001</v>
      </c>
      <c r="U39" s="42">
        <f t="shared" si="19"/>
        <v>0</v>
      </c>
      <c r="V39" s="42">
        <f t="shared" si="19"/>
        <v>26.62</v>
      </c>
      <c r="W39" s="42">
        <f t="shared" si="19"/>
        <v>0</v>
      </c>
      <c r="X39" s="42">
        <f t="shared" si="19"/>
        <v>36.700000000000003</v>
      </c>
      <c r="Y39" s="42">
        <f t="shared" si="19"/>
        <v>0</v>
      </c>
      <c r="Z39" s="42">
        <f t="shared" si="19"/>
        <v>36.700000000000003</v>
      </c>
      <c r="AA39" s="42">
        <f t="shared" si="19"/>
        <v>0</v>
      </c>
      <c r="AB39" s="42">
        <f t="shared" si="19"/>
        <v>19.3</v>
      </c>
      <c r="AC39" s="42">
        <f t="shared" si="19"/>
        <v>0</v>
      </c>
      <c r="AD39" s="42">
        <f t="shared" si="19"/>
        <v>59.52</v>
      </c>
      <c r="AE39" s="42">
        <f t="shared" si="19"/>
        <v>0</v>
      </c>
      <c r="AF39" s="28"/>
      <c r="AG39" s="30">
        <f t="shared" si="7"/>
        <v>272.15000000000009</v>
      </c>
    </row>
    <row r="40" spans="1:33" ht="18.75" x14ac:dyDescent="0.3">
      <c r="A40" s="25" t="s">
        <v>29</v>
      </c>
      <c r="B40" s="42">
        <f>B31+B34</f>
        <v>350.97</v>
      </c>
      <c r="C40" s="42">
        <f>C31+C34</f>
        <v>272.14999999999998</v>
      </c>
      <c r="D40" s="42">
        <f>D31+D34</f>
        <v>272.14999999999998</v>
      </c>
      <c r="E40" s="42">
        <f>E31+E34</f>
        <v>0</v>
      </c>
      <c r="F40" s="27">
        <f>E40/B40*100</f>
        <v>0</v>
      </c>
      <c r="G40" s="26">
        <f>E40/C40*100</f>
        <v>0</v>
      </c>
      <c r="H40" s="42">
        <f>H31+H34</f>
        <v>0</v>
      </c>
      <c r="I40" s="42">
        <f>I31+I34</f>
        <v>0</v>
      </c>
      <c r="J40" s="42">
        <f>J31+J34</f>
        <v>0</v>
      </c>
      <c r="K40" s="42">
        <f>K31+K34</f>
        <v>0</v>
      </c>
      <c r="L40" s="42">
        <f t="shared" ref="L40:AE40" si="20">L31+L34</f>
        <v>0</v>
      </c>
      <c r="M40" s="42">
        <f t="shared" si="20"/>
        <v>0</v>
      </c>
      <c r="N40" s="42">
        <f t="shared" si="20"/>
        <v>0</v>
      </c>
      <c r="O40" s="42">
        <f t="shared" si="20"/>
        <v>0</v>
      </c>
      <c r="P40" s="42">
        <f t="shared" si="20"/>
        <v>0</v>
      </c>
      <c r="Q40" s="42">
        <f t="shared" si="20"/>
        <v>0</v>
      </c>
      <c r="R40" s="42">
        <f t="shared" si="20"/>
        <v>10.08</v>
      </c>
      <c r="S40" s="42">
        <f t="shared" si="20"/>
        <v>0</v>
      </c>
      <c r="T40" s="42">
        <f t="shared" si="20"/>
        <v>162.05000000000001</v>
      </c>
      <c r="U40" s="42"/>
      <c r="V40" s="42">
        <f t="shared" si="20"/>
        <v>26.62</v>
      </c>
      <c r="W40" s="42">
        <f t="shared" si="20"/>
        <v>0</v>
      </c>
      <c r="X40" s="42">
        <f t="shared" si="20"/>
        <v>36.700000000000003</v>
      </c>
      <c r="Y40" s="42">
        <f t="shared" si="20"/>
        <v>0</v>
      </c>
      <c r="Z40" s="42">
        <f t="shared" si="20"/>
        <v>36.700000000000003</v>
      </c>
      <c r="AA40" s="42">
        <f t="shared" si="20"/>
        <v>0</v>
      </c>
      <c r="AB40" s="42">
        <f t="shared" si="20"/>
        <v>19.3</v>
      </c>
      <c r="AC40" s="42">
        <f t="shared" si="20"/>
        <v>0</v>
      </c>
      <c r="AD40" s="42">
        <f t="shared" si="20"/>
        <v>59.52</v>
      </c>
      <c r="AE40" s="42">
        <f t="shared" si="20"/>
        <v>0</v>
      </c>
      <c r="AF40" s="28"/>
      <c r="AG40" s="30">
        <f t="shared" si="7"/>
        <v>272.14999999999998</v>
      </c>
    </row>
    <row r="41" spans="1:33" ht="18.75" x14ac:dyDescent="0.3">
      <c r="A41" s="48" t="s">
        <v>39</v>
      </c>
      <c r="B41" s="42">
        <f>B37</f>
        <v>1357</v>
      </c>
      <c r="C41" s="42">
        <f>C37</f>
        <v>1357</v>
      </c>
      <c r="D41" s="42">
        <f>D37</f>
        <v>1357</v>
      </c>
      <c r="E41" s="42">
        <f>E37</f>
        <v>1357</v>
      </c>
      <c r="F41" s="27">
        <f>E41/B41*100</f>
        <v>100</v>
      </c>
      <c r="G41" s="26">
        <f>E41/C41*100</f>
        <v>100</v>
      </c>
      <c r="H41" s="42">
        <f>H37</f>
        <v>0</v>
      </c>
      <c r="I41" s="42">
        <f>I37</f>
        <v>0</v>
      </c>
      <c r="J41" s="42">
        <f>J37</f>
        <v>1357</v>
      </c>
      <c r="K41" s="42">
        <f>K37</f>
        <v>1357</v>
      </c>
      <c r="L41" s="42">
        <f t="shared" ref="L41:AE41" si="21">L37</f>
        <v>0</v>
      </c>
      <c r="M41" s="42">
        <f t="shared" si="21"/>
        <v>0</v>
      </c>
      <c r="N41" s="42">
        <f t="shared" si="21"/>
        <v>0</v>
      </c>
      <c r="O41" s="42">
        <f t="shared" si="21"/>
        <v>0</v>
      </c>
      <c r="P41" s="42">
        <f t="shared" si="21"/>
        <v>0</v>
      </c>
      <c r="Q41" s="42">
        <f t="shared" si="21"/>
        <v>0</v>
      </c>
      <c r="R41" s="42">
        <f t="shared" si="21"/>
        <v>0</v>
      </c>
      <c r="S41" s="42">
        <f t="shared" si="21"/>
        <v>0</v>
      </c>
      <c r="T41" s="42">
        <f t="shared" si="21"/>
        <v>0</v>
      </c>
      <c r="U41" s="42">
        <f t="shared" si="21"/>
        <v>0</v>
      </c>
      <c r="V41" s="42">
        <f t="shared" si="21"/>
        <v>0</v>
      </c>
      <c r="W41" s="42">
        <f t="shared" si="21"/>
        <v>0</v>
      </c>
      <c r="X41" s="42">
        <f t="shared" si="21"/>
        <v>0</v>
      </c>
      <c r="Y41" s="42">
        <f t="shared" si="21"/>
        <v>0</v>
      </c>
      <c r="Z41" s="42">
        <f t="shared" si="21"/>
        <v>0</v>
      </c>
      <c r="AA41" s="42">
        <f t="shared" si="21"/>
        <v>0</v>
      </c>
      <c r="AB41" s="42">
        <f t="shared" si="21"/>
        <v>0</v>
      </c>
      <c r="AC41" s="42">
        <f t="shared" si="21"/>
        <v>0</v>
      </c>
      <c r="AD41" s="42">
        <f t="shared" si="21"/>
        <v>0</v>
      </c>
      <c r="AE41" s="42">
        <f t="shared" si="21"/>
        <v>0</v>
      </c>
      <c r="AF41" s="28"/>
      <c r="AG41" s="30">
        <f t="shared" si="7"/>
        <v>0</v>
      </c>
    </row>
    <row r="42" spans="1:33" ht="37.5" x14ac:dyDescent="0.3">
      <c r="A42" s="43" t="s">
        <v>41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30">
        <f t="shared" si="7"/>
        <v>0</v>
      </c>
    </row>
    <row r="43" spans="1:33" ht="18.75" x14ac:dyDescent="0.3">
      <c r="A43" s="44" t="s">
        <v>28</v>
      </c>
      <c r="B43" s="42">
        <f>B44+B45</f>
        <v>1707.97</v>
      </c>
      <c r="C43" s="42">
        <f>C44+C45</f>
        <v>1629.15</v>
      </c>
      <c r="D43" s="42">
        <f>D44+D45</f>
        <v>1629.15</v>
      </c>
      <c r="E43" s="42">
        <f>E44+E45</f>
        <v>1357</v>
      </c>
      <c r="F43" s="27">
        <f>E43/B43*100</f>
        <v>79.451044222088214</v>
      </c>
      <c r="G43" s="26">
        <f>E43/C43*100</f>
        <v>83.29496976951171</v>
      </c>
      <c r="H43" s="42">
        <f>H44+H45</f>
        <v>0</v>
      </c>
      <c r="I43" s="42">
        <f t="shared" ref="I43:AE43" si="22">I44+I45</f>
        <v>0</v>
      </c>
      <c r="J43" s="42">
        <f t="shared" si="22"/>
        <v>1357</v>
      </c>
      <c r="K43" s="42">
        <f t="shared" si="22"/>
        <v>1357</v>
      </c>
      <c r="L43" s="42">
        <f t="shared" si="22"/>
        <v>0</v>
      </c>
      <c r="M43" s="42">
        <f t="shared" si="22"/>
        <v>0</v>
      </c>
      <c r="N43" s="42">
        <f t="shared" si="22"/>
        <v>0</v>
      </c>
      <c r="O43" s="42">
        <f t="shared" si="22"/>
        <v>0</v>
      </c>
      <c r="P43" s="42">
        <f t="shared" si="22"/>
        <v>0</v>
      </c>
      <c r="Q43" s="42">
        <f t="shared" si="22"/>
        <v>0</v>
      </c>
      <c r="R43" s="42">
        <f t="shared" si="22"/>
        <v>10.08</v>
      </c>
      <c r="S43" s="42">
        <f t="shared" si="22"/>
        <v>0</v>
      </c>
      <c r="T43" s="42">
        <f t="shared" si="22"/>
        <v>162.05000000000001</v>
      </c>
      <c r="U43" s="42"/>
      <c r="V43" s="42">
        <f t="shared" si="22"/>
        <v>26.62</v>
      </c>
      <c r="W43" s="42">
        <f t="shared" si="22"/>
        <v>0</v>
      </c>
      <c r="X43" s="42">
        <f t="shared" si="22"/>
        <v>36.700000000000003</v>
      </c>
      <c r="Y43" s="42">
        <f t="shared" si="22"/>
        <v>0</v>
      </c>
      <c r="Z43" s="42">
        <f t="shared" si="22"/>
        <v>36.700000000000003</v>
      </c>
      <c r="AA43" s="42">
        <f t="shared" si="22"/>
        <v>0</v>
      </c>
      <c r="AB43" s="42">
        <f t="shared" si="22"/>
        <v>19.3</v>
      </c>
      <c r="AC43" s="42">
        <f t="shared" si="22"/>
        <v>0</v>
      </c>
      <c r="AD43" s="42">
        <f t="shared" si="22"/>
        <v>59.52</v>
      </c>
      <c r="AE43" s="42">
        <f t="shared" si="22"/>
        <v>0</v>
      </c>
      <c r="AF43" s="28"/>
      <c r="AG43" s="30">
        <f t="shared" si="7"/>
        <v>272.15000000000009</v>
      </c>
    </row>
    <row r="44" spans="1:33" ht="18.75" x14ac:dyDescent="0.3">
      <c r="A44" s="25" t="s">
        <v>29</v>
      </c>
      <c r="B44" s="42">
        <f t="shared" ref="B44:E45" si="23">B40</f>
        <v>350.97</v>
      </c>
      <c r="C44" s="42">
        <f t="shared" si="23"/>
        <v>272.14999999999998</v>
      </c>
      <c r="D44" s="42">
        <f t="shared" si="23"/>
        <v>272.14999999999998</v>
      </c>
      <c r="E44" s="42">
        <f t="shared" si="23"/>
        <v>0</v>
      </c>
      <c r="F44" s="27">
        <f>E44/B44*100</f>
        <v>0</v>
      </c>
      <c r="G44" s="26">
        <f>E44/C44*100</f>
        <v>0</v>
      </c>
      <c r="H44" s="42">
        <f>H40</f>
        <v>0</v>
      </c>
      <c r="I44" s="42">
        <f t="shared" ref="I44:AE45" si="24">I40</f>
        <v>0</v>
      </c>
      <c r="J44" s="42">
        <f t="shared" si="24"/>
        <v>0</v>
      </c>
      <c r="K44" s="42">
        <f t="shared" si="24"/>
        <v>0</v>
      </c>
      <c r="L44" s="42">
        <f t="shared" si="24"/>
        <v>0</v>
      </c>
      <c r="M44" s="42">
        <f t="shared" si="24"/>
        <v>0</v>
      </c>
      <c r="N44" s="42">
        <f t="shared" si="24"/>
        <v>0</v>
      </c>
      <c r="O44" s="42">
        <f t="shared" si="24"/>
        <v>0</v>
      </c>
      <c r="P44" s="42">
        <f t="shared" si="24"/>
        <v>0</v>
      </c>
      <c r="Q44" s="42">
        <f t="shared" si="24"/>
        <v>0</v>
      </c>
      <c r="R44" s="42">
        <f t="shared" si="24"/>
        <v>10.08</v>
      </c>
      <c r="S44" s="42">
        <f t="shared" si="24"/>
        <v>0</v>
      </c>
      <c r="T44" s="42">
        <f t="shared" si="24"/>
        <v>162.05000000000001</v>
      </c>
      <c r="U44" s="42"/>
      <c r="V44" s="42">
        <f t="shared" si="24"/>
        <v>26.62</v>
      </c>
      <c r="W44" s="42">
        <f t="shared" si="24"/>
        <v>0</v>
      </c>
      <c r="X44" s="42">
        <f t="shared" si="24"/>
        <v>36.700000000000003</v>
      </c>
      <c r="Y44" s="42">
        <f t="shared" si="24"/>
        <v>0</v>
      </c>
      <c r="Z44" s="42">
        <f t="shared" si="24"/>
        <v>36.700000000000003</v>
      </c>
      <c r="AA44" s="42">
        <f t="shared" si="24"/>
        <v>0</v>
      </c>
      <c r="AB44" s="42">
        <f t="shared" si="24"/>
        <v>19.3</v>
      </c>
      <c r="AC44" s="42">
        <f t="shared" si="24"/>
        <v>0</v>
      </c>
      <c r="AD44" s="42">
        <f t="shared" si="24"/>
        <v>59.52</v>
      </c>
      <c r="AE44" s="42">
        <f t="shared" si="24"/>
        <v>0</v>
      </c>
      <c r="AF44" s="28"/>
      <c r="AG44" s="30">
        <f t="shared" si="7"/>
        <v>272.14999999999998</v>
      </c>
    </row>
    <row r="45" spans="1:33" ht="18.75" x14ac:dyDescent="0.3">
      <c r="A45" s="48" t="s">
        <v>39</v>
      </c>
      <c r="B45" s="42">
        <f t="shared" si="23"/>
        <v>1357</v>
      </c>
      <c r="C45" s="42">
        <f t="shared" si="23"/>
        <v>1357</v>
      </c>
      <c r="D45" s="42">
        <f t="shared" si="23"/>
        <v>1357</v>
      </c>
      <c r="E45" s="42">
        <f t="shared" si="23"/>
        <v>1357</v>
      </c>
      <c r="F45" s="27">
        <f>E45/B45*100</f>
        <v>100</v>
      </c>
      <c r="G45" s="26">
        <f>E45/C45*100</f>
        <v>100</v>
      </c>
      <c r="H45" s="42">
        <f>H41</f>
        <v>0</v>
      </c>
      <c r="I45" s="42">
        <f t="shared" si="24"/>
        <v>0</v>
      </c>
      <c r="J45" s="42">
        <f t="shared" si="24"/>
        <v>1357</v>
      </c>
      <c r="K45" s="42">
        <f t="shared" si="24"/>
        <v>1357</v>
      </c>
      <c r="L45" s="42">
        <f t="shared" si="24"/>
        <v>0</v>
      </c>
      <c r="M45" s="42">
        <f t="shared" si="24"/>
        <v>0</v>
      </c>
      <c r="N45" s="42">
        <f t="shared" si="24"/>
        <v>0</v>
      </c>
      <c r="O45" s="42">
        <f t="shared" si="24"/>
        <v>0</v>
      </c>
      <c r="P45" s="42">
        <f t="shared" si="24"/>
        <v>0</v>
      </c>
      <c r="Q45" s="42">
        <f t="shared" si="24"/>
        <v>0</v>
      </c>
      <c r="R45" s="42">
        <f t="shared" si="24"/>
        <v>0</v>
      </c>
      <c r="S45" s="42">
        <f t="shared" si="24"/>
        <v>0</v>
      </c>
      <c r="T45" s="42">
        <f t="shared" si="24"/>
        <v>0</v>
      </c>
      <c r="U45" s="42">
        <f t="shared" si="24"/>
        <v>0</v>
      </c>
      <c r="V45" s="42">
        <f t="shared" si="24"/>
        <v>0</v>
      </c>
      <c r="W45" s="42">
        <f t="shared" si="24"/>
        <v>0</v>
      </c>
      <c r="X45" s="42">
        <f t="shared" si="24"/>
        <v>0</v>
      </c>
      <c r="Y45" s="42">
        <f t="shared" si="24"/>
        <v>0</v>
      </c>
      <c r="Z45" s="42">
        <f t="shared" si="24"/>
        <v>0</v>
      </c>
      <c r="AA45" s="42">
        <f t="shared" si="24"/>
        <v>0</v>
      </c>
      <c r="AB45" s="42">
        <f t="shared" si="24"/>
        <v>0</v>
      </c>
      <c r="AC45" s="42">
        <f t="shared" si="24"/>
        <v>0</v>
      </c>
      <c r="AD45" s="42">
        <f t="shared" si="24"/>
        <v>0</v>
      </c>
      <c r="AE45" s="42">
        <f t="shared" si="24"/>
        <v>0</v>
      </c>
      <c r="AF45" s="28"/>
      <c r="AG45" s="30">
        <f t="shared" si="7"/>
        <v>0</v>
      </c>
    </row>
    <row r="46" spans="1:33" ht="131.25" x14ac:dyDescent="0.3">
      <c r="A46" s="45" t="s">
        <v>42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30">
        <f t="shared" si="7"/>
        <v>0</v>
      </c>
    </row>
    <row r="47" spans="1:33" ht="18.75" x14ac:dyDescent="0.3">
      <c r="A47" s="46" t="s">
        <v>26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30">
        <f t="shared" si="7"/>
        <v>0</v>
      </c>
    </row>
    <row r="48" spans="1:33" ht="150" x14ac:dyDescent="0.3">
      <c r="A48" s="22" t="s">
        <v>43</v>
      </c>
      <c r="B48" s="50"/>
      <c r="C48" s="37"/>
      <c r="D48" s="37"/>
      <c r="E48" s="37"/>
      <c r="F48" s="37"/>
      <c r="G48" s="3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30">
        <f t="shared" si="7"/>
        <v>0</v>
      </c>
    </row>
    <row r="49" spans="1:33" ht="18.75" x14ac:dyDescent="0.3">
      <c r="A49" s="49" t="s">
        <v>28</v>
      </c>
      <c r="B49" s="36">
        <f>B50+B51</f>
        <v>8815.7899999999991</v>
      </c>
      <c r="C49" s="36">
        <f>C50+C51</f>
        <v>7673.89</v>
      </c>
      <c r="D49" s="36">
        <f>D50+D51</f>
        <v>7673.89</v>
      </c>
      <c r="E49" s="36">
        <f>E50+E51</f>
        <v>3295.54</v>
      </c>
      <c r="F49" s="27">
        <f>E49/B49*100</f>
        <v>37.382242544343733</v>
      </c>
      <c r="G49" s="26">
        <f>E49/C49*100</f>
        <v>42.944842837205115</v>
      </c>
      <c r="H49" s="42">
        <f>H50</f>
        <v>1146.0999999999999</v>
      </c>
      <c r="I49" s="51">
        <f t="shared" ref="I49:AE49" si="25">I50</f>
        <v>760.22</v>
      </c>
      <c r="J49" s="51">
        <f t="shared" si="25"/>
        <v>746.3</v>
      </c>
      <c r="K49" s="52">
        <f t="shared" si="25"/>
        <v>1037.3499999999999</v>
      </c>
      <c r="L49" s="51">
        <f t="shared" si="25"/>
        <v>833.8</v>
      </c>
      <c r="M49" s="51">
        <f t="shared" si="25"/>
        <v>898.63</v>
      </c>
      <c r="N49" s="51">
        <f t="shared" si="25"/>
        <v>913.5</v>
      </c>
      <c r="O49" s="51">
        <f t="shared" si="25"/>
        <v>599.34</v>
      </c>
      <c r="P49" s="51">
        <f>P50+P51</f>
        <v>721.18999999999994</v>
      </c>
      <c r="Q49" s="51">
        <f>Q50+Q51</f>
        <v>0</v>
      </c>
      <c r="R49" s="51">
        <f t="shared" si="25"/>
        <v>619.5</v>
      </c>
      <c r="S49" s="51">
        <f t="shared" si="25"/>
        <v>0</v>
      </c>
      <c r="T49" s="51">
        <f t="shared" si="25"/>
        <v>845.1</v>
      </c>
      <c r="U49" s="51">
        <f t="shared" si="25"/>
        <v>0</v>
      </c>
      <c r="V49" s="51">
        <f t="shared" si="25"/>
        <v>676.3</v>
      </c>
      <c r="W49" s="51">
        <f t="shared" si="25"/>
        <v>0</v>
      </c>
      <c r="X49" s="51">
        <f t="shared" si="25"/>
        <v>534.9</v>
      </c>
      <c r="Y49" s="51">
        <f t="shared" si="25"/>
        <v>0</v>
      </c>
      <c r="Z49" s="51">
        <f t="shared" si="25"/>
        <v>637.20000000000005</v>
      </c>
      <c r="AA49" s="51">
        <f t="shared" si="25"/>
        <v>0</v>
      </c>
      <c r="AB49" s="51">
        <f t="shared" si="25"/>
        <v>637.6</v>
      </c>
      <c r="AC49" s="51">
        <f t="shared" si="25"/>
        <v>0</v>
      </c>
      <c r="AD49" s="51">
        <f t="shared" si="25"/>
        <v>504.3</v>
      </c>
      <c r="AE49" s="51">
        <f t="shared" si="25"/>
        <v>0</v>
      </c>
      <c r="AF49" s="53"/>
      <c r="AG49" s="30">
        <f t="shared" si="7"/>
        <v>4378.3500000000004</v>
      </c>
    </row>
    <row r="50" spans="1:33" s="56" customFormat="1" ht="18.75" x14ac:dyDescent="0.3">
      <c r="A50" s="54" t="s">
        <v>29</v>
      </c>
      <c r="B50" s="26">
        <f>H50+J50+L50+N50+P50+R50+T50+V50+X50+Z50+AB50+AD50</f>
        <v>8770.9</v>
      </c>
      <c r="C50" s="27">
        <f>H50+J50+L50+N50+P50+R50+T50+V50+X50+Z50</f>
        <v>7629</v>
      </c>
      <c r="D50" s="27">
        <f>H50+J50+L50+N50+P50+R50+T50+V50+X50+Z50</f>
        <v>7629</v>
      </c>
      <c r="E50" s="27">
        <f>I50+K50+M50+O50+Q50+S50+U50+W50+Y50+AA50</f>
        <v>3295.54</v>
      </c>
      <c r="F50" s="27">
        <f>E50/B50*100</f>
        <v>37.573567136781861</v>
      </c>
      <c r="G50" s="26">
        <f>E50/C50*100</f>
        <v>43.197535718967103</v>
      </c>
      <c r="H50" s="26">
        <v>1146.0999999999999</v>
      </c>
      <c r="I50" s="53">
        <v>760.22</v>
      </c>
      <c r="J50" s="53">
        <v>746.3</v>
      </c>
      <c r="K50" s="55">
        <v>1037.3499999999999</v>
      </c>
      <c r="L50" s="53">
        <v>833.8</v>
      </c>
      <c r="M50" s="53">
        <v>898.63</v>
      </c>
      <c r="N50" s="53">
        <v>913.5</v>
      </c>
      <c r="O50" s="53">
        <v>599.34</v>
      </c>
      <c r="P50" s="53">
        <v>676.3</v>
      </c>
      <c r="Q50" s="53">
        <v>0</v>
      </c>
      <c r="R50" s="53">
        <v>619.5</v>
      </c>
      <c r="S50" s="53">
        <v>0</v>
      </c>
      <c r="T50" s="53">
        <v>845.1</v>
      </c>
      <c r="U50" s="53"/>
      <c r="V50" s="53">
        <v>676.3</v>
      </c>
      <c r="W50" s="53"/>
      <c r="X50" s="53">
        <v>534.9</v>
      </c>
      <c r="Y50" s="53"/>
      <c r="Z50" s="53">
        <v>637.20000000000005</v>
      </c>
      <c r="AA50" s="53">
        <v>0</v>
      </c>
      <c r="AB50" s="53">
        <v>637.6</v>
      </c>
      <c r="AC50" s="53"/>
      <c r="AD50" s="53">
        <v>504.3</v>
      </c>
      <c r="AE50" s="53"/>
      <c r="AF50" s="32"/>
      <c r="AG50" s="30">
        <f t="shared" si="7"/>
        <v>4333.46</v>
      </c>
    </row>
    <row r="51" spans="1:33" s="56" customFormat="1" ht="18.75" x14ac:dyDescent="0.3">
      <c r="A51" s="57" t="s">
        <v>44</v>
      </c>
      <c r="B51" s="26">
        <f>H51+J51+L51+N51+P51+R51+T51+V51+X51+Z51+AB51+AD51</f>
        <v>44.89</v>
      </c>
      <c r="C51" s="27">
        <f>H51+J51+L51+N51+P51</f>
        <v>44.89</v>
      </c>
      <c r="D51" s="27">
        <f>H51+J51+L51+N51+P51</f>
        <v>44.89</v>
      </c>
      <c r="E51" s="27">
        <f>I51+K51+M51+O51+Q51</f>
        <v>0</v>
      </c>
      <c r="F51" s="27">
        <f>E51/B51*100</f>
        <v>0</v>
      </c>
      <c r="G51" s="26">
        <f>E51/C51*100</f>
        <v>0</v>
      </c>
      <c r="H51" s="26">
        <v>0</v>
      </c>
      <c r="I51" s="53">
        <v>0</v>
      </c>
      <c r="J51" s="53">
        <v>0</v>
      </c>
      <c r="K51" s="55">
        <v>0</v>
      </c>
      <c r="L51" s="53">
        <v>0</v>
      </c>
      <c r="M51" s="53">
        <v>0</v>
      </c>
      <c r="N51" s="53">
        <v>0</v>
      </c>
      <c r="O51" s="53">
        <v>0</v>
      </c>
      <c r="P51" s="53">
        <v>44.89</v>
      </c>
      <c r="Q51" s="53">
        <v>0</v>
      </c>
      <c r="R51" s="53">
        <v>0</v>
      </c>
      <c r="S51" s="53"/>
      <c r="T51" s="53">
        <v>0</v>
      </c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32"/>
      <c r="AG51" s="30"/>
    </row>
    <row r="52" spans="1:33" ht="112.5" x14ac:dyDescent="0.3">
      <c r="A52" s="31" t="s">
        <v>45</v>
      </c>
      <c r="B52" s="50"/>
      <c r="C52" s="37"/>
      <c r="D52" s="37"/>
      <c r="E52" s="37"/>
      <c r="F52" s="37"/>
      <c r="G52" s="37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30">
        <f t="shared" si="7"/>
        <v>0</v>
      </c>
    </row>
    <row r="53" spans="1:33" ht="18.75" x14ac:dyDescent="0.3">
      <c r="A53" s="58" t="s">
        <v>28</v>
      </c>
      <c r="B53" s="41">
        <f>B54</f>
        <v>37403.800000000003</v>
      </c>
      <c r="C53" s="41">
        <f>C54</f>
        <v>31465.54</v>
      </c>
      <c r="D53" s="41">
        <f>D54</f>
        <v>31465.54</v>
      </c>
      <c r="E53" s="41">
        <f>E54</f>
        <v>9899.7000000000007</v>
      </c>
      <c r="F53" s="27">
        <f>E53/B53*100</f>
        <v>26.467096925980783</v>
      </c>
      <c r="G53" s="26">
        <f>E53/C53*100</f>
        <v>31.462037517868758</v>
      </c>
      <c r="H53" s="42">
        <f>H54</f>
        <v>2514.42</v>
      </c>
      <c r="I53" s="42">
        <f>I54</f>
        <v>1209.1099999999999</v>
      </c>
      <c r="J53" s="42">
        <f t="shared" ref="J53:AE53" si="26">J54</f>
        <v>2858.69</v>
      </c>
      <c r="K53" s="42">
        <f t="shared" si="26"/>
        <v>3080.14</v>
      </c>
      <c r="L53" s="42">
        <f t="shared" si="26"/>
        <v>3034.13</v>
      </c>
      <c r="M53" s="42">
        <f t="shared" si="26"/>
        <v>2727.01</v>
      </c>
      <c r="N53" s="42">
        <f t="shared" si="26"/>
        <v>3178.8</v>
      </c>
      <c r="O53" s="42">
        <f t="shared" si="26"/>
        <v>2883.44</v>
      </c>
      <c r="P53" s="42">
        <f t="shared" si="26"/>
        <v>3166.67</v>
      </c>
      <c r="Q53" s="42">
        <f t="shared" si="26"/>
        <v>0</v>
      </c>
      <c r="R53" s="42">
        <f t="shared" si="26"/>
        <v>3144.42</v>
      </c>
      <c r="S53" s="42">
        <f t="shared" si="26"/>
        <v>0</v>
      </c>
      <c r="T53" s="42">
        <f t="shared" si="26"/>
        <v>3751.78</v>
      </c>
      <c r="U53" s="42">
        <f t="shared" si="26"/>
        <v>0</v>
      </c>
      <c r="V53" s="42">
        <f t="shared" si="26"/>
        <v>3146.42</v>
      </c>
      <c r="W53" s="42">
        <f t="shared" si="26"/>
        <v>0</v>
      </c>
      <c r="X53" s="42">
        <f t="shared" si="26"/>
        <v>3196.68</v>
      </c>
      <c r="Y53" s="42">
        <f t="shared" si="26"/>
        <v>0</v>
      </c>
      <c r="Z53" s="42">
        <f t="shared" si="26"/>
        <v>3473.53</v>
      </c>
      <c r="AA53" s="42">
        <f t="shared" si="26"/>
        <v>0</v>
      </c>
      <c r="AB53" s="42">
        <f t="shared" si="26"/>
        <v>3197.1</v>
      </c>
      <c r="AC53" s="42">
        <f t="shared" si="26"/>
        <v>0</v>
      </c>
      <c r="AD53" s="42">
        <f t="shared" si="26"/>
        <v>2741.16</v>
      </c>
      <c r="AE53" s="42">
        <f t="shared" si="26"/>
        <v>0</v>
      </c>
      <c r="AF53" s="28"/>
      <c r="AG53" s="30">
        <f t="shared" si="7"/>
        <v>21565.84</v>
      </c>
    </row>
    <row r="54" spans="1:33" s="56" customFormat="1" ht="18.75" x14ac:dyDescent="0.3">
      <c r="A54" s="54" t="s">
        <v>29</v>
      </c>
      <c r="B54" s="26">
        <f>H54+J54+L54+N54+P54+R54+T54+V54+X54+Z54+AB54+AD54</f>
        <v>37403.800000000003</v>
      </c>
      <c r="C54" s="26">
        <f>H54+J54+L54+N54+P54+R54+T54+V54+X54+Z54</f>
        <v>31465.54</v>
      </c>
      <c r="D54" s="26">
        <f>H54+J54+L54+N54+P54+R54+T54+V54+X54+Z54</f>
        <v>31465.54</v>
      </c>
      <c r="E54" s="26">
        <f>I54+K54+M54+O54+Q54+S54+U54+W54+Y54+AA54</f>
        <v>9899.7000000000007</v>
      </c>
      <c r="F54" s="27">
        <f>E54/B54*100</f>
        <v>26.467096925980783</v>
      </c>
      <c r="G54" s="26">
        <f>E54/C54*100</f>
        <v>31.462037517868758</v>
      </c>
      <c r="H54" s="26">
        <v>2514.42</v>
      </c>
      <c r="I54" s="26">
        <v>1209.1099999999999</v>
      </c>
      <c r="J54" s="26">
        <v>2858.69</v>
      </c>
      <c r="K54" s="26">
        <v>3080.14</v>
      </c>
      <c r="L54" s="26">
        <v>3034.13</v>
      </c>
      <c r="M54" s="26">
        <v>2727.01</v>
      </c>
      <c r="N54" s="26">
        <v>3178.8</v>
      </c>
      <c r="O54" s="26">
        <v>2883.44</v>
      </c>
      <c r="P54" s="26">
        <v>3166.67</v>
      </c>
      <c r="Q54" s="26">
        <v>0</v>
      </c>
      <c r="R54" s="26">
        <v>3144.42</v>
      </c>
      <c r="S54" s="26">
        <v>0</v>
      </c>
      <c r="T54" s="26">
        <v>3751.78</v>
      </c>
      <c r="U54" s="26"/>
      <c r="V54" s="26">
        <v>3146.42</v>
      </c>
      <c r="W54" s="26"/>
      <c r="X54" s="26">
        <v>3196.68</v>
      </c>
      <c r="Y54" s="26"/>
      <c r="Z54" s="26">
        <v>3473.53</v>
      </c>
      <c r="AA54" s="26">
        <v>0</v>
      </c>
      <c r="AB54" s="26">
        <v>3197.1</v>
      </c>
      <c r="AC54" s="26"/>
      <c r="AD54" s="26">
        <v>2741.16</v>
      </c>
      <c r="AE54" s="26"/>
      <c r="AF54" s="32"/>
      <c r="AG54" s="30">
        <f t="shared" si="7"/>
        <v>21565.84</v>
      </c>
    </row>
    <row r="55" spans="1:33" ht="18.75" x14ac:dyDescent="0.3">
      <c r="A55" s="49" t="s">
        <v>46</v>
      </c>
      <c r="B55" s="28"/>
      <c r="C55" s="28"/>
      <c r="D55" s="28"/>
      <c r="E55" s="28"/>
      <c r="F55" s="28"/>
      <c r="G55" s="28"/>
      <c r="H55" s="28"/>
      <c r="I55" s="26"/>
      <c r="J55" s="26"/>
      <c r="K55" s="26"/>
      <c r="L55" s="26"/>
      <c r="M55" s="26"/>
      <c r="N55" s="26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30">
        <f t="shared" si="7"/>
        <v>0</v>
      </c>
    </row>
    <row r="56" spans="1:33" ht="18.75" x14ac:dyDescent="0.3">
      <c r="A56" s="58" t="s">
        <v>28</v>
      </c>
      <c r="B56" s="42">
        <f>B57</f>
        <v>46174.700000000004</v>
      </c>
      <c r="C56" s="42">
        <f>C57</f>
        <v>39094.54</v>
      </c>
      <c r="D56" s="42">
        <f>D57</f>
        <v>39094.54</v>
      </c>
      <c r="E56" s="42">
        <f>E57</f>
        <v>13195.240000000002</v>
      </c>
      <c r="F56" s="27">
        <f>E56/B56*100</f>
        <v>28.57677472728572</v>
      </c>
      <c r="G56" s="26">
        <f>E56/C56*100</f>
        <v>33.752130092846727</v>
      </c>
      <c r="H56" s="42">
        <f t="shared" ref="H56:AE56" si="27">H57</f>
        <v>3660.52</v>
      </c>
      <c r="I56" s="42">
        <f t="shared" si="27"/>
        <v>1969.33</v>
      </c>
      <c r="J56" s="42">
        <f t="shared" si="27"/>
        <v>3604.99</v>
      </c>
      <c r="K56" s="42">
        <f t="shared" si="27"/>
        <v>4117.49</v>
      </c>
      <c r="L56" s="42">
        <f t="shared" si="27"/>
        <v>3867.9300000000003</v>
      </c>
      <c r="M56" s="42">
        <f t="shared" si="27"/>
        <v>3625.6400000000003</v>
      </c>
      <c r="N56" s="42">
        <f t="shared" si="27"/>
        <v>4092.3</v>
      </c>
      <c r="O56" s="42">
        <f t="shared" si="27"/>
        <v>3482.78</v>
      </c>
      <c r="P56" s="42">
        <f t="shared" si="27"/>
        <v>3842.9700000000003</v>
      </c>
      <c r="Q56" s="42">
        <f t="shared" si="27"/>
        <v>0</v>
      </c>
      <c r="R56" s="42">
        <f t="shared" si="27"/>
        <v>3763.92</v>
      </c>
      <c r="S56" s="42">
        <f t="shared" si="27"/>
        <v>0</v>
      </c>
      <c r="T56" s="42">
        <f t="shared" si="27"/>
        <v>4596.88</v>
      </c>
      <c r="U56" s="42">
        <f t="shared" si="27"/>
        <v>0</v>
      </c>
      <c r="V56" s="42">
        <f t="shared" si="27"/>
        <v>3822.7200000000003</v>
      </c>
      <c r="W56" s="42">
        <f t="shared" si="27"/>
        <v>0</v>
      </c>
      <c r="X56" s="42">
        <f t="shared" si="27"/>
        <v>3731.58</v>
      </c>
      <c r="Y56" s="42">
        <f t="shared" si="27"/>
        <v>0</v>
      </c>
      <c r="Z56" s="42">
        <f t="shared" si="27"/>
        <v>4110.7300000000005</v>
      </c>
      <c r="AA56" s="42">
        <f t="shared" si="27"/>
        <v>0</v>
      </c>
      <c r="AB56" s="42">
        <f t="shared" si="27"/>
        <v>3834.7</v>
      </c>
      <c r="AC56" s="42">
        <f t="shared" si="27"/>
        <v>0</v>
      </c>
      <c r="AD56" s="42">
        <f t="shared" si="27"/>
        <v>3245.46</v>
      </c>
      <c r="AE56" s="42">
        <f t="shared" si="27"/>
        <v>0</v>
      </c>
      <c r="AF56" s="28"/>
      <c r="AG56" s="30">
        <f t="shared" si="7"/>
        <v>25899.3</v>
      </c>
    </row>
    <row r="57" spans="1:33" ht="18.75" x14ac:dyDescent="0.3">
      <c r="A57" s="54" t="s">
        <v>29</v>
      </c>
      <c r="B57" s="42">
        <f>B50+B54</f>
        <v>46174.700000000004</v>
      </c>
      <c r="C57" s="42">
        <f>C50+C54</f>
        <v>39094.54</v>
      </c>
      <c r="D57" s="42">
        <f>D50+D54</f>
        <v>39094.54</v>
      </c>
      <c r="E57" s="42">
        <f>E50+E54</f>
        <v>13195.240000000002</v>
      </c>
      <c r="F57" s="27">
        <f>E57/B57*100</f>
        <v>28.57677472728572</v>
      </c>
      <c r="G57" s="26">
        <f>E57/C57*100</f>
        <v>33.752130092846727</v>
      </c>
      <c r="H57" s="42">
        <f t="shared" ref="H57:AE57" si="28">H50+H54</f>
        <v>3660.52</v>
      </c>
      <c r="I57" s="42">
        <f t="shared" si="28"/>
        <v>1969.33</v>
      </c>
      <c r="J57" s="42">
        <f t="shared" si="28"/>
        <v>3604.99</v>
      </c>
      <c r="K57" s="42">
        <f t="shared" si="28"/>
        <v>4117.49</v>
      </c>
      <c r="L57" s="42">
        <f t="shared" si="28"/>
        <v>3867.9300000000003</v>
      </c>
      <c r="M57" s="42">
        <f t="shared" si="28"/>
        <v>3625.6400000000003</v>
      </c>
      <c r="N57" s="42">
        <f t="shared" si="28"/>
        <v>4092.3</v>
      </c>
      <c r="O57" s="42">
        <f t="shared" si="28"/>
        <v>3482.78</v>
      </c>
      <c r="P57" s="42">
        <f t="shared" si="28"/>
        <v>3842.9700000000003</v>
      </c>
      <c r="Q57" s="42">
        <f t="shared" si="28"/>
        <v>0</v>
      </c>
      <c r="R57" s="42">
        <f t="shared" si="28"/>
        <v>3763.92</v>
      </c>
      <c r="S57" s="42">
        <f t="shared" si="28"/>
        <v>0</v>
      </c>
      <c r="T57" s="42">
        <f t="shared" si="28"/>
        <v>4596.88</v>
      </c>
      <c r="U57" s="42">
        <f t="shared" si="28"/>
        <v>0</v>
      </c>
      <c r="V57" s="42">
        <f t="shared" si="28"/>
        <v>3822.7200000000003</v>
      </c>
      <c r="W57" s="42">
        <f t="shared" si="28"/>
        <v>0</v>
      </c>
      <c r="X57" s="42">
        <f t="shared" si="28"/>
        <v>3731.58</v>
      </c>
      <c r="Y57" s="42">
        <f t="shared" si="28"/>
        <v>0</v>
      </c>
      <c r="Z57" s="42">
        <f t="shared" si="28"/>
        <v>4110.7300000000005</v>
      </c>
      <c r="AA57" s="42">
        <f t="shared" si="28"/>
        <v>0</v>
      </c>
      <c r="AB57" s="42">
        <f t="shared" si="28"/>
        <v>3834.7</v>
      </c>
      <c r="AC57" s="42">
        <f t="shared" si="28"/>
        <v>0</v>
      </c>
      <c r="AD57" s="42">
        <f t="shared" si="28"/>
        <v>3245.46</v>
      </c>
      <c r="AE57" s="42">
        <f t="shared" si="28"/>
        <v>0</v>
      </c>
      <c r="AF57" s="28"/>
      <c r="AG57" s="30">
        <f t="shared" si="7"/>
        <v>25899.3</v>
      </c>
    </row>
    <row r="58" spans="1:33" ht="37.5" x14ac:dyDescent="0.3">
      <c r="A58" s="43" t="s">
        <v>47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30">
        <f t="shared" si="7"/>
        <v>0</v>
      </c>
    </row>
    <row r="59" spans="1:33" ht="18.75" x14ac:dyDescent="0.3">
      <c r="A59" s="44" t="s">
        <v>28</v>
      </c>
      <c r="B59" s="42">
        <f>B60</f>
        <v>46174.700000000004</v>
      </c>
      <c r="C59" s="42">
        <f>C60</f>
        <v>39094.54</v>
      </c>
      <c r="D59" s="42">
        <f>D60</f>
        <v>39094.54</v>
      </c>
      <c r="E59" s="42">
        <f>E60</f>
        <v>13195.240000000002</v>
      </c>
      <c r="F59" s="27">
        <f t="shared" ref="F59:F66" si="29">E59/B59*100</f>
        <v>28.57677472728572</v>
      </c>
      <c r="G59" s="26">
        <f>E59/C59*100</f>
        <v>33.752130092846727</v>
      </c>
      <c r="H59" s="42">
        <f t="shared" ref="H59:AE59" si="30">H60</f>
        <v>3660.52</v>
      </c>
      <c r="I59" s="42">
        <f t="shared" si="30"/>
        <v>1969.33</v>
      </c>
      <c r="J59" s="42">
        <f t="shared" si="30"/>
        <v>3604.99</v>
      </c>
      <c r="K59" s="42">
        <f t="shared" si="30"/>
        <v>4117.49</v>
      </c>
      <c r="L59" s="42">
        <f t="shared" si="30"/>
        <v>3867.9300000000003</v>
      </c>
      <c r="M59" s="42">
        <f t="shared" si="30"/>
        <v>2727.01</v>
      </c>
      <c r="N59" s="42">
        <f t="shared" si="30"/>
        <v>4092.3</v>
      </c>
      <c r="O59" s="42">
        <f t="shared" si="30"/>
        <v>3482.78</v>
      </c>
      <c r="P59" s="42">
        <f t="shared" si="30"/>
        <v>3842.9700000000003</v>
      </c>
      <c r="Q59" s="42">
        <f t="shared" si="30"/>
        <v>0</v>
      </c>
      <c r="R59" s="42">
        <f t="shared" si="30"/>
        <v>3763.92</v>
      </c>
      <c r="S59" s="42">
        <f t="shared" si="30"/>
        <v>0</v>
      </c>
      <c r="T59" s="42">
        <f t="shared" si="30"/>
        <v>4596.88</v>
      </c>
      <c r="U59" s="42">
        <f t="shared" si="30"/>
        <v>0</v>
      </c>
      <c r="V59" s="42">
        <f t="shared" si="30"/>
        <v>3822.7200000000003</v>
      </c>
      <c r="W59" s="42">
        <f t="shared" si="30"/>
        <v>0</v>
      </c>
      <c r="X59" s="42">
        <f t="shared" si="30"/>
        <v>3731.58</v>
      </c>
      <c r="Y59" s="42">
        <f t="shared" si="30"/>
        <v>0</v>
      </c>
      <c r="Z59" s="42">
        <f t="shared" si="30"/>
        <v>4110.7300000000005</v>
      </c>
      <c r="AA59" s="42">
        <f t="shared" si="30"/>
        <v>0</v>
      </c>
      <c r="AB59" s="42">
        <f t="shared" si="30"/>
        <v>3834.7</v>
      </c>
      <c r="AC59" s="42">
        <f t="shared" si="30"/>
        <v>0</v>
      </c>
      <c r="AD59" s="42">
        <f t="shared" si="30"/>
        <v>3245.46</v>
      </c>
      <c r="AE59" s="42">
        <f t="shared" si="30"/>
        <v>0</v>
      </c>
      <c r="AF59" s="28"/>
      <c r="AG59" s="30">
        <f t="shared" si="7"/>
        <v>25899.3</v>
      </c>
    </row>
    <row r="60" spans="1:33" ht="18.75" x14ac:dyDescent="0.3">
      <c r="A60" s="25" t="s">
        <v>29</v>
      </c>
      <c r="B60" s="42">
        <f>B57</f>
        <v>46174.700000000004</v>
      </c>
      <c r="C60" s="42">
        <f>C57</f>
        <v>39094.54</v>
      </c>
      <c r="D60" s="42">
        <f>D57</f>
        <v>39094.54</v>
      </c>
      <c r="E60" s="42">
        <f>E57</f>
        <v>13195.240000000002</v>
      </c>
      <c r="F60" s="27">
        <f t="shared" si="29"/>
        <v>28.57677472728572</v>
      </c>
      <c r="G60" s="26">
        <f>E60/C60*100</f>
        <v>33.752130092846727</v>
      </c>
      <c r="H60" s="42">
        <f t="shared" ref="H60:AE60" si="31">H57</f>
        <v>3660.52</v>
      </c>
      <c r="I60" s="42">
        <f t="shared" si="31"/>
        <v>1969.33</v>
      </c>
      <c r="J60" s="42">
        <f t="shared" si="31"/>
        <v>3604.99</v>
      </c>
      <c r="K60" s="42">
        <f t="shared" si="31"/>
        <v>4117.49</v>
      </c>
      <c r="L60" s="42">
        <f t="shared" si="31"/>
        <v>3867.9300000000003</v>
      </c>
      <c r="M60" s="42">
        <v>2727.01</v>
      </c>
      <c r="N60" s="42">
        <f t="shared" si="31"/>
        <v>4092.3</v>
      </c>
      <c r="O60" s="42">
        <f t="shared" si="31"/>
        <v>3482.78</v>
      </c>
      <c r="P60" s="42">
        <f t="shared" si="31"/>
        <v>3842.9700000000003</v>
      </c>
      <c r="Q60" s="42">
        <f t="shared" si="31"/>
        <v>0</v>
      </c>
      <c r="R60" s="42">
        <f t="shared" si="31"/>
        <v>3763.92</v>
      </c>
      <c r="S60" s="42">
        <f t="shared" si="31"/>
        <v>0</v>
      </c>
      <c r="T60" s="42">
        <f t="shared" si="31"/>
        <v>4596.88</v>
      </c>
      <c r="U60" s="42">
        <f t="shared" si="31"/>
        <v>0</v>
      </c>
      <c r="V60" s="42">
        <f t="shared" si="31"/>
        <v>3822.7200000000003</v>
      </c>
      <c r="W60" s="42">
        <f t="shared" si="31"/>
        <v>0</v>
      </c>
      <c r="X60" s="42">
        <f t="shared" si="31"/>
        <v>3731.58</v>
      </c>
      <c r="Y60" s="42">
        <f t="shared" si="31"/>
        <v>0</v>
      </c>
      <c r="Z60" s="42">
        <f t="shared" si="31"/>
        <v>4110.7300000000005</v>
      </c>
      <c r="AA60" s="42">
        <f t="shared" si="31"/>
        <v>0</v>
      </c>
      <c r="AB60" s="42">
        <f t="shared" si="31"/>
        <v>3834.7</v>
      </c>
      <c r="AC60" s="42">
        <f t="shared" si="31"/>
        <v>0</v>
      </c>
      <c r="AD60" s="42">
        <f t="shared" si="31"/>
        <v>3245.46</v>
      </c>
      <c r="AE60" s="42">
        <f t="shared" si="31"/>
        <v>0</v>
      </c>
      <c r="AF60" s="28"/>
      <c r="AG60" s="30">
        <f t="shared" si="7"/>
        <v>25899.3</v>
      </c>
    </row>
    <row r="61" spans="1:33" ht="37.5" x14ac:dyDescent="0.3">
      <c r="A61" s="49" t="s">
        <v>48</v>
      </c>
      <c r="B61" s="59">
        <f>B62+B64+B63</f>
        <v>54166.340000000004</v>
      </c>
      <c r="C61" s="38">
        <f>C62+C64+C63</f>
        <v>46469.74</v>
      </c>
      <c r="D61" s="38">
        <f>D62+D64+D63</f>
        <v>46519.98</v>
      </c>
      <c r="E61" s="59">
        <f>E62+E64+E63</f>
        <v>15690.970000000001</v>
      </c>
      <c r="F61" s="27">
        <f t="shared" si="29"/>
        <v>28.968119315427256</v>
      </c>
      <c r="G61" s="26">
        <f>E61/C61*100</f>
        <v>33.765994817272492</v>
      </c>
      <c r="H61" s="41">
        <f>H62+H64</f>
        <v>4101.82</v>
      </c>
      <c r="I61" s="42">
        <f t="shared" ref="I61:AE61" si="32">I62+I64</f>
        <v>2410.63</v>
      </c>
      <c r="J61" s="42">
        <f t="shared" si="32"/>
        <v>5194.4599999999991</v>
      </c>
      <c r="K61" s="42">
        <f t="shared" si="32"/>
        <v>5706.96</v>
      </c>
      <c r="L61" s="59">
        <f>L62+L64</f>
        <v>4100.41</v>
      </c>
      <c r="M61" s="42">
        <f t="shared" si="32"/>
        <v>3858.1200000000003</v>
      </c>
      <c r="N61" s="59">
        <f t="shared" si="32"/>
        <v>4327.4800000000005</v>
      </c>
      <c r="O61" s="42">
        <f t="shared" si="32"/>
        <v>3715.26</v>
      </c>
      <c r="P61" s="59">
        <f t="shared" si="32"/>
        <v>4079.84</v>
      </c>
      <c r="Q61" s="42">
        <f t="shared" si="32"/>
        <v>0</v>
      </c>
      <c r="R61" s="59">
        <f t="shared" si="32"/>
        <v>4120.62</v>
      </c>
      <c r="S61" s="42">
        <f t="shared" si="32"/>
        <v>0</v>
      </c>
      <c r="T61" s="59">
        <f t="shared" si="32"/>
        <v>6608.02</v>
      </c>
      <c r="U61" s="42">
        <f t="shared" si="32"/>
        <v>0</v>
      </c>
      <c r="V61" s="59">
        <f t="shared" si="32"/>
        <v>4330.72</v>
      </c>
      <c r="W61" s="42">
        <f t="shared" si="32"/>
        <v>0</v>
      </c>
      <c r="X61" s="59">
        <f t="shared" si="32"/>
        <v>4283.18</v>
      </c>
      <c r="Y61" s="42">
        <f t="shared" si="32"/>
        <v>0</v>
      </c>
      <c r="Z61" s="59">
        <f t="shared" si="32"/>
        <v>5328.5400000000009</v>
      </c>
      <c r="AA61" s="42">
        <f t="shared" si="32"/>
        <v>0</v>
      </c>
      <c r="AB61" s="59">
        <f t="shared" si="32"/>
        <v>4086.47</v>
      </c>
      <c r="AC61" s="42">
        <f t="shared" si="32"/>
        <v>0</v>
      </c>
      <c r="AD61" s="59">
        <f t="shared" si="32"/>
        <v>3559.89</v>
      </c>
      <c r="AE61" s="42">
        <f t="shared" si="32"/>
        <v>0</v>
      </c>
      <c r="AF61" s="28"/>
      <c r="AG61" s="30">
        <f t="shared" si="7"/>
        <v>30778.769999999997</v>
      </c>
    </row>
    <row r="62" spans="1:33" ht="18.75" x14ac:dyDescent="0.3">
      <c r="A62" s="54" t="s">
        <v>29</v>
      </c>
      <c r="B62" s="42">
        <f>B23+B40+B57</f>
        <v>52764.450000000004</v>
      </c>
      <c r="C62" s="42">
        <f>C23+C40+C57</f>
        <v>45067.85</v>
      </c>
      <c r="D62" s="42">
        <f>D23+D40+D57</f>
        <v>45118.090000000004</v>
      </c>
      <c r="E62" s="42">
        <f>E23+E40+E57</f>
        <v>14333.970000000001</v>
      </c>
      <c r="F62" s="27">
        <f t="shared" si="29"/>
        <v>27.165961172721403</v>
      </c>
      <c r="G62" s="26">
        <f>E62/C62*100</f>
        <v>31.805311325035479</v>
      </c>
      <c r="H62" s="42">
        <f>H23+H40+H57</f>
        <v>4101.82</v>
      </c>
      <c r="I62" s="42">
        <f t="shared" ref="I62:AE62" si="33">I23+I40+I57</f>
        <v>2410.63</v>
      </c>
      <c r="J62" s="42">
        <f t="shared" si="33"/>
        <v>3837.4599999999996</v>
      </c>
      <c r="K62" s="42">
        <f t="shared" si="33"/>
        <v>4349.96</v>
      </c>
      <c r="L62" s="42">
        <f>L23+L40+L57</f>
        <v>4100.41</v>
      </c>
      <c r="M62" s="42">
        <f t="shared" si="33"/>
        <v>3858.1200000000003</v>
      </c>
      <c r="N62" s="42">
        <f t="shared" si="33"/>
        <v>4327.4800000000005</v>
      </c>
      <c r="O62" s="42">
        <f t="shared" si="33"/>
        <v>3715.26</v>
      </c>
      <c r="P62" s="42">
        <f t="shared" si="33"/>
        <v>4079.84</v>
      </c>
      <c r="Q62" s="42">
        <f t="shared" si="33"/>
        <v>0</v>
      </c>
      <c r="R62" s="42">
        <f t="shared" si="33"/>
        <v>4120.62</v>
      </c>
      <c r="S62" s="42">
        <f t="shared" si="33"/>
        <v>0</v>
      </c>
      <c r="T62" s="42">
        <f t="shared" si="33"/>
        <v>6608.02</v>
      </c>
      <c r="U62" s="42">
        <f t="shared" si="33"/>
        <v>0</v>
      </c>
      <c r="V62" s="42">
        <f t="shared" si="33"/>
        <v>4330.72</v>
      </c>
      <c r="W62" s="42">
        <f t="shared" si="33"/>
        <v>0</v>
      </c>
      <c r="X62" s="42">
        <f t="shared" si="33"/>
        <v>4283.18</v>
      </c>
      <c r="Y62" s="42">
        <f t="shared" si="33"/>
        <v>0</v>
      </c>
      <c r="Z62" s="42">
        <f t="shared" si="33"/>
        <v>5328.5400000000009</v>
      </c>
      <c r="AA62" s="42">
        <f t="shared" si="33"/>
        <v>0</v>
      </c>
      <c r="AB62" s="42">
        <f t="shared" si="33"/>
        <v>4086.47</v>
      </c>
      <c r="AC62" s="42">
        <f t="shared" si="33"/>
        <v>0</v>
      </c>
      <c r="AD62" s="42">
        <f t="shared" si="33"/>
        <v>3559.89</v>
      </c>
      <c r="AE62" s="42">
        <f t="shared" si="33"/>
        <v>0</v>
      </c>
      <c r="AF62" s="28"/>
      <c r="AG62" s="30">
        <f t="shared" si="7"/>
        <v>30733.879999999997</v>
      </c>
    </row>
    <row r="63" spans="1:33" ht="18.75" x14ac:dyDescent="0.3">
      <c r="A63" s="57" t="s">
        <v>44</v>
      </c>
      <c r="B63" s="42">
        <f>B51</f>
        <v>44.89</v>
      </c>
      <c r="C63" s="42">
        <f>C51</f>
        <v>44.89</v>
      </c>
      <c r="D63" s="42">
        <f>D51</f>
        <v>44.89</v>
      </c>
      <c r="E63" s="42">
        <f>E51</f>
        <v>0</v>
      </c>
      <c r="F63">
        <f t="shared" si="29"/>
        <v>0</v>
      </c>
      <c r="G63" s="27">
        <f>G51</f>
        <v>0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28"/>
      <c r="AG63" s="30"/>
    </row>
    <row r="64" spans="1:33" ht="18.75" x14ac:dyDescent="0.3">
      <c r="A64" s="48" t="s">
        <v>39</v>
      </c>
      <c r="B64" s="42">
        <f>B41</f>
        <v>1357</v>
      </c>
      <c r="C64" s="42">
        <f>C41</f>
        <v>1357</v>
      </c>
      <c r="D64" s="42">
        <f>D41</f>
        <v>1357</v>
      </c>
      <c r="E64" s="42">
        <f>E41</f>
        <v>1357</v>
      </c>
      <c r="F64" s="27">
        <f t="shared" si="29"/>
        <v>100</v>
      </c>
      <c r="G64" s="26">
        <f>E64/C64*100</f>
        <v>100</v>
      </c>
      <c r="H64" s="42">
        <f>H41</f>
        <v>0</v>
      </c>
      <c r="I64" s="42">
        <f t="shared" ref="I64:AE64" si="34">I41</f>
        <v>0</v>
      </c>
      <c r="J64" s="42">
        <f t="shared" si="34"/>
        <v>1357</v>
      </c>
      <c r="K64" s="42">
        <f t="shared" si="34"/>
        <v>1357</v>
      </c>
      <c r="L64" s="42">
        <f t="shared" si="34"/>
        <v>0</v>
      </c>
      <c r="M64" s="42">
        <f t="shared" si="34"/>
        <v>0</v>
      </c>
      <c r="N64" s="42">
        <f t="shared" si="34"/>
        <v>0</v>
      </c>
      <c r="O64" s="42">
        <f t="shared" si="34"/>
        <v>0</v>
      </c>
      <c r="P64" s="42">
        <f t="shared" si="34"/>
        <v>0</v>
      </c>
      <c r="Q64" s="42">
        <f t="shared" si="34"/>
        <v>0</v>
      </c>
      <c r="R64" s="42">
        <f t="shared" si="34"/>
        <v>0</v>
      </c>
      <c r="S64" s="42">
        <f t="shared" si="34"/>
        <v>0</v>
      </c>
      <c r="T64" s="42">
        <f t="shared" si="34"/>
        <v>0</v>
      </c>
      <c r="U64" s="42">
        <f t="shared" si="34"/>
        <v>0</v>
      </c>
      <c r="V64" s="42">
        <f t="shared" si="34"/>
        <v>0</v>
      </c>
      <c r="W64" s="42">
        <f t="shared" si="34"/>
        <v>0</v>
      </c>
      <c r="X64" s="42">
        <f t="shared" si="34"/>
        <v>0</v>
      </c>
      <c r="Y64" s="42">
        <f t="shared" si="34"/>
        <v>0</v>
      </c>
      <c r="Z64" s="42">
        <f t="shared" si="34"/>
        <v>0</v>
      </c>
      <c r="AA64" s="42">
        <f t="shared" si="34"/>
        <v>0</v>
      </c>
      <c r="AB64" s="42">
        <f t="shared" si="34"/>
        <v>0</v>
      </c>
      <c r="AC64" s="42">
        <f t="shared" si="34"/>
        <v>0</v>
      </c>
      <c r="AD64" s="42">
        <f t="shared" si="34"/>
        <v>0</v>
      </c>
      <c r="AE64" s="42">
        <f t="shared" si="34"/>
        <v>0</v>
      </c>
      <c r="AF64" s="28"/>
      <c r="AG64" s="30">
        <f t="shared" si="7"/>
        <v>0</v>
      </c>
    </row>
    <row r="65" spans="1:33" ht="37.5" x14ac:dyDescent="0.3">
      <c r="A65" s="60" t="s">
        <v>49</v>
      </c>
      <c r="B65" s="42">
        <f>B66+B68+B67</f>
        <v>54166.340000000004</v>
      </c>
      <c r="C65" s="61">
        <f>C66+C68+C67</f>
        <v>46469.74</v>
      </c>
      <c r="D65" s="61">
        <f>D66+D68+D67</f>
        <v>46519.98</v>
      </c>
      <c r="E65" s="61">
        <f>E66+E68+E67</f>
        <v>15735.86</v>
      </c>
      <c r="F65" s="27">
        <f t="shared" si="29"/>
        <v>29.050993661377156</v>
      </c>
      <c r="G65" s="26">
        <f>E65/C65*100</f>
        <v>33.862595314714483</v>
      </c>
      <c r="H65" s="42">
        <f t="shared" ref="H65:AE65" si="35">H66+H68</f>
        <v>4101.82</v>
      </c>
      <c r="I65" s="42">
        <f t="shared" si="35"/>
        <v>2410.63</v>
      </c>
      <c r="J65" s="42">
        <f t="shared" si="35"/>
        <v>5194.4599999999991</v>
      </c>
      <c r="K65" s="42">
        <f t="shared" si="35"/>
        <v>5706.96</v>
      </c>
      <c r="L65" s="42">
        <f t="shared" si="35"/>
        <v>4100.41</v>
      </c>
      <c r="M65" s="42">
        <f t="shared" si="35"/>
        <v>3858.1200000000003</v>
      </c>
      <c r="N65" s="42">
        <f t="shared" si="35"/>
        <v>4327.4800000000005</v>
      </c>
      <c r="O65" s="42">
        <f t="shared" si="35"/>
        <v>3715.26</v>
      </c>
      <c r="P65" s="42">
        <f t="shared" si="35"/>
        <v>4079.84</v>
      </c>
      <c r="Q65" s="42">
        <f t="shared" si="35"/>
        <v>0</v>
      </c>
      <c r="R65" s="42">
        <f t="shared" si="35"/>
        <v>4120.62</v>
      </c>
      <c r="S65" s="42">
        <f t="shared" si="35"/>
        <v>0</v>
      </c>
      <c r="T65" s="42">
        <f t="shared" si="35"/>
        <v>6608.02</v>
      </c>
      <c r="U65" s="42">
        <f t="shared" si="35"/>
        <v>0</v>
      </c>
      <c r="V65" s="42">
        <f t="shared" si="35"/>
        <v>4330.72</v>
      </c>
      <c r="W65" s="42">
        <f t="shared" si="35"/>
        <v>0</v>
      </c>
      <c r="X65" s="42">
        <f t="shared" si="35"/>
        <v>4283.18</v>
      </c>
      <c r="Y65" s="42">
        <f t="shared" si="35"/>
        <v>0</v>
      </c>
      <c r="Z65" s="42">
        <f t="shared" si="35"/>
        <v>5328.5400000000009</v>
      </c>
      <c r="AA65" s="42">
        <f t="shared" si="35"/>
        <v>0</v>
      </c>
      <c r="AB65" s="42">
        <f t="shared" si="35"/>
        <v>4086.47</v>
      </c>
      <c r="AC65" s="42">
        <f t="shared" si="35"/>
        <v>0</v>
      </c>
      <c r="AD65" s="42">
        <f t="shared" si="35"/>
        <v>3559.89</v>
      </c>
      <c r="AE65" s="42">
        <f t="shared" si="35"/>
        <v>0</v>
      </c>
      <c r="AF65" s="28"/>
      <c r="AG65" s="30">
        <f t="shared" si="7"/>
        <v>30733.879999999997</v>
      </c>
    </row>
    <row r="66" spans="1:33" ht="18.75" x14ac:dyDescent="0.3">
      <c r="A66" s="54" t="s">
        <v>29</v>
      </c>
      <c r="B66" s="42">
        <f>B62</f>
        <v>52764.450000000004</v>
      </c>
      <c r="C66" s="42">
        <f>C62</f>
        <v>45067.85</v>
      </c>
      <c r="D66" s="42">
        <f>D62</f>
        <v>45118.090000000004</v>
      </c>
      <c r="E66" s="42">
        <f>E62</f>
        <v>14333.970000000001</v>
      </c>
      <c r="F66" s="27">
        <f t="shared" si="29"/>
        <v>27.165961172721403</v>
      </c>
      <c r="G66" s="26">
        <f>E66/C66*100</f>
        <v>31.805311325035479</v>
      </c>
      <c r="H66" s="42">
        <f t="shared" ref="H66:AE66" si="36">H62</f>
        <v>4101.82</v>
      </c>
      <c r="I66" s="42">
        <f t="shared" si="36"/>
        <v>2410.63</v>
      </c>
      <c r="J66" s="42">
        <f t="shared" si="36"/>
        <v>3837.4599999999996</v>
      </c>
      <c r="K66" s="42">
        <f t="shared" si="36"/>
        <v>4349.96</v>
      </c>
      <c r="L66" s="42">
        <f t="shared" si="36"/>
        <v>4100.41</v>
      </c>
      <c r="M66" s="42">
        <f t="shared" si="36"/>
        <v>3858.1200000000003</v>
      </c>
      <c r="N66" s="42">
        <f t="shared" si="36"/>
        <v>4327.4800000000005</v>
      </c>
      <c r="O66" s="42">
        <f t="shared" si="36"/>
        <v>3715.26</v>
      </c>
      <c r="P66" s="42">
        <f t="shared" si="36"/>
        <v>4079.84</v>
      </c>
      <c r="Q66" s="42">
        <f t="shared" si="36"/>
        <v>0</v>
      </c>
      <c r="R66" s="42">
        <f t="shared" si="36"/>
        <v>4120.62</v>
      </c>
      <c r="S66" s="42">
        <f t="shared" si="36"/>
        <v>0</v>
      </c>
      <c r="T66" s="42">
        <f t="shared" si="36"/>
        <v>6608.02</v>
      </c>
      <c r="U66" s="42">
        <f t="shared" si="36"/>
        <v>0</v>
      </c>
      <c r="V66" s="42">
        <f t="shared" si="36"/>
        <v>4330.72</v>
      </c>
      <c r="W66" s="42">
        <f t="shared" si="36"/>
        <v>0</v>
      </c>
      <c r="X66" s="42">
        <f t="shared" si="36"/>
        <v>4283.18</v>
      </c>
      <c r="Y66" s="42">
        <f t="shared" si="36"/>
        <v>0</v>
      </c>
      <c r="Z66" s="42">
        <f t="shared" si="36"/>
        <v>5328.5400000000009</v>
      </c>
      <c r="AA66" s="42">
        <f t="shared" si="36"/>
        <v>0</v>
      </c>
      <c r="AB66" s="42">
        <f t="shared" si="36"/>
        <v>4086.47</v>
      </c>
      <c r="AC66" s="42">
        <f t="shared" si="36"/>
        <v>0</v>
      </c>
      <c r="AD66" s="42">
        <f t="shared" si="36"/>
        <v>3559.89</v>
      </c>
      <c r="AE66" s="42">
        <f t="shared" si="36"/>
        <v>0</v>
      </c>
      <c r="AF66" s="28"/>
      <c r="AG66" s="30">
        <f t="shared" si="7"/>
        <v>30733.879999999997</v>
      </c>
    </row>
    <row r="67" spans="1:33" ht="18.75" x14ac:dyDescent="0.3">
      <c r="A67" s="62" t="s">
        <v>44</v>
      </c>
      <c r="B67" s="42">
        <v>44.89</v>
      </c>
      <c r="C67" s="42">
        <v>44.89</v>
      </c>
      <c r="D67" s="42">
        <v>44.89</v>
      </c>
      <c r="E67" s="42">
        <v>44.89</v>
      </c>
      <c r="F67" s="27">
        <v>100</v>
      </c>
      <c r="G67" s="63">
        <v>100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28"/>
      <c r="AG67" s="30"/>
    </row>
    <row r="68" spans="1:33" ht="18.75" x14ac:dyDescent="0.3">
      <c r="A68" s="48" t="s">
        <v>39</v>
      </c>
      <c r="B68" s="42">
        <f>B64</f>
        <v>1357</v>
      </c>
      <c r="C68" s="42">
        <f>C64</f>
        <v>1357</v>
      </c>
      <c r="D68" s="42">
        <f>D64</f>
        <v>1357</v>
      </c>
      <c r="E68" s="42">
        <f>E64</f>
        <v>1357</v>
      </c>
      <c r="F68" s="27">
        <f>E68/B68*100</f>
        <v>100</v>
      </c>
      <c r="G68" s="26">
        <f>E68/C68*100</f>
        <v>100</v>
      </c>
      <c r="H68" s="42">
        <f t="shared" ref="H68:AE68" si="37">H64</f>
        <v>0</v>
      </c>
      <c r="I68" s="42">
        <f t="shared" si="37"/>
        <v>0</v>
      </c>
      <c r="J68" s="42">
        <f t="shared" si="37"/>
        <v>1357</v>
      </c>
      <c r="K68" s="42">
        <f t="shared" si="37"/>
        <v>1357</v>
      </c>
      <c r="L68" s="42">
        <f t="shared" si="37"/>
        <v>0</v>
      </c>
      <c r="M68" s="42">
        <f t="shared" si="37"/>
        <v>0</v>
      </c>
      <c r="N68" s="42">
        <f t="shared" si="37"/>
        <v>0</v>
      </c>
      <c r="O68" s="42">
        <f t="shared" si="37"/>
        <v>0</v>
      </c>
      <c r="P68" s="42">
        <f t="shared" si="37"/>
        <v>0</v>
      </c>
      <c r="Q68" s="42">
        <f t="shared" si="37"/>
        <v>0</v>
      </c>
      <c r="R68" s="42">
        <f t="shared" si="37"/>
        <v>0</v>
      </c>
      <c r="S68" s="42">
        <f t="shared" si="37"/>
        <v>0</v>
      </c>
      <c r="T68" s="42">
        <f t="shared" si="37"/>
        <v>0</v>
      </c>
      <c r="U68" s="42">
        <f t="shared" si="37"/>
        <v>0</v>
      </c>
      <c r="V68" s="42">
        <f t="shared" si="37"/>
        <v>0</v>
      </c>
      <c r="W68" s="42">
        <f t="shared" si="37"/>
        <v>0</v>
      </c>
      <c r="X68" s="42">
        <f t="shared" si="37"/>
        <v>0</v>
      </c>
      <c r="Y68" s="42">
        <f t="shared" si="37"/>
        <v>0</v>
      </c>
      <c r="Z68" s="42">
        <f t="shared" si="37"/>
        <v>0</v>
      </c>
      <c r="AA68" s="42">
        <f t="shared" si="37"/>
        <v>0</v>
      </c>
      <c r="AB68" s="42">
        <f t="shared" si="37"/>
        <v>0</v>
      </c>
      <c r="AC68" s="42">
        <f t="shared" si="37"/>
        <v>0</v>
      </c>
      <c r="AD68" s="42">
        <f t="shared" si="37"/>
        <v>0</v>
      </c>
      <c r="AE68" s="42">
        <f t="shared" si="37"/>
        <v>0</v>
      </c>
      <c r="AF68" s="28"/>
      <c r="AG68" s="30">
        <f t="shared" si="7"/>
        <v>0</v>
      </c>
    </row>
    <row r="69" spans="1:33" ht="18.75" x14ac:dyDescent="0.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</row>
    <row r="71" spans="1:33" ht="37.5" x14ac:dyDescent="0.3">
      <c r="A71" s="64" t="s">
        <v>50</v>
      </c>
      <c r="B71" s="65"/>
      <c r="C71" s="65"/>
      <c r="D71" s="66" t="s">
        <v>51</v>
      </c>
    </row>
    <row r="72" spans="1:33" ht="18.75" x14ac:dyDescent="0.3">
      <c r="A72" s="64"/>
      <c r="B72" s="67" t="s">
        <v>52</v>
      </c>
      <c r="C72" s="67"/>
      <c r="D72" s="68"/>
    </row>
    <row r="73" spans="1:33" ht="37.5" x14ac:dyDescent="0.3">
      <c r="A73" s="69" t="s">
        <v>53</v>
      </c>
      <c r="B73" s="69"/>
      <c r="C73" s="69"/>
      <c r="D73" s="70"/>
    </row>
  </sheetData>
  <mergeCells count="21">
    <mergeCell ref="X3:Y4"/>
    <mergeCell ref="Z3:AA4"/>
    <mergeCell ref="AB3:AC4"/>
    <mergeCell ref="AD3:AE4"/>
    <mergeCell ref="AF3:AF5"/>
    <mergeCell ref="L3:M4"/>
    <mergeCell ref="N3:O4"/>
    <mergeCell ref="P3:Q4"/>
    <mergeCell ref="R3:S4"/>
    <mergeCell ref="T3:U4"/>
    <mergeCell ref="V3:W4"/>
    <mergeCell ref="A1:AF1"/>
    <mergeCell ref="A2:AE2"/>
    <mergeCell ref="A3:A4"/>
    <mergeCell ref="B3:B4"/>
    <mergeCell ref="C3:C4"/>
    <mergeCell ref="D3:D4"/>
    <mergeCell ref="E3:E4"/>
    <mergeCell ref="F3:G4"/>
    <mergeCell ref="H3:I4"/>
    <mergeCell ref="J3:K4"/>
  </mergeCells>
  <hyperlinks>
    <hyperlink ref="A2:AE2" location="Оглавление!A1" display=" &quot;Безопасность жизнедеятельности населения города Когалыма&quot;"/>
  </hyperlink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2024-11-29T07:12:39Z</dcterms:created>
  <dcterms:modified xsi:type="dcterms:W3CDTF">2024-11-29T07:20:55Z</dcterms:modified>
</cp:coreProperties>
</file>