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599"/>
  </bookViews>
  <sheets>
    <sheet name="01.11.2023." sheetId="4" r:id="rId1"/>
  </sheets>
  <calcPr calcId="162913"/>
</workbook>
</file>

<file path=xl/calcChain.xml><?xml version="1.0" encoding="utf-8"?>
<calcChain xmlns="http://schemas.openxmlformats.org/spreadsheetml/2006/main">
  <c r="C113" i="4" l="1"/>
  <c r="C112" i="4"/>
  <c r="C111" i="4"/>
  <c r="C110" i="4"/>
  <c r="C109" i="4"/>
  <c r="C106" i="4"/>
  <c r="C105" i="4"/>
  <c r="C104" i="4"/>
  <c r="C103" i="4"/>
  <c r="C102" i="4"/>
  <c r="C97" i="4"/>
  <c r="C95" i="4"/>
  <c r="C96" i="4"/>
  <c r="C98" i="4"/>
  <c r="C99" i="4"/>
  <c r="C85" i="4"/>
  <c r="C84" i="4"/>
  <c r="C83" i="4"/>
  <c r="C82" i="4"/>
  <c r="C81" i="4"/>
  <c r="C86" i="4"/>
  <c r="C92" i="4"/>
  <c r="C91" i="4"/>
  <c r="C90" i="4"/>
  <c r="C89" i="4"/>
  <c r="C88" i="4"/>
  <c r="D78" i="4"/>
  <c r="C78" i="4"/>
  <c r="C74" i="4"/>
  <c r="C75" i="4"/>
  <c r="C76" i="4"/>
  <c r="C77" i="4"/>
  <c r="C71" i="4"/>
  <c r="C70" i="4"/>
  <c r="C69" i="4"/>
  <c r="C68" i="4"/>
  <c r="C67" i="4"/>
  <c r="C64" i="4"/>
  <c r="C63" i="4"/>
  <c r="C62" i="4"/>
  <c r="C61" i="4"/>
  <c r="C60" i="4"/>
  <c r="C57" i="4"/>
  <c r="C56" i="4"/>
  <c r="C55" i="4"/>
  <c r="C54" i="4"/>
  <c r="C53" i="4"/>
  <c r="C50" i="4"/>
  <c r="C49" i="4"/>
  <c r="C48" i="4"/>
  <c r="C47" i="4"/>
  <c r="C46" i="4"/>
  <c r="C43" i="4"/>
  <c r="C42" i="4"/>
  <c r="C41" i="4"/>
  <c r="C40" i="4"/>
  <c r="C39" i="4"/>
  <c r="C32" i="4" s="1"/>
  <c r="D76" i="4" l="1"/>
  <c r="B90" i="4"/>
  <c r="AD107" i="4" l="1"/>
  <c r="V76" i="4" l="1"/>
  <c r="AE107" i="4" l="1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AD76" i="4"/>
  <c r="B111" i="4"/>
  <c r="B107" i="4" s="1"/>
  <c r="E113" i="4"/>
  <c r="D113" i="4" s="1"/>
  <c r="B113" i="4"/>
  <c r="F113" i="4" s="1"/>
  <c r="E112" i="4"/>
  <c r="D112" i="4" s="1"/>
  <c r="B112" i="4"/>
  <c r="E111" i="4"/>
  <c r="E110" i="4"/>
  <c r="D110" i="4"/>
  <c r="B110" i="4"/>
  <c r="E109" i="4"/>
  <c r="G109" i="4"/>
  <c r="B109" i="4"/>
  <c r="F109" i="4" s="1"/>
  <c r="T79" i="4"/>
  <c r="B92" i="4"/>
  <c r="F111" i="4" l="1"/>
  <c r="G110" i="4"/>
  <c r="G113" i="4"/>
  <c r="C107" i="4"/>
  <c r="D111" i="4"/>
  <c r="E107" i="4"/>
  <c r="G111" i="4"/>
  <c r="F107" i="4"/>
  <c r="D109" i="4"/>
  <c r="F110" i="4"/>
  <c r="F112" i="4"/>
  <c r="G112" i="4"/>
  <c r="V65" i="4"/>
  <c r="D107" i="4" l="1"/>
  <c r="G107" i="4"/>
  <c r="B69" i="4"/>
  <c r="D69" i="4"/>
  <c r="E69" i="4"/>
  <c r="I74" i="4" l="1"/>
  <c r="I116" i="4" s="1"/>
  <c r="J74" i="4"/>
  <c r="K74" i="4"/>
  <c r="K116" i="4" s="1"/>
  <c r="L74" i="4"/>
  <c r="L116" i="4" s="1"/>
  <c r="M74" i="4"/>
  <c r="M116" i="4" s="1"/>
  <c r="N74" i="4"/>
  <c r="N116" i="4" s="1"/>
  <c r="O74" i="4"/>
  <c r="O116" i="4" s="1"/>
  <c r="P74" i="4"/>
  <c r="P116" i="4" s="1"/>
  <c r="Q74" i="4"/>
  <c r="Q116" i="4" s="1"/>
  <c r="R74" i="4"/>
  <c r="R116" i="4" s="1"/>
  <c r="S74" i="4"/>
  <c r="S116" i="4" s="1"/>
  <c r="T74" i="4"/>
  <c r="U74" i="4"/>
  <c r="U116" i="4" s="1"/>
  <c r="V74" i="4"/>
  <c r="W74" i="4"/>
  <c r="W116" i="4" s="1"/>
  <c r="X74" i="4"/>
  <c r="X116" i="4" s="1"/>
  <c r="Y74" i="4"/>
  <c r="Y116" i="4" s="1"/>
  <c r="Z74" i="4"/>
  <c r="Z116" i="4" s="1"/>
  <c r="AA74" i="4"/>
  <c r="AA116" i="4" s="1"/>
  <c r="AB74" i="4"/>
  <c r="AB116" i="4" s="1"/>
  <c r="AC74" i="4"/>
  <c r="AC116" i="4" s="1"/>
  <c r="AD74" i="4"/>
  <c r="AD116" i="4" s="1"/>
  <c r="AE74" i="4"/>
  <c r="AE116" i="4" s="1"/>
  <c r="I75" i="4"/>
  <c r="I117" i="4" s="1"/>
  <c r="J75" i="4"/>
  <c r="J117" i="4" s="1"/>
  <c r="K75" i="4"/>
  <c r="K117" i="4" s="1"/>
  <c r="L75" i="4"/>
  <c r="L117" i="4" s="1"/>
  <c r="M75" i="4"/>
  <c r="N75" i="4"/>
  <c r="N117" i="4" s="1"/>
  <c r="O75" i="4"/>
  <c r="O117" i="4" s="1"/>
  <c r="P75" i="4"/>
  <c r="P117" i="4" s="1"/>
  <c r="Q75" i="4"/>
  <c r="R75" i="4"/>
  <c r="R117" i="4" s="1"/>
  <c r="S75" i="4"/>
  <c r="S117" i="4" s="1"/>
  <c r="T75" i="4"/>
  <c r="T117" i="4" s="1"/>
  <c r="U75" i="4"/>
  <c r="U117" i="4" s="1"/>
  <c r="V75" i="4"/>
  <c r="V117" i="4" s="1"/>
  <c r="W75" i="4"/>
  <c r="W117" i="4" s="1"/>
  <c r="X75" i="4"/>
  <c r="Y75" i="4"/>
  <c r="Y117" i="4" s="1"/>
  <c r="Z75" i="4"/>
  <c r="Z117" i="4" s="1"/>
  <c r="AA75" i="4"/>
  <c r="AA117" i="4" s="1"/>
  <c r="AB75" i="4"/>
  <c r="AB117" i="4" s="1"/>
  <c r="AC75" i="4"/>
  <c r="AD75" i="4"/>
  <c r="AD117" i="4" s="1"/>
  <c r="AE75" i="4"/>
  <c r="AE117" i="4" s="1"/>
  <c r="I76" i="4"/>
  <c r="I118" i="4" s="1"/>
  <c r="J76" i="4"/>
  <c r="K76" i="4"/>
  <c r="K118" i="4" s="1"/>
  <c r="L76" i="4"/>
  <c r="L118" i="4" s="1"/>
  <c r="M76" i="4"/>
  <c r="M118" i="4" s="1"/>
  <c r="N76" i="4"/>
  <c r="O76" i="4"/>
  <c r="O118" i="4" s="1"/>
  <c r="P76" i="4"/>
  <c r="P118" i="4" s="1"/>
  <c r="Q76" i="4"/>
  <c r="Q118" i="4" s="1"/>
  <c r="R76" i="4"/>
  <c r="R118" i="4" s="1"/>
  <c r="S76" i="4"/>
  <c r="S118" i="4" s="1"/>
  <c r="T76" i="4"/>
  <c r="U76" i="4"/>
  <c r="U118" i="4" s="1"/>
  <c r="V118" i="4"/>
  <c r="W76" i="4"/>
  <c r="W118" i="4" s="1"/>
  <c r="X76" i="4"/>
  <c r="X118" i="4" s="1"/>
  <c r="Y76" i="4"/>
  <c r="Y118" i="4" s="1"/>
  <c r="Z76" i="4"/>
  <c r="Z118" i="4" s="1"/>
  <c r="AA76" i="4"/>
  <c r="AA118" i="4" s="1"/>
  <c r="AB76" i="4"/>
  <c r="AC76" i="4"/>
  <c r="AC118" i="4" s="1"/>
  <c r="AD118" i="4"/>
  <c r="AE76" i="4"/>
  <c r="AE118" i="4" s="1"/>
  <c r="I77" i="4"/>
  <c r="I119" i="4" s="1"/>
  <c r="J77" i="4"/>
  <c r="K77" i="4"/>
  <c r="K119" i="4" s="1"/>
  <c r="L77" i="4"/>
  <c r="L119" i="4" s="1"/>
  <c r="M77" i="4"/>
  <c r="M119" i="4" s="1"/>
  <c r="N77" i="4"/>
  <c r="N119" i="4" s="1"/>
  <c r="O77" i="4"/>
  <c r="O119" i="4" s="1"/>
  <c r="P77" i="4"/>
  <c r="P119" i="4" s="1"/>
  <c r="Q77" i="4"/>
  <c r="Q119" i="4" s="1"/>
  <c r="R77" i="4"/>
  <c r="R119" i="4" s="1"/>
  <c r="S77" i="4"/>
  <c r="S119" i="4" s="1"/>
  <c r="T77" i="4"/>
  <c r="T119" i="4" s="1"/>
  <c r="U77" i="4"/>
  <c r="U119" i="4" s="1"/>
  <c r="V77" i="4"/>
  <c r="V119" i="4" s="1"/>
  <c r="W77" i="4"/>
  <c r="W119" i="4" s="1"/>
  <c r="X77" i="4"/>
  <c r="X119" i="4" s="1"/>
  <c r="Y77" i="4"/>
  <c r="Y119" i="4" s="1"/>
  <c r="Z77" i="4"/>
  <c r="Z119" i="4" s="1"/>
  <c r="AA77" i="4"/>
  <c r="AA119" i="4" s="1"/>
  <c r="AB77" i="4"/>
  <c r="AB119" i="4" s="1"/>
  <c r="AC77" i="4"/>
  <c r="AC119" i="4" s="1"/>
  <c r="AD77" i="4"/>
  <c r="AD119" i="4" s="1"/>
  <c r="AE77" i="4"/>
  <c r="AE119" i="4" s="1"/>
  <c r="I78" i="4"/>
  <c r="I120" i="4" s="1"/>
  <c r="J78" i="4"/>
  <c r="K78" i="4"/>
  <c r="K120" i="4" s="1"/>
  <c r="L120" i="4"/>
  <c r="M78" i="4"/>
  <c r="M120" i="4" s="1"/>
  <c r="N78" i="4"/>
  <c r="N120" i="4" s="1"/>
  <c r="O120" i="4"/>
  <c r="P78" i="4"/>
  <c r="P120" i="4" s="1"/>
  <c r="Q78" i="4"/>
  <c r="Q120" i="4" s="1"/>
  <c r="R120" i="4"/>
  <c r="S78" i="4"/>
  <c r="S120" i="4" s="1"/>
  <c r="T78" i="4"/>
  <c r="U78" i="4"/>
  <c r="U120" i="4" s="1"/>
  <c r="V78" i="4"/>
  <c r="V120" i="4" s="1"/>
  <c r="W78" i="4"/>
  <c r="W120" i="4" s="1"/>
  <c r="X78" i="4"/>
  <c r="X120" i="4" s="1"/>
  <c r="Y78" i="4"/>
  <c r="Y120" i="4" s="1"/>
  <c r="Z78" i="4"/>
  <c r="Z120" i="4" s="1"/>
  <c r="AA78" i="4"/>
  <c r="AA120" i="4" s="1"/>
  <c r="AB78" i="4"/>
  <c r="AB120" i="4" s="1"/>
  <c r="AC78" i="4"/>
  <c r="AC120" i="4" s="1"/>
  <c r="AD78" i="4"/>
  <c r="AD120" i="4" s="1"/>
  <c r="AE78" i="4"/>
  <c r="AE120" i="4" s="1"/>
  <c r="H75" i="4"/>
  <c r="H76" i="4"/>
  <c r="H77" i="4"/>
  <c r="H78" i="4"/>
  <c r="H120" i="4" s="1"/>
  <c r="H74" i="4"/>
  <c r="B67" i="4"/>
  <c r="B68" i="4"/>
  <c r="B70" i="4"/>
  <c r="B71" i="4"/>
  <c r="B81" i="4"/>
  <c r="B82" i="4"/>
  <c r="B84" i="4"/>
  <c r="B85" i="4"/>
  <c r="B88" i="4"/>
  <c r="B89" i="4"/>
  <c r="B91" i="4"/>
  <c r="B95" i="4"/>
  <c r="D95" i="4"/>
  <c r="B96" i="4"/>
  <c r="B97" i="4"/>
  <c r="B98" i="4"/>
  <c r="B99" i="4"/>
  <c r="B102" i="4"/>
  <c r="D102" i="4"/>
  <c r="B103" i="4"/>
  <c r="D103" i="4"/>
  <c r="B104" i="4"/>
  <c r="B105" i="4"/>
  <c r="B106" i="4"/>
  <c r="F106" i="4" s="1"/>
  <c r="D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W65" i="4"/>
  <c r="X65" i="4"/>
  <c r="Y65" i="4"/>
  <c r="Z65" i="4"/>
  <c r="AA65" i="4"/>
  <c r="AB65" i="4"/>
  <c r="AC65" i="4"/>
  <c r="AD65" i="4"/>
  <c r="AE65" i="4"/>
  <c r="E67" i="4"/>
  <c r="F67" i="4" s="1"/>
  <c r="E68" i="4"/>
  <c r="G69" i="4"/>
  <c r="E70" i="4"/>
  <c r="E71" i="4"/>
  <c r="H79" i="4"/>
  <c r="I79" i="4"/>
  <c r="J79" i="4"/>
  <c r="K79" i="4"/>
  <c r="L79" i="4"/>
  <c r="M79" i="4"/>
  <c r="N79" i="4"/>
  <c r="O79" i="4"/>
  <c r="P79" i="4"/>
  <c r="Q79" i="4"/>
  <c r="R79" i="4"/>
  <c r="S79" i="4"/>
  <c r="U79" i="4"/>
  <c r="V79" i="4"/>
  <c r="W79" i="4"/>
  <c r="X79" i="4"/>
  <c r="Y79" i="4"/>
  <c r="Z79" i="4"/>
  <c r="AA79" i="4"/>
  <c r="AB79" i="4"/>
  <c r="AC79" i="4"/>
  <c r="AD79" i="4"/>
  <c r="AE79" i="4"/>
  <c r="E81" i="4"/>
  <c r="E82" i="4"/>
  <c r="E75" i="4" s="1"/>
  <c r="E83" i="4"/>
  <c r="D83" i="4" s="1"/>
  <c r="D79" i="4" s="1"/>
  <c r="E84" i="4"/>
  <c r="E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E88" i="4"/>
  <c r="E89" i="4"/>
  <c r="D89" i="4" s="1"/>
  <c r="E90" i="4"/>
  <c r="D90" i="4" s="1"/>
  <c r="E91" i="4"/>
  <c r="D91" i="4" s="1"/>
  <c r="E92" i="4"/>
  <c r="F92" i="4" s="1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E95" i="4"/>
  <c r="F95" i="4" s="1"/>
  <c r="G95" i="4"/>
  <c r="E96" i="4"/>
  <c r="E97" i="4"/>
  <c r="E98" i="4"/>
  <c r="F98" i="4" s="1"/>
  <c r="E99" i="4"/>
  <c r="D99" i="4" s="1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E102" i="4"/>
  <c r="G102" i="4" s="1"/>
  <c r="E103" i="4"/>
  <c r="E100" i="4" s="1"/>
  <c r="E104" i="4"/>
  <c r="D104" i="4" s="1"/>
  <c r="F104" i="4"/>
  <c r="E105" i="4"/>
  <c r="D105" i="4" s="1"/>
  <c r="F105" i="4"/>
  <c r="E106" i="4"/>
  <c r="E57" i="4"/>
  <c r="B57" i="4"/>
  <c r="A57" i="4"/>
  <c r="E56" i="4"/>
  <c r="D56" i="4" s="1"/>
  <c r="B56" i="4"/>
  <c r="A56" i="4"/>
  <c r="E55" i="4"/>
  <c r="D55" i="4" s="1"/>
  <c r="B55" i="4"/>
  <c r="A55" i="4"/>
  <c r="E54" i="4"/>
  <c r="D54" i="4"/>
  <c r="B54" i="4"/>
  <c r="A54" i="4"/>
  <c r="E53" i="4"/>
  <c r="D53" i="4"/>
  <c r="B53" i="4"/>
  <c r="A53" i="4"/>
  <c r="A52" i="4"/>
  <c r="AE51" i="4"/>
  <c r="AD51" i="4"/>
  <c r="AC51" i="4"/>
  <c r="AB51" i="4"/>
  <c r="AA51" i="4"/>
  <c r="Z51" i="4"/>
  <c r="Y51" i="4"/>
  <c r="X51" i="4"/>
  <c r="W51" i="4"/>
  <c r="V51" i="4"/>
  <c r="U51" i="4"/>
  <c r="T51" i="4"/>
  <c r="T48" i="4" s="1"/>
  <c r="S51" i="4"/>
  <c r="R51" i="4"/>
  <c r="Q51" i="4"/>
  <c r="P51" i="4"/>
  <c r="O51" i="4"/>
  <c r="N51" i="4"/>
  <c r="M51" i="4"/>
  <c r="L51" i="4"/>
  <c r="K51" i="4"/>
  <c r="J51" i="4"/>
  <c r="I51" i="4"/>
  <c r="H51" i="4"/>
  <c r="E50" i="4"/>
  <c r="B50" i="4"/>
  <c r="E49" i="4"/>
  <c r="B49" i="4"/>
  <c r="E48" i="4"/>
  <c r="E47" i="4"/>
  <c r="D47" i="4" s="1"/>
  <c r="B47" i="4"/>
  <c r="E46" i="4"/>
  <c r="B46" i="4"/>
  <c r="AE44" i="4"/>
  <c r="AD44" i="4"/>
  <c r="AC44" i="4"/>
  <c r="AB44" i="4"/>
  <c r="AA44" i="4"/>
  <c r="Z44" i="4"/>
  <c r="Y44" i="4"/>
  <c r="X44" i="4"/>
  <c r="W44" i="4"/>
  <c r="V44" i="4"/>
  <c r="U44" i="4"/>
  <c r="S44" i="4"/>
  <c r="R44" i="4"/>
  <c r="Q44" i="4"/>
  <c r="P44" i="4"/>
  <c r="O44" i="4"/>
  <c r="N44" i="4"/>
  <c r="M44" i="4"/>
  <c r="L44" i="4"/>
  <c r="K44" i="4"/>
  <c r="J44" i="4"/>
  <c r="I44" i="4"/>
  <c r="H44" i="4"/>
  <c r="E43" i="4"/>
  <c r="B43" i="4"/>
  <c r="E42" i="4"/>
  <c r="B42" i="4"/>
  <c r="E41" i="4"/>
  <c r="B41" i="4"/>
  <c r="E40" i="4"/>
  <c r="B40" i="4"/>
  <c r="E39" i="4"/>
  <c r="B39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D37" i="4"/>
  <c r="AE36" i="4"/>
  <c r="AE64" i="4" s="1"/>
  <c r="AD36" i="4"/>
  <c r="AD64" i="4" s="1"/>
  <c r="AC36" i="4"/>
  <c r="AC64" i="4" s="1"/>
  <c r="AB36" i="4"/>
  <c r="AB64" i="4" s="1"/>
  <c r="AA36" i="4"/>
  <c r="AA64" i="4" s="1"/>
  <c r="Z36" i="4"/>
  <c r="Z64" i="4" s="1"/>
  <c r="Y36" i="4"/>
  <c r="Y64" i="4" s="1"/>
  <c r="X36" i="4"/>
  <c r="X64" i="4" s="1"/>
  <c r="W36" i="4"/>
  <c r="W64" i="4" s="1"/>
  <c r="V36" i="4"/>
  <c r="V64" i="4" s="1"/>
  <c r="U36" i="4"/>
  <c r="U64" i="4" s="1"/>
  <c r="T36" i="4"/>
  <c r="T64" i="4" s="1"/>
  <c r="S36" i="4"/>
  <c r="S64" i="4" s="1"/>
  <c r="R36" i="4"/>
  <c r="R64" i="4" s="1"/>
  <c r="Q36" i="4"/>
  <c r="Q64" i="4" s="1"/>
  <c r="P36" i="4"/>
  <c r="P64" i="4" s="1"/>
  <c r="O36" i="4"/>
  <c r="O64" i="4" s="1"/>
  <c r="N36" i="4"/>
  <c r="N64" i="4" s="1"/>
  <c r="M36" i="4"/>
  <c r="M64" i="4" s="1"/>
  <c r="L36" i="4"/>
  <c r="L64" i="4" s="1"/>
  <c r="K36" i="4"/>
  <c r="K64" i="4" s="1"/>
  <c r="J36" i="4"/>
  <c r="J64" i="4" s="1"/>
  <c r="I36" i="4"/>
  <c r="I64" i="4" s="1"/>
  <c r="H36" i="4"/>
  <c r="AE35" i="4"/>
  <c r="AE63" i="4" s="1"/>
  <c r="AD35" i="4"/>
  <c r="AD63" i="4" s="1"/>
  <c r="AC35" i="4"/>
  <c r="AC63" i="4" s="1"/>
  <c r="AB35" i="4"/>
  <c r="AB63" i="4" s="1"/>
  <c r="AA35" i="4"/>
  <c r="AA63" i="4" s="1"/>
  <c r="Z35" i="4"/>
  <c r="Z63" i="4" s="1"/>
  <c r="Y35" i="4"/>
  <c r="Y63" i="4" s="1"/>
  <c r="X35" i="4"/>
  <c r="X63" i="4" s="1"/>
  <c r="W35" i="4"/>
  <c r="W63" i="4" s="1"/>
  <c r="V35" i="4"/>
  <c r="V63" i="4" s="1"/>
  <c r="U35" i="4"/>
  <c r="U63" i="4" s="1"/>
  <c r="T35" i="4"/>
  <c r="T63" i="4" s="1"/>
  <c r="S35" i="4"/>
  <c r="S63" i="4" s="1"/>
  <c r="R35" i="4"/>
  <c r="R63" i="4" s="1"/>
  <c r="Q35" i="4"/>
  <c r="Q63" i="4" s="1"/>
  <c r="P35" i="4"/>
  <c r="P63" i="4" s="1"/>
  <c r="O35" i="4"/>
  <c r="O63" i="4" s="1"/>
  <c r="N35" i="4"/>
  <c r="N63" i="4" s="1"/>
  <c r="M35" i="4"/>
  <c r="M63" i="4" s="1"/>
  <c r="L35" i="4"/>
  <c r="L63" i="4" s="1"/>
  <c r="K35" i="4"/>
  <c r="K63" i="4" s="1"/>
  <c r="J35" i="4"/>
  <c r="J63" i="4" s="1"/>
  <c r="I35" i="4"/>
  <c r="I63" i="4" s="1"/>
  <c r="H35" i="4"/>
  <c r="H63" i="4" s="1"/>
  <c r="AE34" i="4"/>
  <c r="AE62" i="4" s="1"/>
  <c r="AD34" i="4"/>
  <c r="AD62" i="4" s="1"/>
  <c r="AC34" i="4"/>
  <c r="AC62" i="4" s="1"/>
  <c r="AB34" i="4"/>
  <c r="AB62" i="4" s="1"/>
  <c r="AA34" i="4"/>
  <c r="AA62" i="4" s="1"/>
  <c r="Z34" i="4"/>
  <c r="Z62" i="4" s="1"/>
  <c r="Y34" i="4"/>
  <c r="Y62" i="4" s="1"/>
  <c r="X34" i="4"/>
  <c r="X62" i="4" s="1"/>
  <c r="W34" i="4"/>
  <c r="W62" i="4" s="1"/>
  <c r="V34" i="4"/>
  <c r="V62" i="4" s="1"/>
  <c r="U34" i="4"/>
  <c r="U62" i="4" s="1"/>
  <c r="S34" i="4"/>
  <c r="S62" i="4" s="1"/>
  <c r="R34" i="4"/>
  <c r="R62" i="4" s="1"/>
  <c r="Q34" i="4"/>
  <c r="Q62" i="4" s="1"/>
  <c r="P34" i="4"/>
  <c r="P62" i="4" s="1"/>
  <c r="O34" i="4"/>
  <c r="O62" i="4" s="1"/>
  <c r="N34" i="4"/>
  <c r="N62" i="4" s="1"/>
  <c r="M34" i="4"/>
  <c r="M62" i="4" s="1"/>
  <c r="L34" i="4"/>
  <c r="L62" i="4" s="1"/>
  <c r="K34" i="4"/>
  <c r="K62" i="4" s="1"/>
  <c r="J34" i="4"/>
  <c r="J62" i="4" s="1"/>
  <c r="I34" i="4"/>
  <c r="I62" i="4" s="1"/>
  <c r="H34" i="4"/>
  <c r="AE33" i="4"/>
  <c r="AE61" i="4" s="1"/>
  <c r="AD33" i="4"/>
  <c r="AD61" i="4" s="1"/>
  <c r="AC33" i="4"/>
  <c r="AC61" i="4" s="1"/>
  <c r="AB33" i="4"/>
  <c r="AB61" i="4" s="1"/>
  <c r="AA33" i="4"/>
  <c r="AA61" i="4" s="1"/>
  <c r="Z33" i="4"/>
  <c r="Z61" i="4" s="1"/>
  <c r="Y33" i="4"/>
  <c r="Y61" i="4" s="1"/>
  <c r="X33" i="4"/>
  <c r="X61" i="4" s="1"/>
  <c r="W33" i="4"/>
  <c r="W61" i="4" s="1"/>
  <c r="V33" i="4"/>
  <c r="V61" i="4" s="1"/>
  <c r="U33" i="4"/>
  <c r="U61" i="4" s="1"/>
  <c r="T33" i="4"/>
  <c r="T61" i="4" s="1"/>
  <c r="S33" i="4"/>
  <c r="S61" i="4" s="1"/>
  <c r="R33" i="4"/>
  <c r="R61" i="4" s="1"/>
  <c r="Q33" i="4"/>
  <c r="Q61" i="4" s="1"/>
  <c r="P33" i="4"/>
  <c r="P61" i="4" s="1"/>
  <c r="O33" i="4"/>
  <c r="O61" i="4" s="1"/>
  <c r="N33" i="4"/>
  <c r="N61" i="4" s="1"/>
  <c r="M33" i="4"/>
  <c r="M61" i="4" s="1"/>
  <c r="L33" i="4"/>
  <c r="L61" i="4" s="1"/>
  <c r="K33" i="4"/>
  <c r="K61" i="4" s="1"/>
  <c r="J33" i="4"/>
  <c r="J61" i="4" s="1"/>
  <c r="I33" i="4"/>
  <c r="I61" i="4" s="1"/>
  <c r="H33" i="4"/>
  <c r="H61" i="4" s="1"/>
  <c r="AE32" i="4"/>
  <c r="AE60" i="4" s="1"/>
  <c r="AD32" i="4"/>
  <c r="AD60" i="4" s="1"/>
  <c r="AC32" i="4"/>
  <c r="AC60" i="4" s="1"/>
  <c r="AB32" i="4"/>
  <c r="AA32" i="4"/>
  <c r="AA60" i="4" s="1"/>
  <c r="Z32" i="4"/>
  <c r="Z60" i="4" s="1"/>
  <c r="Y32" i="4"/>
  <c r="Y60" i="4" s="1"/>
  <c r="X32" i="4"/>
  <c r="W32" i="4"/>
  <c r="W60" i="4" s="1"/>
  <c r="V32" i="4"/>
  <c r="V60" i="4" s="1"/>
  <c r="U32" i="4"/>
  <c r="U60" i="4" s="1"/>
  <c r="T32" i="4"/>
  <c r="S32" i="4"/>
  <c r="S60" i="4" s="1"/>
  <c r="R32" i="4"/>
  <c r="R60" i="4" s="1"/>
  <c r="Q32" i="4"/>
  <c r="Q60" i="4" s="1"/>
  <c r="P32" i="4"/>
  <c r="O32" i="4"/>
  <c r="O60" i="4" s="1"/>
  <c r="N32" i="4"/>
  <c r="N60" i="4" s="1"/>
  <c r="M32" i="4"/>
  <c r="M60" i="4" s="1"/>
  <c r="L32" i="4"/>
  <c r="K32" i="4"/>
  <c r="K60" i="4" s="1"/>
  <c r="J32" i="4"/>
  <c r="J60" i="4" s="1"/>
  <c r="I32" i="4"/>
  <c r="I60" i="4" s="1"/>
  <c r="H32" i="4"/>
  <c r="H60" i="4" s="1"/>
  <c r="A99" i="4"/>
  <c r="A106" i="4" s="1"/>
  <c r="A98" i="4"/>
  <c r="A105" i="4" s="1"/>
  <c r="A97" i="4"/>
  <c r="A104" i="4" s="1"/>
  <c r="A96" i="4"/>
  <c r="A103" i="4" s="1"/>
  <c r="A95" i="4"/>
  <c r="A102" i="4" s="1"/>
  <c r="A94" i="4"/>
  <c r="A101" i="4" s="1"/>
  <c r="A108" i="4" s="1"/>
  <c r="E27" i="4"/>
  <c r="C27" i="4"/>
  <c r="B27" i="4"/>
  <c r="E25" i="4"/>
  <c r="C25" i="4"/>
  <c r="B25" i="4"/>
  <c r="E24" i="4"/>
  <c r="C24" i="4"/>
  <c r="B24" i="4"/>
  <c r="E21" i="4"/>
  <c r="E14" i="4" s="1"/>
  <c r="C21" i="4"/>
  <c r="B21" i="4"/>
  <c r="E20" i="4"/>
  <c r="E13" i="4" s="1"/>
  <c r="C20" i="4"/>
  <c r="C13" i="4" s="1"/>
  <c r="B20" i="4"/>
  <c r="E19" i="4"/>
  <c r="E12" i="4" s="1"/>
  <c r="C19" i="4"/>
  <c r="B19" i="4"/>
  <c r="E18" i="4"/>
  <c r="E11" i="4" s="1"/>
  <c r="C18" i="4"/>
  <c r="B18" i="4"/>
  <c r="E17" i="4"/>
  <c r="C17" i="4"/>
  <c r="C10" i="4" s="1"/>
  <c r="B17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D15" i="4"/>
  <c r="AE14" i="4"/>
  <c r="AE28" i="4" s="1"/>
  <c r="AD14" i="4"/>
  <c r="AC14" i="4"/>
  <c r="AC28" i="4" s="1"/>
  <c r="AB14" i="4"/>
  <c r="AB28" i="4" s="1"/>
  <c r="AA14" i="4"/>
  <c r="AA28" i="4" s="1"/>
  <c r="Z14" i="4"/>
  <c r="Z28" i="4" s="1"/>
  <c r="Y14" i="4"/>
  <c r="Y28" i="4" s="1"/>
  <c r="X14" i="4"/>
  <c r="X28" i="4" s="1"/>
  <c r="W14" i="4"/>
  <c r="W28" i="4" s="1"/>
  <c r="V14" i="4"/>
  <c r="V28" i="4" s="1"/>
  <c r="U14" i="4"/>
  <c r="U28" i="4" s="1"/>
  <c r="T14" i="4"/>
  <c r="T28" i="4" s="1"/>
  <c r="S14" i="4"/>
  <c r="S28" i="4" s="1"/>
  <c r="R14" i="4"/>
  <c r="Q14" i="4"/>
  <c r="Q28" i="4" s="1"/>
  <c r="P14" i="4"/>
  <c r="P28" i="4" s="1"/>
  <c r="O14" i="4"/>
  <c r="O28" i="4" s="1"/>
  <c r="N14" i="4"/>
  <c r="N28" i="4" s="1"/>
  <c r="M14" i="4"/>
  <c r="M28" i="4" s="1"/>
  <c r="L14" i="4"/>
  <c r="L28" i="4" s="1"/>
  <c r="K14" i="4"/>
  <c r="K28" i="4" s="1"/>
  <c r="J14" i="4"/>
  <c r="J28" i="4" s="1"/>
  <c r="I14" i="4"/>
  <c r="I28" i="4" s="1"/>
  <c r="H14" i="4"/>
  <c r="H28" i="4" s="1"/>
  <c r="D14" i="4"/>
  <c r="D28" i="4" s="1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D13" i="4"/>
  <c r="D27" i="4" s="1"/>
  <c r="AE12" i="4"/>
  <c r="AD12" i="4"/>
  <c r="AD26" i="4" s="1"/>
  <c r="AC12" i="4"/>
  <c r="AC26" i="4" s="1"/>
  <c r="AB12" i="4"/>
  <c r="AB26" i="4" s="1"/>
  <c r="AA12" i="4"/>
  <c r="AA26" i="4" s="1"/>
  <c r="Z12" i="4"/>
  <c r="Z26" i="4" s="1"/>
  <c r="Y12" i="4"/>
  <c r="Y26" i="4" s="1"/>
  <c r="X12" i="4"/>
  <c r="X26" i="4" s="1"/>
  <c r="W12" i="4"/>
  <c r="V12" i="4"/>
  <c r="V26" i="4" s="1"/>
  <c r="U12" i="4"/>
  <c r="U26" i="4" s="1"/>
  <c r="T12" i="4"/>
  <c r="T26" i="4" s="1"/>
  <c r="S12" i="4"/>
  <c r="S26" i="4" s="1"/>
  <c r="R12" i="4"/>
  <c r="R26" i="4" s="1"/>
  <c r="Q12" i="4"/>
  <c r="Q26" i="4" s="1"/>
  <c r="P12" i="4"/>
  <c r="P26" i="4" s="1"/>
  <c r="O12" i="4"/>
  <c r="O124" i="4" s="1"/>
  <c r="N12" i="4"/>
  <c r="N26" i="4" s="1"/>
  <c r="M12" i="4"/>
  <c r="M26" i="4" s="1"/>
  <c r="L12" i="4"/>
  <c r="L26" i="4" s="1"/>
  <c r="K12" i="4"/>
  <c r="K26" i="4" s="1"/>
  <c r="J12" i="4"/>
  <c r="J26" i="4" s="1"/>
  <c r="I12" i="4"/>
  <c r="I26" i="4" s="1"/>
  <c r="H12" i="4"/>
  <c r="H26" i="4" s="1"/>
  <c r="D12" i="4"/>
  <c r="D26" i="4" s="1"/>
  <c r="AE11" i="4"/>
  <c r="AE123" i="4" s="1"/>
  <c r="AD11" i="4"/>
  <c r="AC11" i="4"/>
  <c r="AB11" i="4"/>
  <c r="AA11" i="4"/>
  <c r="AA123" i="4" s="1"/>
  <c r="Z11" i="4"/>
  <c r="Y11" i="4"/>
  <c r="X11" i="4"/>
  <c r="W11" i="4"/>
  <c r="W123" i="4" s="1"/>
  <c r="V11" i="4"/>
  <c r="U11" i="4"/>
  <c r="T11" i="4"/>
  <c r="S11" i="4"/>
  <c r="S123" i="4" s="1"/>
  <c r="R11" i="4"/>
  <c r="Q11" i="4"/>
  <c r="P11" i="4"/>
  <c r="O11" i="4"/>
  <c r="O123" i="4" s="1"/>
  <c r="N11" i="4"/>
  <c r="M11" i="4"/>
  <c r="L11" i="4"/>
  <c r="K11" i="4"/>
  <c r="K123" i="4" s="1"/>
  <c r="J11" i="4"/>
  <c r="I11" i="4"/>
  <c r="H11" i="4"/>
  <c r="D11" i="4"/>
  <c r="D25" i="4" s="1"/>
  <c r="AE10" i="4"/>
  <c r="AD10" i="4"/>
  <c r="AD122" i="4" s="1"/>
  <c r="AC10" i="4"/>
  <c r="AC122" i="4" s="1"/>
  <c r="AB10" i="4"/>
  <c r="AA10" i="4"/>
  <c r="Z10" i="4"/>
  <c r="Z122" i="4" s="1"/>
  <c r="Y10" i="4"/>
  <c r="Y122" i="4" s="1"/>
  <c r="X10" i="4"/>
  <c r="W10" i="4"/>
  <c r="V10" i="4"/>
  <c r="V122" i="4" s="1"/>
  <c r="U10" i="4"/>
  <c r="U122" i="4" s="1"/>
  <c r="T10" i="4"/>
  <c r="S10" i="4"/>
  <c r="R10" i="4"/>
  <c r="R122" i="4" s="1"/>
  <c r="Q10" i="4"/>
  <c r="Q122" i="4" s="1"/>
  <c r="P10" i="4"/>
  <c r="O10" i="4"/>
  <c r="N10" i="4"/>
  <c r="N122" i="4" s="1"/>
  <c r="M10" i="4"/>
  <c r="M122" i="4" s="1"/>
  <c r="L10" i="4"/>
  <c r="K10" i="4"/>
  <c r="J10" i="4"/>
  <c r="J122" i="4" s="1"/>
  <c r="I10" i="4"/>
  <c r="I122" i="4" s="1"/>
  <c r="H10" i="4"/>
  <c r="H122" i="4" s="1"/>
  <c r="D10" i="4"/>
  <c r="K122" i="4" l="1"/>
  <c r="O122" i="4"/>
  <c r="S122" i="4"/>
  <c r="W122" i="4"/>
  <c r="AA122" i="4"/>
  <c r="AE122" i="4"/>
  <c r="J123" i="4"/>
  <c r="N123" i="4"/>
  <c r="R123" i="4"/>
  <c r="V123" i="4"/>
  <c r="E78" i="4"/>
  <c r="B100" i="4"/>
  <c r="F82" i="4"/>
  <c r="C93" i="4"/>
  <c r="G97" i="4"/>
  <c r="L123" i="4"/>
  <c r="P123" i="4"/>
  <c r="T123" i="4"/>
  <c r="X123" i="4"/>
  <c r="AB123" i="4"/>
  <c r="W124" i="4"/>
  <c r="AE124" i="4"/>
  <c r="G99" i="4"/>
  <c r="D97" i="4"/>
  <c r="AE72" i="4"/>
  <c r="T120" i="4"/>
  <c r="N72" i="4"/>
  <c r="Q72" i="4"/>
  <c r="M72" i="4"/>
  <c r="Z123" i="4"/>
  <c r="O72" i="4"/>
  <c r="F97" i="4"/>
  <c r="J119" i="4"/>
  <c r="B77" i="4"/>
  <c r="B119" i="4" s="1"/>
  <c r="X117" i="4"/>
  <c r="B75" i="4"/>
  <c r="B117" i="4" s="1"/>
  <c r="J120" i="4"/>
  <c r="B78" i="4"/>
  <c r="B74" i="4"/>
  <c r="AB118" i="4"/>
  <c r="B76" i="4"/>
  <c r="AC72" i="4"/>
  <c r="E76" i="4"/>
  <c r="E118" i="4" s="1"/>
  <c r="AD28" i="4"/>
  <c r="AD126" i="4"/>
  <c r="D57" i="4"/>
  <c r="D36" i="4" s="1"/>
  <c r="D64" i="4" s="1"/>
  <c r="E64" i="4"/>
  <c r="E74" i="4"/>
  <c r="T122" i="4"/>
  <c r="C65" i="4"/>
  <c r="R28" i="4"/>
  <c r="R126" i="4"/>
  <c r="C117" i="4"/>
  <c r="T116" i="4"/>
  <c r="T72" i="4"/>
  <c r="L122" i="4"/>
  <c r="AB122" i="4"/>
  <c r="E77" i="4"/>
  <c r="G68" i="4"/>
  <c r="F84" i="4"/>
  <c r="B65" i="4"/>
  <c r="H119" i="4"/>
  <c r="T118" i="4"/>
  <c r="C118" i="4"/>
  <c r="V116" i="4"/>
  <c r="V114" i="4" s="1"/>
  <c r="V72" i="4"/>
  <c r="J116" i="4"/>
  <c r="P122" i="4"/>
  <c r="X122" i="4"/>
  <c r="H123" i="4"/>
  <c r="I123" i="4"/>
  <c r="M123" i="4"/>
  <c r="Q123" i="4"/>
  <c r="U123" i="4"/>
  <c r="Y123" i="4"/>
  <c r="AC123" i="4"/>
  <c r="O125" i="4"/>
  <c r="G105" i="4"/>
  <c r="G104" i="4"/>
  <c r="F102" i="4"/>
  <c r="G83" i="4"/>
  <c r="G82" i="4"/>
  <c r="F71" i="4"/>
  <c r="F68" i="4"/>
  <c r="H118" i="4"/>
  <c r="W72" i="4"/>
  <c r="B79" i="4"/>
  <c r="F69" i="4"/>
  <c r="D98" i="4"/>
  <c r="D77" i="4" s="1"/>
  <c r="AB126" i="4"/>
  <c r="X126" i="4"/>
  <c r="T126" i="4"/>
  <c r="P126" i="4"/>
  <c r="L126" i="4"/>
  <c r="AB124" i="4"/>
  <c r="X124" i="4"/>
  <c r="P124" i="4"/>
  <c r="L124" i="4"/>
  <c r="G103" i="4"/>
  <c r="E93" i="4"/>
  <c r="B93" i="4"/>
  <c r="C79" i="4"/>
  <c r="AE126" i="4"/>
  <c r="AE121" i="4" s="1"/>
  <c r="AA126" i="4"/>
  <c r="W126" i="4"/>
  <c r="S126" i="4"/>
  <c r="O126" i="4"/>
  <c r="O121" i="4" s="1"/>
  <c r="K126" i="4"/>
  <c r="K121" i="4" s="1"/>
  <c r="AA124" i="4"/>
  <c r="S124" i="4"/>
  <c r="K124" i="4"/>
  <c r="G106" i="4"/>
  <c r="F103" i="4"/>
  <c r="F99" i="4"/>
  <c r="D96" i="4"/>
  <c r="D93" i="4" s="1"/>
  <c r="E65" i="4"/>
  <c r="G65" i="4" s="1"/>
  <c r="C100" i="4"/>
  <c r="H126" i="4"/>
  <c r="Z126" i="4"/>
  <c r="V126" i="4"/>
  <c r="V121" i="4" s="1"/>
  <c r="N126" i="4"/>
  <c r="J126" i="4"/>
  <c r="AD124" i="4"/>
  <c r="Z124" i="4"/>
  <c r="V124" i="4"/>
  <c r="R124" i="4"/>
  <c r="N124" i="4"/>
  <c r="N121" i="4" s="1"/>
  <c r="J124" i="4"/>
  <c r="J121" i="4" s="1"/>
  <c r="H124" i="4"/>
  <c r="AC126" i="4"/>
  <c r="Y126" i="4"/>
  <c r="Y121" i="4" s="1"/>
  <c r="U126" i="4"/>
  <c r="Q126" i="4"/>
  <c r="M126" i="4"/>
  <c r="I126" i="4"/>
  <c r="AC124" i="4"/>
  <c r="Y124" i="4"/>
  <c r="U124" i="4"/>
  <c r="Q124" i="4"/>
  <c r="M124" i="4"/>
  <c r="I124" i="4"/>
  <c r="AE125" i="4"/>
  <c r="W125" i="4"/>
  <c r="AD125" i="4"/>
  <c r="V125" i="4"/>
  <c r="N125" i="4"/>
  <c r="AA125" i="4"/>
  <c r="S125" i="4"/>
  <c r="K125" i="4"/>
  <c r="Z125" i="4"/>
  <c r="R125" i="4"/>
  <c r="J125" i="4"/>
  <c r="H125" i="4"/>
  <c r="AC125" i="4"/>
  <c r="Y125" i="4"/>
  <c r="U125" i="4"/>
  <c r="Q125" i="4"/>
  <c r="M125" i="4"/>
  <c r="I125" i="4"/>
  <c r="G84" i="4"/>
  <c r="AB125" i="4"/>
  <c r="X125" i="4"/>
  <c r="T125" i="4"/>
  <c r="P125" i="4"/>
  <c r="L125" i="4"/>
  <c r="AD123" i="4"/>
  <c r="G92" i="4"/>
  <c r="Y72" i="4"/>
  <c r="B86" i="4"/>
  <c r="G89" i="4"/>
  <c r="I72" i="4"/>
  <c r="AA72" i="4"/>
  <c r="S72" i="4"/>
  <c r="K72" i="4"/>
  <c r="AD72" i="4"/>
  <c r="G91" i="4"/>
  <c r="E117" i="4"/>
  <c r="U72" i="4"/>
  <c r="H116" i="4"/>
  <c r="H117" i="4"/>
  <c r="N118" i="4"/>
  <c r="N114" i="4" s="1"/>
  <c r="J118" i="4"/>
  <c r="AC117" i="4"/>
  <c r="AC114" i="4" s="1"/>
  <c r="Q117" i="4"/>
  <c r="M117" i="4"/>
  <c r="U121" i="4"/>
  <c r="Y114" i="4"/>
  <c r="I114" i="4"/>
  <c r="AE114" i="4"/>
  <c r="U114" i="4"/>
  <c r="O114" i="4"/>
  <c r="S114" i="4"/>
  <c r="W114" i="4"/>
  <c r="J72" i="4"/>
  <c r="AA114" i="4"/>
  <c r="Q114" i="4"/>
  <c r="K114" i="4"/>
  <c r="Z114" i="4"/>
  <c r="Z72" i="4"/>
  <c r="G100" i="4"/>
  <c r="F90" i="4"/>
  <c r="G90" i="4"/>
  <c r="AD114" i="4"/>
  <c r="AB72" i="4"/>
  <c r="X72" i="4"/>
  <c r="P72" i="4"/>
  <c r="L72" i="4"/>
  <c r="H72" i="4"/>
  <c r="F85" i="4"/>
  <c r="G85" i="4"/>
  <c r="W121" i="4"/>
  <c r="R114" i="4"/>
  <c r="F100" i="4"/>
  <c r="F88" i="4"/>
  <c r="G88" i="4"/>
  <c r="D88" i="4"/>
  <c r="E116" i="4"/>
  <c r="F81" i="4"/>
  <c r="G81" i="4"/>
  <c r="E79" i="4"/>
  <c r="R72" i="4"/>
  <c r="F70" i="4"/>
  <c r="G70" i="4"/>
  <c r="G98" i="4"/>
  <c r="G96" i="4"/>
  <c r="F91" i="4"/>
  <c r="F89" i="4"/>
  <c r="F83" i="4"/>
  <c r="G71" i="4"/>
  <c r="G67" i="4"/>
  <c r="D106" i="4"/>
  <c r="F96" i="4"/>
  <c r="E86" i="4"/>
  <c r="I30" i="4"/>
  <c r="V58" i="4"/>
  <c r="Y30" i="4"/>
  <c r="F19" i="4"/>
  <c r="E33" i="4"/>
  <c r="E61" i="4" s="1"/>
  <c r="C35" i="4"/>
  <c r="T44" i="4"/>
  <c r="T34" i="4"/>
  <c r="T62" i="4" s="1"/>
  <c r="G19" i="4"/>
  <c r="F27" i="4"/>
  <c r="M30" i="4"/>
  <c r="AC30" i="4"/>
  <c r="C36" i="4"/>
  <c r="F53" i="4"/>
  <c r="G56" i="4"/>
  <c r="Q30" i="4"/>
  <c r="F41" i="4"/>
  <c r="G47" i="4"/>
  <c r="U30" i="4"/>
  <c r="I58" i="4"/>
  <c r="M58" i="4"/>
  <c r="Q58" i="4"/>
  <c r="U58" i="4"/>
  <c r="Y58" i="4"/>
  <c r="AC58" i="4"/>
  <c r="D33" i="4"/>
  <c r="D61" i="4" s="1"/>
  <c r="G40" i="4"/>
  <c r="C34" i="4"/>
  <c r="J22" i="4"/>
  <c r="N22" i="4"/>
  <c r="R22" i="4"/>
  <c r="V22" i="4"/>
  <c r="Z22" i="4"/>
  <c r="AD22" i="4"/>
  <c r="G41" i="4"/>
  <c r="F42" i="4"/>
  <c r="F47" i="4"/>
  <c r="E35" i="4"/>
  <c r="E63" i="4" s="1"/>
  <c r="C51" i="4"/>
  <c r="F56" i="4"/>
  <c r="C33" i="4"/>
  <c r="U22" i="4"/>
  <c r="AC22" i="4"/>
  <c r="B13" i="4"/>
  <c r="F13" i="4" s="1"/>
  <c r="D49" i="4"/>
  <c r="D35" i="4" s="1"/>
  <c r="D63" i="4" s="1"/>
  <c r="R58" i="4"/>
  <c r="G57" i="4"/>
  <c r="B48" i="4"/>
  <c r="B44" i="4" s="1"/>
  <c r="G50" i="4"/>
  <c r="V30" i="4"/>
  <c r="AD30" i="4"/>
  <c r="F50" i="4"/>
  <c r="F25" i="4"/>
  <c r="L30" i="4"/>
  <c r="P30" i="4"/>
  <c r="T30" i="4"/>
  <c r="X30" i="4"/>
  <c r="AB30" i="4"/>
  <c r="B33" i="4"/>
  <c r="G42" i="4"/>
  <c r="F49" i="4"/>
  <c r="G53" i="4"/>
  <c r="N30" i="4"/>
  <c r="B35" i="4"/>
  <c r="B63" i="4" s="1"/>
  <c r="D51" i="4"/>
  <c r="F24" i="4"/>
  <c r="J30" i="4"/>
  <c r="R30" i="4"/>
  <c r="Z30" i="4"/>
  <c r="J58" i="4"/>
  <c r="N58" i="4"/>
  <c r="Z58" i="4"/>
  <c r="AD58" i="4"/>
  <c r="F40" i="4"/>
  <c r="G49" i="4"/>
  <c r="B51" i="4"/>
  <c r="F57" i="4"/>
  <c r="H62" i="4"/>
  <c r="G43" i="4"/>
  <c r="F43" i="4"/>
  <c r="E36" i="4"/>
  <c r="G54" i="4"/>
  <c r="F54" i="4"/>
  <c r="E51" i="4"/>
  <c r="P60" i="4"/>
  <c r="P58" i="4" s="1"/>
  <c r="B36" i="4"/>
  <c r="H64" i="4"/>
  <c r="B37" i="4"/>
  <c r="C37" i="4"/>
  <c r="F55" i="4"/>
  <c r="T60" i="4"/>
  <c r="K58" i="4"/>
  <c r="O58" i="4"/>
  <c r="S58" i="4"/>
  <c r="W58" i="4"/>
  <c r="AA58" i="4"/>
  <c r="AE58" i="4"/>
  <c r="E37" i="4"/>
  <c r="G39" i="4"/>
  <c r="F39" i="4"/>
  <c r="E32" i="4"/>
  <c r="C44" i="4"/>
  <c r="D46" i="4"/>
  <c r="D32" i="4" s="1"/>
  <c r="G46" i="4"/>
  <c r="F46" i="4"/>
  <c r="D48" i="4"/>
  <c r="G48" i="4"/>
  <c r="E44" i="4"/>
  <c r="E34" i="4"/>
  <c r="E124" i="4" s="1"/>
  <c r="X60" i="4"/>
  <c r="X58" i="4" s="1"/>
  <c r="B32" i="4"/>
  <c r="H30" i="4"/>
  <c r="L60" i="4"/>
  <c r="L58" i="4" s="1"/>
  <c r="AB60" i="4"/>
  <c r="AB58" i="4" s="1"/>
  <c r="K30" i="4"/>
  <c r="O30" i="4"/>
  <c r="S30" i="4"/>
  <c r="W30" i="4"/>
  <c r="AA30" i="4"/>
  <c r="AE30" i="4"/>
  <c r="G55" i="4"/>
  <c r="B11" i="4"/>
  <c r="F11" i="4" s="1"/>
  <c r="R8" i="4"/>
  <c r="B10" i="4"/>
  <c r="B28" i="4"/>
  <c r="F20" i="4"/>
  <c r="O8" i="4"/>
  <c r="W8" i="4"/>
  <c r="AE8" i="4"/>
  <c r="F17" i="4"/>
  <c r="G24" i="4"/>
  <c r="N8" i="4"/>
  <c r="V8" i="4"/>
  <c r="Z8" i="4"/>
  <c r="AD8" i="4"/>
  <c r="I8" i="4"/>
  <c r="M8" i="4"/>
  <c r="Q8" i="4"/>
  <c r="U8" i="4"/>
  <c r="Y8" i="4"/>
  <c r="AC8" i="4"/>
  <c r="G20" i="4"/>
  <c r="G21" i="4"/>
  <c r="G25" i="4"/>
  <c r="G13" i="4"/>
  <c r="C12" i="4"/>
  <c r="C15" i="4"/>
  <c r="J8" i="4"/>
  <c r="D8" i="4"/>
  <c r="E10" i="4"/>
  <c r="L22" i="4"/>
  <c r="P22" i="4"/>
  <c r="T22" i="4"/>
  <c r="X22" i="4"/>
  <c r="AB22" i="4"/>
  <c r="G14" i="4"/>
  <c r="E15" i="4"/>
  <c r="F18" i="4"/>
  <c r="G18" i="4"/>
  <c r="L8" i="4"/>
  <c r="P8" i="4"/>
  <c r="T8" i="4"/>
  <c r="X8" i="4"/>
  <c r="AB8" i="4"/>
  <c r="K22" i="4"/>
  <c r="S22" i="4"/>
  <c r="AA22" i="4"/>
  <c r="E28" i="4"/>
  <c r="I22" i="4"/>
  <c r="Q22" i="4"/>
  <c r="Y22" i="4"/>
  <c r="M22" i="4"/>
  <c r="B26" i="4"/>
  <c r="H22" i="4"/>
  <c r="B15" i="4"/>
  <c r="O26" i="4"/>
  <c r="O22" i="4" s="1"/>
  <c r="W26" i="4"/>
  <c r="W22" i="4" s="1"/>
  <c r="AE26" i="4"/>
  <c r="AE22" i="4" s="1"/>
  <c r="G27" i="4"/>
  <c r="K8" i="4"/>
  <c r="S8" i="4"/>
  <c r="AA8" i="4"/>
  <c r="C11" i="4"/>
  <c r="C123" i="4" s="1"/>
  <c r="G17" i="4"/>
  <c r="D24" i="4"/>
  <c r="D22" i="4" s="1"/>
  <c r="C26" i="4"/>
  <c r="C28" i="4"/>
  <c r="H8" i="4"/>
  <c r="B12" i="4"/>
  <c r="B14" i="4"/>
  <c r="F14" i="4" s="1"/>
  <c r="F21" i="4"/>
  <c r="G61" i="4" l="1"/>
  <c r="D126" i="4"/>
  <c r="D120" i="4"/>
  <c r="H58" i="4"/>
  <c r="B34" i="4"/>
  <c r="B62" i="4" s="1"/>
  <c r="M121" i="4"/>
  <c r="G78" i="4"/>
  <c r="G120" i="4" s="1"/>
  <c r="D75" i="4"/>
  <c r="D123" i="4" s="1"/>
  <c r="C72" i="4"/>
  <c r="I121" i="4"/>
  <c r="Q121" i="4"/>
  <c r="S121" i="4"/>
  <c r="AA121" i="4"/>
  <c r="B72" i="4"/>
  <c r="B118" i="4"/>
  <c r="B124" i="4"/>
  <c r="F93" i="4"/>
  <c r="AC121" i="4"/>
  <c r="R121" i="4"/>
  <c r="C116" i="4"/>
  <c r="D100" i="4"/>
  <c r="D74" i="4"/>
  <c r="D122" i="4" s="1"/>
  <c r="C126" i="4"/>
  <c r="Z121" i="4"/>
  <c r="E120" i="4"/>
  <c r="F78" i="4"/>
  <c r="F120" i="4" s="1"/>
  <c r="E126" i="4"/>
  <c r="F65" i="4"/>
  <c r="B123" i="4"/>
  <c r="D125" i="4"/>
  <c r="T124" i="4"/>
  <c r="T121" i="4" s="1"/>
  <c r="B122" i="4"/>
  <c r="G75" i="4"/>
  <c r="G117" i="4" s="1"/>
  <c r="G93" i="4"/>
  <c r="E123" i="4"/>
  <c r="G10" i="4"/>
  <c r="E122" i="4"/>
  <c r="G12" i="4"/>
  <c r="C124" i="4"/>
  <c r="C122" i="4"/>
  <c r="B125" i="4"/>
  <c r="C119" i="4"/>
  <c r="C125" i="4"/>
  <c r="E119" i="4"/>
  <c r="E125" i="4"/>
  <c r="B64" i="4"/>
  <c r="B126" i="4"/>
  <c r="D118" i="4"/>
  <c r="B120" i="4"/>
  <c r="D119" i="4"/>
  <c r="C120" i="4"/>
  <c r="B116" i="4"/>
  <c r="AD121" i="4"/>
  <c r="M114" i="4"/>
  <c r="G79" i="4"/>
  <c r="F79" i="4"/>
  <c r="P121" i="4"/>
  <c r="P114" i="4"/>
  <c r="F75" i="4"/>
  <c r="F117" i="4" s="1"/>
  <c r="F86" i="4"/>
  <c r="G86" i="4"/>
  <c r="J114" i="4"/>
  <c r="D86" i="4"/>
  <c r="X114" i="4"/>
  <c r="X121" i="4"/>
  <c r="L114" i="4"/>
  <c r="L121" i="4"/>
  <c r="T114" i="4"/>
  <c r="AB121" i="4"/>
  <c r="AB114" i="4"/>
  <c r="G77" i="4"/>
  <c r="F77" i="4"/>
  <c r="F74" i="4"/>
  <c r="F116" i="4" s="1"/>
  <c r="E72" i="4"/>
  <c r="G74" i="4"/>
  <c r="G116" i="4" s="1"/>
  <c r="H114" i="4"/>
  <c r="H121" i="4"/>
  <c r="F76" i="4"/>
  <c r="F118" i="4" s="1"/>
  <c r="G76" i="4"/>
  <c r="G118" i="4" s="1"/>
  <c r="T58" i="4"/>
  <c r="F33" i="4"/>
  <c r="F123" i="4" s="1"/>
  <c r="G63" i="4"/>
  <c r="B61" i="4"/>
  <c r="F61" i="4" s="1"/>
  <c r="F63" i="4"/>
  <c r="F35" i="4"/>
  <c r="G35" i="4"/>
  <c r="F10" i="4"/>
  <c r="F48" i="4"/>
  <c r="C30" i="4"/>
  <c r="D60" i="4"/>
  <c r="G36" i="4"/>
  <c r="F36" i="4"/>
  <c r="F44" i="4"/>
  <c r="G44" i="4"/>
  <c r="G34" i="4"/>
  <c r="F34" i="4"/>
  <c r="E62" i="4"/>
  <c r="D44" i="4"/>
  <c r="D34" i="4"/>
  <c r="G37" i="4"/>
  <c r="F37" i="4"/>
  <c r="G51" i="4"/>
  <c r="F51" i="4"/>
  <c r="G33" i="4"/>
  <c r="B60" i="4"/>
  <c r="B30" i="4"/>
  <c r="G32" i="4"/>
  <c r="E30" i="4"/>
  <c r="F32" i="4"/>
  <c r="E60" i="4"/>
  <c r="G15" i="4"/>
  <c r="B22" i="4"/>
  <c r="F15" i="4"/>
  <c r="E8" i="4"/>
  <c r="C8" i="4"/>
  <c r="E26" i="4"/>
  <c r="G11" i="4"/>
  <c r="F12" i="4"/>
  <c r="B8" i="4"/>
  <c r="C22" i="4"/>
  <c r="F28" i="4"/>
  <c r="G28" i="4"/>
  <c r="D117" i="4" l="1"/>
  <c r="G123" i="4"/>
  <c r="G72" i="4"/>
  <c r="D72" i="4"/>
  <c r="B114" i="4"/>
  <c r="B121" i="4"/>
  <c r="E58" i="4"/>
  <c r="D116" i="4"/>
  <c r="D114" i="4" s="1"/>
  <c r="F72" i="4"/>
  <c r="C121" i="4"/>
  <c r="G126" i="4"/>
  <c r="G122" i="4"/>
  <c r="D62" i="4"/>
  <c r="D58" i="4" s="1"/>
  <c r="D124" i="4"/>
  <c r="D121" i="4" s="1"/>
  <c r="F126" i="4"/>
  <c r="E121" i="4"/>
  <c r="F124" i="4"/>
  <c r="F122" i="4"/>
  <c r="G124" i="4"/>
  <c r="G119" i="4"/>
  <c r="G125" i="4"/>
  <c r="F119" i="4"/>
  <c r="F125" i="4"/>
  <c r="B58" i="4"/>
  <c r="C114" i="4"/>
  <c r="E114" i="4"/>
  <c r="D30" i="4"/>
  <c r="G64" i="4"/>
  <c r="F64" i="4"/>
  <c r="C58" i="4"/>
  <c r="G60" i="4"/>
  <c r="F60" i="4"/>
  <c r="G30" i="4"/>
  <c r="F30" i="4"/>
  <c r="G62" i="4"/>
  <c r="F62" i="4"/>
  <c r="F8" i="4"/>
  <c r="G8" i="4"/>
  <c r="F26" i="4"/>
  <c r="E22" i="4"/>
  <c r="G26" i="4"/>
  <c r="G121" i="4" l="1"/>
  <c r="F121" i="4"/>
  <c r="F114" i="4"/>
  <c r="G114" i="4"/>
  <c r="G58" i="4"/>
  <c r="F58" i="4"/>
  <c r="F22" i="4"/>
  <c r="G22" i="4"/>
</calcChain>
</file>

<file path=xl/sharedStrings.xml><?xml version="1.0" encoding="utf-8"?>
<sst xmlns="http://schemas.openxmlformats.org/spreadsheetml/2006/main" count="153" uniqueCount="59">
  <si>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</si>
  <si>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</si>
  <si>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</si>
  <si>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</si>
  <si>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</si>
  <si>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</si>
  <si>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</si>
  <si>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</si>
  <si>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</si>
  <si>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</si>
  <si>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</si>
  <si>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</si>
  <si>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</si>
  <si>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</si>
  <si>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</si>
  <si>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</si>
  <si>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</si>
  <si>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</si>
  <si>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</si>
  <si>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</si>
  <si>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</si>
  <si>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</si>
  <si>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</si>
  <si>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</si>
  <si>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</si>
  <si>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</si>
  <si>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</si>
  <si>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</si>
  <si>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</si>
  <si>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</si>
  <si>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</si>
  <si>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</si>
  <si>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</si>
  <si>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Итого по подпрограмме 3, всего</t>
  </si>
  <si>
    <t>иные внебюджетные источники</t>
  </si>
  <si>
    <t>Всего по муниципальной программе: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</si>
  <si>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</si>
  <si>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</si>
  <si>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</si>
  <si>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t>План на
 2023 год, тыс.руб.</t>
  </si>
  <si>
    <t>2.1.3. Предоставление субсидии концессионеру на строительство, реконструкцию и капитальный ремонт объектов инженерной инфраструктуры на территории города Когалыма (КНС-1 СКК "Галактика" в городе Когалым), всего</t>
  </si>
  <si>
    <t xml:space="preserve"> ПК. 3.1 Выполнение работ по актуализации программы комплексного развития коммунальной инфраструктуры города Когалыма</t>
  </si>
  <si>
    <t>3.1.1. Выполнение работ по актуализации схем теплоснабжения, водоснабжения и водоотведения города Когалыма, всего</t>
  </si>
  <si>
    <t>3.1.2. Строительство, реконструкция и капитальный ремонт объектов инженерной инфраструктуры на территории города Когалыма (в том числе ПИР)</t>
  </si>
  <si>
    <t>3.1.3.  Подключение газоиспользующего оборудования и объектов капитального строительства к сети газораспределения</t>
  </si>
  <si>
    <t>3.1.4.  Разработка, актуализация муниципальной программы «Энергосбережение и повышение энергетической эффективности в городе Когалыме»</t>
  </si>
  <si>
    <t xml:space="preserve"> п.п 3.1.5 Разработка топливно-энергетического баланса города Когалыма за 2022 год и актуализация прогнозного баланса  до 2030 года</t>
  </si>
  <si>
    <t>бюджет Ханты-Мансийского автономного округа - Югры</t>
  </si>
  <si>
    <t>в т.ч. бюджет города Когалыма в части софинансирования</t>
  </si>
  <si>
    <t>МК №55/2023 от 11.08.2023 на оказание услуг по актуализации (разработке) муниципальной программы "Энергоснабжение и повышения энергетической эффективности города Когалыма":
- цена контракта - 504,70 тыс. руб.; 
- срок окончания оказания услуг 09.11.2023;
- ведется оказание услуг.</t>
  </si>
  <si>
    <t xml:space="preserve">МК № ТП/ЮЛ/2023-6 от 12.09.2023 о подключении (технологическом присоединении) газоиспользующего оборудования и объектов капитального строительства к сети газораспределения
- цена контракта - 802 305,37 руб.; 
- ведется исполнение контракта.
</t>
  </si>
  <si>
    <r>
      <t xml:space="preserve">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заказчиком ведется проверка откорректированной проектно-сметной документации для последующего направления на экпертизу.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выполнены проектно-изыскательские работы стоимостью 13 242,74 тыс.руб., ведется выполнение строительно-монтажных работ.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-- сроки выполнения работ - 31.07.2023 (продлены) ;
- цена контракта - 84 504,39 тыс. руб.,
- работы выполнены и оплачены в полном объеме.           
Неисполнение сетевого графика, в связи нарушением сроков выполнения работ проектной организацией по п. 1 и продлением сроков выполнения работ по п. 2.
</t>
    </r>
    <r>
      <rPr>
        <b/>
        <sz val="14"/>
        <rFont val="Times New Roman"/>
        <family val="1"/>
        <charset val="204"/>
      </rPr>
      <t/>
    </r>
  </si>
  <si>
    <t>МК №0187300013723000214 от 03.07.2023  на оказание услуг по актуализации схем теплоснабжения, водоснабжения и водоотведения города Когалыма:
- цена контракта - 5 040,00 тыс. руб.; 
- срок окончания оказания услуг 01.09.2023;
- услуги оказаны полностью и оплачены в полном объеме</t>
  </si>
  <si>
    <t>МК №0187300013723000007 от 03.03.2023 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Югры:
- цена контракта - 843,12 тыс. руб.; 
- срок окончания исполнения контракта 01.07.2023;
- работы выполнены и оплачены в полном объеме.</t>
  </si>
  <si>
    <t>МК № 71/2023 от 18.09.2023 на оказание услуг по разработке топливно-энергетического баланса города Когалыма за 2022 год и актуализация прогнозного баланса на период до 2030 года                                                                                                                                                                                                                                    - цена контракта - 115,0 тыс.руб;                                                                                                                                                                                                                                   - срок окончания оказания услуг 24.10.2023;
- ведется оказание услуг.                                                                                                                                                                                                        Услуги выполнены и оплачены в полном объеме.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</si>
  <si>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01.12.2023 (сетевой график)</t>
  </si>
  <si>
    <t>План на 01.12.2023</t>
  </si>
  <si>
    <t>Профинансировано на 01.12.2023</t>
  </si>
  <si>
    <t>Кассовый расход 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</si>
</sst>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wrapText="1"/>
    </xf>
    <xf numFmtId="167" fontId="17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 vertical="top" wrapText="1"/>
    </xf>
    <xf numFmtId="165" fontId="17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18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0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24" fillId="0" borderId="0" xfId="1" applyFont="1" applyFill="1"/>
    <xf numFmtId="0" fontId="4" fillId="0" borderId="0" xfId="1" applyFont="1" applyFill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164" fontId="23" fillId="0" borderId="1" xfId="3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top" wrapText="1"/>
    </xf>
    <xf numFmtId="0" fontId="13" fillId="4" borderId="1" xfId="1" applyFont="1" applyFill="1" applyBorder="1" applyAlignment="1">
      <alignment horizontal="left" vertical="center" wrapText="1"/>
    </xf>
    <xf numFmtId="4" fontId="13" fillId="4" borderId="1" xfId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top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4" borderId="1" xfId="0" applyFont="1" applyFill="1" applyBorder="1" applyAlignment="1">
      <alignment vertical="center" wrapText="1"/>
    </xf>
    <xf numFmtId="164" fontId="23" fillId="4" borderId="1" xfId="3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8" fontId="23" fillId="0" borderId="2" xfId="0" applyNumberFormat="1" applyFont="1" applyFill="1" applyBorder="1" applyAlignment="1">
      <alignment horizontal="center" vertical="center" wrapText="1"/>
    </xf>
    <xf numFmtId="168" fontId="23" fillId="0" borderId="7" xfId="0" applyNumberFormat="1" applyFont="1" applyFill="1" applyBorder="1" applyAlignment="1">
      <alignment horizontal="center" vertical="center" wrapText="1"/>
    </xf>
    <xf numFmtId="168" fontId="23" fillId="0" borderId="6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68" fontId="13" fillId="4" borderId="8" xfId="0" applyNumberFormat="1" applyFont="1" applyFill="1" applyBorder="1" applyAlignment="1">
      <alignment horizontal="left" vertical="top" wrapText="1"/>
    </xf>
    <xf numFmtId="168" fontId="13" fillId="4" borderId="9" xfId="0" applyNumberFormat="1" applyFont="1" applyFill="1" applyBorder="1" applyAlignment="1">
      <alignment horizontal="left" vertical="top" wrapText="1"/>
    </xf>
    <xf numFmtId="168" fontId="13" fillId="4" borderId="1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wrapText="1"/>
    </xf>
    <xf numFmtId="0" fontId="4" fillId="0" borderId="0" xfId="1" applyFont="1" applyFill="1" applyAlignment="1">
      <alignment horizontal="center"/>
    </xf>
    <xf numFmtId="0" fontId="15" fillId="0" borderId="2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0" fontId="15" fillId="0" borderId="6" xfId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 wrapText="1"/>
    </xf>
    <xf numFmtId="0" fontId="13" fillId="0" borderId="6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</cellXfs>
  <cellStyles count="4">
    <cellStyle name="Обычный" xfId="0" builtinId="0"/>
    <cellStyle name="Обычный 5" xfId="1"/>
    <cellStyle name="Финансовый" xfId="3" builtinId="3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58"/>
  <sheetViews>
    <sheetView tabSelected="1" zoomScale="70" zoomScaleNormal="70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D86" sqref="D86"/>
    </sheetView>
  </sheetViews>
  <sheetFormatPr defaultColWidth="9.28515625" defaultRowHeight="16.5" x14ac:dyDescent="0.25"/>
  <cols>
    <col min="1" max="1" width="77.42578125" style="50" customWidth="1"/>
    <col min="2" max="2" width="17.140625" style="13" customWidth="1"/>
    <col min="3" max="3" width="14.5703125" style="13" customWidth="1"/>
    <col min="4" max="5" width="14.28515625" style="13" customWidth="1"/>
    <col min="6" max="6" width="12.7109375" style="13" customWidth="1"/>
    <col min="7" max="7" width="14.7109375" style="13" customWidth="1"/>
    <col min="8" max="8" width="9.7109375" style="25" customWidth="1"/>
    <col min="9" max="9" width="8.28515625" style="25" customWidth="1"/>
    <col min="10" max="10" width="11.42578125" style="25" customWidth="1"/>
    <col min="11" max="11" width="10.7109375" style="25" customWidth="1"/>
    <col min="12" max="12" width="14.28515625" style="25" customWidth="1"/>
    <col min="13" max="13" width="12.28515625" style="25" customWidth="1"/>
    <col min="14" max="14" width="12.140625" style="25" customWidth="1"/>
    <col min="15" max="15" width="12.28515625" style="25" customWidth="1"/>
    <col min="16" max="16" width="14.140625" style="25" customWidth="1"/>
    <col min="17" max="17" width="11.42578125" style="25" customWidth="1"/>
    <col min="18" max="18" width="15.5703125" style="25" customWidth="1"/>
    <col min="19" max="19" width="12.7109375" style="25" customWidth="1"/>
    <col min="20" max="20" width="13.42578125" style="25" customWidth="1"/>
    <col min="21" max="21" width="13.28515625" style="25" customWidth="1"/>
    <col min="22" max="22" width="11.7109375" style="25" customWidth="1"/>
    <col min="23" max="23" width="14.42578125" style="25" customWidth="1"/>
    <col min="24" max="24" width="15.28515625" style="25" customWidth="1"/>
    <col min="25" max="25" width="11.5703125" style="25" customWidth="1"/>
    <col min="26" max="26" width="13.28515625" style="25" customWidth="1"/>
    <col min="27" max="27" width="14" style="25" customWidth="1"/>
    <col min="28" max="28" width="13.5703125" style="25" customWidth="1"/>
    <col min="29" max="29" width="12.5703125" style="25" customWidth="1"/>
    <col min="30" max="30" width="14.5703125" style="25" customWidth="1"/>
    <col min="31" max="31" width="15.42578125" style="13" customWidth="1"/>
    <col min="32" max="32" width="152.42578125" style="13" customWidth="1"/>
    <col min="33" max="16384" width="9.28515625" style="13"/>
  </cols>
  <sheetData>
    <row r="1" spans="1:32" ht="12.75" customHeight="1" x14ac:dyDescent="0.25">
      <c r="H1" s="44"/>
    </row>
    <row r="2" spans="1:32" ht="47.25" customHeight="1" x14ac:dyDescent="0.35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2" ht="22.5" customHeight="1" x14ac:dyDescent="0.25">
      <c r="H3" s="56"/>
    </row>
    <row r="4" spans="1:32" ht="24.75" customHeight="1" x14ac:dyDescent="0.25">
      <c r="A4" s="79" t="s">
        <v>0</v>
      </c>
      <c r="B4" s="79" t="s">
        <v>39</v>
      </c>
      <c r="C4" s="79" t="s">
        <v>56</v>
      </c>
      <c r="D4" s="79" t="s">
        <v>57</v>
      </c>
      <c r="E4" s="79" t="s">
        <v>58</v>
      </c>
      <c r="F4" s="81" t="s">
        <v>1</v>
      </c>
      <c r="G4" s="82"/>
      <c r="H4" s="83" t="s">
        <v>2</v>
      </c>
      <c r="I4" s="84"/>
      <c r="J4" s="83" t="s">
        <v>3</v>
      </c>
      <c r="K4" s="84"/>
      <c r="L4" s="83" t="s">
        <v>4</v>
      </c>
      <c r="M4" s="84"/>
      <c r="N4" s="83" t="s">
        <v>5</v>
      </c>
      <c r="O4" s="84"/>
      <c r="P4" s="83" t="s">
        <v>6</v>
      </c>
      <c r="Q4" s="84"/>
      <c r="R4" s="83" t="s">
        <v>7</v>
      </c>
      <c r="S4" s="84"/>
      <c r="T4" s="83" t="s">
        <v>8</v>
      </c>
      <c r="U4" s="84"/>
      <c r="V4" s="83" t="s">
        <v>9</v>
      </c>
      <c r="W4" s="84"/>
      <c r="X4" s="83" t="s">
        <v>10</v>
      </c>
      <c r="Y4" s="84"/>
      <c r="Z4" s="83" t="s">
        <v>11</v>
      </c>
      <c r="AA4" s="84"/>
      <c r="AB4" s="83" t="s">
        <v>12</v>
      </c>
      <c r="AC4" s="84"/>
      <c r="AD4" s="83" t="s">
        <v>13</v>
      </c>
      <c r="AE4" s="84"/>
      <c r="AF4" s="93" t="s">
        <v>14</v>
      </c>
    </row>
    <row r="5" spans="1:32" ht="49.5" x14ac:dyDescent="0.25">
      <c r="A5" s="80"/>
      <c r="B5" s="80"/>
      <c r="C5" s="80"/>
      <c r="D5" s="80"/>
      <c r="E5" s="80"/>
      <c r="F5" s="49" t="s">
        <v>15</v>
      </c>
      <c r="G5" s="49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3"/>
    </row>
    <row r="6" spans="1:32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28" customFormat="1" ht="26.25" customHeight="1" x14ac:dyDescent="0.25">
      <c r="A7" s="94" t="s">
        <v>19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27"/>
      <c r="AF7" s="27"/>
    </row>
    <row r="8" spans="1:32" s="10" customFormat="1" ht="42" customHeight="1" x14ac:dyDescent="0.25">
      <c r="A8" s="59" t="s">
        <v>36</v>
      </c>
      <c r="B8" s="60">
        <f>B11+B12+B10+B14</f>
        <v>460.9</v>
      </c>
      <c r="C8" s="60">
        <f>C11+C12+C10+C14</f>
        <v>0</v>
      </c>
      <c r="D8" s="60">
        <f>D11+D12+D10+D14</f>
        <v>0</v>
      </c>
      <c r="E8" s="60">
        <f>E11+E12+E10+E14</f>
        <v>0</v>
      </c>
      <c r="F8" s="60">
        <f t="shared" ref="F8" si="0">IFERROR(E8/B8*100,0)</f>
        <v>0</v>
      </c>
      <c r="G8" s="60">
        <f t="shared" ref="G8" si="1">IFERROR(E8/C8*100,0)</f>
        <v>0</v>
      </c>
      <c r="H8" s="60">
        <f>H11+H12+H10+H14</f>
        <v>0</v>
      </c>
      <c r="I8" s="60">
        <f t="shared" ref="I8:AE8" si="2">I11+I12+I10+I14</f>
        <v>0</v>
      </c>
      <c r="J8" s="60">
        <f t="shared" si="2"/>
        <v>0</v>
      </c>
      <c r="K8" s="60">
        <f t="shared" si="2"/>
        <v>0</v>
      </c>
      <c r="L8" s="60">
        <f t="shared" si="2"/>
        <v>0</v>
      </c>
      <c r="M8" s="60">
        <f t="shared" si="2"/>
        <v>0</v>
      </c>
      <c r="N8" s="60">
        <f t="shared" si="2"/>
        <v>0</v>
      </c>
      <c r="O8" s="60">
        <f t="shared" si="2"/>
        <v>0</v>
      </c>
      <c r="P8" s="60">
        <f t="shared" si="2"/>
        <v>0</v>
      </c>
      <c r="Q8" s="60">
        <f t="shared" si="2"/>
        <v>0</v>
      </c>
      <c r="R8" s="60">
        <f t="shared" si="2"/>
        <v>0</v>
      </c>
      <c r="S8" s="60">
        <f t="shared" si="2"/>
        <v>0</v>
      </c>
      <c r="T8" s="60">
        <f t="shared" si="2"/>
        <v>0</v>
      </c>
      <c r="U8" s="60">
        <f t="shared" si="2"/>
        <v>0</v>
      </c>
      <c r="V8" s="60">
        <f t="shared" si="2"/>
        <v>0</v>
      </c>
      <c r="W8" s="60">
        <f t="shared" si="2"/>
        <v>0</v>
      </c>
      <c r="X8" s="60">
        <f t="shared" si="2"/>
        <v>0</v>
      </c>
      <c r="Y8" s="60">
        <f t="shared" si="2"/>
        <v>0</v>
      </c>
      <c r="Z8" s="60">
        <f t="shared" si="2"/>
        <v>0</v>
      </c>
      <c r="AA8" s="60">
        <f t="shared" si="2"/>
        <v>0</v>
      </c>
      <c r="AB8" s="60">
        <f t="shared" si="2"/>
        <v>0</v>
      </c>
      <c r="AC8" s="60">
        <f t="shared" si="2"/>
        <v>0</v>
      </c>
      <c r="AD8" s="60">
        <f t="shared" si="2"/>
        <v>460.9</v>
      </c>
      <c r="AE8" s="60">
        <f t="shared" si="2"/>
        <v>0</v>
      </c>
      <c r="AF8" s="87"/>
    </row>
    <row r="9" spans="1:32" ht="19.5" customHeight="1" x14ac:dyDescent="0.25">
      <c r="A9" s="14" t="s">
        <v>20</v>
      </c>
      <c r="B9" s="11"/>
      <c r="C9" s="11"/>
      <c r="D9" s="11"/>
      <c r="E9" s="11"/>
      <c r="F9" s="11"/>
      <c r="G9" s="11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88"/>
    </row>
    <row r="10" spans="1:32" ht="26.25" customHeight="1" x14ac:dyDescent="0.25">
      <c r="A10" s="14" t="s">
        <v>21</v>
      </c>
      <c r="B10" s="11">
        <f t="shared" ref="B10:B14" si="3">H10+J10+L10+N10+P10+R10+T10+V10+X10+Z10+AB10+AD10</f>
        <v>0</v>
      </c>
      <c r="C10" s="11">
        <f>C17</f>
        <v>0</v>
      </c>
      <c r="D10" s="11">
        <f>D17</f>
        <v>0</v>
      </c>
      <c r="E10" s="11">
        <f>E17</f>
        <v>0</v>
      </c>
      <c r="F10" s="11">
        <f>IFERROR(E10/B10*100,0)</f>
        <v>0</v>
      </c>
      <c r="G10" s="11">
        <f>IFERROR(E10/C10*100,0)</f>
        <v>0</v>
      </c>
      <c r="H10" s="2">
        <f>H17</f>
        <v>0</v>
      </c>
      <c r="I10" s="2">
        <f t="shared" ref="I10:AE14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8"/>
    </row>
    <row r="11" spans="1:32" ht="39.75" customHeight="1" x14ac:dyDescent="0.25">
      <c r="A11" s="14" t="s">
        <v>22</v>
      </c>
      <c r="B11" s="11">
        <f t="shared" si="3"/>
        <v>0</v>
      </c>
      <c r="C11" s="11">
        <f t="shared" ref="C11:E14" si="5">C18</f>
        <v>0</v>
      </c>
      <c r="D11" s="11">
        <f t="shared" si="5"/>
        <v>0</v>
      </c>
      <c r="E11" s="11">
        <f t="shared" si="5"/>
        <v>0</v>
      </c>
      <c r="F11" s="11">
        <f t="shared" ref="F11:F28" si="6">IFERROR(E11/B11*100,0)</f>
        <v>0</v>
      </c>
      <c r="G11" s="11">
        <f t="shared" ref="G11:G28" si="7">IFERROR(E11/C11*100,0)</f>
        <v>0</v>
      </c>
      <c r="H11" s="2">
        <f>H18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88"/>
    </row>
    <row r="12" spans="1:32" ht="29.25" customHeight="1" x14ac:dyDescent="0.25">
      <c r="A12" s="14" t="s">
        <v>23</v>
      </c>
      <c r="B12" s="11">
        <f t="shared" si="3"/>
        <v>460.9</v>
      </c>
      <c r="C12" s="11">
        <f t="shared" si="5"/>
        <v>0</v>
      </c>
      <c r="D12" s="11">
        <f t="shared" si="5"/>
        <v>0</v>
      </c>
      <c r="E12" s="11">
        <f t="shared" si="5"/>
        <v>0</v>
      </c>
      <c r="F12" s="11">
        <f t="shared" si="6"/>
        <v>0</v>
      </c>
      <c r="G12" s="11">
        <f t="shared" si="7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460.9</v>
      </c>
      <c r="AE12" s="2">
        <f t="shared" si="4"/>
        <v>0</v>
      </c>
      <c r="AF12" s="88"/>
    </row>
    <row r="13" spans="1:32" s="31" customFormat="1" ht="18.75" customHeight="1" x14ac:dyDescent="0.25">
      <c r="A13" s="30" t="s">
        <v>24</v>
      </c>
      <c r="B13" s="11">
        <f t="shared" si="3"/>
        <v>0</v>
      </c>
      <c r="C13" s="11">
        <f t="shared" si="5"/>
        <v>0</v>
      </c>
      <c r="D13" s="11">
        <f t="shared" si="5"/>
        <v>0</v>
      </c>
      <c r="E13" s="11">
        <f t="shared" si="5"/>
        <v>0</v>
      </c>
      <c r="F13" s="48">
        <f t="shared" si="6"/>
        <v>0</v>
      </c>
      <c r="G13" s="48">
        <f t="shared" si="7"/>
        <v>0</v>
      </c>
      <c r="H13" s="46">
        <f>H20</f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 t="shared" si="4"/>
        <v>0</v>
      </c>
      <c r="O13" s="46">
        <f t="shared" si="4"/>
        <v>0</v>
      </c>
      <c r="P13" s="46">
        <f t="shared" si="4"/>
        <v>0</v>
      </c>
      <c r="Q13" s="46">
        <f t="shared" si="4"/>
        <v>0</v>
      </c>
      <c r="R13" s="46">
        <f t="shared" si="4"/>
        <v>0</v>
      </c>
      <c r="S13" s="46">
        <f t="shared" si="4"/>
        <v>0</v>
      </c>
      <c r="T13" s="46">
        <f t="shared" si="4"/>
        <v>0</v>
      </c>
      <c r="U13" s="46">
        <f t="shared" si="4"/>
        <v>0</v>
      </c>
      <c r="V13" s="70">
        <f t="shared" si="4"/>
        <v>0</v>
      </c>
      <c r="W13" s="70">
        <f t="shared" si="4"/>
        <v>0</v>
      </c>
      <c r="X13" s="70">
        <f t="shared" si="4"/>
        <v>0</v>
      </c>
      <c r="Y13" s="70">
        <f t="shared" si="4"/>
        <v>0</v>
      </c>
      <c r="Z13" s="70">
        <f t="shared" si="4"/>
        <v>0</v>
      </c>
      <c r="AA13" s="70">
        <f t="shared" si="4"/>
        <v>0</v>
      </c>
      <c r="AB13" s="70">
        <f t="shared" si="4"/>
        <v>0</v>
      </c>
      <c r="AC13" s="70">
        <f t="shared" si="4"/>
        <v>0</v>
      </c>
      <c r="AD13" s="70">
        <f t="shared" si="4"/>
        <v>0</v>
      </c>
      <c r="AE13" s="70">
        <f t="shared" si="4"/>
        <v>0</v>
      </c>
      <c r="AF13" s="88"/>
    </row>
    <row r="14" spans="1:32" ht="26.25" customHeight="1" x14ac:dyDescent="0.25">
      <c r="A14" s="14" t="s">
        <v>25</v>
      </c>
      <c r="B14" s="11">
        <f t="shared" si="3"/>
        <v>0</v>
      </c>
      <c r="C14" s="11">
        <f t="shared" si="5"/>
        <v>0</v>
      </c>
      <c r="D14" s="11">
        <f t="shared" si="5"/>
        <v>0</v>
      </c>
      <c r="E14" s="11">
        <f t="shared" si="5"/>
        <v>0</v>
      </c>
      <c r="F14" s="11">
        <f t="shared" si="6"/>
        <v>0</v>
      </c>
      <c r="G14" s="11">
        <f t="shared" si="7"/>
        <v>0</v>
      </c>
      <c r="H14" s="2">
        <f>H21</f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2">
        <f t="shared" si="4"/>
        <v>0</v>
      </c>
      <c r="M14" s="2">
        <f t="shared" si="4"/>
        <v>0</v>
      </c>
      <c r="N14" s="2">
        <f t="shared" si="4"/>
        <v>0</v>
      </c>
      <c r="O14" s="2">
        <f t="shared" si="4"/>
        <v>0</v>
      </c>
      <c r="P14" s="2">
        <f t="shared" si="4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2">
        <f t="shared" si="4"/>
        <v>0</v>
      </c>
      <c r="V14" s="2">
        <f t="shared" si="4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  <c r="AE14" s="2">
        <f t="shared" si="4"/>
        <v>0</v>
      </c>
      <c r="AF14" s="89"/>
    </row>
    <row r="15" spans="1:32" ht="59.25" customHeight="1" x14ac:dyDescent="0.25">
      <c r="A15" s="61" t="s">
        <v>26</v>
      </c>
      <c r="B15" s="62">
        <f>B17+B18+B19+B21</f>
        <v>460.9</v>
      </c>
      <c r="C15" s="62">
        <f>C17+C18+C19+C21</f>
        <v>0</v>
      </c>
      <c r="D15" s="62">
        <f>D17+D18+D19+D21</f>
        <v>0</v>
      </c>
      <c r="E15" s="62">
        <f>E17+E18+E19+E21</f>
        <v>0</v>
      </c>
      <c r="F15" s="62">
        <f t="shared" si="6"/>
        <v>0</v>
      </c>
      <c r="G15" s="62">
        <f t="shared" si="7"/>
        <v>0</v>
      </c>
      <c r="H15" s="62">
        <f>H17+H18+H19+H21</f>
        <v>0</v>
      </c>
      <c r="I15" s="62">
        <f t="shared" ref="I15:AE15" si="8">I17+I18+I19+I21</f>
        <v>0</v>
      </c>
      <c r="J15" s="62">
        <f t="shared" si="8"/>
        <v>0</v>
      </c>
      <c r="K15" s="62">
        <f t="shared" si="8"/>
        <v>0</v>
      </c>
      <c r="L15" s="62">
        <f t="shared" si="8"/>
        <v>0</v>
      </c>
      <c r="M15" s="62">
        <f t="shared" si="8"/>
        <v>0</v>
      </c>
      <c r="N15" s="62">
        <f t="shared" si="8"/>
        <v>0</v>
      </c>
      <c r="O15" s="62">
        <f t="shared" si="8"/>
        <v>0</v>
      </c>
      <c r="P15" s="62">
        <f t="shared" si="8"/>
        <v>0</v>
      </c>
      <c r="Q15" s="62">
        <f t="shared" si="8"/>
        <v>0</v>
      </c>
      <c r="R15" s="62">
        <f t="shared" si="8"/>
        <v>0</v>
      </c>
      <c r="S15" s="62">
        <f t="shared" si="8"/>
        <v>0</v>
      </c>
      <c r="T15" s="62">
        <f t="shared" si="8"/>
        <v>0</v>
      </c>
      <c r="U15" s="62">
        <f t="shared" si="8"/>
        <v>0</v>
      </c>
      <c r="V15" s="62">
        <f t="shared" si="8"/>
        <v>0</v>
      </c>
      <c r="W15" s="62">
        <f t="shared" si="8"/>
        <v>0</v>
      </c>
      <c r="X15" s="62">
        <f t="shared" si="8"/>
        <v>0</v>
      </c>
      <c r="Y15" s="62">
        <f t="shared" si="8"/>
        <v>0</v>
      </c>
      <c r="Z15" s="62">
        <f t="shared" si="8"/>
        <v>0</v>
      </c>
      <c r="AA15" s="62">
        <f t="shared" si="8"/>
        <v>0</v>
      </c>
      <c r="AB15" s="62">
        <f t="shared" si="8"/>
        <v>0</v>
      </c>
      <c r="AC15" s="62">
        <f t="shared" si="8"/>
        <v>0</v>
      </c>
      <c r="AD15" s="62">
        <f t="shared" si="8"/>
        <v>460.9</v>
      </c>
      <c r="AE15" s="62">
        <f t="shared" si="8"/>
        <v>0</v>
      </c>
      <c r="AF15" s="90"/>
    </row>
    <row r="16" spans="1:32" ht="21" customHeight="1" x14ac:dyDescent="0.25">
      <c r="A16" s="14" t="s">
        <v>20</v>
      </c>
      <c r="B16" s="11"/>
      <c r="C16" s="11"/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  <c r="AF16" s="91"/>
    </row>
    <row r="17" spans="1:32" ht="21.75" customHeight="1" x14ac:dyDescent="0.25">
      <c r="A17" s="14" t="s">
        <v>21</v>
      </c>
      <c r="B17" s="11">
        <f t="shared" ref="B17:B18" si="9">H17+J17+L17+N17+P17+R17+T17+V17+X17+Z17+AB17+AD17</f>
        <v>0</v>
      </c>
      <c r="C17" s="11">
        <f>H17</f>
        <v>0</v>
      </c>
      <c r="D17" s="11">
        <v>0</v>
      </c>
      <c r="E17" s="11">
        <f t="shared" ref="E17:E18" si="10">I17+K17+M17+O17+Q17+S17+U17+W17+Y17+AA17+AC17+AE17</f>
        <v>0</v>
      </c>
      <c r="F17" s="11">
        <f t="shared" si="6"/>
        <v>0</v>
      </c>
      <c r="G17" s="11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91"/>
    </row>
    <row r="18" spans="1:32" ht="21" customHeight="1" x14ac:dyDescent="0.25">
      <c r="A18" s="14" t="s">
        <v>27</v>
      </c>
      <c r="B18" s="11">
        <f t="shared" si="9"/>
        <v>0</v>
      </c>
      <c r="C18" s="11">
        <f t="shared" ref="C18:C21" si="11">H18</f>
        <v>0</v>
      </c>
      <c r="D18" s="11">
        <v>0</v>
      </c>
      <c r="E18" s="11">
        <f t="shared" si="10"/>
        <v>0</v>
      </c>
      <c r="F18" s="11">
        <f t="shared" si="6"/>
        <v>0</v>
      </c>
      <c r="G18" s="11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91"/>
    </row>
    <row r="19" spans="1:32" ht="24" customHeight="1" x14ac:dyDescent="0.25">
      <c r="A19" s="14" t="s">
        <v>23</v>
      </c>
      <c r="B19" s="11">
        <f>H19+J19+L19+N19+P19+R19+T19+V19+X19+Z19+AB19+AD19</f>
        <v>460.9</v>
      </c>
      <c r="C19" s="11">
        <f t="shared" si="11"/>
        <v>0</v>
      </c>
      <c r="D19" s="11">
        <v>0</v>
      </c>
      <c r="E19" s="11">
        <f>I19+K19+M19+O19+Q19+S19+U19+W19+Y19+AA19+AC19+AE19</f>
        <v>0</v>
      </c>
      <c r="F19" s="11">
        <f t="shared" si="6"/>
        <v>0</v>
      </c>
      <c r="G19" s="11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91"/>
    </row>
    <row r="20" spans="1:32" s="31" customFormat="1" x14ac:dyDescent="0.25">
      <c r="A20" s="30" t="s">
        <v>24</v>
      </c>
      <c r="B20" s="48">
        <f t="shared" ref="B20:B21" si="12">H20+J20+L20+N20+P20+R20+T20+V20+X20+Z20+AB20+AD20</f>
        <v>0</v>
      </c>
      <c r="C20" s="11">
        <f t="shared" si="11"/>
        <v>0</v>
      </c>
      <c r="D20" s="48">
        <v>0</v>
      </c>
      <c r="E20" s="48">
        <f t="shared" ref="E20:E21" si="13">I20+K20+M20+O20+Q20+S20+U20+W20+Y20+AA20+AC20+AE20</f>
        <v>0</v>
      </c>
      <c r="F20" s="48">
        <f t="shared" si="6"/>
        <v>0</v>
      </c>
      <c r="G20" s="48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91"/>
    </row>
    <row r="21" spans="1:32" ht="21.75" customHeight="1" x14ac:dyDescent="0.25">
      <c r="A21" s="14" t="s">
        <v>25</v>
      </c>
      <c r="B21" s="11">
        <f t="shared" si="12"/>
        <v>0</v>
      </c>
      <c r="C21" s="11">
        <f t="shared" si="11"/>
        <v>0</v>
      </c>
      <c r="D21" s="11">
        <v>0</v>
      </c>
      <c r="E21" s="11">
        <f t="shared" si="13"/>
        <v>0</v>
      </c>
      <c r="F21" s="11">
        <f t="shared" si="6"/>
        <v>0</v>
      </c>
      <c r="G21" s="11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91"/>
    </row>
    <row r="22" spans="1:32" s="10" customFormat="1" x14ac:dyDescent="0.25">
      <c r="A22" s="29" t="s">
        <v>28</v>
      </c>
      <c r="B22" s="15">
        <f>B25+B26+B28+B24</f>
        <v>460.9</v>
      </c>
      <c r="C22" s="15">
        <f>C25+C26+C28+C24</f>
        <v>0</v>
      </c>
      <c r="D22" s="15">
        <f>D25+D26+D28+D24</f>
        <v>0</v>
      </c>
      <c r="E22" s="15">
        <f>E25+E26+E28+E24</f>
        <v>0</v>
      </c>
      <c r="F22" s="15">
        <f t="shared" si="6"/>
        <v>0</v>
      </c>
      <c r="G22" s="15">
        <f t="shared" si="7"/>
        <v>0</v>
      </c>
      <c r="H22" s="15">
        <f>H25+H26+H28+H24</f>
        <v>0</v>
      </c>
      <c r="I22" s="15">
        <f t="shared" ref="I22:AE22" si="14">I25+I26+I28+I24</f>
        <v>0</v>
      </c>
      <c r="J22" s="15">
        <f t="shared" si="14"/>
        <v>0</v>
      </c>
      <c r="K22" s="15">
        <f t="shared" si="14"/>
        <v>0</v>
      </c>
      <c r="L22" s="15">
        <f t="shared" si="14"/>
        <v>0</v>
      </c>
      <c r="M22" s="15">
        <f t="shared" si="14"/>
        <v>0</v>
      </c>
      <c r="N22" s="15">
        <f t="shared" si="14"/>
        <v>0</v>
      </c>
      <c r="O22" s="15">
        <f t="shared" si="14"/>
        <v>0</v>
      </c>
      <c r="P22" s="15">
        <f t="shared" si="14"/>
        <v>0</v>
      </c>
      <c r="Q22" s="15">
        <f t="shared" si="14"/>
        <v>0</v>
      </c>
      <c r="R22" s="15">
        <f t="shared" si="14"/>
        <v>0</v>
      </c>
      <c r="S22" s="15">
        <f t="shared" si="14"/>
        <v>0</v>
      </c>
      <c r="T22" s="15">
        <f t="shared" si="14"/>
        <v>0</v>
      </c>
      <c r="U22" s="15">
        <f t="shared" si="14"/>
        <v>0</v>
      </c>
      <c r="V22" s="15">
        <f t="shared" si="14"/>
        <v>0</v>
      </c>
      <c r="W22" s="15">
        <f t="shared" si="14"/>
        <v>0</v>
      </c>
      <c r="X22" s="15">
        <f t="shared" si="14"/>
        <v>0</v>
      </c>
      <c r="Y22" s="15">
        <f t="shared" si="14"/>
        <v>0</v>
      </c>
      <c r="Z22" s="15">
        <f t="shared" si="14"/>
        <v>0</v>
      </c>
      <c r="AA22" s="15">
        <f t="shared" si="14"/>
        <v>0</v>
      </c>
      <c r="AB22" s="15">
        <f t="shared" si="14"/>
        <v>0</v>
      </c>
      <c r="AC22" s="15">
        <f t="shared" si="14"/>
        <v>0</v>
      </c>
      <c r="AD22" s="15">
        <f t="shared" si="14"/>
        <v>460.9</v>
      </c>
      <c r="AE22" s="15">
        <f t="shared" si="14"/>
        <v>0</v>
      </c>
      <c r="AF22" s="91"/>
    </row>
    <row r="23" spans="1:32" x14ac:dyDescent="0.25">
      <c r="A23" s="14" t="s">
        <v>20</v>
      </c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  <c r="AF23" s="91"/>
    </row>
    <row r="24" spans="1:32" ht="21" customHeight="1" x14ac:dyDescent="0.25">
      <c r="A24" s="14" t="s">
        <v>21</v>
      </c>
      <c r="B24" s="11">
        <f>H24+J24+L24+N24+P24+R24+T24+V24+X24+Z24+AB24+AD24</f>
        <v>0</v>
      </c>
      <c r="C24" s="11">
        <f>H24</f>
        <v>0</v>
      </c>
      <c r="D24" s="11">
        <f>D10</f>
        <v>0</v>
      </c>
      <c r="E24" s="11">
        <f t="shared" ref="E24:E27" si="15">I24+K24+M24+O24+Q24+S24+U24+W24+Y24+AA24+AC24+AE24</f>
        <v>0</v>
      </c>
      <c r="F24" s="11">
        <f t="shared" si="6"/>
        <v>0</v>
      </c>
      <c r="G24" s="11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91"/>
    </row>
    <row r="25" spans="1:32" ht="24" customHeight="1" x14ac:dyDescent="0.25">
      <c r="A25" s="14" t="s">
        <v>27</v>
      </c>
      <c r="B25" s="11">
        <f t="shared" ref="B25" si="16">H25+J25+L25+N25+P25+R25+T25+V25+X25+Z25+AB25+AD25</f>
        <v>0</v>
      </c>
      <c r="C25" s="11">
        <f t="shared" ref="C25:C28" si="17">H25</f>
        <v>0</v>
      </c>
      <c r="D25" s="11">
        <f>D11</f>
        <v>0</v>
      </c>
      <c r="E25" s="11">
        <f t="shared" si="15"/>
        <v>0</v>
      </c>
      <c r="F25" s="11">
        <f t="shared" si="6"/>
        <v>0</v>
      </c>
      <c r="G25" s="11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91"/>
    </row>
    <row r="26" spans="1:32" x14ac:dyDescent="0.25">
      <c r="A26" s="14" t="s">
        <v>23</v>
      </c>
      <c r="B26" s="11">
        <f>H26+J26+L26+N26+P26+R26+T26+V26+X26+Z26+AB26+AD26</f>
        <v>460.9</v>
      </c>
      <c r="C26" s="11">
        <f t="shared" si="17"/>
        <v>0</v>
      </c>
      <c r="D26" s="11">
        <f>D12</f>
        <v>0</v>
      </c>
      <c r="E26" s="11">
        <f t="shared" si="15"/>
        <v>0</v>
      </c>
      <c r="F26" s="11">
        <f t="shared" si="6"/>
        <v>0</v>
      </c>
      <c r="G26" s="11">
        <f t="shared" si="7"/>
        <v>0</v>
      </c>
      <c r="H26" s="5">
        <f t="shared" ref="H26:AE26" si="18">H12</f>
        <v>0</v>
      </c>
      <c r="I26" s="5">
        <f t="shared" si="18"/>
        <v>0</v>
      </c>
      <c r="J26" s="5">
        <f t="shared" si="18"/>
        <v>0</v>
      </c>
      <c r="K26" s="5">
        <f t="shared" si="18"/>
        <v>0</v>
      </c>
      <c r="L26" s="5">
        <f t="shared" si="18"/>
        <v>0</v>
      </c>
      <c r="M26" s="5">
        <f t="shared" si="18"/>
        <v>0</v>
      </c>
      <c r="N26" s="5">
        <f t="shared" si="18"/>
        <v>0</v>
      </c>
      <c r="O26" s="5">
        <f t="shared" si="18"/>
        <v>0</v>
      </c>
      <c r="P26" s="5">
        <f t="shared" si="18"/>
        <v>0</v>
      </c>
      <c r="Q26" s="5">
        <f t="shared" si="18"/>
        <v>0</v>
      </c>
      <c r="R26" s="5">
        <f t="shared" si="18"/>
        <v>0</v>
      </c>
      <c r="S26" s="5">
        <f t="shared" si="18"/>
        <v>0</v>
      </c>
      <c r="T26" s="5">
        <f t="shared" si="18"/>
        <v>0</v>
      </c>
      <c r="U26" s="5">
        <f t="shared" si="18"/>
        <v>0</v>
      </c>
      <c r="V26" s="5">
        <f t="shared" si="18"/>
        <v>0</v>
      </c>
      <c r="W26" s="5">
        <f t="shared" si="18"/>
        <v>0</v>
      </c>
      <c r="X26" s="5">
        <f t="shared" si="18"/>
        <v>0</v>
      </c>
      <c r="Y26" s="5">
        <f t="shared" si="18"/>
        <v>0</v>
      </c>
      <c r="Z26" s="5">
        <f t="shared" si="18"/>
        <v>0</v>
      </c>
      <c r="AA26" s="5">
        <f t="shared" si="18"/>
        <v>0</v>
      </c>
      <c r="AB26" s="5">
        <f t="shared" si="18"/>
        <v>0</v>
      </c>
      <c r="AC26" s="5">
        <f t="shared" si="18"/>
        <v>0</v>
      </c>
      <c r="AD26" s="5">
        <f t="shared" si="18"/>
        <v>460.9</v>
      </c>
      <c r="AE26" s="5">
        <f t="shared" si="18"/>
        <v>0</v>
      </c>
      <c r="AF26" s="91"/>
    </row>
    <row r="27" spans="1:32" s="31" customFormat="1" x14ac:dyDescent="0.25">
      <c r="A27" s="30" t="s">
        <v>24</v>
      </c>
      <c r="B27" s="69">
        <f>H27+J27+L27+N27+P27+R27+T27+V27+X27+Z27+AB27+AD27</f>
        <v>0</v>
      </c>
      <c r="C27" s="69">
        <f t="shared" si="17"/>
        <v>0</v>
      </c>
      <c r="D27" s="69">
        <f>D13</f>
        <v>0</v>
      </c>
      <c r="E27" s="69">
        <f t="shared" si="15"/>
        <v>0</v>
      </c>
      <c r="F27" s="69">
        <f t="shared" si="6"/>
        <v>0</v>
      </c>
      <c r="G27" s="69">
        <f t="shared" si="7"/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91"/>
    </row>
    <row r="28" spans="1:32" ht="20.25" customHeight="1" x14ac:dyDescent="0.25">
      <c r="A28" s="14" t="s">
        <v>25</v>
      </c>
      <c r="B28" s="11">
        <f>H28+J28+L28+N28+P28+R28+T28+V28+X28+Z28+AB28+AD28</f>
        <v>0</v>
      </c>
      <c r="C28" s="11">
        <f t="shared" si="17"/>
        <v>0</v>
      </c>
      <c r="D28" s="11">
        <f>D14</f>
        <v>0</v>
      </c>
      <c r="E28" s="11">
        <f>I28+K28+M28+O28+Q28+S28+U28+W28+Y28+AA28+AC28+AE28</f>
        <v>0</v>
      </c>
      <c r="F28" s="11">
        <f t="shared" si="6"/>
        <v>0</v>
      </c>
      <c r="G28" s="11">
        <f t="shared" si="7"/>
        <v>0</v>
      </c>
      <c r="H28" s="5">
        <f t="shared" ref="H28:AE28" si="19">H14</f>
        <v>0</v>
      </c>
      <c r="I28" s="5">
        <f t="shared" si="19"/>
        <v>0</v>
      </c>
      <c r="J28" s="5">
        <f t="shared" si="19"/>
        <v>0</v>
      </c>
      <c r="K28" s="5">
        <f t="shared" si="19"/>
        <v>0</v>
      </c>
      <c r="L28" s="5">
        <f t="shared" si="19"/>
        <v>0</v>
      </c>
      <c r="M28" s="5">
        <f t="shared" si="19"/>
        <v>0</v>
      </c>
      <c r="N28" s="5">
        <f t="shared" si="19"/>
        <v>0</v>
      </c>
      <c r="O28" s="5">
        <f t="shared" si="19"/>
        <v>0</v>
      </c>
      <c r="P28" s="5">
        <f t="shared" si="19"/>
        <v>0</v>
      </c>
      <c r="Q28" s="5">
        <f t="shared" si="19"/>
        <v>0</v>
      </c>
      <c r="R28" s="5">
        <f t="shared" si="19"/>
        <v>0</v>
      </c>
      <c r="S28" s="5">
        <f t="shared" si="19"/>
        <v>0</v>
      </c>
      <c r="T28" s="5">
        <f t="shared" si="19"/>
        <v>0</v>
      </c>
      <c r="U28" s="5">
        <f t="shared" si="19"/>
        <v>0</v>
      </c>
      <c r="V28" s="5">
        <f t="shared" si="19"/>
        <v>0</v>
      </c>
      <c r="W28" s="5">
        <f t="shared" si="19"/>
        <v>0</v>
      </c>
      <c r="X28" s="5">
        <f t="shared" si="19"/>
        <v>0</v>
      </c>
      <c r="Y28" s="5">
        <f t="shared" si="19"/>
        <v>0</v>
      </c>
      <c r="Z28" s="5">
        <f t="shared" si="19"/>
        <v>0</v>
      </c>
      <c r="AA28" s="5">
        <f t="shared" si="19"/>
        <v>0</v>
      </c>
      <c r="AB28" s="5">
        <f t="shared" si="19"/>
        <v>0</v>
      </c>
      <c r="AC28" s="5">
        <f t="shared" si="19"/>
        <v>0</v>
      </c>
      <c r="AD28" s="5">
        <f t="shared" si="19"/>
        <v>0</v>
      </c>
      <c r="AE28" s="5">
        <f t="shared" si="19"/>
        <v>0</v>
      </c>
      <c r="AF28" s="92"/>
    </row>
    <row r="29" spans="1:32" s="10" customFormat="1" ht="30" customHeight="1" x14ac:dyDescent="0.25">
      <c r="A29" s="85" t="s">
        <v>29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9"/>
      <c r="AF29" s="9"/>
    </row>
    <row r="30" spans="1:32" s="10" customFormat="1" ht="42.75" customHeight="1" x14ac:dyDescent="0.25">
      <c r="A30" s="63" t="s">
        <v>37</v>
      </c>
      <c r="B30" s="60">
        <f>B32+B33+B34+B36</f>
        <v>173171.96399999998</v>
      </c>
      <c r="C30" s="60">
        <f>C32+C33+C34+C36</f>
        <v>136372.16399999999</v>
      </c>
      <c r="D30" s="60">
        <f>D32+D33+D34+D36</f>
        <v>136372.16</v>
      </c>
      <c r="E30" s="60">
        <f>E32+E33+E34+E36</f>
        <v>0</v>
      </c>
      <c r="F30" s="60">
        <f>IFERROR(E30/B30*100,0)</f>
        <v>0</v>
      </c>
      <c r="G30" s="60">
        <f t="shared" ref="G30" si="20">IFERROR(E30/C30*100,0)</f>
        <v>0</v>
      </c>
      <c r="H30" s="60">
        <f>H32+H33+H34+H36</f>
        <v>0</v>
      </c>
      <c r="I30" s="60">
        <f t="shared" ref="I30" si="21">I32+I33+I34+I36</f>
        <v>0</v>
      </c>
      <c r="J30" s="60">
        <f>J32+J33+J34+J36</f>
        <v>0</v>
      </c>
      <c r="K30" s="60">
        <f t="shared" ref="K30:AE30" si="22">K32+K33+K34+K36</f>
        <v>0</v>
      </c>
      <c r="L30" s="60">
        <f t="shared" si="22"/>
        <v>0</v>
      </c>
      <c r="M30" s="60">
        <f t="shared" si="22"/>
        <v>0</v>
      </c>
      <c r="N30" s="60">
        <f t="shared" si="22"/>
        <v>0</v>
      </c>
      <c r="O30" s="60">
        <f t="shared" si="22"/>
        <v>0</v>
      </c>
      <c r="P30" s="60">
        <f t="shared" si="22"/>
        <v>0</v>
      </c>
      <c r="Q30" s="60">
        <f t="shared" si="22"/>
        <v>0</v>
      </c>
      <c r="R30" s="60">
        <f t="shared" si="22"/>
        <v>136372.16399999999</v>
      </c>
      <c r="S30" s="60">
        <f t="shared" si="22"/>
        <v>136372.16</v>
      </c>
      <c r="T30" s="60">
        <f t="shared" si="22"/>
        <v>0</v>
      </c>
      <c r="U30" s="60">
        <f t="shared" si="22"/>
        <v>0</v>
      </c>
      <c r="V30" s="60">
        <f t="shared" si="22"/>
        <v>0</v>
      </c>
      <c r="W30" s="60">
        <f t="shared" si="22"/>
        <v>0</v>
      </c>
      <c r="X30" s="60">
        <f t="shared" si="22"/>
        <v>0</v>
      </c>
      <c r="Y30" s="60">
        <f t="shared" si="22"/>
        <v>0</v>
      </c>
      <c r="Z30" s="60">
        <f t="shared" si="22"/>
        <v>0</v>
      </c>
      <c r="AA30" s="60">
        <f t="shared" si="22"/>
        <v>0</v>
      </c>
      <c r="AB30" s="60">
        <f t="shared" si="22"/>
        <v>0</v>
      </c>
      <c r="AC30" s="60">
        <f t="shared" si="22"/>
        <v>0</v>
      </c>
      <c r="AD30" s="60">
        <f t="shared" si="22"/>
        <v>36799.800000000003</v>
      </c>
      <c r="AE30" s="60">
        <f t="shared" si="22"/>
        <v>0</v>
      </c>
      <c r="AF30" s="87"/>
    </row>
    <row r="31" spans="1:32" ht="30" customHeight="1" x14ac:dyDescent="0.25">
      <c r="A31" s="14" t="s">
        <v>20</v>
      </c>
      <c r="B31" s="11"/>
      <c r="C31" s="11"/>
      <c r="D31" s="11"/>
      <c r="E31" s="11"/>
      <c r="F31" s="11"/>
      <c r="G31" s="11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"/>
      <c r="AF31" s="88"/>
    </row>
    <row r="32" spans="1:32" ht="30" customHeight="1" x14ac:dyDescent="0.25">
      <c r="A32" s="14" t="s">
        <v>21</v>
      </c>
      <c r="B32" s="11">
        <f t="shared" ref="B32:B35" si="23">H32+J32+L32+N32+P32+R32+T32+V32+X32+Z32+AB32+AD32</f>
        <v>0</v>
      </c>
      <c r="C32" s="11">
        <f>C39+C46+C53</f>
        <v>0</v>
      </c>
      <c r="D32" s="11">
        <f>D39+D46+D53</f>
        <v>0</v>
      </c>
      <c r="E32" s="11">
        <f>E39+E46</f>
        <v>0</v>
      </c>
      <c r="F32" s="11">
        <f t="shared" ref="F32:F37" si="24">IFERROR(E32/B32*100,0)</f>
        <v>0</v>
      </c>
      <c r="G32" s="11">
        <f t="shared" ref="G32:G37" si="25">IFERROR(E32/C32*100,0)</f>
        <v>0</v>
      </c>
      <c r="H32" s="47">
        <f>H39+H46+H53</f>
        <v>0</v>
      </c>
      <c r="I32" s="47">
        <f t="shared" ref="I32:AE32" si="26">I39+I46+I53</f>
        <v>0</v>
      </c>
      <c r="J32" s="47">
        <f t="shared" si="26"/>
        <v>0</v>
      </c>
      <c r="K32" s="47">
        <f t="shared" si="26"/>
        <v>0</v>
      </c>
      <c r="L32" s="47">
        <f t="shared" si="26"/>
        <v>0</v>
      </c>
      <c r="M32" s="47">
        <f t="shared" si="26"/>
        <v>0</v>
      </c>
      <c r="N32" s="47">
        <f t="shared" si="26"/>
        <v>0</v>
      </c>
      <c r="O32" s="47">
        <f t="shared" si="26"/>
        <v>0</v>
      </c>
      <c r="P32" s="47">
        <f t="shared" si="26"/>
        <v>0</v>
      </c>
      <c r="Q32" s="47">
        <f t="shared" si="26"/>
        <v>0</v>
      </c>
      <c r="R32" s="47">
        <f t="shared" si="26"/>
        <v>0</v>
      </c>
      <c r="S32" s="47">
        <f t="shared" si="26"/>
        <v>0</v>
      </c>
      <c r="T32" s="47">
        <f t="shared" si="26"/>
        <v>0</v>
      </c>
      <c r="U32" s="47">
        <f t="shared" si="26"/>
        <v>0</v>
      </c>
      <c r="V32" s="47">
        <f t="shared" si="26"/>
        <v>0</v>
      </c>
      <c r="W32" s="47">
        <f t="shared" si="26"/>
        <v>0</v>
      </c>
      <c r="X32" s="47">
        <f t="shared" si="26"/>
        <v>0</v>
      </c>
      <c r="Y32" s="47">
        <f t="shared" si="26"/>
        <v>0</v>
      </c>
      <c r="Z32" s="47">
        <f t="shared" si="26"/>
        <v>0</v>
      </c>
      <c r="AA32" s="47">
        <f t="shared" si="26"/>
        <v>0</v>
      </c>
      <c r="AB32" s="47">
        <f t="shared" si="26"/>
        <v>0</v>
      </c>
      <c r="AC32" s="47">
        <f t="shared" si="26"/>
        <v>0</v>
      </c>
      <c r="AD32" s="47">
        <f t="shared" si="26"/>
        <v>0</v>
      </c>
      <c r="AE32" s="47">
        <f t="shared" si="26"/>
        <v>0</v>
      </c>
      <c r="AF32" s="88"/>
    </row>
    <row r="33" spans="1:32" ht="30" customHeight="1" x14ac:dyDescent="0.25">
      <c r="A33" s="14" t="s">
        <v>27</v>
      </c>
      <c r="B33" s="11">
        <f t="shared" si="23"/>
        <v>0</v>
      </c>
      <c r="C33" s="11">
        <f t="shared" ref="C33:C36" si="27">C40+C47+C54</f>
        <v>0</v>
      </c>
      <c r="D33" s="11">
        <f t="shared" ref="D33:D36" si="28">D40+D47+D54</f>
        <v>0</v>
      </c>
      <c r="E33" s="11">
        <f t="shared" ref="E33:E36" si="29">E40+E47</f>
        <v>0</v>
      </c>
      <c r="F33" s="11">
        <f t="shared" si="24"/>
        <v>0</v>
      </c>
      <c r="G33" s="11">
        <f t="shared" si="25"/>
        <v>0</v>
      </c>
      <c r="H33" s="47">
        <f>H40+H47+H54</f>
        <v>0</v>
      </c>
      <c r="I33" s="47">
        <f t="shared" ref="I33:AE33" si="30">I40+I47+I54</f>
        <v>0</v>
      </c>
      <c r="J33" s="47">
        <f t="shared" si="30"/>
        <v>0</v>
      </c>
      <c r="K33" s="47">
        <f t="shared" si="30"/>
        <v>0</v>
      </c>
      <c r="L33" s="47">
        <f t="shared" si="30"/>
        <v>0</v>
      </c>
      <c r="M33" s="47">
        <f t="shared" si="30"/>
        <v>0</v>
      </c>
      <c r="N33" s="47">
        <f t="shared" si="30"/>
        <v>0</v>
      </c>
      <c r="O33" s="47">
        <f t="shared" si="30"/>
        <v>0</v>
      </c>
      <c r="P33" s="47">
        <f t="shared" si="30"/>
        <v>0</v>
      </c>
      <c r="Q33" s="47">
        <f t="shared" si="30"/>
        <v>0</v>
      </c>
      <c r="R33" s="47">
        <f t="shared" si="30"/>
        <v>0</v>
      </c>
      <c r="S33" s="47">
        <f t="shared" si="30"/>
        <v>0</v>
      </c>
      <c r="T33" s="47">
        <f t="shared" si="30"/>
        <v>0</v>
      </c>
      <c r="U33" s="47">
        <f t="shared" si="30"/>
        <v>0</v>
      </c>
      <c r="V33" s="47">
        <f t="shared" si="30"/>
        <v>0</v>
      </c>
      <c r="W33" s="47">
        <f t="shared" si="30"/>
        <v>0</v>
      </c>
      <c r="X33" s="47">
        <f t="shared" si="30"/>
        <v>0</v>
      </c>
      <c r="Y33" s="47">
        <f t="shared" si="30"/>
        <v>0</v>
      </c>
      <c r="Z33" s="47">
        <f t="shared" si="30"/>
        <v>0</v>
      </c>
      <c r="AA33" s="47">
        <f t="shared" si="30"/>
        <v>0</v>
      </c>
      <c r="AB33" s="47">
        <f t="shared" si="30"/>
        <v>0</v>
      </c>
      <c r="AC33" s="47">
        <f t="shared" si="30"/>
        <v>0</v>
      </c>
      <c r="AD33" s="47">
        <f t="shared" si="30"/>
        <v>0</v>
      </c>
      <c r="AE33" s="47">
        <f t="shared" si="30"/>
        <v>0</v>
      </c>
      <c r="AF33" s="88"/>
    </row>
    <row r="34" spans="1:32" ht="30" customHeight="1" x14ac:dyDescent="0.25">
      <c r="A34" s="14" t="s">
        <v>23</v>
      </c>
      <c r="B34" s="11">
        <f t="shared" si="23"/>
        <v>13753.8</v>
      </c>
      <c r="C34" s="11">
        <f t="shared" si="27"/>
        <v>0</v>
      </c>
      <c r="D34" s="11">
        <f t="shared" si="28"/>
        <v>0</v>
      </c>
      <c r="E34" s="11">
        <f t="shared" si="29"/>
        <v>0</v>
      </c>
      <c r="F34" s="11">
        <f t="shared" si="24"/>
        <v>0</v>
      </c>
      <c r="G34" s="11">
        <f t="shared" si="25"/>
        <v>0</v>
      </c>
      <c r="H34" s="47">
        <f t="shared" ref="H34:AE34" si="31">H41+H48+H55</f>
        <v>0</v>
      </c>
      <c r="I34" s="47">
        <f t="shared" si="31"/>
        <v>0</v>
      </c>
      <c r="J34" s="47">
        <f t="shared" si="31"/>
        <v>0</v>
      </c>
      <c r="K34" s="47">
        <f t="shared" si="31"/>
        <v>0</v>
      </c>
      <c r="L34" s="47">
        <f t="shared" si="31"/>
        <v>0</v>
      </c>
      <c r="M34" s="47">
        <f t="shared" si="31"/>
        <v>0</v>
      </c>
      <c r="N34" s="47">
        <f t="shared" si="31"/>
        <v>0</v>
      </c>
      <c r="O34" s="47">
        <f t="shared" si="31"/>
        <v>0</v>
      </c>
      <c r="P34" s="47">
        <f t="shared" si="31"/>
        <v>0</v>
      </c>
      <c r="Q34" s="47">
        <f t="shared" si="31"/>
        <v>0</v>
      </c>
      <c r="R34" s="47">
        <f t="shared" si="31"/>
        <v>0</v>
      </c>
      <c r="S34" s="47">
        <f t="shared" si="31"/>
        <v>0</v>
      </c>
      <c r="T34" s="47">
        <f t="shared" si="31"/>
        <v>0</v>
      </c>
      <c r="U34" s="47">
        <f t="shared" si="31"/>
        <v>0</v>
      </c>
      <c r="V34" s="47">
        <f t="shared" si="31"/>
        <v>0</v>
      </c>
      <c r="W34" s="47">
        <f t="shared" si="31"/>
        <v>0</v>
      </c>
      <c r="X34" s="47">
        <f t="shared" si="31"/>
        <v>0</v>
      </c>
      <c r="Y34" s="47">
        <f t="shared" si="31"/>
        <v>0</v>
      </c>
      <c r="Z34" s="47">
        <f t="shared" si="31"/>
        <v>0</v>
      </c>
      <c r="AA34" s="47">
        <f t="shared" si="31"/>
        <v>0</v>
      </c>
      <c r="AB34" s="47">
        <f t="shared" si="31"/>
        <v>0</v>
      </c>
      <c r="AC34" s="47">
        <f t="shared" si="31"/>
        <v>0</v>
      </c>
      <c r="AD34" s="47">
        <f t="shared" si="31"/>
        <v>13753.8</v>
      </c>
      <c r="AE34" s="47">
        <f t="shared" si="31"/>
        <v>0</v>
      </c>
      <c r="AF34" s="88"/>
    </row>
    <row r="35" spans="1:32" s="31" customFormat="1" ht="30" customHeight="1" x14ac:dyDescent="0.25">
      <c r="A35" s="30" t="s">
        <v>24</v>
      </c>
      <c r="B35" s="48">
        <f t="shared" si="23"/>
        <v>0</v>
      </c>
      <c r="C35" s="11">
        <f t="shared" si="27"/>
        <v>0</v>
      </c>
      <c r="D35" s="11">
        <f t="shared" si="28"/>
        <v>0</v>
      </c>
      <c r="E35" s="11">
        <f t="shared" si="29"/>
        <v>0</v>
      </c>
      <c r="F35" s="48">
        <f t="shared" si="24"/>
        <v>0</v>
      </c>
      <c r="G35" s="48">
        <f t="shared" si="25"/>
        <v>0</v>
      </c>
      <c r="H35" s="47">
        <f t="shared" ref="H35:AE35" si="32">H42+H49+H56</f>
        <v>0</v>
      </c>
      <c r="I35" s="47">
        <f t="shared" si="32"/>
        <v>0</v>
      </c>
      <c r="J35" s="47">
        <f t="shared" si="32"/>
        <v>0</v>
      </c>
      <c r="K35" s="47">
        <f t="shared" si="32"/>
        <v>0</v>
      </c>
      <c r="L35" s="47">
        <f t="shared" si="32"/>
        <v>0</v>
      </c>
      <c r="M35" s="47">
        <f t="shared" si="32"/>
        <v>0</v>
      </c>
      <c r="N35" s="47">
        <f t="shared" si="32"/>
        <v>0</v>
      </c>
      <c r="O35" s="47">
        <f t="shared" si="32"/>
        <v>0</v>
      </c>
      <c r="P35" s="47">
        <f t="shared" si="32"/>
        <v>0</v>
      </c>
      <c r="Q35" s="47">
        <f t="shared" si="32"/>
        <v>0</v>
      </c>
      <c r="R35" s="47">
        <f t="shared" si="32"/>
        <v>0</v>
      </c>
      <c r="S35" s="47">
        <f t="shared" si="32"/>
        <v>0</v>
      </c>
      <c r="T35" s="47">
        <f t="shared" si="32"/>
        <v>0</v>
      </c>
      <c r="U35" s="47">
        <f t="shared" si="32"/>
        <v>0</v>
      </c>
      <c r="V35" s="47">
        <f t="shared" si="32"/>
        <v>0</v>
      </c>
      <c r="W35" s="47">
        <f t="shared" si="32"/>
        <v>0</v>
      </c>
      <c r="X35" s="47">
        <f t="shared" si="32"/>
        <v>0</v>
      </c>
      <c r="Y35" s="47">
        <f t="shared" si="32"/>
        <v>0</v>
      </c>
      <c r="Z35" s="47">
        <f t="shared" si="32"/>
        <v>0</v>
      </c>
      <c r="AA35" s="47">
        <f t="shared" si="32"/>
        <v>0</v>
      </c>
      <c r="AB35" s="47">
        <f t="shared" si="32"/>
        <v>0</v>
      </c>
      <c r="AC35" s="47">
        <f t="shared" si="32"/>
        <v>0</v>
      </c>
      <c r="AD35" s="47">
        <f t="shared" si="32"/>
        <v>0</v>
      </c>
      <c r="AE35" s="47">
        <f t="shared" si="32"/>
        <v>0</v>
      </c>
      <c r="AF35" s="88"/>
    </row>
    <row r="36" spans="1:32" ht="30" customHeight="1" x14ac:dyDescent="0.25">
      <c r="A36" s="33" t="s">
        <v>25</v>
      </c>
      <c r="B36" s="11">
        <f>H36+J36+L36+N36+P36+R36+T36+V36+X36+Z36+AB36+AD36</f>
        <v>159418.16399999999</v>
      </c>
      <c r="C36" s="11">
        <f t="shared" si="27"/>
        <v>136372.16399999999</v>
      </c>
      <c r="D36" s="11">
        <f t="shared" si="28"/>
        <v>136372.16</v>
      </c>
      <c r="E36" s="11">
        <f t="shared" si="29"/>
        <v>0</v>
      </c>
      <c r="F36" s="11">
        <f t="shared" si="24"/>
        <v>0</v>
      </c>
      <c r="G36" s="11">
        <f t="shared" si="25"/>
        <v>0</v>
      </c>
      <c r="H36" s="47">
        <f t="shared" ref="H36:AE36" si="33">H43+H50+H57</f>
        <v>0</v>
      </c>
      <c r="I36" s="47">
        <f t="shared" si="33"/>
        <v>0</v>
      </c>
      <c r="J36" s="47">
        <f t="shared" si="33"/>
        <v>0</v>
      </c>
      <c r="K36" s="47">
        <f t="shared" si="33"/>
        <v>0</v>
      </c>
      <c r="L36" s="47">
        <f t="shared" si="33"/>
        <v>0</v>
      </c>
      <c r="M36" s="47">
        <f t="shared" si="33"/>
        <v>0</v>
      </c>
      <c r="N36" s="47">
        <f t="shared" si="33"/>
        <v>0</v>
      </c>
      <c r="O36" s="47">
        <f t="shared" si="33"/>
        <v>0</v>
      </c>
      <c r="P36" s="47">
        <f t="shared" si="33"/>
        <v>0</v>
      </c>
      <c r="Q36" s="47">
        <f t="shared" si="33"/>
        <v>0</v>
      </c>
      <c r="R36" s="47">
        <f t="shared" si="33"/>
        <v>136372.16399999999</v>
      </c>
      <c r="S36" s="47">
        <f t="shared" si="33"/>
        <v>136372.16</v>
      </c>
      <c r="T36" s="47">
        <f t="shared" si="33"/>
        <v>0</v>
      </c>
      <c r="U36" s="47">
        <f t="shared" si="33"/>
        <v>0</v>
      </c>
      <c r="V36" s="47">
        <f t="shared" si="33"/>
        <v>0</v>
      </c>
      <c r="W36" s="47">
        <f t="shared" si="33"/>
        <v>0</v>
      </c>
      <c r="X36" s="47">
        <f t="shared" si="33"/>
        <v>0</v>
      </c>
      <c r="Y36" s="47">
        <f t="shared" si="33"/>
        <v>0</v>
      </c>
      <c r="Z36" s="47">
        <f t="shared" si="33"/>
        <v>0</v>
      </c>
      <c r="AA36" s="47">
        <f t="shared" si="33"/>
        <v>0</v>
      </c>
      <c r="AB36" s="47">
        <f t="shared" si="33"/>
        <v>0</v>
      </c>
      <c r="AC36" s="47">
        <f t="shared" si="33"/>
        <v>0</v>
      </c>
      <c r="AD36" s="47">
        <f t="shared" si="33"/>
        <v>23046</v>
      </c>
      <c r="AE36" s="47">
        <f t="shared" si="33"/>
        <v>0</v>
      </c>
      <c r="AF36" s="89"/>
    </row>
    <row r="37" spans="1:32" ht="66" customHeight="1" x14ac:dyDescent="0.25">
      <c r="A37" s="64" t="s">
        <v>30</v>
      </c>
      <c r="B37" s="62">
        <f>B39+B40+B41+B43</f>
        <v>0</v>
      </c>
      <c r="C37" s="62">
        <f>C39+C40+C41+C43</f>
        <v>0</v>
      </c>
      <c r="D37" s="62">
        <f t="shared" ref="D37" si="34">D39+D40+D41+D43</f>
        <v>0</v>
      </c>
      <c r="E37" s="62">
        <f>E39+E40+E41+E43</f>
        <v>0</v>
      </c>
      <c r="F37" s="62">
        <f t="shared" si="24"/>
        <v>0</v>
      </c>
      <c r="G37" s="62">
        <f t="shared" si="25"/>
        <v>0</v>
      </c>
      <c r="H37" s="62">
        <f>H39+H40+H41+H43</f>
        <v>0</v>
      </c>
      <c r="I37" s="62">
        <f t="shared" ref="I37:AE37" si="35">I39+I40+I41+I43</f>
        <v>0</v>
      </c>
      <c r="J37" s="62">
        <f t="shared" si="35"/>
        <v>0</v>
      </c>
      <c r="K37" s="62">
        <f t="shared" si="35"/>
        <v>0</v>
      </c>
      <c r="L37" s="62">
        <f t="shared" si="35"/>
        <v>0</v>
      </c>
      <c r="M37" s="62">
        <f t="shared" si="35"/>
        <v>0</v>
      </c>
      <c r="N37" s="62">
        <f t="shared" si="35"/>
        <v>0</v>
      </c>
      <c r="O37" s="62">
        <f t="shared" si="35"/>
        <v>0</v>
      </c>
      <c r="P37" s="62">
        <f t="shared" si="35"/>
        <v>0</v>
      </c>
      <c r="Q37" s="62">
        <f t="shared" si="35"/>
        <v>0</v>
      </c>
      <c r="R37" s="62">
        <f t="shared" si="35"/>
        <v>0</v>
      </c>
      <c r="S37" s="62">
        <f t="shared" si="35"/>
        <v>0</v>
      </c>
      <c r="T37" s="62">
        <f t="shared" si="35"/>
        <v>0</v>
      </c>
      <c r="U37" s="62">
        <f t="shared" si="35"/>
        <v>0</v>
      </c>
      <c r="V37" s="62">
        <f t="shared" si="35"/>
        <v>0</v>
      </c>
      <c r="W37" s="62">
        <f t="shared" si="35"/>
        <v>0</v>
      </c>
      <c r="X37" s="62">
        <f t="shared" si="35"/>
        <v>0</v>
      </c>
      <c r="Y37" s="62">
        <f t="shared" si="35"/>
        <v>0</v>
      </c>
      <c r="Z37" s="62">
        <f t="shared" si="35"/>
        <v>0</v>
      </c>
      <c r="AA37" s="62">
        <f t="shared" si="35"/>
        <v>0</v>
      </c>
      <c r="AB37" s="62">
        <f t="shared" si="35"/>
        <v>0</v>
      </c>
      <c r="AC37" s="62">
        <f t="shared" si="35"/>
        <v>0</v>
      </c>
      <c r="AD37" s="62">
        <f t="shared" si="35"/>
        <v>0</v>
      </c>
      <c r="AE37" s="62">
        <f t="shared" si="35"/>
        <v>0</v>
      </c>
      <c r="AF37" s="104"/>
    </row>
    <row r="38" spans="1:32" ht="30" customHeight="1" x14ac:dyDescent="0.25">
      <c r="A38" s="14" t="s">
        <v>20</v>
      </c>
      <c r="B38" s="11"/>
      <c r="C38" s="11"/>
      <c r="D38" s="11"/>
      <c r="E38" s="11"/>
      <c r="F38" s="11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2"/>
      <c r="AF38" s="105"/>
    </row>
    <row r="39" spans="1:32" ht="30" customHeight="1" x14ac:dyDescent="0.25">
      <c r="A39" s="14" t="s">
        <v>21</v>
      </c>
      <c r="B39" s="11">
        <f>H39+J39+L39+N39+P39+R39+T39+V39+X39+Z39+AB39+AD39</f>
        <v>0</v>
      </c>
      <c r="C39" s="11">
        <f>H39+J39+L39+N39+P39+R39+T39+V39+X39+Z39+AB39</f>
        <v>0</v>
      </c>
      <c r="D39" s="11">
        <v>0</v>
      </c>
      <c r="E39" s="11">
        <f t="shared" ref="E39:E43" si="36">I39+K39+M39+O39+Q39+S39+U39+W39+Y39+AA39+AC39+AE39</f>
        <v>0</v>
      </c>
      <c r="F39" s="11">
        <f t="shared" ref="F39:F44" si="37">IFERROR(E39/B39*100,0)</f>
        <v>0</v>
      </c>
      <c r="G39" s="11">
        <f t="shared" ref="G39:G44" si="38">IFERROR(E39/C39*100,0)</f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05"/>
    </row>
    <row r="40" spans="1:32" ht="30" customHeight="1" x14ac:dyDescent="0.25">
      <c r="A40" s="14" t="s">
        <v>27</v>
      </c>
      <c r="B40" s="11">
        <f t="shared" ref="B40:B43" si="39">H40+J40+L40+N40+P40+R40+T40+V40+X40+Z40+AB40+AD40</f>
        <v>0</v>
      </c>
      <c r="C40" s="11">
        <f t="shared" ref="C40:C43" si="40">H40+J40+L40+N40+P40+R40+T40+V40+X40+Z40+AB40</f>
        <v>0</v>
      </c>
      <c r="D40" s="11">
        <v>0</v>
      </c>
      <c r="E40" s="11">
        <f t="shared" si="36"/>
        <v>0</v>
      </c>
      <c r="F40" s="11">
        <f t="shared" si="37"/>
        <v>0</v>
      </c>
      <c r="G40" s="11">
        <f t="shared" si="38"/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05"/>
    </row>
    <row r="41" spans="1:32" ht="30" customHeight="1" x14ac:dyDescent="0.25">
      <c r="A41" s="14" t="s">
        <v>23</v>
      </c>
      <c r="B41" s="11">
        <f t="shared" si="39"/>
        <v>0</v>
      </c>
      <c r="C41" s="11">
        <f t="shared" si="40"/>
        <v>0</v>
      </c>
      <c r="D41" s="11">
        <v>0</v>
      </c>
      <c r="E41" s="11">
        <f t="shared" si="36"/>
        <v>0</v>
      </c>
      <c r="F41" s="11">
        <f t="shared" si="37"/>
        <v>0</v>
      </c>
      <c r="G41" s="11">
        <f t="shared" si="38"/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05"/>
    </row>
    <row r="42" spans="1:32" s="31" customFormat="1" ht="30" customHeight="1" x14ac:dyDescent="0.25">
      <c r="A42" s="30" t="s">
        <v>24</v>
      </c>
      <c r="B42" s="11">
        <f t="shared" si="39"/>
        <v>0</v>
      </c>
      <c r="C42" s="11">
        <f t="shared" si="40"/>
        <v>0</v>
      </c>
      <c r="D42" s="11">
        <v>0</v>
      </c>
      <c r="E42" s="11">
        <f t="shared" si="36"/>
        <v>0</v>
      </c>
      <c r="F42" s="11">
        <f t="shared" si="37"/>
        <v>0</v>
      </c>
      <c r="G42" s="11">
        <f t="shared" si="38"/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05"/>
    </row>
    <row r="43" spans="1:32" ht="30" customHeight="1" x14ac:dyDescent="0.25">
      <c r="A43" s="33" t="s">
        <v>25</v>
      </c>
      <c r="B43" s="11">
        <f t="shared" si="39"/>
        <v>0</v>
      </c>
      <c r="C43" s="11">
        <f t="shared" si="40"/>
        <v>0</v>
      </c>
      <c r="D43" s="11">
        <v>0</v>
      </c>
      <c r="E43" s="11">
        <f t="shared" si="36"/>
        <v>0</v>
      </c>
      <c r="F43" s="11">
        <f t="shared" si="37"/>
        <v>0</v>
      </c>
      <c r="G43" s="11">
        <f t="shared" si="38"/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06"/>
    </row>
    <row r="44" spans="1:32" ht="40.5" customHeight="1" x14ac:dyDescent="0.25">
      <c r="A44" s="65" t="s">
        <v>31</v>
      </c>
      <c r="B44" s="66">
        <f>B47+B48+B46+B50</f>
        <v>36799.800000000003</v>
      </c>
      <c r="C44" s="66">
        <f>C47+C48+C46+C50</f>
        <v>0</v>
      </c>
      <c r="D44" s="66">
        <f>D47+D48+D46+D50</f>
        <v>0</v>
      </c>
      <c r="E44" s="66">
        <f>E47+E48+E46+E50</f>
        <v>0</v>
      </c>
      <c r="F44" s="62">
        <f t="shared" si="37"/>
        <v>0</v>
      </c>
      <c r="G44" s="62">
        <f t="shared" si="38"/>
        <v>0</v>
      </c>
      <c r="H44" s="66">
        <f t="shared" ref="H44:AE44" si="41">H47+H48+H46+H50</f>
        <v>0</v>
      </c>
      <c r="I44" s="66">
        <f t="shared" si="41"/>
        <v>0</v>
      </c>
      <c r="J44" s="66">
        <f t="shared" si="41"/>
        <v>0</v>
      </c>
      <c r="K44" s="66">
        <f t="shared" si="41"/>
        <v>0</v>
      </c>
      <c r="L44" s="66">
        <f t="shared" si="41"/>
        <v>0</v>
      </c>
      <c r="M44" s="66">
        <f t="shared" si="41"/>
        <v>0</v>
      </c>
      <c r="N44" s="66">
        <f t="shared" si="41"/>
        <v>0</v>
      </c>
      <c r="O44" s="66">
        <f t="shared" si="41"/>
        <v>0</v>
      </c>
      <c r="P44" s="66">
        <f t="shared" si="41"/>
        <v>0</v>
      </c>
      <c r="Q44" s="66">
        <f t="shared" si="41"/>
        <v>0</v>
      </c>
      <c r="R44" s="66">
        <f t="shared" si="41"/>
        <v>0</v>
      </c>
      <c r="S44" s="66">
        <f t="shared" si="41"/>
        <v>0</v>
      </c>
      <c r="T44" s="66">
        <f t="shared" si="41"/>
        <v>0</v>
      </c>
      <c r="U44" s="66">
        <f t="shared" si="41"/>
        <v>0</v>
      </c>
      <c r="V44" s="66">
        <f t="shared" si="41"/>
        <v>0</v>
      </c>
      <c r="W44" s="66">
        <f t="shared" si="41"/>
        <v>0</v>
      </c>
      <c r="X44" s="66">
        <f t="shared" si="41"/>
        <v>0</v>
      </c>
      <c r="Y44" s="66">
        <f t="shared" si="41"/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36799.800000000003</v>
      </c>
      <c r="AE44" s="66">
        <f t="shared" si="41"/>
        <v>0</v>
      </c>
      <c r="AF44" s="110"/>
    </row>
    <row r="45" spans="1:32" ht="30" customHeight="1" x14ac:dyDescent="0.25">
      <c r="A45" s="33" t="s">
        <v>20</v>
      </c>
      <c r="B45" s="8"/>
      <c r="C45" s="11"/>
      <c r="D45" s="8"/>
      <c r="E45" s="11"/>
      <c r="F45" s="11"/>
      <c r="G45" s="11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12"/>
      <c r="AF45" s="111"/>
    </row>
    <row r="46" spans="1:32" ht="30" customHeight="1" x14ac:dyDescent="0.25">
      <c r="A46" s="33" t="s">
        <v>21</v>
      </c>
      <c r="B46" s="8">
        <f>H46+J46+L46+N46+P46+R46+T46+V46+X46+Z46+AB46+AD46</f>
        <v>0</v>
      </c>
      <c r="C46" s="11">
        <f t="shared" ref="C46:C50" si="42">H46+J46+L46+N46+P46+R46+T46+V46+X46+Z46+AB46</f>
        <v>0</v>
      </c>
      <c r="D46" s="8">
        <f>E46</f>
        <v>0</v>
      </c>
      <c r="E46" s="11">
        <f t="shared" ref="E46:E49" si="43">I46+K46+M46+O46+Q46+S46+U46+W46+Y46+AA46+AC46+AE46</f>
        <v>0</v>
      </c>
      <c r="F46" s="11">
        <f t="shared" ref="F46:F51" si="44">IFERROR(E46/B46*100,0)</f>
        <v>0</v>
      </c>
      <c r="G46" s="11">
        <f t="shared" ref="G46:G51" si="45">IFERROR(E46/C46*100,0)</f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111"/>
    </row>
    <row r="47" spans="1:32" ht="30" customHeight="1" x14ac:dyDescent="0.25">
      <c r="A47" s="33" t="s">
        <v>27</v>
      </c>
      <c r="B47" s="8">
        <f t="shared" ref="B47:B49" si="46">H47+J47+L47+N47+P47+R47+T47+V47+X47+Z47+AB47+AD47</f>
        <v>0</v>
      </c>
      <c r="C47" s="11">
        <f t="shared" si="42"/>
        <v>0</v>
      </c>
      <c r="D47" s="8">
        <f t="shared" ref="D47:D49" si="47">E47</f>
        <v>0</v>
      </c>
      <c r="E47" s="11">
        <f t="shared" si="43"/>
        <v>0</v>
      </c>
      <c r="F47" s="11">
        <f t="shared" si="44"/>
        <v>0</v>
      </c>
      <c r="G47" s="11">
        <f t="shared" si="45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111"/>
    </row>
    <row r="48" spans="1:32" ht="30" customHeight="1" x14ac:dyDescent="0.25">
      <c r="A48" s="33" t="s">
        <v>23</v>
      </c>
      <c r="B48" s="8">
        <f t="shared" si="46"/>
        <v>13753.8</v>
      </c>
      <c r="C48" s="11">
        <f t="shared" si="42"/>
        <v>0</v>
      </c>
      <c r="D48" s="8">
        <f t="shared" si="47"/>
        <v>0</v>
      </c>
      <c r="E48" s="11">
        <f t="shared" si="43"/>
        <v>0</v>
      </c>
      <c r="F48" s="11">
        <f t="shared" si="44"/>
        <v>0</v>
      </c>
      <c r="G48" s="11">
        <f t="shared" si="45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f t="shared" ref="T48" si="48">T51+T52+T50+T54</f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57">
        <v>13753.8</v>
      </c>
      <c r="AE48" s="8">
        <v>0</v>
      </c>
      <c r="AF48" s="111"/>
    </row>
    <row r="49" spans="1:32" ht="30" customHeight="1" x14ac:dyDescent="0.25">
      <c r="A49" s="34" t="s">
        <v>24</v>
      </c>
      <c r="B49" s="8">
        <f t="shared" si="46"/>
        <v>0</v>
      </c>
      <c r="C49" s="11">
        <f t="shared" si="42"/>
        <v>0</v>
      </c>
      <c r="D49" s="8">
        <f t="shared" si="47"/>
        <v>0</v>
      </c>
      <c r="E49" s="8">
        <f t="shared" si="43"/>
        <v>0</v>
      </c>
      <c r="F49" s="8">
        <f t="shared" si="44"/>
        <v>0</v>
      </c>
      <c r="G49" s="8">
        <f t="shared" si="45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111"/>
    </row>
    <row r="50" spans="1:32" ht="30" customHeight="1" x14ac:dyDescent="0.25">
      <c r="A50" s="33" t="s">
        <v>25</v>
      </c>
      <c r="B50" s="8">
        <f>H50+J50+L50+N50+P50+R50+T50+V50+X50+Z50+AB50+AD50</f>
        <v>23046</v>
      </c>
      <c r="C50" s="11">
        <f t="shared" si="42"/>
        <v>0</v>
      </c>
      <c r="D50" s="8">
        <v>0</v>
      </c>
      <c r="E50" s="11">
        <f>I50+K50+M50+O50+Q50+S50+U50+W50+Y50+AA50+AC50+AE50</f>
        <v>0</v>
      </c>
      <c r="F50" s="11">
        <f t="shared" si="44"/>
        <v>0</v>
      </c>
      <c r="G50" s="11">
        <f t="shared" si="45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57">
        <v>23046</v>
      </c>
      <c r="AE50" s="8">
        <v>0</v>
      </c>
      <c r="AF50" s="112"/>
    </row>
    <row r="51" spans="1:32" s="54" customFormat="1" ht="81.75" customHeight="1" x14ac:dyDescent="0.25">
      <c r="A51" s="65" t="s">
        <v>40</v>
      </c>
      <c r="B51" s="66">
        <f>B54+B55+B53+B57</f>
        <v>136372.16399999999</v>
      </c>
      <c r="C51" s="66">
        <f>C54+C55+C53+C57</f>
        <v>136372.16399999999</v>
      </c>
      <c r="D51" s="66">
        <f t="shared" ref="D51:E51" si="49">D54+D55+D53+D57</f>
        <v>136372.16</v>
      </c>
      <c r="E51" s="66">
        <f t="shared" si="49"/>
        <v>136372.16</v>
      </c>
      <c r="F51" s="66">
        <f t="shared" si="44"/>
        <v>99.999997066850099</v>
      </c>
      <c r="G51" s="66">
        <f t="shared" si="45"/>
        <v>99.999997066850099</v>
      </c>
      <c r="H51" s="66">
        <f t="shared" ref="H51:AC51" si="50">H54+H55+H53+H57</f>
        <v>0</v>
      </c>
      <c r="I51" s="66">
        <f t="shared" si="50"/>
        <v>0</v>
      </c>
      <c r="J51" s="66">
        <f t="shared" si="50"/>
        <v>0</v>
      </c>
      <c r="K51" s="66">
        <f t="shared" si="50"/>
        <v>0</v>
      </c>
      <c r="L51" s="66">
        <f t="shared" si="50"/>
        <v>0</v>
      </c>
      <c r="M51" s="66">
        <f t="shared" si="50"/>
        <v>0</v>
      </c>
      <c r="N51" s="66">
        <f t="shared" si="50"/>
        <v>0</v>
      </c>
      <c r="O51" s="66">
        <f t="shared" si="50"/>
        <v>0</v>
      </c>
      <c r="P51" s="66">
        <f t="shared" si="50"/>
        <v>0</v>
      </c>
      <c r="Q51" s="66">
        <f t="shared" si="50"/>
        <v>0</v>
      </c>
      <c r="R51" s="66">
        <f t="shared" si="50"/>
        <v>136372.16399999999</v>
      </c>
      <c r="S51" s="66">
        <f t="shared" si="50"/>
        <v>136372.16</v>
      </c>
      <c r="T51" s="66">
        <f t="shared" si="50"/>
        <v>0</v>
      </c>
      <c r="U51" s="66">
        <f t="shared" si="50"/>
        <v>0</v>
      </c>
      <c r="V51" s="66">
        <f t="shared" si="50"/>
        <v>0</v>
      </c>
      <c r="W51" s="66">
        <f t="shared" si="50"/>
        <v>0</v>
      </c>
      <c r="X51" s="66">
        <f t="shared" si="50"/>
        <v>0</v>
      </c>
      <c r="Y51" s="66">
        <f t="shared" si="50"/>
        <v>0</v>
      </c>
      <c r="Z51" s="66">
        <f t="shared" si="50"/>
        <v>0</v>
      </c>
      <c r="AA51" s="66">
        <f t="shared" si="50"/>
        <v>0</v>
      </c>
      <c r="AB51" s="66">
        <f t="shared" si="50"/>
        <v>0</v>
      </c>
      <c r="AC51" s="66">
        <f t="shared" si="50"/>
        <v>0</v>
      </c>
      <c r="AD51" s="66">
        <f>AD54+AD55+AD53+AD57</f>
        <v>0</v>
      </c>
      <c r="AE51" s="66">
        <f t="shared" ref="AE51" si="51">AE54+AE55+AE53+AE57</f>
        <v>0</v>
      </c>
      <c r="AF51" s="101"/>
    </row>
    <row r="52" spans="1:32" s="54" customFormat="1" ht="30" customHeight="1" x14ac:dyDescent="0.25">
      <c r="A52" s="33" t="str">
        <f t="shared" ref="A52:A57" si="52">A45</f>
        <v>в том числе</v>
      </c>
      <c r="B52" s="8"/>
      <c r="C52" s="8"/>
      <c r="D52" s="8"/>
      <c r="E52" s="8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102"/>
    </row>
    <row r="53" spans="1:32" s="54" customFormat="1" ht="30" customHeight="1" x14ac:dyDescent="0.25">
      <c r="A53" s="33" t="str">
        <f t="shared" si="52"/>
        <v>федеральный бюджет</v>
      </c>
      <c r="B53" s="8">
        <f>H53+J53+L53+N53+P53+R53+T53+V53+X53+Z53+AB53+AD53</f>
        <v>0</v>
      </c>
      <c r="C53" s="11">
        <f t="shared" ref="C53:C57" si="53">H53+J53+L53+N53+P53+R53+T53+V53+X53+Z53+AB53</f>
        <v>0</v>
      </c>
      <c r="D53" s="8">
        <f t="shared" ref="D53" si="54">C53</f>
        <v>0</v>
      </c>
      <c r="E53" s="8">
        <f t="shared" ref="E53:E54" si="55">I53+K53+M53+O53+Q53+S53+U53+W53+Y53+AA53+AC53+AE53</f>
        <v>0</v>
      </c>
      <c r="F53" s="8">
        <f t="shared" ref="F53:F58" si="56">IFERROR(E53/B53*100,0)</f>
        <v>0</v>
      </c>
      <c r="G53" s="8">
        <f t="shared" ref="G53:G58" si="57">IFERROR(E53/C53*100,0)</f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102"/>
    </row>
    <row r="54" spans="1:32" s="54" customFormat="1" ht="30" customHeight="1" x14ac:dyDescent="0.25">
      <c r="A54" s="33" t="str">
        <f t="shared" si="52"/>
        <v>бюджет ХМАО – Югры</v>
      </c>
      <c r="B54" s="8">
        <f>H54+J54+L54+N54+P54+R54+T54+V54+X54+Z54+AB54+AD54</f>
        <v>0</v>
      </c>
      <c r="C54" s="11">
        <f t="shared" si="53"/>
        <v>0</v>
      </c>
      <c r="D54" s="8">
        <f>C54</f>
        <v>0</v>
      </c>
      <c r="E54" s="8">
        <f t="shared" si="55"/>
        <v>0</v>
      </c>
      <c r="F54" s="8">
        <f t="shared" si="56"/>
        <v>0</v>
      </c>
      <c r="G54" s="8">
        <f t="shared" si="57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102"/>
    </row>
    <row r="55" spans="1:32" s="54" customFormat="1" ht="30" customHeight="1" x14ac:dyDescent="0.25">
      <c r="A55" s="33" t="str">
        <f t="shared" si="52"/>
        <v>бюджет города Когалыма</v>
      </c>
      <c r="B55" s="8">
        <f>H55+J55+L55+N55+P55+R55+T55+V55+X55+Z55+AB55+AD55</f>
        <v>0</v>
      </c>
      <c r="C55" s="11">
        <f t="shared" si="53"/>
        <v>0</v>
      </c>
      <c r="D55" s="8">
        <f>E55</f>
        <v>0</v>
      </c>
      <c r="E55" s="8">
        <f>I55+K55+M55+O55+Q55+S55+U55+W55+Y55+AA55+AC55+AE55</f>
        <v>0</v>
      </c>
      <c r="F55" s="8">
        <f t="shared" si="56"/>
        <v>0</v>
      </c>
      <c r="G55" s="8">
        <f t="shared" si="57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>
        <v>0</v>
      </c>
      <c r="AE55" s="8">
        <v>0</v>
      </c>
      <c r="AF55" s="102"/>
    </row>
    <row r="56" spans="1:32" s="55" customFormat="1" ht="30" customHeight="1" x14ac:dyDescent="0.25">
      <c r="A56" s="53" t="str">
        <f t="shared" si="52"/>
        <v>в т.ч. МБ в части софинансирования</v>
      </c>
      <c r="B56" s="11">
        <f>H56+J56+L56+N56+P56+R56+T56+V56+X56+Z56+AB56+AD56</f>
        <v>0</v>
      </c>
      <c r="C56" s="11">
        <f t="shared" si="53"/>
        <v>0</v>
      </c>
      <c r="D56" s="11">
        <f t="shared" ref="D56:D57" si="58">E56</f>
        <v>0</v>
      </c>
      <c r="E56" s="11">
        <f t="shared" ref="E56:E57" si="59">I56+K56+M56+O56+Q56+S56+U56+W56+Y56+AA56+AC56+AE56</f>
        <v>0</v>
      </c>
      <c r="F56" s="11">
        <f t="shared" si="56"/>
        <v>0</v>
      </c>
      <c r="G56" s="11">
        <f t="shared" si="57"/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02"/>
    </row>
    <row r="57" spans="1:32" s="54" customFormat="1" ht="30" customHeight="1" x14ac:dyDescent="0.25">
      <c r="A57" s="33" t="str">
        <f t="shared" si="52"/>
        <v>иные источники финансирования</v>
      </c>
      <c r="B57" s="8">
        <f>H57+J57+L57+N57+P57+R57+T57+V57+X57+Z57+AB57+AD57</f>
        <v>136372.16399999999</v>
      </c>
      <c r="C57" s="11">
        <f t="shared" si="53"/>
        <v>136372.16399999999</v>
      </c>
      <c r="D57" s="8">
        <f t="shared" si="58"/>
        <v>136372.16</v>
      </c>
      <c r="E57" s="8">
        <f t="shared" si="59"/>
        <v>136372.16</v>
      </c>
      <c r="F57" s="8">
        <f t="shared" si="56"/>
        <v>99.999997066850099</v>
      </c>
      <c r="G57" s="8">
        <f t="shared" si="57"/>
        <v>99.999997066850099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136372.16399999999</v>
      </c>
      <c r="S57" s="8">
        <v>136372.16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6">
        <v>0</v>
      </c>
      <c r="AE57" s="8">
        <v>0</v>
      </c>
      <c r="AF57" s="103"/>
    </row>
    <row r="58" spans="1:32" s="10" customFormat="1" ht="30" customHeight="1" x14ac:dyDescent="0.25">
      <c r="A58" s="29" t="s">
        <v>32</v>
      </c>
      <c r="B58" s="15">
        <f>B60+B61+B62+B64</f>
        <v>173171.96399999998</v>
      </c>
      <c r="C58" s="15">
        <f>C60+C61+C62+C64</f>
        <v>136372.16399999999</v>
      </c>
      <c r="D58" s="15">
        <f>D60+D61+D62+D64</f>
        <v>136372.16</v>
      </c>
      <c r="E58" s="15">
        <f>E60+E61+E62+E64</f>
        <v>136372.16</v>
      </c>
      <c r="F58" s="15">
        <f t="shared" si="56"/>
        <v>78.749560177073477</v>
      </c>
      <c r="G58" s="15">
        <f t="shared" si="57"/>
        <v>99.999997066850099</v>
      </c>
      <c r="H58" s="15">
        <f t="shared" ref="H58:I58" si="60">H60+H61+H62+H64</f>
        <v>0</v>
      </c>
      <c r="I58" s="15">
        <f t="shared" si="60"/>
        <v>0</v>
      </c>
      <c r="J58" s="15">
        <f>J60+J61+J62+J64</f>
        <v>0</v>
      </c>
      <c r="K58" s="15">
        <f t="shared" ref="K58:AE58" si="61">K60+K61+K62+K64</f>
        <v>0</v>
      </c>
      <c r="L58" s="15">
        <f t="shared" si="61"/>
        <v>0</v>
      </c>
      <c r="M58" s="15">
        <f t="shared" si="61"/>
        <v>0</v>
      </c>
      <c r="N58" s="15">
        <f t="shared" si="61"/>
        <v>0</v>
      </c>
      <c r="O58" s="15">
        <f t="shared" si="61"/>
        <v>0</v>
      </c>
      <c r="P58" s="15">
        <f t="shared" si="61"/>
        <v>0</v>
      </c>
      <c r="Q58" s="15">
        <f t="shared" si="61"/>
        <v>0</v>
      </c>
      <c r="R58" s="15">
        <f t="shared" si="61"/>
        <v>136372.16399999999</v>
      </c>
      <c r="S58" s="15">
        <f t="shared" si="61"/>
        <v>136372.16</v>
      </c>
      <c r="T58" s="15">
        <f t="shared" si="61"/>
        <v>0</v>
      </c>
      <c r="U58" s="15">
        <f t="shared" si="61"/>
        <v>0</v>
      </c>
      <c r="V58" s="15">
        <f t="shared" si="61"/>
        <v>0</v>
      </c>
      <c r="W58" s="15">
        <f t="shared" si="61"/>
        <v>0</v>
      </c>
      <c r="X58" s="15">
        <f t="shared" si="61"/>
        <v>0</v>
      </c>
      <c r="Y58" s="15">
        <f t="shared" si="61"/>
        <v>0</v>
      </c>
      <c r="Z58" s="15">
        <f t="shared" si="61"/>
        <v>0</v>
      </c>
      <c r="AA58" s="15">
        <f t="shared" si="61"/>
        <v>0</v>
      </c>
      <c r="AB58" s="15">
        <f t="shared" si="61"/>
        <v>0</v>
      </c>
      <c r="AC58" s="15">
        <f t="shared" si="61"/>
        <v>0</v>
      </c>
      <c r="AD58" s="15">
        <f t="shared" si="61"/>
        <v>36799.800000000003</v>
      </c>
      <c r="AE58" s="15">
        <f t="shared" si="61"/>
        <v>0</v>
      </c>
      <c r="AF58" s="87"/>
    </row>
    <row r="59" spans="1:32" ht="30" customHeight="1" x14ac:dyDescent="0.25">
      <c r="A59" s="14" t="s">
        <v>20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88"/>
    </row>
    <row r="60" spans="1:32" ht="30" customHeight="1" x14ac:dyDescent="0.25">
      <c r="A60" s="14" t="s">
        <v>21</v>
      </c>
      <c r="B60" s="11">
        <f t="shared" ref="B60" si="62">B32</f>
        <v>0</v>
      </c>
      <c r="C60" s="11">
        <f t="shared" ref="C60:C64" si="63">H60+J60+L60+N60+P60+R60+T60+V60+X60+Z60+AB60</f>
        <v>0</v>
      </c>
      <c r="D60" s="11">
        <f t="shared" ref="D60:E60" si="64">D32</f>
        <v>0</v>
      </c>
      <c r="E60" s="11">
        <f t="shared" si="64"/>
        <v>0</v>
      </c>
      <c r="F60" s="11">
        <f t="shared" ref="F60:F65" si="65">IFERROR(E60/B60*100,0)</f>
        <v>0</v>
      </c>
      <c r="G60" s="11">
        <f t="shared" ref="G60:G65" si="66">IFERROR(E60/C60*100,0)</f>
        <v>0</v>
      </c>
      <c r="H60" s="11">
        <f t="shared" ref="H60:AE60" si="67">H32</f>
        <v>0</v>
      </c>
      <c r="I60" s="11">
        <f t="shared" si="67"/>
        <v>0</v>
      </c>
      <c r="J60" s="11">
        <f t="shared" si="67"/>
        <v>0</v>
      </c>
      <c r="K60" s="11">
        <f t="shared" si="67"/>
        <v>0</v>
      </c>
      <c r="L60" s="11">
        <f t="shared" si="67"/>
        <v>0</v>
      </c>
      <c r="M60" s="11">
        <f t="shared" si="67"/>
        <v>0</v>
      </c>
      <c r="N60" s="11">
        <f t="shared" si="67"/>
        <v>0</v>
      </c>
      <c r="O60" s="11">
        <f t="shared" si="67"/>
        <v>0</v>
      </c>
      <c r="P60" s="11">
        <f t="shared" si="67"/>
        <v>0</v>
      </c>
      <c r="Q60" s="11">
        <f t="shared" si="67"/>
        <v>0</v>
      </c>
      <c r="R60" s="11">
        <f t="shared" si="67"/>
        <v>0</v>
      </c>
      <c r="S60" s="11">
        <f t="shared" si="67"/>
        <v>0</v>
      </c>
      <c r="T60" s="11">
        <f t="shared" si="67"/>
        <v>0</v>
      </c>
      <c r="U60" s="11">
        <f t="shared" si="67"/>
        <v>0</v>
      </c>
      <c r="V60" s="11">
        <f t="shared" si="67"/>
        <v>0</v>
      </c>
      <c r="W60" s="11">
        <f t="shared" si="67"/>
        <v>0</v>
      </c>
      <c r="X60" s="11">
        <f t="shared" si="67"/>
        <v>0</v>
      </c>
      <c r="Y60" s="11">
        <f t="shared" si="67"/>
        <v>0</v>
      </c>
      <c r="Z60" s="11">
        <f t="shared" si="67"/>
        <v>0</v>
      </c>
      <c r="AA60" s="11">
        <f t="shared" si="67"/>
        <v>0</v>
      </c>
      <c r="AB60" s="11">
        <f t="shared" si="67"/>
        <v>0</v>
      </c>
      <c r="AC60" s="11">
        <f t="shared" si="67"/>
        <v>0</v>
      </c>
      <c r="AD60" s="11">
        <f t="shared" si="67"/>
        <v>0</v>
      </c>
      <c r="AE60" s="11">
        <f t="shared" si="67"/>
        <v>0</v>
      </c>
      <c r="AF60" s="88"/>
    </row>
    <row r="61" spans="1:32" ht="30" customHeight="1" x14ac:dyDescent="0.25">
      <c r="A61" s="14" t="s">
        <v>27</v>
      </c>
      <c r="B61" s="11">
        <f t="shared" ref="B61:E61" si="68">B33</f>
        <v>0</v>
      </c>
      <c r="C61" s="11">
        <f t="shared" si="63"/>
        <v>0</v>
      </c>
      <c r="D61" s="11">
        <f t="shared" si="68"/>
        <v>0</v>
      </c>
      <c r="E61" s="11">
        <f t="shared" si="68"/>
        <v>0</v>
      </c>
      <c r="F61" s="11">
        <f t="shared" si="65"/>
        <v>0</v>
      </c>
      <c r="G61" s="11">
        <f t="shared" si="66"/>
        <v>0</v>
      </c>
      <c r="H61" s="11">
        <f t="shared" ref="H61:AE61" si="69">H33</f>
        <v>0</v>
      </c>
      <c r="I61" s="11">
        <f t="shared" si="69"/>
        <v>0</v>
      </c>
      <c r="J61" s="11">
        <f t="shared" si="69"/>
        <v>0</v>
      </c>
      <c r="K61" s="11">
        <f t="shared" si="69"/>
        <v>0</v>
      </c>
      <c r="L61" s="11">
        <f t="shared" si="69"/>
        <v>0</v>
      </c>
      <c r="M61" s="11">
        <f t="shared" si="69"/>
        <v>0</v>
      </c>
      <c r="N61" s="11">
        <f t="shared" si="69"/>
        <v>0</v>
      </c>
      <c r="O61" s="11">
        <f t="shared" si="69"/>
        <v>0</v>
      </c>
      <c r="P61" s="11">
        <f t="shared" si="69"/>
        <v>0</v>
      </c>
      <c r="Q61" s="11">
        <f t="shared" si="69"/>
        <v>0</v>
      </c>
      <c r="R61" s="11">
        <f t="shared" si="69"/>
        <v>0</v>
      </c>
      <c r="S61" s="11">
        <f t="shared" si="69"/>
        <v>0</v>
      </c>
      <c r="T61" s="11">
        <f t="shared" si="69"/>
        <v>0</v>
      </c>
      <c r="U61" s="11">
        <f t="shared" si="69"/>
        <v>0</v>
      </c>
      <c r="V61" s="11">
        <f t="shared" si="69"/>
        <v>0</v>
      </c>
      <c r="W61" s="11">
        <f t="shared" si="69"/>
        <v>0</v>
      </c>
      <c r="X61" s="11">
        <f t="shared" si="69"/>
        <v>0</v>
      </c>
      <c r="Y61" s="11">
        <f t="shared" si="69"/>
        <v>0</v>
      </c>
      <c r="Z61" s="11">
        <f t="shared" si="69"/>
        <v>0</v>
      </c>
      <c r="AA61" s="11">
        <f t="shared" si="69"/>
        <v>0</v>
      </c>
      <c r="AB61" s="11">
        <f t="shared" si="69"/>
        <v>0</v>
      </c>
      <c r="AC61" s="11">
        <f t="shared" si="69"/>
        <v>0</v>
      </c>
      <c r="AD61" s="11">
        <f t="shared" si="69"/>
        <v>0</v>
      </c>
      <c r="AE61" s="11">
        <f t="shared" si="69"/>
        <v>0</v>
      </c>
      <c r="AF61" s="88"/>
    </row>
    <row r="62" spans="1:32" ht="30" customHeight="1" x14ac:dyDescent="0.25">
      <c r="A62" s="14" t="s">
        <v>23</v>
      </c>
      <c r="B62" s="11">
        <f t="shared" ref="B62:E62" si="70">B34</f>
        <v>13753.8</v>
      </c>
      <c r="C62" s="11">
        <f t="shared" si="63"/>
        <v>0</v>
      </c>
      <c r="D62" s="11">
        <f t="shared" si="70"/>
        <v>0</v>
      </c>
      <c r="E62" s="11">
        <f t="shared" si="70"/>
        <v>0</v>
      </c>
      <c r="F62" s="11">
        <f t="shared" si="65"/>
        <v>0</v>
      </c>
      <c r="G62" s="11">
        <f t="shared" si="66"/>
        <v>0</v>
      </c>
      <c r="H62" s="11">
        <f t="shared" ref="H62:AE62" si="71">H34</f>
        <v>0</v>
      </c>
      <c r="I62" s="11">
        <f t="shared" si="71"/>
        <v>0</v>
      </c>
      <c r="J62" s="11">
        <f t="shared" si="71"/>
        <v>0</v>
      </c>
      <c r="K62" s="11">
        <f t="shared" si="71"/>
        <v>0</v>
      </c>
      <c r="L62" s="11">
        <f t="shared" si="71"/>
        <v>0</v>
      </c>
      <c r="M62" s="11">
        <f t="shared" si="71"/>
        <v>0</v>
      </c>
      <c r="N62" s="11">
        <f t="shared" si="71"/>
        <v>0</v>
      </c>
      <c r="O62" s="11">
        <f t="shared" si="71"/>
        <v>0</v>
      </c>
      <c r="P62" s="11">
        <f t="shared" si="71"/>
        <v>0</v>
      </c>
      <c r="Q62" s="11">
        <f t="shared" si="71"/>
        <v>0</v>
      </c>
      <c r="R62" s="11">
        <f t="shared" si="71"/>
        <v>0</v>
      </c>
      <c r="S62" s="11">
        <f t="shared" si="71"/>
        <v>0</v>
      </c>
      <c r="T62" s="11">
        <f t="shared" si="71"/>
        <v>0</v>
      </c>
      <c r="U62" s="11">
        <f t="shared" si="71"/>
        <v>0</v>
      </c>
      <c r="V62" s="11">
        <f t="shared" si="71"/>
        <v>0</v>
      </c>
      <c r="W62" s="11">
        <f t="shared" si="71"/>
        <v>0</v>
      </c>
      <c r="X62" s="11">
        <f t="shared" si="71"/>
        <v>0</v>
      </c>
      <c r="Y62" s="11">
        <f t="shared" si="71"/>
        <v>0</v>
      </c>
      <c r="Z62" s="11">
        <f t="shared" si="71"/>
        <v>0</v>
      </c>
      <c r="AA62" s="11">
        <f t="shared" si="71"/>
        <v>0</v>
      </c>
      <c r="AB62" s="11">
        <f t="shared" si="71"/>
        <v>0</v>
      </c>
      <c r="AC62" s="11">
        <f t="shared" si="71"/>
        <v>0</v>
      </c>
      <c r="AD62" s="11">
        <f t="shared" si="71"/>
        <v>13753.8</v>
      </c>
      <c r="AE62" s="11">
        <f t="shared" si="71"/>
        <v>0</v>
      </c>
      <c r="AF62" s="88"/>
    </row>
    <row r="63" spans="1:32" s="31" customFormat="1" ht="30" customHeight="1" x14ac:dyDescent="0.25">
      <c r="A63" s="30" t="s">
        <v>24</v>
      </c>
      <c r="B63" s="11">
        <f t="shared" ref="B63:E63" si="72">B35</f>
        <v>0</v>
      </c>
      <c r="C63" s="11">
        <f t="shared" si="63"/>
        <v>0</v>
      </c>
      <c r="D63" s="11">
        <f t="shared" si="72"/>
        <v>0</v>
      </c>
      <c r="E63" s="11">
        <f t="shared" si="72"/>
        <v>0</v>
      </c>
      <c r="F63" s="11">
        <f t="shared" si="65"/>
        <v>0</v>
      </c>
      <c r="G63" s="11">
        <f t="shared" si="66"/>
        <v>0</v>
      </c>
      <c r="H63" s="11">
        <f t="shared" ref="H63:AE63" si="73">H35</f>
        <v>0</v>
      </c>
      <c r="I63" s="11">
        <f t="shared" si="73"/>
        <v>0</v>
      </c>
      <c r="J63" s="11">
        <f t="shared" si="73"/>
        <v>0</v>
      </c>
      <c r="K63" s="11">
        <f t="shared" si="73"/>
        <v>0</v>
      </c>
      <c r="L63" s="11">
        <f t="shared" si="73"/>
        <v>0</v>
      </c>
      <c r="M63" s="11">
        <f t="shared" si="73"/>
        <v>0</v>
      </c>
      <c r="N63" s="11">
        <f t="shared" si="73"/>
        <v>0</v>
      </c>
      <c r="O63" s="11">
        <f t="shared" si="73"/>
        <v>0</v>
      </c>
      <c r="P63" s="11">
        <f t="shared" si="73"/>
        <v>0</v>
      </c>
      <c r="Q63" s="11">
        <f t="shared" si="73"/>
        <v>0</v>
      </c>
      <c r="R63" s="11">
        <f t="shared" si="73"/>
        <v>0</v>
      </c>
      <c r="S63" s="11">
        <f t="shared" si="73"/>
        <v>0</v>
      </c>
      <c r="T63" s="11">
        <f t="shared" si="73"/>
        <v>0</v>
      </c>
      <c r="U63" s="11">
        <f t="shared" si="73"/>
        <v>0</v>
      </c>
      <c r="V63" s="11">
        <f t="shared" si="73"/>
        <v>0</v>
      </c>
      <c r="W63" s="11">
        <f t="shared" si="73"/>
        <v>0</v>
      </c>
      <c r="X63" s="11">
        <f t="shared" si="73"/>
        <v>0</v>
      </c>
      <c r="Y63" s="11">
        <f t="shared" si="73"/>
        <v>0</v>
      </c>
      <c r="Z63" s="11">
        <f t="shared" si="73"/>
        <v>0</v>
      </c>
      <c r="AA63" s="11">
        <f t="shared" si="73"/>
        <v>0</v>
      </c>
      <c r="AB63" s="11">
        <f t="shared" si="73"/>
        <v>0</v>
      </c>
      <c r="AC63" s="11">
        <f t="shared" si="73"/>
        <v>0</v>
      </c>
      <c r="AD63" s="11">
        <f t="shared" si="73"/>
        <v>0</v>
      </c>
      <c r="AE63" s="11">
        <f t="shared" si="73"/>
        <v>0</v>
      </c>
      <c r="AF63" s="88"/>
    </row>
    <row r="64" spans="1:32" ht="30" customHeight="1" x14ac:dyDescent="0.25">
      <c r="A64" s="14" t="s">
        <v>34</v>
      </c>
      <c r="B64" s="11">
        <f t="shared" ref="B64:D64" si="74">B36</f>
        <v>159418.16399999999</v>
      </c>
      <c r="C64" s="11">
        <f t="shared" si="63"/>
        <v>136372.16399999999</v>
      </c>
      <c r="D64" s="11">
        <f t="shared" si="74"/>
        <v>136372.16</v>
      </c>
      <c r="E64" s="11">
        <f>E57</f>
        <v>136372.16</v>
      </c>
      <c r="F64" s="11">
        <f t="shared" si="65"/>
        <v>85.543677444434763</v>
      </c>
      <c r="G64" s="11">
        <f t="shared" si="66"/>
        <v>99.999997066850099</v>
      </c>
      <c r="H64" s="11">
        <f t="shared" ref="H64:AE64" si="75">H36</f>
        <v>0</v>
      </c>
      <c r="I64" s="11">
        <f t="shared" si="75"/>
        <v>0</v>
      </c>
      <c r="J64" s="11">
        <f t="shared" si="75"/>
        <v>0</v>
      </c>
      <c r="K64" s="11">
        <f t="shared" si="75"/>
        <v>0</v>
      </c>
      <c r="L64" s="11">
        <f t="shared" si="75"/>
        <v>0</v>
      </c>
      <c r="M64" s="11">
        <f t="shared" si="75"/>
        <v>0</v>
      </c>
      <c r="N64" s="11">
        <f t="shared" si="75"/>
        <v>0</v>
      </c>
      <c r="O64" s="11">
        <f t="shared" si="75"/>
        <v>0</v>
      </c>
      <c r="P64" s="11">
        <f t="shared" si="75"/>
        <v>0</v>
      </c>
      <c r="Q64" s="11">
        <f t="shared" si="75"/>
        <v>0</v>
      </c>
      <c r="R64" s="11">
        <f t="shared" si="75"/>
        <v>136372.16399999999</v>
      </c>
      <c r="S64" s="11">
        <f t="shared" si="75"/>
        <v>136372.16</v>
      </c>
      <c r="T64" s="11">
        <f t="shared" si="75"/>
        <v>0</v>
      </c>
      <c r="U64" s="11">
        <f t="shared" si="75"/>
        <v>0</v>
      </c>
      <c r="V64" s="11">
        <f t="shared" si="75"/>
        <v>0</v>
      </c>
      <c r="W64" s="11">
        <f t="shared" si="75"/>
        <v>0</v>
      </c>
      <c r="X64" s="11">
        <f t="shared" si="75"/>
        <v>0</v>
      </c>
      <c r="Y64" s="11">
        <f t="shared" si="75"/>
        <v>0</v>
      </c>
      <c r="Z64" s="11">
        <f t="shared" si="75"/>
        <v>0</v>
      </c>
      <c r="AA64" s="11">
        <f t="shared" si="75"/>
        <v>0</v>
      </c>
      <c r="AB64" s="11">
        <f t="shared" si="75"/>
        <v>0</v>
      </c>
      <c r="AC64" s="11">
        <f t="shared" si="75"/>
        <v>0</v>
      </c>
      <c r="AD64" s="11">
        <f t="shared" si="75"/>
        <v>23046</v>
      </c>
      <c r="AE64" s="11">
        <f t="shared" si="75"/>
        <v>0</v>
      </c>
      <c r="AF64" s="89"/>
    </row>
    <row r="65" spans="1:32" ht="51" customHeight="1" x14ac:dyDescent="0.25">
      <c r="A65" s="59" t="s">
        <v>41</v>
      </c>
      <c r="B65" s="60">
        <f>B67+B68+B69+B71</f>
        <v>843.2</v>
      </c>
      <c r="C65" s="60">
        <f>C67+C68+C69+C71</f>
        <v>843.2</v>
      </c>
      <c r="D65" s="60">
        <f t="shared" ref="D65" si="76">D67+D68+D69+D71</f>
        <v>843.12</v>
      </c>
      <c r="E65" s="60">
        <f>E67+E68+E69+E71</f>
        <v>843.12</v>
      </c>
      <c r="F65" s="60">
        <f t="shared" si="65"/>
        <v>99.990512333965839</v>
      </c>
      <c r="G65" s="60">
        <f t="shared" si="66"/>
        <v>99.990512333965839</v>
      </c>
      <c r="H65" s="60">
        <f>H67+H68+H69+H71</f>
        <v>0</v>
      </c>
      <c r="I65" s="60">
        <f t="shared" ref="I65:AE65" si="77">I67+I68+I69+I71</f>
        <v>0</v>
      </c>
      <c r="J65" s="60">
        <f t="shared" si="77"/>
        <v>0</v>
      </c>
      <c r="K65" s="60">
        <f t="shared" si="77"/>
        <v>0</v>
      </c>
      <c r="L65" s="60">
        <f t="shared" si="77"/>
        <v>0</v>
      </c>
      <c r="M65" s="60">
        <f t="shared" si="77"/>
        <v>0</v>
      </c>
      <c r="N65" s="60">
        <f t="shared" si="77"/>
        <v>0</v>
      </c>
      <c r="O65" s="60">
        <f t="shared" si="77"/>
        <v>0</v>
      </c>
      <c r="P65" s="60">
        <f t="shared" si="77"/>
        <v>0</v>
      </c>
      <c r="Q65" s="60">
        <f t="shared" si="77"/>
        <v>0</v>
      </c>
      <c r="R65" s="60">
        <f t="shared" si="77"/>
        <v>0</v>
      </c>
      <c r="S65" s="60">
        <f t="shared" si="77"/>
        <v>0</v>
      </c>
      <c r="T65" s="60">
        <f t="shared" si="77"/>
        <v>843.12</v>
      </c>
      <c r="U65" s="60">
        <f t="shared" si="77"/>
        <v>843.12</v>
      </c>
      <c r="V65" s="60">
        <f>V67+V68+V69+V71</f>
        <v>0</v>
      </c>
      <c r="W65" s="60">
        <f t="shared" si="77"/>
        <v>0</v>
      </c>
      <c r="X65" s="60">
        <f t="shared" si="77"/>
        <v>0</v>
      </c>
      <c r="Y65" s="60">
        <f t="shared" si="77"/>
        <v>0</v>
      </c>
      <c r="Z65" s="60">
        <f t="shared" si="77"/>
        <v>0.08</v>
      </c>
      <c r="AA65" s="60">
        <f t="shared" si="77"/>
        <v>0</v>
      </c>
      <c r="AB65" s="60">
        <f t="shared" si="77"/>
        <v>0</v>
      </c>
      <c r="AC65" s="60">
        <f t="shared" si="77"/>
        <v>0</v>
      </c>
      <c r="AD65" s="60">
        <f t="shared" si="77"/>
        <v>0</v>
      </c>
      <c r="AE65" s="60">
        <f t="shared" si="77"/>
        <v>0</v>
      </c>
      <c r="AF65" s="104" t="s">
        <v>53</v>
      </c>
    </row>
    <row r="66" spans="1:32" x14ac:dyDescent="0.25">
      <c r="A66" s="14" t="s">
        <v>20</v>
      </c>
      <c r="B66" s="11"/>
      <c r="C66" s="11"/>
      <c r="D66" s="11"/>
      <c r="E66" s="11"/>
      <c r="F66" s="11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"/>
      <c r="AF66" s="105"/>
    </row>
    <row r="67" spans="1:32" x14ac:dyDescent="0.25">
      <c r="A67" s="14" t="s">
        <v>21</v>
      </c>
      <c r="B67" s="11">
        <f>H67+J67+L67+N67+P67+R67+T67+V67+X67+Z67+AB67+AD67</f>
        <v>0</v>
      </c>
      <c r="C67" s="11">
        <f t="shared" ref="C67:C71" si="78">H67+J67+L67+N67+P67+R67+T67+V67+X67+Z67+AB67</f>
        <v>0</v>
      </c>
      <c r="D67" s="11">
        <v>0</v>
      </c>
      <c r="E67" s="11">
        <f t="shared" ref="E67:E71" si="79">I67+K67+M67+O67+Q67+S67+U67+W67+Y67+AA67+AC67+AE67</f>
        <v>0</v>
      </c>
      <c r="F67" s="11">
        <f t="shared" ref="F67:F71" si="80">IFERROR(E67/B67*100,0)</f>
        <v>0</v>
      </c>
      <c r="G67" s="11">
        <f t="shared" ref="G67:G71" si="81">IFERROR(E67/C67*100,0)</f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05"/>
    </row>
    <row r="68" spans="1:32" x14ac:dyDescent="0.25">
      <c r="A68" s="14" t="s">
        <v>27</v>
      </c>
      <c r="B68" s="11">
        <f t="shared" ref="B68:B71" si="82">H68+J68+L68+N68+P68+R68+T68+V68+X68+Z68+AB68+AD68</f>
        <v>0</v>
      </c>
      <c r="C68" s="11">
        <f t="shared" si="78"/>
        <v>0</v>
      </c>
      <c r="D68" s="11">
        <v>0</v>
      </c>
      <c r="E68" s="11">
        <f t="shared" si="79"/>
        <v>0</v>
      </c>
      <c r="F68" s="11">
        <f t="shared" si="80"/>
        <v>0</v>
      </c>
      <c r="G68" s="11">
        <f t="shared" si="81"/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05"/>
    </row>
    <row r="69" spans="1:32" x14ac:dyDescent="0.25">
      <c r="A69" s="14" t="s">
        <v>23</v>
      </c>
      <c r="B69" s="11">
        <f>H69+J69+L69+N69+P69+R69+T69+V69+X69+Z69+AD69</f>
        <v>843.2</v>
      </c>
      <c r="C69" s="11">
        <f t="shared" si="78"/>
        <v>843.2</v>
      </c>
      <c r="D69" s="11">
        <f>U69</f>
        <v>843.12</v>
      </c>
      <c r="E69" s="11">
        <f>I69+K69+M69+O69+Q69+S69+U69+W69+Y69+AA69+AC69+AE69</f>
        <v>843.12</v>
      </c>
      <c r="F69" s="11">
        <f t="shared" si="80"/>
        <v>99.990512333965839</v>
      </c>
      <c r="G69" s="11">
        <f t="shared" si="81"/>
        <v>99.990512333965839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843.12</v>
      </c>
      <c r="U69" s="11">
        <v>843.12</v>
      </c>
      <c r="V69" s="11">
        <v>0</v>
      </c>
      <c r="W69" s="11">
        <v>0</v>
      </c>
      <c r="X69" s="11">
        <v>0</v>
      </c>
      <c r="Y69" s="11">
        <v>0</v>
      </c>
      <c r="Z69" s="11">
        <v>0.08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05"/>
    </row>
    <row r="70" spans="1:32" s="31" customFormat="1" x14ac:dyDescent="0.25">
      <c r="A70" s="30" t="s">
        <v>24</v>
      </c>
      <c r="B70" s="11">
        <f t="shared" si="82"/>
        <v>0</v>
      </c>
      <c r="C70" s="11">
        <f t="shared" si="78"/>
        <v>0</v>
      </c>
      <c r="D70" s="48">
        <v>0</v>
      </c>
      <c r="E70" s="11">
        <f t="shared" si="79"/>
        <v>0</v>
      </c>
      <c r="F70" s="48">
        <f t="shared" si="80"/>
        <v>0</v>
      </c>
      <c r="G70" s="48">
        <f t="shared" si="81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05"/>
    </row>
    <row r="71" spans="1:32" x14ac:dyDescent="0.25">
      <c r="A71" s="33" t="s">
        <v>25</v>
      </c>
      <c r="B71" s="11">
        <f t="shared" si="82"/>
        <v>0</v>
      </c>
      <c r="C71" s="11">
        <f t="shared" si="78"/>
        <v>0</v>
      </c>
      <c r="D71" s="11">
        <v>0</v>
      </c>
      <c r="E71" s="11">
        <f t="shared" si="79"/>
        <v>0</v>
      </c>
      <c r="F71" s="11">
        <f t="shared" si="80"/>
        <v>0</v>
      </c>
      <c r="G71" s="11">
        <f t="shared" si="81"/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06"/>
    </row>
    <row r="72" spans="1:32" s="10" customFormat="1" ht="42.75" customHeight="1" x14ac:dyDescent="0.25">
      <c r="A72" s="59" t="s">
        <v>38</v>
      </c>
      <c r="B72" s="60">
        <f>B74+B75+B76+B78</f>
        <v>413497.33</v>
      </c>
      <c r="C72" s="60">
        <f>ROUND(C74+C75+C76+C77+C78,2)</f>
        <v>197588.32</v>
      </c>
      <c r="D72" s="60">
        <f>D74+D75+D76+D78</f>
        <v>354697.24299999996</v>
      </c>
      <c r="E72" s="60">
        <f>E74+E75+E76+E78</f>
        <v>74798.266999999993</v>
      </c>
      <c r="F72" s="60">
        <f>IFERROR(E72/B72*100,0)</f>
        <v>18.089177746323053</v>
      </c>
      <c r="G72" s="60">
        <f>IFERROR(E72/C72*100,0)</f>
        <v>37.855611607001869</v>
      </c>
      <c r="H72" s="60">
        <f>H74+H75+H76+H78</f>
        <v>0</v>
      </c>
      <c r="I72" s="60">
        <f t="shared" ref="I72:AE72" si="83">I74+I75+I76+I78</f>
        <v>0</v>
      </c>
      <c r="J72" s="60">
        <f>J74+J75+J76+J78</f>
        <v>0</v>
      </c>
      <c r="K72" s="60">
        <f t="shared" si="83"/>
        <v>0</v>
      </c>
      <c r="L72" s="60">
        <f t="shared" si="83"/>
        <v>9269.92</v>
      </c>
      <c r="M72" s="60">
        <f t="shared" si="83"/>
        <v>0</v>
      </c>
      <c r="N72" s="60">
        <f t="shared" si="83"/>
        <v>0</v>
      </c>
      <c r="O72" s="60">
        <f t="shared" si="83"/>
        <v>9269.92</v>
      </c>
      <c r="P72" s="60">
        <f t="shared" si="83"/>
        <v>0</v>
      </c>
      <c r="Q72" s="60">
        <f t="shared" si="83"/>
        <v>0</v>
      </c>
      <c r="R72" s="60">
        <f t="shared" si="83"/>
        <v>60605.83</v>
      </c>
      <c r="S72" s="60">
        <f t="shared" si="83"/>
        <v>0</v>
      </c>
      <c r="T72" s="60">
        <f t="shared" si="83"/>
        <v>79.900000000000006</v>
      </c>
      <c r="U72" s="60">
        <f t="shared" si="83"/>
        <v>0</v>
      </c>
      <c r="V72" s="60">
        <f t="shared" si="83"/>
        <v>693.67</v>
      </c>
      <c r="W72" s="60">
        <f t="shared" si="83"/>
        <v>59153.07</v>
      </c>
      <c r="X72" s="60">
        <f t="shared" si="83"/>
        <v>117669.08</v>
      </c>
      <c r="Y72" s="60">
        <f t="shared" si="83"/>
        <v>5040</v>
      </c>
      <c r="Z72" s="60">
        <f t="shared" si="83"/>
        <v>0</v>
      </c>
      <c r="AA72" s="60">
        <f t="shared" si="83"/>
        <v>280.45299999999997</v>
      </c>
      <c r="AB72" s="60">
        <f t="shared" si="83"/>
        <v>627.13</v>
      </c>
      <c r="AC72" s="60">
        <f t="shared" si="83"/>
        <v>1255.4000000000001</v>
      </c>
      <c r="AD72" s="60">
        <f t="shared" si="83"/>
        <v>224551.8</v>
      </c>
      <c r="AE72" s="60">
        <f t="shared" si="83"/>
        <v>0</v>
      </c>
      <c r="AF72" s="87"/>
    </row>
    <row r="73" spans="1:32" x14ac:dyDescent="0.25">
      <c r="A73" s="14" t="s">
        <v>20</v>
      </c>
      <c r="B73" s="11"/>
      <c r="C73" s="11"/>
      <c r="D73" s="11"/>
      <c r="E73" s="11"/>
      <c r="F73" s="11"/>
      <c r="G73" s="11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"/>
      <c r="AF73" s="88"/>
    </row>
    <row r="74" spans="1:32" x14ac:dyDescent="0.25">
      <c r="A74" s="14" t="s">
        <v>21</v>
      </c>
      <c r="B74" s="11">
        <f>H74+J74+L74+N74+P74+R74+T74+V74+X74+Z74+AB74+AD74</f>
        <v>0</v>
      </c>
      <c r="C74" s="11">
        <f>H74+J74+L74+N74+P74+R74+T74+V74+X74+Z74+AB74+AD74</f>
        <v>0</v>
      </c>
      <c r="D74" s="11">
        <f>D81+D88+D95</f>
        <v>0</v>
      </c>
      <c r="E74" s="11">
        <f>E81+E88</f>
        <v>0</v>
      </c>
      <c r="F74" s="11">
        <f t="shared" ref="F74:F114" si="84">IFERROR(E74/B74*100,0)</f>
        <v>0</v>
      </c>
      <c r="G74" s="11">
        <f t="shared" ref="G74:G114" si="85">IFERROR(E74/C74*100,0)</f>
        <v>0</v>
      </c>
      <c r="H74" s="47">
        <f>H81+H88+H95+H102</f>
        <v>0</v>
      </c>
      <c r="I74" s="47">
        <f t="shared" ref="I74:AE78" si="86">I81+I88+I95+I102</f>
        <v>0</v>
      </c>
      <c r="J74" s="47">
        <f t="shared" si="86"/>
        <v>0</v>
      </c>
      <c r="K74" s="47">
        <f t="shared" si="86"/>
        <v>0</v>
      </c>
      <c r="L74" s="47">
        <f t="shared" si="86"/>
        <v>0</v>
      </c>
      <c r="M74" s="47">
        <f t="shared" si="86"/>
        <v>0</v>
      </c>
      <c r="N74" s="47">
        <f t="shared" si="86"/>
        <v>0</v>
      </c>
      <c r="O74" s="47">
        <f t="shared" si="86"/>
        <v>0</v>
      </c>
      <c r="P74" s="47">
        <f t="shared" si="86"/>
        <v>0</v>
      </c>
      <c r="Q74" s="47">
        <f t="shared" si="86"/>
        <v>0</v>
      </c>
      <c r="R74" s="47">
        <f t="shared" si="86"/>
        <v>0</v>
      </c>
      <c r="S74" s="47">
        <f t="shared" si="86"/>
        <v>0</v>
      </c>
      <c r="T74" s="47">
        <f t="shared" si="86"/>
        <v>0</v>
      </c>
      <c r="U74" s="47">
        <f t="shared" si="86"/>
        <v>0</v>
      </c>
      <c r="V74" s="47">
        <f t="shared" si="86"/>
        <v>0</v>
      </c>
      <c r="W74" s="47">
        <f t="shared" si="86"/>
        <v>0</v>
      </c>
      <c r="X74" s="47">
        <f t="shared" si="86"/>
        <v>0</v>
      </c>
      <c r="Y74" s="47">
        <f t="shared" si="86"/>
        <v>0</v>
      </c>
      <c r="Z74" s="47">
        <f t="shared" si="86"/>
        <v>0</v>
      </c>
      <c r="AA74" s="47">
        <f t="shared" si="86"/>
        <v>0</v>
      </c>
      <c r="AB74" s="47">
        <f t="shared" si="86"/>
        <v>0</v>
      </c>
      <c r="AC74" s="47">
        <f t="shared" si="86"/>
        <v>0</v>
      </c>
      <c r="AD74" s="47">
        <f t="shared" si="86"/>
        <v>0</v>
      </c>
      <c r="AE74" s="47">
        <f t="shared" si="86"/>
        <v>0</v>
      </c>
      <c r="AF74" s="88"/>
    </row>
    <row r="75" spans="1:32" x14ac:dyDescent="0.25">
      <c r="A75" s="14" t="s">
        <v>27</v>
      </c>
      <c r="B75" s="11">
        <f>H75+J75+L75+N75+P75+R75+T75+V75+X75+Z75+AB75+AD75</f>
        <v>0</v>
      </c>
      <c r="C75" s="11">
        <f>H75+J75+L75</f>
        <v>0</v>
      </c>
      <c r="D75" s="11">
        <f t="shared" ref="D75:D77" si="87">D82+D89+D96</f>
        <v>0</v>
      </c>
      <c r="E75" s="11">
        <f t="shared" ref="E75:E78" si="88">E82+E89</f>
        <v>0</v>
      </c>
      <c r="F75" s="11">
        <f t="shared" si="84"/>
        <v>0</v>
      </c>
      <c r="G75" s="11">
        <f t="shared" si="85"/>
        <v>0</v>
      </c>
      <c r="H75" s="47">
        <f t="shared" ref="H75:W78" si="89">H82+H89+H96+H103</f>
        <v>0</v>
      </c>
      <c r="I75" s="47">
        <f t="shared" si="89"/>
        <v>0</v>
      </c>
      <c r="J75" s="47">
        <f t="shared" si="89"/>
        <v>0</v>
      </c>
      <c r="K75" s="47">
        <f t="shared" si="89"/>
        <v>0</v>
      </c>
      <c r="L75" s="47">
        <f t="shared" si="89"/>
        <v>0</v>
      </c>
      <c r="M75" s="47">
        <f t="shared" si="89"/>
        <v>0</v>
      </c>
      <c r="N75" s="47">
        <f t="shared" si="89"/>
        <v>0</v>
      </c>
      <c r="O75" s="47">
        <f t="shared" si="89"/>
        <v>0</v>
      </c>
      <c r="P75" s="47">
        <f t="shared" si="89"/>
        <v>0</v>
      </c>
      <c r="Q75" s="47">
        <f t="shared" si="89"/>
        <v>0</v>
      </c>
      <c r="R75" s="47">
        <f t="shared" si="89"/>
        <v>0</v>
      </c>
      <c r="S75" s="47">
        <f t="shared" si="89"/>
        <v>0</v>
      </c>
      <c r="T75" s="47">
        <f t="shared" si="89"/>
        <v>0</v>
      </c>
      <c r="U75" s="47">
        <f t="shared" si="89"/>
        <v>0</v>
      </c>
      <c r="V75" s="47">
        <f t="shared" si="89"/>
        <v>0</v>
      </c>
      <c r="W75" s="47">
        <f t="shared" si="89"/>
        <v>0</v>
      </c>
      <c r="X75" s="47">
        <f t="shared" si="86"/>
        <v>0</v>
      </c>
      <c r="Y75" s="47">
        <f t="shared" si="86"/>
        <v>0</v>
      </c>
      <c r="Z75" s="47">
        <f t="shared" si="86"/>
        <v>0</v>
      </c>
      <c r="AA75" s="47">
        <f t="shared" si="86"/>
        <v>0</v>
      </c>
      <c r="AB75" s="47">
        <f t="shared" si="86"/>
        <v>0</v>
      </c>
      <c r="AC75" s="47">
        <f t="shared" si="86"/>
        <v>0</v>
      </c>
      <c r="AD75" s="47">
        <f t="shared" si="86"/>
        <v>0</v>
      </c>
      <c r="AE75" s="47">
        <f t="shared" si="86"/>
        <v>0</v>
      </c>
      <c r="AF75" s="88"/>
    </row>
    <row r="76" spans="1:32" x14ac:dyDescent="0.25">
      <c r="A76" s="14" t="s">
        <v>23</v>
      </c>
      <c r="B76" s="11">
        <f>H76+J76+L76+N76+P76+R76+T76+V76+X76+Z76+AB76+AD76</f>
        <v>6539.7</v>
      </c>
      <c r="C76" s="11">
        <f>T76+V76+X76+Z76</f>
        <v>5912.57</v>
      </c>
      <c r="D76" s="11">
        <f>D83+D90+D97</f>
        <v>5320.4530000000004</v>
      </c>
      <c r="E76" s="11">
        <f t="shared" si="88"/>
        <v>5119.8770000000004</v>
      </c>
      <c r="F76" s="11">
        <f t="shared" si="84"/>
        <v>78.289172286190507</v>
      </c>
      <c r="G76" s="11">
        <f t="shared" si="85"/>
        <v>86.593088961314635</v>
      </c>
      <c r="H76" s="47">
        <f t="shared" si="89"/>
        <v>0</v>
      </c>
      <c r="I76" s="47">
        <f t="shared" si="86"/>
        <v>0</v>
      </c>
      <c r="J76" s="47">
        <f t="shared" si="86"/>
        <v>0</v>
      </c>
      <c r="K76" s="47">
        <f t="shared" si="86"/>
        <v>0</v>
      </c>
      <c r="L76" s="47">
        <f t="shared" si="86"/>
        <v>0</v>
      </c>
      <c r="M76" s="47">
        <f t="shared" si="86"/>
        <v>0</v>
      </c>
      <c r="N76" s="47">
        <f t="shared" si="86"/>
        <v>0</v>
      </c>
      <c r="O76" s="47">
        <f t="shared" si="86"/>
        <v>0</v>
      </c>
      <c r="P76" s="47">
        <f t="shared" si="86"/>
        <v>0</v>
      </c>
      <c r="Q76" s="47">
        <f t="shared" si="86"/>
        <v>0</v>
      </c>
      <c r="R76" s="47">
        <f t="shared" si="86"/>
        <v>0</v>
      </c>
      <c r="S76" s="47">
        <f t="shared" si="86"/>
        <v>0</v>
      </c>
      <c r="T76" s="47">
        <f t="shared" si="86"/>
        <v>79.900000000000006</v>
      </c>
      <c r="U76" s="47">
        <f t="shared" si="86"/>
        <v>0</v>
      </c>
      <c r="V76" s="47">
        <f>V83+V90+V97+V104</f>
        <v>693.67</v>
      </c>
      <c r="W76" s="47">
        <f t="shared" si="86"/>
        <v>0</v>
      </c>
      <c r="X76" s="47">
        <f t="shared" si="86"/>
        <v>5139</v>
      </c>
      <c r="Y76" s="47">
        <f t="shared" si="86"/>
        <v>5040</v>
      </c>
      <c r="Z76" s="47">
        <f t="shared" si="86"/>
        <v>0</v>
      </c>
      <c r="AA76" s="47">
        <f>AA83+AA90+AA97+AA104</f>
        <v>280.45299999999997</v>
      </c>
      <c r="AB76" s="47">
        <f>AB83+AB90+AB97+AB104</f>
        <v>627.13</v>
      </c>
      <c r="AC76" s="47">
        <f>AC83+AC90+AC97+AC104</f>
        <v>0</v>
      </c>
      <c r="AD76" s="47">
        <f>AD107</f>
        <v>0</v>
      </c>
      <c r="AE76" s="47">
        <f t="shared" si="86"/>
        <v>0</v>
      </c>
      <c r="AF76" s="88"/>
    </row>
    <row r="77" spans="1:32" s="31" customFormat="1" x14ac:dyDescent="0.25">
      <c r="A77" s="30" t="s">
        <v>24</v>
      </c>
      <c r="B77" s="11">
        <f>H77+J77+L77+N77+P77+R77+T77+V77+X77+Z77+AB77+AD77</f>
        <v>0</v>
      </c>
      <c r="C77" s="11">
        <f t="shared" ref="C77" si="90">H77+J77+L77</f>
        <v>0</v>
      </c>
      <c r="D77" s="11">
        <f t="shared" si="87"/>
        <v>0</v>
      </c>
      <c r="E77" s="11">
        <f t="shared" si="88"/>
        <v>0</v>
      </c>
      <c r="F77" s="11">
        <f t="shared" si="84"/>
        <v>0</v>
      </c>
      <c r="G77" s="11">
        <f t="shared" si="85"/>
        <v>0</v>
      </c>
      <c r="H77" s="47">
        <f t="shared" si="89"/>
        <v>0</v>
      </c>
      <c r="I77" s="47">
        <f t="shared" si="86"/>
        <v>0</v>
      </c>
      <c r="J77" s="47">
        <f t="shared" si="86"/>
        <v>0</v>
      </c>
      <c r="K77" s="47">
        <f t="shared" si="86"/>
        <v>0</v>
      </c>
      <c r="L77" s="47">
        <f t="shared" si="86"/>
        <v>0</v>
      </c>
      <c r="M77" s="47">
        <f t="shared" si="86"/>
        <v>0</v>
      </c>
      <c r="N77" s="47">
        <f t="shared" si="86"/>
        <v>0</v>
      </c>
      <c r="O77" s="47">
        <f t="shared" si="86"/>
        <v>0</v>
      </c>
      <c r="P77" s="47">
        <f t="shared" si="86"/>
        <v>0</v>
      </c>
      <c r="Q77" s="47">
        <f t="shared" si="86"/>
        <v>0</v>
      </c>
      <c r="R77" s="47">
        <f t="shared" si="86"/>
        <v>0</v>
      </c>
      <c r="S77" s="47">
        <f t="shared" si="86"/>
        <v>0</v>
      </c>
      <c r="T77" s="47">
        <f t="shared" si="86"/>
        <v>0</v>
      </c>
      <c r="U77" s="47">
        <f t="shared" si="86"/>
        <v>0</v>
      </c>
      <c r="V77" s="47">
        <f t="shared" si="86"/>
        <v>0</v>
      </c>
      <c r="W77" s="47">
        <f t="shared" si="86"/>
        <v>0</v>
      </c>
      <c r="X77" s="47">
        <f t="shared" si="86"/>
        <v>0</v>
      </c>
      <c r="Y77" s="47">
        <f t="shared" si="86"/>
        <v>0</v>
      </c>
      <c r="Z77" s="47">
        <f t="shared" si="86"/>
        <v>0</v>
      </c>
      <c r="AA77" s="47">
        <f t="shared" si="86"/>
        <v>0</v>
      </c>
      <c r="AB77" s="47">
        <f t="shared" si="86"/>
        <v>0</v>
      </c>
      <c r="AC77" s="47">
        <f t="shared" si="86"/>
        <v>0</v>
      </c>
      <c r="AD77" s="47">
        <f t="shared" si="86"/>
        <v>0</v>
      </c>
      <c r="AE77" s="47">
        <f t="shared" si="86"/>
        <v>0</v>
      </c>
      <c r="AF77" s="88"/>
    </row>
    <row r="78" spans="1:32" x14ac:dyDescent="0.25">
      <c r="A78" s="33" t="s">
        <v>25</v>
      </c>
      <c r="B78" s="11">
        <f>H78+J78+L78+N78+P78+R78+T78+V78+X78+Z78+AB78+AD78</f>
        <v>406957.63</v>
      </c>
      <c r="C78" s="11">
        <f>ROUND(H78+J78+L78+O78+R78+T78+V78+X78+Z78+AB78,2)</f>
        <v>191675.75</v>
      </c>
      <c r="D78" s="11">
        <f>D85+D92+D99+D106+D113</f>
        <v>349376.79</v>
      </c>
      <c r="E78" s="11">
        <f t="shared" si="88"/>
        <v>69678.39</v>
      </c>
      <c r="F78" s="11">
        <f t="shared" si="84"/>
        <v>17.121779974981671</v>
      </c>
      <c r="G78" s="11">
        <f>IFERROR(E78/C78*100,0)</f>
        <v>36.35221982958199</v>
      </c>
      <c r="H78" s="47">
        <f t="shared" si="89"/>
        <v>0</v>
      </c>
      <c r="I78" s="47">
        <f t="shared" si="86"/>
        <v>0</v>
      </c>
      <c r="J78" s="47">
        <f t="shared" si="86"/>
        <v>0</v>
      </c>
      <c r="K78" s="47">
        <f t="shared" si="86"/>
        <v>0</v>
      </c>
      <c r="L78" s="47">
        <v>9269.92</v>
      </c>
      <c r="M78" s="47">
        <f t="shared" si="86"/>
        <v>0</v>
      </c>
      <c r="N78" s="47">
        <f t="shared" si="86"/>
        <v>0</v>
      </c>
      <c r="O78" s="47">
        <v>9269.92</v>
      </c>
      <c r="P78" s="47">
        <f t="shared" si="86"/>
        <v>0</v>
      </c>
      <c r="Q78" s="47">
        <f t="shared" si="86"/>
        <v>0</v>
      </c>
      <c r="R78" s="47">
        <v>60605.83</v>
      </c>
      <c r="S78" s="47">
        <f t="shared" si="86"/>
        <v>0</v>
      </c>
      <c r="T78" s="47">
        <f t="shared" si="86"/>
        <v>0</v>
      </c>
      <c r="U78" s="47">
        <f t="shared" si="86"/>
        <v>0</v>
      </c>
      <c r="V78" s="47">
        <f t="shared" si="86"/>
        <v>0</v>
      </c>
      <c r="W78" s="47">
        <f t="shared" si="86"/>
        <v>59153.07</v>
      </c>
      <c r="X78" s="47">
        <f t="shared" si="86"/>
        <v>112530.08</v>
      </c>
      <c r="Y78" s="47">
        <f t="shared" si="86"/>
        <v>0</v>
      </c>
      <c r="Z78" s="47">
        <f t="shared" si="86"/>
        <v>0</v>
      </c>
      <c r="AA78" s="47">
        <f t="shared" si="86"/>
        <v>0</v>
      </c>
      <c r="AB78" s="47">
        <f t="shared" si="86"/>
        <v>0</v>
      </c>
      <c r="AC78" s="47">
        <f t="shared" si="86"/>
        <v>1255.4000000000001</v>
      </c>
      <c r="AD78" s="47">
        <f t="shared" si="86"/>
        <v>224551.8</v>
      </c>
      <c r="AE78" s="47">
        <f t="shared" si="86"/>
        <v>0</v>
      </c>
      <c r="AF78" s="89"/>
    </row>
    <row r="79" spans="1:32" ht="46.5" customHeight="1" x14ac:dyDescent="0.25">
      <c r="A79" s="61" t="s">
        <v>42</v>
      </c>
      <c r="B79" s="62">
        <f>B81+B82+B83+B85</f>
        <v>5040</v>
      </c>
      <c r="C79" s="62">
        <f>C81+C82+C83+C85</f>
        <v>5040</v>
      </c>
      <c r="D79" s="62">
        <f t="shared" ref="D79:AE79" si="91">D81+D82+D83+D85</f>
        <v>5040</v>
      </c>
      <c r="E79" s="62">
        <f>E81+E82+E83+E85</f>
        <v>5040</v>
      </c>
      <c r="F79" s="62">
        <f t="shared" si="84"/>
        <v>100</v>
      </c>
      <c r="G79" s="62">
        <f t="shared" si="85"/>
        <v>100</v>
      </c>
      <c r="H79" s="62">
        <f>H81+H82+H83+H85</f>
        <v>0</v>
      </c>
      <c r="I79" s="62">
        <f t="shared" si="91"/>
        <v>0</v>
      </c>
      <c r="J79" s="62">
        <f t="shared" si="91"/>
        <v>0</v>
      </c>
      <c r="K79" s="62">
        <f t="shared" si="91"/>
        <v>0</v>
      </c>
      <c r="L79" s="62">
        <f t="shared" si="91"/>
        <v>0</v>
      </c>
      <c r="M79" s="62">
        <f t="shared" si="91"/>
        <v>0</v>
      </c>
      <c r="N79" s="62">
        <f t="shared" si="91"/>
        <v>0</v>
      </c>
      <c r="O79" s="62">
        <f t="shared" si="91"/>
        <v>0</v>
      </c>
      <c r="P79" s="62">
        <f t="shared" si="91"/>
        <v>0</v>
      </c>
      <c r="Q79" s="62">
        <f t="shared" si="91"/>
        <v>0</v>
      </c>
      <c r="R79" s="62">
        <f t="shared" si="91"/>
        <v>0</v>
      </c>
      <c r="S79" s="62">
        <f t="shared" si="91"/>
        <v>0</v>
      </c>
      <c r="T79" s="62">
        <f t="shared" si="91"/>
        <v>0</v>
      </c>
      <c r="U79" s="62">
        <f t="shared" si="91"/>
        <v>0</v>
      </c>
      <c r="V79" s="62">
        <f t="shared" si="91"/>
        <v>0</v>
      </c>
      <c r="W79" s="62">
        <f t="shared" si="91"/>
        <v>0</v>
      </c>
      <c r="X79" s="62">
        <f t="shared" si="91"/>
        <v>5040</v>
      </c>
      <c r="Y79" s="62">
        <f t="shared" si="91"/>
        <v>5040</v>
      </c>
      <c r="Z79" s="62">
        <f t="shared" si="91"/>
        <v>0</v>
      </c>
      <c r="AA79" s="62">
        <f t="shared" si="91"/>
        <v>0</v>
      </c>
      <c r="AB79" s="62">
        <f t="shared" si="91"/>
        <v>0</v>
      </c>
      <c r="AC79" s="62">
        <f t="shared" si="91"/>
        <v>0</v>
      </c>
      <c r="AD79" s="62">
        <f t="shared" si="91"/>
        <v>0</v>
      </c>
      <c r="AE79" s="62">
        <f t="shared" si="91"/>
        <v>0</v>
      </c>
      <c r="AF79" s="104" t="s">
        <v>52</v>
      </c>
    </row>
    <row r="80" spans="1:32" x14ac:dyDescent="0.25">
      <c r="A80" s="14" t="s">
        <v>20</v>
      </c>
      <c r="B80" s="11"/>
      <c r="C80" s="11"/>
      <c r="D80" s="11"/>
      <c r="E80" s="11"/>
      <c r="F80" s="11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2"/>
      <c r="AF80" s="105"/>
    </row>
    <row r="81" spans="1:32" x14ac:dyDescent="0.25">
      <c r="A81" s="14" t="s">
        <v>21</v>
      </c>
      <c r="B81" s="11">
        <f>H81+J81+L81+N81+P81+R81+T81+V81+X81+Z81+AB81+AD81</f>
        <v>0</v>
      </c>
      <c r="C81" s="11">
        <f t="shared" ref="C81:C85" si="92">H81+J81+L81+N81+P81+R81+T81+V81+X81+Z81+AB81</f>
        <v>0</v>
      </c>
      <c r="D81" s="11">
        <v>0</v>
      </c>
      <c r="E81" s="11">
        <f t="shared" ref="E81:E85" si="93">I81+K81+M81+O81+Q81+S81+U81+W81+Y81+AA81+AC81+AE81</f>
        <v>0</v>
      </c>
      <c r="F81" s="11">
        <f t="shared" si="84"/>
        <v>0</v>
      </c>
      <c r="G81" s="11">
        <f t="shared" si="85"/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05"/>
    </row>
    <row r="82" spans="1:32" x14ac:dyDescent="0.25">
      <c r="A82" s="14" t="s">
        <v>27</v>
      </c>
      <c r="B82" s="11">
        <f t="shared" ref="B82:B85" si="94">H82+J82+L82+N82+P82+R82+T82+V82+X82+Z82+AB82+AD82</f>
        <v>0</v>
      </c>
      <c r="C82" s="11">
        <f t="shared" si="92"/>
        <v>0</v>
      </c>
      <c r="D82" s="11">
        <v>0</v>
      </c>
      <c r="E82" s="11">
        <f t="shared" si="93"/>
        <v>0</v>
      </c>
      <c r="F82" s="11">
        <f t="shared" si="84"/>
        <v>0</v>
      </c>
      <c r="G82" s="11">
        <f t="shared" si="85"/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05"/>
    </row>
    <row r="83" spans="1:32" x14ac:dyDescent="0.25">
      <c r="A83" s="14" t="s">
        <v>23</v>
      </c>
      <c r="B83" s="11">
        <v>5040</v>
      </c>
      <c r="C83" s="11">
        <f t="shared" si="92"/>
        <v>5040</v>
      </c>
      <c r="D83" s="11">
        <f>E83</f>
        <v>5040</v>
      </c>
      <c r="E83" s="11">
        <f t="shared" si="93"/>
        <v>5040</v>
      </c>
      <c r="F83" s="11">
        <f t="shared" si="84"/>
        <v>100</v>
      </c>
      <c r="G83" s="11">
        <f t="shared" si="85"/>
        <v>100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5040</v>
      </c>
      <c r="Y83" s="11">
        <v>5040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05"/>
    </row>
    <row r="84" spans="1:32" s="31" customFormat="1" x14ac:dyDescent="0.25">
      <c r="A84" s="30" t="s">
        <v>24</v>
      </c>
      <c r="B84" s="11">
        <f t="shared" si="94"/>
        <v>0</v>
      </c>
      <c r="C84" s="11">
        <f t="shared" si="92"/>
        <v>0</v>
      </c>
      <c r="D84" s="11">
        <v>0</v>
      </c>
      <c r="E84" s="11">
        <f t="shared" si="93"/>
        <v>0</v>
      </c>
      <c r="F84" s="11">
        <f t="shared" si="84"/>
        <v>0</v>
      </c>
      <c r="G84" s="11">
        <f t="shared" si="85"/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05"/>
    </row>
    <row r="85" spans="1:32" x14ac:dyDescent="0.25">
      <c r="A85" s="33" t="s">
        <v>25</v>
      </c>
      <c r="B85" s="11">
        <f t="shared" si="94"/>
        <v>0</v>
      </c>
      <c r="C85" s="11">
        <f t="shared" si="92"/>
        <v>0</v>
      </c>
      <c r="D85" s="11">
        <v>0</v>
      </c>
      <c r="E85" s="11">
        <f t="shared" si="93"/>
        <v>0</v>
      </c>
      <c r="F85" s="11">
        <f t="shared" si="84"/>
        <v>0</v>
      </c>
      <c r="G85" s="11">
        <f t="shared" si="85"/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06"/>
    </row>
    <row r="86" spans="1:32" ht="61.5" customHeight="1" x14ac:dyDescent="0.25">
      <c r="A86" s="65" t="s">
        <v>43</v>
      </c>
      <c r="B86" s="66">
        <f>B89+B90+B88+B92</f>
        <v>407136.53</v>
      </c>
      <c r="C86" s="66">
        <f>C89+C90+C88+C92</f>
        <v>182584.73</v>
      </c>
      <c r="D86" s="66">
        <f>D89+D90+D88+D92</f>
        <v>349456.66699999996</v>
      </c>
      <c r="E86" s="66">
        <f>E89+E90+E88+E92</f>
        <v>69758.266999999993</v>
      </c>
      <c r="F86" s="62">
        <f t="shared" si="84"/>
        <v>17.133875705036829</v>
      </c>
      <c r="G86" s="62">
        <f t="shared" si="85"/>
        <v>38.205969907779249</v>
      </c>
      <c r="H86" s="66">
        <f t="shared" ref="H86:AE86" si="95">H89+H90+H88+H92</f>
        <v>0</v>
      </c>
      <c r="I86" s="66">
        <f t="shared" si="95"/>
        <v>0</v>
      </c>
      <c r="J86" s="66">
        <f t="shared" si="95"/>
        <v>0</v>
      </c>
      <c r="K86" s="66">
        <f t="shared" si="95"/>
        <v>0</v>
      </c>
      <c r="L86" s="66">
        <f t="shared" si="95"/>
        <v>9269.92</v>
      </c>
      <c r="M86" s="66">
        <f t="shared" si="95"/>
        <v>0</v>
      </c>
      <c r="N86" s="66">
        <f t="shared" si="95"/>
        <v>0</v>
      </c>
      <c r="O86" s="66">
        <f t="shared" si="95"/>
        <v>9269.92</v>
      </c>
      <c r="P86" s="66">
        <f t="shared" si="95"/>
        <v>0</v>
      </c>
      <c r="Q86" s="66">
        <f t="shared" si="95"/>
        <v>0</v>
      </c>
      <c r="R86" s="66">
        <f t="shared" si="95"/>
        <v>60605.83</v>
      </c>
      <c r="S86" s="66">
        <f t="shared" si="95"/>
        <v>0</v>
      </c>
      <c r="T86" s="66">
        <f t="shared" si="95"/>
        <v>79.900000000000006</v>
      </c>
      <c r="U86" s="66">
        <f t="shared" si="95"/>
        <v>0</v>
      </c>
      <c r="V86" s="66">
        <f t="shared" si="95"/>
        <v>0</v>
      </c>
      <c r="W86" s="66">
        <f t="shared" si="95"/>
        <v>59153.07</v>
      </c>
      <c r="X86" s="66">
        <f t="shared" si="95"/>
        <v>112629.08</v>
      </c>
      <c r="Y86" s="66">
        <f t="shared" si="95"/>
        <v>0</v>
      </c>
      <c r="Z86" s="66">
        <f t="shared" si="95"/>
        <v>0</v>
      </c>
      <c r="AA86" s="66">
        <f t="shared" si="95"/>
        <v>79.876999999999995</v>
      </c>
      <c r="AB86" s="66">
        <f t="shared" si="95"/>
        <v>0</v>
      </c>
      <c r="AC86" s="66">
        <f t="shared" si="95"/>
        <v>1255.4000000000001</v>
      </c>
      <c r="AD86" s="66">
        <f t="shared" si="95"/>
        <v>224551.8</v>
      </c>
      <c r="AE86" s="66">
        <f t="shared" si="95"/>
        <v>0</v>
      </c>
      <c r="AF86" s="113" t="s">
        <v>51</v>
      </c>
    </row>
    <row r="87" spans="1:32" ht="21" customHeight="1" x14ac:dyDescent="0.25">
      <c r="A87" s="33" t="s">
        <v>20</v>
      </c>
      <c r="B87" s="8"/>
      <c r="C87" s="11"/>
      <c r="D87" s="8"/>
      <c r="E87" s="11"/>
      <c r="F87" s="11"/>
      <c r="G87" s="11"/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12"/>
      <c r="AF87" s="114"/>
    </row>
    <row r="88" spans="1:32" ht="29.25" customHeight="1" x14ac:dyDescent="0.25">
      <c r="A88" s="33" t="s">
        <v>21</v>
      </c>
      <c r="B88" s="8">
        <f>H88+J88+L88+N88+P88+R88+T88+V88+X88+Z88+AB88+AD88</f>
        <v>0</v>
      </c>
      <c r="C88" s="11">
        <f t="shared" ref="C88:C92" si="96">H88+J88+L88+N88+P88+R88+T88+V88+X88+Z88+AB88</f>
        <v>0</v>
      </c>
      <c r="D88" s="8">
        <f>E88</f>
        <v>0</v>
      </c>
      <c r="E88" s="11">
        <f t="shared" ref="E88:E91" si="97">I88+K88+M88+O88+Q88+S88+U88+W88+Y88+AA88+AC88+AE88</f>
        <v>0</v>
      </c>
      <c r="F88" s="11">
        <f t="shared" si="84"/>
        <v>0</v>
      </c>
      <c r="G88" s="11">
        <f t="shared" si="85"/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4"/>
    </row>
    <row r="89" spans="1:32" ht="32.25" customHeight="1" x14ac:dyDescent="0.25">
      <c r="A89" s="33" t="s">
        <v>27</v>
      </c>
      <c r="B89" s="8">
        <f t="shared" ref="B89:B91" si="98">H89+J89+L89+N89+P89+R89+T89+V89+X89+Z89+AB89+AD89</f>
        <v>0</v>
      </c>
      <c r="C89" s="11">
        <f t="shared" si="96"/>
        <v>0</v>
      </c>
      <c r="D89" s="8">
        <f t="shared" ref="D89:D91" si="99">E89</f>
        <v>0</v>
      </c>
      <c r="E89" s="11">
        <f t="shared" si="97"/>
        <v>0</v>
      </c>
      <c r="F89" s="11">
        <f t="shared" si="84"/>
        <v>0</v>
      </c>
      <c r="G89" s="11">
        <f t="shared" si="85"/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4"/>
    </row>
    <row r="90" spans="1:32" ht="34.5" customHeight="1" x14ac:dyDescent="0.25">
      <c r="A90" s="33" t="s">
        <v>23</v>
      </c>
      <c r="B90" s="8">
        <f>H90+J90+L90+N90+P90+R90+T90+V90+X90+Z90+AB90+AD90</f>
        <v>178.9</v>
      </c>
      <c r="C90" s="11">
        <f t="shared" si="96"/>
        <v>178.9</v>
      </c>
      <c r="D90" s="8">
        <f>E90</f>
        <v>79.876999999999995</v>
      </c>
      <c r="E90" s="11">
        <f t="shared" si="97"/>
        <v>79.876999999999995</v>
      </c>
      <c r="F90" s="11">
        <f t="shared" si="84"/>
        <v>44.648965902738958</v>
      </c>
      <c r="G90" s="11">
        <f t="shared" si="85"/>
        <v>44.648965902738958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58">
        <v>79.900000000000006</v>
      </c>
      <c r="U90" s="11">
        <v>0</v>
      </c>
      <c r="V90" s="11">
        <v>0</v>
      </c>
      <c r="W90" s="11">
        <v>0</v>
      </c>
      <c r="X90" s="11">
        <v>99</v>
      </c>
      <c r="Y90" s="11">
        <v>0</v>
      </c>
      <c r="Z90" s="11">
        <v>0</v>
      </c>
      <c r="AA90" s="11">
        <v>79.876999999999995</v>
      </c>
      <c r="AB90" s="11">
        <v>0</v>
      </c>
      <c r="AC90" s="11">
        <v>0</v>
      </c>
      <c r="AD90" s="11">
        <v>0</v>
      </c>
      <c r="AE90" s="11">
        <v>0</v>
      </c>
      <c r="AF90" s="114"/>
    </row>
    <row r="91" spans="1:32" ht="38.25" customHeight="1" x14ac:dyDescent="0.25">
      <c r="A91" s="34" t="s">
        <v>24</v>
      </c>
      <c r="B91" s="8">
        <f t="shared" si="98"/>
        <v>0</v>
      </c>
      <c r="C91" s="11">
        <f t="shared" si="96"/>
        <v>0</v>
      </c>
      <c r="D91" s="8">
        <f t="shared" si="99"/>
        <v>0</v>
      </c>
      <c r="E91" s="11">
        <f t="shared" si="97"/>
        <v>0</v>
      </c>
      <c r="F91" s="11">
        <f t="shared" si="84"/>
        <v>0</v>
      </c>
      <c r="G91" s="11">
        <f t="shared" si="85"/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4"/>
    </row>
    <row r="92" spans="1:32" ht="80.25" customHeight="1" x14ac:dyDescent="0.25">
      <c r="A92" s="33" t="s">
        <v>25</v>
      </c>
      <c r="B92" s="8">
        <f>H92+J92+L92+N92+P92+R92+T92+V92+X92+Z92+AB92+AD92</f>
        <v>406957.63</v>
      </c>
      <c r="C92" s="11">
        <f t="shared" si="96"/>
        <v>182405.83000000002</v>
      </c>
      <c r="D92" s="8">
        <v>349376.79</v>
      </c>
      <c r="E92" s="11">
        <f>I92+K92+M92+O92+Q92+S92+U92+W92+Y92+AA92+AC92+AE92</f>
        <v>69678.39</v>
      </c>
      <c r="F92" s="11">
        <f t="shared" si="84"/>
        <v>17.121779974981671</v>
      </c>
      <c r="G92" s="11">
        <f t="shared" si="85"/>
        <v>38.199650745812228</v>
      </c>
      <c r="H92" s="11">
        <v>0</v>
      </c>
      <c r="I92" s="11">
        <v>0</v>
      </c>
      <c r="J92" s="11">
        <v>0</v>
      </c>
      <c r="K92" s="11">
        <v>0</v>
      </c>
      <c r="L92" s="58">
        <v>9269.92</v>
      </c>
      <c r="M92" s="11">
        <v>0</v>
      </c>
      <c r="N92" s="11">
        <v>0</v>
      </c>
      <c r="O92" s="58">
        <v>9269.92</v>
      </c>
      <c r="P92" s="11">
        <v>0</v>
      </c>
      <c r="Q92" s="11">
        <v>0</v>
      </c>
      <c r="R92" s="58">
        <v>60605.83</v>
      </c>
      <c r="S92" s="11">
        <v>0</v>
      </c>
      <c r="T92" s="11">
        <v>0</v>
      </c>
      <c r="U92" s="11">
        <v>0</v>
      </c>
      <c r="V92" s="11">
        <v>0</v>
      </c>
      <c r="W92" s="58">
        <v>59153.07</v>
      </c>
      <c r="X92" s="58">
        <v>112530.08</v>
      </c>
      <c r="Y92" s="11">
        <v>0</v>
      </c>
      <c r="Z92" s="11">
        <v>0</v>
      </c>
      <c r="AA92" s="11">
        <v>0</v>
      </c>
      <c r="AB92" s="11">
        <v>0</v>
      </c>
      <c r="AC92" s="11">
        <v>1255.4000000000001</v>
      </c>
      <c r="AD92" s="58">
        <v>224551.8</v>
      </c>
      <c r="AE92" s="11">
        <v>0</v>
      </c>
      <c r="AF92" s="115"/>
    </row>
    <row r="93" spans="1:32" s="54" customFormat="1" ht="45.75" customHeight="1" x14ac:dyDescent="0.25">
      <c r="A93" s="67" t="s">
        <v>44</v>
      </c>
      <c r="B93" s="66">
        <f>B96+B97+B95+B99</f>
        <v>816.09999999999991</v>
      </c>
      <c r="C93" s="66">
        <f>C96+C97+C95+C99</f>
        <v>816.09999999999991</v>
      </c>
      <c r="D93" s="66">
        <f t="shared" ref="D93:E93" si="100">D96+D97+D95+D99</f>
        <v>200.57599999999999</v>
      </c>
      <c r="E93" s="66">
        <f t="shared" si="100"/>
        <v>200.57599999999999</v>
      </c>
      <c r="F93" s="66">
        <f t="shared" si="84"/>
        <v>24.57738022301189</v>
      </c>
      <c r="G93" s="66">
        <f t="shared" si="85"/>
        <v>24.57738022301189</v>
      </c>
      <c r="H93" s="66">
        <f t="shared" ref="H93:AE93" si="101">H96+H97+H95+H99</f>
        <v>0</v>
      </c>
      <c r="I93" s="66">
        <f t="shared" si="101"/>
        <v>0</v>
      </c>
      <c r="J93" s="66">
        <f t="shared" si="101"/>
        <v>0</v>
      </c>
      <c r="K93" s="66">
        <f t="shared" si="101"/>
        <v>0</v>
      </c>
      <c r="L93" s="66">
        <f t="shared" si="101"/>
        <v>0</v>
      </c>
      <c r="M93" s="66">
        <f t="shared" si="101"/>
        <v>0</v>
      </c>
      <c r="N93" s="66">
        <f t="shared" si="101"/>
        <v>0</v>
      </c>
      <c r="O93" s="66">
        <f t="shared" si="101"/>
        <v>0</v>
      </c>
      <c r="P93" s="66">
        <f t="shared" si="101"/>
        <v>0</v>
      </c>
      <c r="Q93" s="66">
        <f t="shared" si="101"/>
        <v>0</v>
      </c>
      <c r="R93" s="66">
        <f t="shared" si="101"/>
        <v>0</v>
      </c>
      <c r="S93" s="66">
        <f t="shared" si="101"/>
        <v>0</v>
      </c>
      <c r="T93" s="66">
        <f t="shared" si="101"/>
        <v>0</v>
      </c>
      <c r="U93" s="66">
        <f t="shared" si="101"/>
        <v>0</v>
      </c>
      <c r="V93" s="66">
        <f t="shared" si="101"/>
        <v>693.67</v>
      </c>
      <c r="W93" s="66">
        <f t="shared" si="101"/>
        <v>0</v>
      </c>
      <c r="X93" s="66">
        <f t="shared" si="101"/>
        <v>0</v>
      </c>
      <c r="Y93" s="66">
        <f t="shared" si="101"/>
        <v>0</v>
      </c>
      <c r="Z93" s="66">
        <f t="shared" si="101"/>
        <v>0</v>
      </c>
      <c r="AA93" s="66">
        <f>AA96+AA97+AA95+AA99</f>
        <v>200.57599999999999</v>
      </c>
      <c r="AB93" s="66">
        <f>AB96+AB97+AB95+AB99</f>
        <v>122.43</v>
      </c>
      <c r="AC93" s="66">
        <f>AC96+AC97+AC95+AC99</f>
        <v>0</v>
      </c>
      <c r="AD93" s="66">
        <f>AD96+AD97+AD95+AD99</f>
        <v>0</v>
      </c>
      <c r="AE93" s="66">
        <f t="shared" si="101"/>
        <v>0</v>
      </c>
      <c r="AF93" s="107" t="s">
        <v>50</v>
      </c>
    </row>
    <row r="94" spans="1:32" s="54" customFormat="1" ht="21" customHeight="1" x14ac:dyDescent="0.25">
      <c r="A94" s="33" t="str">
        <f t="shared" ref="A94:A108" si="102">A87</f>
        <v>в том числе</v>
      </c>
      <c r="B94" s="8"/>
      <c r="C94" s="8"/>
      <c r="D94" s="8"/>
      <c r="E94" s="8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108"/>
    </row>
    <row r="95" spans="1:32" s="54" customFormat="1" ht="25.5" customHeight="1" x14ac:dyDescent="0.25">
      <c r="A95" s="33" t="str">
        <f t="shared" si="102"/>
        <v>федеральный бюджет</v>
      </c>
      <c r="B95" s="8">
        <f>H95+J95+L95+N95+P95+R95+T95+V95+X95+Z95+AB95+AD95</f>
        <v>0</v>
      </c>
      <c r="C95" s="8">
        <f>H95+J95+L95</f>
        <v>0</v>
      </c>
      <c r="D95" s="8">
        <f t="shared" ref="D95" si="103">C95</f>
        <v>0</v>
      </c>
      <c r="E95" s="8">
        <f t="shared" ref="E95:E96" si="104">I95+K95+M95+O95+Q95+S95+U95+W95+Y95+AA95+AC95+AE95</f>
        <v>0</v>
      </c>
      <c r="F95" s="8">
        <f t="shared" ref="F95:F100" si="105">IFERROR(E95/B95*100,0)</f>
        <v>0</v>
      </c>
      <c r="G95" s="8">
        <f t="shared" ref="G95:G100" si="106">IFERROR(E95/C95*100,0)</f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08"/>
    </row>
    <row r="96" spans="1:32" s="54" customFormat="1" ht="25.5" customHeight="1" x14ac:dyDescent="0.25">
      <c r="A96" s="33" t="str">
        <f t="shared" si="102"/>
        <v>бюджет ХМАО – Югры</v>
      </c>
      <c r="B96" s="8">
        <f>H96+J96+L96+N96+P96+R96+T96+V96+X96+Z96+AB96+AD96</f>
        <v>0</v>
      </c>
      <c r="C96" s="8">
        <f>H96+J96+L96</f>
        <v>0</v>
      </c>
      <c r="D96" s="8">
        <f>C96</f>
        <v>0</v>
      </c>
      <c r="E96" s="8">
        <f t="shared" si="104"/>
        <v>0</v>
      </c>
      <c r="F96" s="8">
        <f t="shared" si="105"/>
        <v>0</v>
      </c>
      <c r="G96" s="8">
        <f t="shared" si="106"/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08"/>
    </row>
    <row r="97" spans="1:32" s="54" customFormat="1" ht="24.75" customHeight="1" x14ac:dyDescent="0.25">
      <c r="A97" s="33" t="str">
        <f t="shared" si="102"/>
        <v>бюджет города Когалыма</v>
      </c>
      <c r="B97" s="8">
        <f>H97+J97+L97+N97+P97+R97+T97+V97+X97+Z97+AB97+AD97</f>
        <v>816.09999999999991</v>
      </c>
      <c r="C97" s="8">
        <f>H97+J97+L97+N97+P97+R97+T97+V97+X97+Z97+AB97</f>
        <v>816.09999999999991</v>
      </c>
      <c r="D97" s="8">
        <f>E97</f>
        <v>200.57599999999999</v>
      </c>
      <c r="E97" s="8">
        <f>I97+K97+M97+O97+Q97+S97+U97+W97+Y97+AA97+AC97+AE97</f>
        <v>200.57599999999999</v>
      </c>
      <c r="F97" s="8">
        <f t="shared" si="105"/>
        <v>24.57738022301189</v>
      </c>
      <c r="G97" s="8">
        <f t="shared" si="106"/>
        <v>24.57738022301189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58">
        <v>693.67</v>
      </c>
      <c r="W97" s="11">
        <v>0</v>
      </c>
      <c r="X97" s="11">
        <v>0</v>
      </c>
      <c r="Y97" s="11">
        <v>0</v>
      </c>
      <c r="Z97" s="11">
        <v>0</v>
      </c>
      <c r="AA97" s="58">
        <v>200.57599999999999</v>
      </c>
      <c r="AB97" s="58">
        <v>122.43</v>
      </c>
      <c r="AC97" s="11">
        <v>0</v>
      </c>
      <c r="AD97" s="11">
        <v>0</v>
      </c>
      <c r="AE97" s="11">
        <v>0</v>
      </c>
      <c r="AF97" s="108"/>
    </row>
    <row r="98" spans="1:32" s="55" customFormat="1" ht="23.25" customHeight="1" x14ac:dyDescent="0.25">
      <c r="A98" s="53" t="str">
        <f t="shared" si="102"/>
        <v>в т.ч. МБ в части софинансирования</v>
      </c>
      <c r="B98" s="8">
        <f>H98+J98+L98+N98+P98+R98+T98+V98+X98+Z98+AB98+AD98</f>
        <v>0</v>
      </c>
      <c r="C98" s="8">
        <f t="shared" ref="C98" si="107">H98+J98+L98</f>
        <v>0</v>
      </c>
      <c r="D98" s="8">
        <f t="shared" ref="D98:D99" si="108">E98</f>
        <v>0</v>
      </c>
      <c r="E98" s="8">
        <f t="shared" ref="E98:E99" si="109">I98+K98+M98+O98+Q98+S98+U98+W98+Y98+AA98+AC98+AE98</f>
        <v>0</v>
      </c>
      <c r="F98" s="8">
        <f t="shared" si="105"/>
        <v>0</v>
      </c>
      <c r="G98" s="8">
        <f t="shared" si="106"/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08"/>
    </row>
    <row r="99" spans="1:32" s="54" customFormat="1" ht="27.75" customHeight="1" x14ac:dyDescent="0.25">
      <c r="A99" s="33" t="str">
        <f t="shared" si="102"/>
        <v>иные источники финансирования</v>
      </c>
      <c r="B99" s="8">
        <f>H99+J99+L99+N99+P99+R99+T99+V99+X99+Z99+AB99+AD99</f>
        <v>0</v>
      </c>
      <c r="C99" s="8">
        <f>H99+J99+L99</f>
        <v>0</v>
      </c>
      <c r="D99" s="8">
        <f t="shared" si="108"/>
        <v>0</v>
      </c>
      <c r="E99" s="8">
        <f t="shared" si="109"/>
        <v>0</v>
      </c>
      <c r="F99" s="8">
        <f t="shared" si="105"/>
        <v>0</v>
      </c>
      <c r="G99" s="8">
        <f t="shared" si="106"/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09"/>
    </row>
    <row r="100" spans="1:32" s="54" customFormat="1" ht="63.75" customHeight="1" x14ac:dyDescent="0.25">
      <c r="A100" s="67" t="s">
        <v>45</v>
      </c>
      <c r="B100" s="66">
        <f>B103+B104+B102+B106</f>
        <v>504.7</v>
      </c>
      <c r="C100" s="66">
        <f>C103+C104+C102+C106</f>
        <v>0</v>
      </c>
      <c r="D100" s="66">
        <f t="shared" ref="D100:E100" si="110">D103+D104+D102+D106</f>
        <v>0</v>
      </c>
      <c r="E100" s="66">
        <f t="shared" si="110"/>
        <v>0</v>
      </c>
      <c r="F100" s="66">
        <f t="shared" si="105"/>
        <v>0</v>
      </c>
      <c r="G100" s="66">
        <f t="shared" si="106"/>
        <v>0</v>
      </c>
      <c r="H100" s="66">
        <f t="shared" ref="H100:AC100" si="111">H103+H104+H102+H106</f>
        <v>0</v>
      </c>
      <c r="I100" s="66">
        <f t="shared" si="111"/>
        <v>0</v>
      </c>
      <c r="J100" s="66">
        <f t="shared" si="111"/>
        <v>0</v>
      </c>
      <c r="K100" s="66">
        <f t="shared" si="111"/>
        <v>0</v>
      </c>
      <c r="L100" s="66">
        <f t="shared" si="111"/>
        <v>0</v>
      </c>
      <c r="M100" s="66">
        <f t="shared" si="111"/>
        <v>0</v>
      </c>
      <c r="N100" s="66">
        <f t="shared" si="111"/>
        <v>0</v>
      </c>
      <c r="O100" s="66">
        <f t="shared" si="111"/>
        <v>0</v>
      </c>
      <c r="P100" s="66">
        <f t="shared" si="111"/>
        <v>0</v>
      </c>
      <c r="Q100" s="66">
        <f t="shared" si="111"/>
        <v>0</v>
      </c>
      <c r="R100" s="66">
        <f t="shared" si="111"/>
        <v>0</v>
      </c>
      <c r="S100" s="66">
        <f t="shared" si="111"/>
        <v>0</v>
      </c>
      <c r="T100" s="66">
        <f t="shared" si="111"/>
        <v>0</v>
      </c>
      <c r="U100" s="66">
        <f t="shared" si="111"/>
        <v>0</v>
      </c>
      <c r="V100" s="66">
        <f t="shared" si="111"/>
        <v>0</v>
      </c>
      <c r="W100" s="66">
        <f t="shared" si="111"/>
        <v>0</v>
      </c>
      <c r="X100" s="66">
        <f t="shared" si="111"/>
        <v>0</v>
      </c>
      <c r="Y100" s="66">
        <f t="shared" si="111"/>
        <v>0</v>
      </c>
      <c r="Z100" s="66">
        <f t="shared" si="111"/>
        <v>0</v>
      </c>
      <c r="AA100" s="66">
        <f t="shared" si="111"/>
        <v>0</v>
      </c>
      <c r="AB100" s="66">
        <f t="shared" si="111"/>
        <v>504.7</v>
      </c>
      <c r="AC100" s="66">
        <f t="shared" si="111"/>
        <v>0</v>
      </c>
      <c r="AD100" s="66">
        <f>AD103+AD104+AD102+AD106</f>
        <v>0</v>
      </c>
      <c r="AE100" s="66">
        <f t="shared" ref="AE100" si="112">AE103+AE104+AE102+AE106</f>
        <v>0</v>
      </c>
      <c r="AF100" s="107" t="s">
        <v>49</v>
      </c>
    </row>
    <row r="101" spans="1:32" s="54" customFormat="1" ht="21" customHeight="1" x14ac:dyDescent="0.25">
      <c r="A101" s="33" t="str">
        <f t="shared" si="102"/>
        <v>в том числе</v>
      </c>
      <c r="B101" s="8"/>
      <c r="C101" s="8"/>
      <c r="D101" s="8"/>
      <c r="E101" s="8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108"/>
    </row>
    <row r="102" spans="1:32" s="54" customFormat="1" ht="25.5" customHeight="1" x14ac:dyDescent="0.25">
      <c r="A102" s="33" t="str">
        <f t="shared" si="102"/>
        <v>федеральный бюджет</v>
      </c>
      <c r="B102" s="8">
        <f>H102+J102+L102+N102+P102+R102+T102+V102+X102+Z102+AB102+AD102</f>
        <v>0</v>
      </c>
      <c r="C102" s="8">
        <f t="shared" ref="C102:C106" si="113">H102+J102+L102</f>
        <v>0</v>
      </c>
      <c r="D102" s="8">
        <f t="shared" ref="D102" si="114">C102</f>
        <v>0</v>
      </c>
      <c r="E102" s="8">
        <f t="shared" ref="E102:E103" si="115">I102+K102+M102+O102+Q102+S102+U102+W102+Y102+AA102+AC102+AE102</f>
        <v>0</v>
      </c>
      <c r="F102" s="8">
        <f t="shared" ref="F102:F107" si="116">IFERROR(E102/B102*100,0)</f>
        <v>0</v>
      </c>
      <c r="G102" s="8">
        <f t="shared" ref="G102:G107" si="117">IFERROR(E102/C102*100,0)</f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08"/>
    </row>
    <row r="103" spans="1:32" s="54" customFormat="1" ht="25.5" customHeight="1" x14ac:dyDescent="0.25">
      <c r="A103" s="33" t="str">
        <f t="shared" si="102"/>
        <v>бюджет ХМАО – Югры</v>
      </c>
      <c r="B103" s="8">
        <f>H103+J103+L103+N103+P103+R103+T103+V103+X103+Z103+AB103+AD103</f>
        <v>0</v>
      </c>
      <c r="C103" s="8">
        <f t="shared" si="113"/>
        <v>0</v>
      </c>
      <c r="D103" s="8">
        <f>C103</f>
        <v>0</v>
      </c>
      <c r="E103" s="8">
        <f t="shared" si="115"/>
        <v>0</v>
      </c>
      <c r="F103" s="8">
        <f t="shared" si="116"/>
        <v>0</v>
      </c>
      <c r="G103" s="8">
        <f t="shared" si="117"/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08"/>
    </row>
    <row r="104" spans="1:32" s="54" customFormat="1" ht="24.75" customHeight="1" x14ac:dyDescent="0.25">
      <c r="A104" s="33" t="str">
        <f t="shared" si="102"/>
        <v>бюджет города Когалыма</v>
      </c>
      <c r="B104" s="8">
        <f>H104+J104+L104+N104+P104+R104+T104+V104+X104+Z104+AB104+AD104</f>
        <v>504.7</v>
      </c>
      <c r="C104" s="8">
        <f t="shared" si="113"/>
        <v>0</v>
      </c>
      <c r="D104" s="8">
        <f>E104</f>
        <v>0</v>
      </c>
      <c r="E104" s="8">
        <f>I104+K104+M104+O104+Q104+S104+U104+W104+Y104+AA104+AC104+AE104</f>
        <v>0</v>
      </c>
      <c r="F104" s="8">
        <f t="shared" si="116"/>
        <v>0</v>
      </c>
      <c r="G104" s="8">
        <f t="shared" si="117"/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58">
        <v>504.7</v>
      </c>
      <c r="AC104" s="11">
        <v>0</v>
      </c>
      <c r="AD104" s="11">
        <v>0</v>
      </c>
      <c r="AE104" s="11">
        <v>0</v>
      </c>
      <c r="AF104" s="108"/>
    </row>
    <row r="105" spans="1:32" s="55" customFormat="1" ht="23.25" customHeight="1" x14ac:dyDescent="0.25">
      <c r="A105" s="53" t="str">
        <f t="shared" si="102"/>
        <v>в т.ч. МБ в части софинансирования</v>
      </c>
      <c r="B105" s="8">
        <f>H105+J105+L105+N105+P105+R105+T105+V105+X105+Z105+AB105+AD105</f>
        <v>0</v>
      </c>
      <c r="C105" s="8">
        <f t="shared" si="113"/>
        <v>0</v>
      </c>
      <c r="D105" s="8">
        <f t="shared" ref="D105:D106" si="118">E105</f>
        <v>0</v>
      </c>
      <c r="E105" s="8">
        <f t="shared" ref="E105:E106" si="119">I105+K105+M105+O105+Q105+S105+U105+W105+Y105+AA105+AC105+AE105</f>
        <v>0</v>
      </c>
      <c r="F105" s="8">
        <f t="shared" si="116"/>
        <v>0</v>
      </c>
      <c r="G105" s="8">
        <f t="shared" si="117"/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08"/>
    </row>
    <row r="106" spans="1:32" s="54" customFormat="1" ht="27.75" customHeight="1" x14ac:dyDescent="0.25">
      <c r="A106" s="33" t="str">
        <f t="shared" si="102"/>
        <v>иные источники финансирования</v>
      </c>
      <c r="B106" s="8">
        <f>H106+J106+L106+N106+P106+R106+T106+V106+X106+Z106+AB106+AD106</f>
        <v>0</v>
      </c>
      <c r="C106" s="8">
        <f t="shared" si="113"/>
        <v>0</v>
      </c>
      <c r="D106" s="8">
        <f t="shared" si="118"/>
        <v>0</v>
      </c>
      <c r="E106" s="8">
        <f t="shared" si="119"/>
        <v>0</v>
      </c>
      <c r="F106" s="8">
        <f t="shared" si="116"/>
        <v>0</v>
      </c>
      <c r="G106" s="8">
        <f t="shared" si="117"/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09"/>
    </row>
    <row r="107" spans="1:32" s="54" customFormat="1" ht="56.25" x14ac:dyDescent="0.25">
      <c r="A107" s="76" t="s">
        <v>46</v>
      </c>
      <c r="B107" s="77">
        <f>B113+B112+B111+B110+B109</f>
        <v>115</v>
      </c>
      <c r="C107" s="66">
        <f>C110+C111+C109+C113</f>
        <v>0</v>
      </c>
      <c r="D107" s="66">
        <f t="shared" ref="D107:E107" si="120">D110+D111+D109+D113</f>
        <v>115</v>
      </c>
      <c r="E107" s="66">
        <f t="shared" si="120"/>
        <v>115</v>
      </c>
      <c r="F107" s="66">
        <f t="shared" si="116"/>
        <v>100</v>
      </c>
      <c r="G107" s="66">
        <f t="shared" si="117"/>
        <v>0</v>
      </c>
      <c r="H107" s="66">
        <f t="shared" ref="H107:AD107" si="121">H110+H111+H109+H113</f>
        <v>0</v>
      </c>
      <c r="I107" s="66">
        <f t="shared" si="121"/>
        <v>0</v>
      </c>
      <c r="J107" s="66">
        <f t="shared" si="121"/>
        <v>0</v>
      </c>
      <c r="K107" s="66">
        <f t="shared" si="121"/>
        <v>0</v>
      </c>
      <c r="L107" s="66">
        <f t="shared" si="121"/>
        <v>0</v>
      </c>
      <c r="M107" s="66">
        <f t="shared" si="121"/>
        <v>0</v>
      </c>
      <c r="N107" s="66">
        <f t="shared" si="121"/>
        <v>0</v>
      </c>
      <c r="O107" s="66">
        <f t="shared" si="121"/>
        <v>0</v>
      </c>
      <c r="P107" s="66">
        <f t="shared" si="121"/>
        <v>0</v>
      </c>
      <c r="Q107" s="66">
        <f t="shared" si="121"/>
        <v>0</v>
      </c>
      <c r="R107" s="66">
        <f t="shared" si="121"/>
        <v>0</v>
      </c>
      <c r="S107" s="66">
        <f t="shared" si="121"/>
        <v>0</v>
      </c>
      <c r="T107" s="66">
        <f t="shared" si="121"/>
        <v>0</v>
      </c>
      <c r="U107" s="66">
        <f t="shared" si="121"/>
        <v>0</v>
      </c>
      <c r="V107" s="66">
        <f t="shared" si="121"/>
        <v>0</v>
      </c>
      <c r="W107" s="66">
        <f t="shared" si="121"/>
        <v>0</v>
      </c>
      <c r="X107" s="66">
        <f t="shared" si="121"/>
        <v>0</v>
      </c>
      <c r="Y107" s="66">
        <f t="shared" si="121"/>
        <v>0</v>
      </c>
      <c r="Z107" s="66">
        <f t="shared" si="121"/>
        <v>115</v>
      </c>
      <c r="AA107" s="66">
        <f t="shared" si="121"/>
        <v>115</v>
      </c>
      <c r="AB107" s="66">
        <f t="shared" si="121"/>
        <v>0</v>
      </c>
      <c r="AC107" s="66">
        <f t="shared" si="121"/>
        <v>0</v>
      </c>
      <c r="AD107" s="66">
        <f t="shared" si="121"/>
        <v>0</v>
      </c>
      <c r="AE107" s="66">
        <f t="shared" ref="AE107" si="122">AE110+AE111+AE109+AE113</f>
        <v>0</v>
      </c>
      <c r="AF107" s="96" t="s">
        <v>54</v>
      </c>
    </row>
    <row r="108" spans="1:32" s="54" customFormat="1" ht="27.75" customHeight="1" x14ac:dyDescent="0.25">
      <c r="A108" s="33" t="str">
        <f t="shared" si="102"/>
        <v>в том числе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97"/>
    </row>
    <row r="109" spans="1:32" s="54" customFormat="1" ht="18.75" x14ac:dyDescent="0.3">
      <c r="A109" s="75" t="s">
        <v>21</v>
      </c>
      <c r="B109" s="8">
        <f>H109+J109+L109+N109+P109+R109+T109+V109+X109+Z109+AB109+AD109</f>
        <v>0</v>
      </c>
      <c r="C109" s="8">
        <f t="shared" ref="C109:C113" si="123">H109+J109+L109</f>
        <v>0</v>
      </c>
      <c r="D109" s="8">
        <f t="shared" ref="D109" si="124">C109</f>
        <v>0</v>
      </c>
      <c r="E109" s="8">
        <f t="shared" ref="E109:E110" si="125">I109+K109+M109+O109+Q109+S109+U109+W109+Y109+AA109+AC109+AE109</f>
        <v>0</v>
      </c>
      <c r="F109" s="8">
        <f t="shared" ref="F109:F113" si="126">IFERROR(E109/B109*100,0)</f>
        <v>0</v>
      </c>
      <c r="G109" s="8">
        <f t="shared" ref="G109:G113" si="127">IFERROR(E109/C109*100,0)</f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97"/>
    </row>
    <row r="110" spans="1:32" s="54" customFormat="1" ht="18.75" x14ac:dyDescent="0.3">
      <c r="A110" s="75" t="s">
        <v>47</v>
      </c>
      <c r="B110" s="8">
        <f>H110+J110+L110+N110+P110+R110+T110+V110+X110+Z110+AB110+AD110</f>
        <v>0</v>
      </c>
      <c r="C110" s="8">
        <f t="shared" si="123"/>
        <v>0</v>
      </c>
      <c r="D110" s="8">
        <f>C110</f>
        <v>0</v>
      </c>
      <c r="E110" s="8">
        <f t="shared" si="125"/>
        <v>0</v>
      </c>
      <c r="F110" s="8">
        <f t="shared" si="126"/>
        <v>0</v>
      </c>
      <c r="G110" s="8">
        <f t="shared" si="127"/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97"/>
    </row>
    <row r="111" spans="1:32" s="54" customFormat="1" ht="18.75" x14ac:dyDescent="0.3">
      <c r="A111" s="75" t="s">
        <v>23</v>
      </c>
      <c r="B111" s="8">
        <f>H111+J111+L111+N111+P111+R111+T111+V111+X111+Z111+AB111+AD111</f>
        <v>115</v>
      </c>
      <c r="C111" s="8">
        <f t="shared" si="123"/>
        <v>0</v>
      </c>
      <c r="D111" s="8">
        <f>E111</f>
        <v>115</v>
      </c>
      <c r="E111" s="8">
        <f>I111+K111+M111+O111+Q111+S111+U111+W111+Y111+AA111+AC111+AE111</f>
        <v>115</v>
      </c>
      <c r="F111" s="8">
        <f t="shared" si="126"/>
        <v>100</v>
      </c>
      <c r="G111" s="8">
        <f t="shared" si="127"/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115</v>
      </c>
      <c r="AA111" s="11">
        <v>115</v>
      </c>
      <c r="AB111" s="11">
        <v>0</v>
      </c>
      <c r="AC111" s="11">
        <v>0</v>
      </c>
      <c r="AD111" s="11">
        <v>0</v>
      </c>
      <c r="AE111" s="11">
        <v>0</v>
      </c>
      <c r="AF111" s="97"/>
    </row>
    <row r="112" spans="1:32" s="54" customFormat="1" ht="18.75" x14ac:dyDescent="0.3">
      <c r="A112" s="75" t="s">
        <v>48</v>
      </c>
      <c r="B112" s="8">
        <f>H112+J112+L112+N112+P112+R112+T112+V112+X112+Z112+AB112+AD112</f>
        <v>0</v>
      </c>
      <c r="C112" s="8">
        <f t="shared" si="123"/>
        <v>0</v>
      </c>
      <c r="D112" s="8">
        <f>E112</f>
        <v>0</v>
      </c>
      <c r="E112" s="8">
        <f t="shared" ref="E112:E113" si="128">I112+K112+M112+O112+Q112+S112+U112+W112+Y112+AA112+AC112+AE112</f>
        <v>0</v>
      </c>
      <c r="F112" s="8">
        <f t="shared" si="126"/>
        <v>0</v>
      </c>
      <c r="G112" s="8">
        <f t="shared" si="127"/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97"/>
    </row>
    <row r="113" spans="1:32" s="54" customFormat="1" ht="18.75" x14ac:dyDescent="0.3">
      <c r="A113" s="75" t="s">
        <v>25</v>
      </c>
      <c r="B113" s="8">
        <f>H113+J113+L113+N113+P113+R113+T113+V113+X113+Z113+AB113+AD113</f>
        <v>0</v>
      </c>
      <c r="C113" s="8">
        <f t="shared" si="123"/>
        <v>0</v>
      </c>
      <c r="D113" s="8">
        <f t="shared" ref="D113" si="129">E113</f>
        <v>0</v>
      </c>
      <c r="E113" s="8">
        <f t="shared" si="128"/>
        <v>0</v>
      </c>
      <c r="F113" s="8">
        <f t="shared" si="126"/>
        <v>0</v>
      </c>
      <c r="G113" s="8">
        <f t="shared" si="127"/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98"/>
    </row>
    <row r="114" spans="1:32" s="10" customFormat="1" ht="21.75" customHeight="1" x14ac:dyDescent="0.25">
      <c r="A114" s="29" t="s">
        <v>33</v>
      </c>
      <c r="B114" s="15">
        <f>B116+B117+B118+B120</f>
        <v>414340.53</v>
      </c>
      <c r="C114" s="15">
        <f>C116+C117+C118+C120</f>
        <v>197588.32</v>
      </c>
      <c r="D114" s="15">
        <f>D116+D117+D118+D120</f>
        <v>355540.36299999995</v>
      </c>
      <c r="E114" s="15">
        <f>E116+E117+E118+E120</f>
        <v>75641.387000000002</v>
      </c>
      <c r="F114" s="15">
        <f t="shared" si="84"/>
        <v>18.25585032678314</v>
      </c>
      <c r="G114" s="15">
        <f t="shared" si="85"/>
        <v>38.28231699120677</v>
      </c>
      <c r="H114" s="15">
        <f t="shared" ref="H114:AE114" si="130">H116+H117+H118+H120</f>
        <v>0</v>
      </c>
      <c r="I114" s="15">
        <f t="shared" si="130"/>
        <v>0</v>
      </c>
      <c r="J114" s="15">
        <f>J116+J117+J118+J120</f>
        <v>0</v>
      </c>
      <c r="K114" s="15">
        <f t="shared" si="130"/>
        <v>0</v>
      </c>
      <c r="L114" s="15">
        <f t="shared" si="130"/>
        <v>9269.92</v>
      </c>
      <c r="M114" s="15">
        <f t="shared" si="130"/>
        <v>0</v>
      </c>
      <c r="N114" s="15">
        <f t="shared" si="130"/>
        <v>0</v>
      </c>
      <c r="O114" s="15">
        <f t="shared" si="130"/>
        <v>9269.92</v>
      </c>
      <c r="P114" s="15">
        <f t="shared" si="130"/>
        <v>0</v>
      </c>
      <c r="Q114" s="15">
        <f t="shared" si="130"/>
        <v>0</v>
      </c>
      <c r="R114" s="15">
        <f t="shared" si="130"/>
        <v>60605.83</v>
      </c>
      <c r="S114" s="15">
        <f t="shared" si="130"/>
        <v>0</v>
      </c>
      <c r="T114" s="15">
        <f t="shared" si="130"/>
        <v>923.02</v>
      </c>
      <c r="U114" s="15">
        <f t="shared" si="130"/>
        <v>843.12</v>
      </c>
      <c r="V114" s="15">
        <f t="shared" si="130"/>
        <v>693.67</v>
      </c>
      <c r="W114" s="15">
        <f t="shared" si="130"/>
        <v>59153.07</v>
      </c>
      <c r="X114" s="15">
        <f t="shared" si="130"/>
        <v>117669.08</v>
      </c>
      <c r="Y114" s="15">
        <f t="shared" si="130"/>
        <v>5040</v>
      </c>
      <c r="Z114" s="15">
        <f t="shared" si="130"/>
        <v>0.08</v>
      </c>
      <c r="AA114" s="15">
        <f t="shared" si="130"/>
        <v>280.45299999999997</v>
      </c>
      <c r="AB114" s="15">
        <f t="shared" si="130"/>
        <v>627.13</v>
      </c>
      <c r="AC114" s="15">
        <f t="shared" si="130"/>
        <v>1255.4000000000001</v>
      </c>
      <c r="AD114" s="15">
        <f t="shared" si="130"/>
        <v>224551.8</v>
      </c>
      <c r="AE114" s="15">
        <f t="shared" si="130"/>
        <v>0</v>
      </c>
      <c r="AF114" s="87"/>
    </row>
    <row r="115" spans="1:32" x14ac:dyDescent="0.25">
      <c r="A115" s="14" t="s">
        <v>20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88"/>
    </row>
    <row r="116" spans="1:32" x14ac:dyDescent="0.25">
      <c r="A116" s="14" t="s">
        <v>21</v>
      </c>
      <c r="B116" s="11">
        <f t="shared" ref="B116:G116" si="131">B67+B74</f>
        <v>0</v>
      </c>
      <c r="C116" s="11">
        <f t="shared" si="131"/>
        <v>0</v>
      </c>
      <c r="D116" s="11">
        <f t="shared" si="131"/>
        <v>0</v>
      </c>
      <c r="E116" s="11">
        <f t="shared" si="131"/>
        <v>0</v>
      </c>
      <c r="F116" s="11">
        <f t="shared" si="131"/>
        <v>0</v>
      </c>
      <c r="G116" s="11">
        <f t="shared" si="131"/>
        <v>0</v>
      </c>
      <c r="H116" s="11">
        <f t="shared" ref="H116:AE116" si="132">H67+H74</f>
        <v>0</v>
      </c>
      <c r="I116" s="11">
        <f t="shared" si="132"/>
        <v>0</v>
      </c>
      <c r="J116" s="11">
        <f t="shared" si="132"/>
        <v>0</v>
      </c>
      <c r="K116" s="11">
        <f t="shared" si="132"/>
        <v>0</v>
      </c>
      <c r="L116" s="11">
        <f t="shared" si="132"/>
        <v>0</v>
      </c>
      <c r="M116" s="11">
        <f t="shared" si="132"/>
        <v>0</v>
      </c>
      <c r="N116" s="11">
        <f t="shared" si="132"/>
        <v>0</v>
      </c>
      <c r="O116" s="11">
        <f t="shared" si="132"/>
        <v>0</v>
      </c>
      <c r="P116" s="11">
        <f t="shared" si="132"/>
        <v>0</v>
      </c>
      <c r="Q116" s="11">
        <f t="shared" si="132"/>
        <v>0</v>
      </c>
      <c r="R116" s="11">
        <f t="shared" si="132"/>
        <v>0</v>
      </c>
      <c r="S116" s="11">
        <f t="shared" si="132"/>
        <v>0</v>
      </c>
      <c r="T116" s="11">
        <f t="shared" si="132"/>
        <v>0</v>
      </c>
      <c r="U116" s="11">
        <f t="shared" si="132"/>
        <v>0</v>
      </c>
      <c r="V116" s="11">
        <f t="shared" si="132"/>
        <v>0</v>
      </c>
      <c r="W116" s="11">
        <f t="shared" si="132"/>
        <v>0</v>
      </c>
      <c r="X116" s="11">
        <f t="shared" si="132"/>
        <v>0</v>
      </c>
      <c r="Y116" s="11">
        <f t="shared" si="132"/>
        <v>0</v>
      </c>
      <c r="Z116" s="11">
        <f t="shared" si="132"/>
        <v>0</v>
      </c>
      <c r="AA116" s="11">
        <f t="shared" si="132"/>
        <v>0</v>
      </c>
      <c r="AB116" s="11">
        <f t="shared" si="132"/>
        <v>0</v>
      </c>
      <c r="AC116" s="11">
        <f t="shared" si="132"/>
        <v>0</v>
      </c>
      <c r="AD116" s="11">
        <f t="shared" si="132"/>
        <v>0</v>
      </c>
      <c r="AE116" s="11">
        <f t="shared" si="132"/>
        <v>0</v>
      </c>
      <c r="AF116" s="88"/>
    </row>
    <row r="117" spans="1:32" x14ac:dyDescent="0.25">
      <c r="A117" s="14" t="s">
        <v>27</v>
      </c>
      <c r="B117" s="11">
        <f t="shared" ref="B117:G117" si="133">B68+B75</f>
        <v>0</v>
      </c>
      <c r="C117" s="11">
        <f t="shared" si="133"/>
        <v>0</v>
      </c>
      <c r="D117" s="11">
        <f t="shared" si="133"/>
        <v>0</v>
      </c>
      <c r="E117" s="11">
        <f t="shared" si="133"/>
        <v>0</v>
      </c>
      <c r="F117" s="11">
        <f t="shared" si="133"/>
        <v>0</v>
      </c>
      <c r="G117" s="11">
        <f t="shared" si="133"/>
        <v>0</v>
      </c>
      <c r="H117" s="11">
        <f t="shared" ref="H117:AE117" si="134">H68+H75</f>
        <v>0</v>
      </c>
      <c r="I117" s="11">
        <f t="shared" si="134"/>
        <v>0</v>
      </c>
      <c r="J117" s="11">
        <f t="shared" si="134"/>
        <v>0</v>
      </c>
      <c r="K117" s="11">
        <f t="shared" si="134"/>
        <v>0</v>
      </c>
      <c r="L117" s="11">
        <f t="shared" si="134"/>
        <v>0</v>
      </c>
      <c r="M117" s="11">
        <f t="shared" si="134"/>
        <v>0</v>
      </c>
      <c r="N117" s="11">
        <f t="shared" si="134"/>
        <v>0</v>
      </c>
      <c r="O117" s="11">
        <f t="shared" si="134"/>
        <v>0</v>
      </c>
      <c r="P117" s="11">
        <f t="shared" si="134"/>
        <v>0</v>
      </c>
      <c r="Q117" s="11">
        <f t="shared" si="134"/>
        <v>0</v>
      </c>
      <c r="R117" s="11">
        <f t="shared" si="134"/>
        <v>0</v>
      </c>
      <c r="S117" s="11">
        <f t="shared" si="134"/>
        <v>0</v>
      </c>
      <c r="T117" s="11">
        <f t="shared" si="134"/>
        <v>0</v>
      </c>
      <c r="U117" s="11">
        <f t="shared" si="134"/>
        <v>0</v>
      </c>
      <c r="V117" s="11">
        <f t="shared" si="134"/>
        <v>0</v>
      </c>
      <c r="W117" s="11">
        <f t="shared" si="134"/>
        <v>0</v>
      </c>
      <c r="X117" s="11">
        <f t="shared" si="134"/>
        <v>0</v>
      </c>
      <c r="Y117" s="11">
        <f t="shared" si="134"/>
        <v>0</v>
      </c>
      <c r="Z117" s="11">
        <f t="shared" si="134"/>
        <v>0</v>
      </c>
      <c r="AA117" s="11">
        <f t="shared" si="134"/>
        <v>0</v>
      </c>
      <c r="AB117" s="11">
        <f t="shared" si="134"/>
        <v>0</v>
      </c>
      <c r="AC117" s="11">
        <f t="shared" si="134"/>
        <v>0</v>
      </c>
      <c r="AD117" s="11">
        <f t="shared" si="134"/>
        <v>0</v>
      </c>
      <c r="AE117" s="11">
        <f t="shared" si="134"/>
        <v>0</v>
      </c>
      <c r="AF117" s="88"/>
    </row>
    <row r="118" spans="1:32" x14ac:dyDescent="0.25">
      <c r="A118" s="14" t="s">
        <v>23</v>
      </c>
      <c r="B118" s="11">
        <f>B76+B69</f>
        <v>7382.9</v>
      </c>
      <c r="C118" s="11">
        <f>C76</f>
        <v>5912.57</v>
      </c>
      <c r="D118" s="11">
        <f t="shared" ref="D118:G118" si="135">D69+D76</f>
        <v>6163.5730000000003</v>
      </c>
      <c r="E118" s="11">
        <f t="shared" si="135"/>
        <v>5962.9970000000003</v>
      </c>
      <c r="F118" s="11">
        <f t="shared" si="135"/>
        <v>178.27968462015633</v>
      </c>
      <c r="G118" s="11">
        <f t="shared" si="135"/>
        <v>186.58360129528046</v>
      </c>
      <c r="H118" s="11">
        <f t="shared" ref="H118:AE118" si="136">H69+H76</f>
        <v>0</v>
      </c>
      <c r="I118" s="11">
        <f t="shared" si="136"/>
        <v>0</v>
      </c>
      <c r="J118" s="11">
        <f t="shared" si="136"/>
        <v>0</v>
      </c>
      <c r="K118" s="11">
        <f t="shared" si="136"/>
        <v>0</v>
      </c>
      <c r="L118" s="11">
        <f t="shared" si="136"/>
        <v>0</v>
      </c>
      <c r="M118" s="11">
        <f t="shared" si="136"/>
        <v>0</v>
      </c>
      <c r="N118" s="11">
        <f t="shared" si="136"/>
        <v>0</v>
      </c>
      <c r="O118" s="11">
        <f t="shared" si="136"/>
        <v>0</v>
      </c>
      <c r="P118" s="11">
        <f t="shared" si="136"/>
        <v>0</v>
      </c>
      <c r="Q118" s="11">
        <f t="shared" si="136"/>
        <v>0</v>
      </c>
      <c r="R118" s="11">
        <f t="shared" si="136"/>
        <v>0</v>
      </c>
      <c r="S118" s="11">
        <f t="shared" si="136"/>
        <v>0</v>
      </c>
      <c r="T118" s="11">
        <f t="shared" si="136"/>
        <v>923.02</v>
      </c>
      <c r="U118" s="11">
        <f t="shared" si="136"/>
        <v>843.12</v>
      </c>
      <c r="V118" s="11">
        <f t="shared" si="136"/>
        <v>693.67</v>
      </c>
      <c r="W118" s="11">
        <f t="shared" si="136"/>
        <v>0</v>
      </c>
      <c r="X118" s="11">
        <f t="shared" si="136"/>
        <v>5139</v>
      </c>
      <c r="Y118" s="11">
        <f t="shared" si="136"/>
        <v>5040</v>
      </c>
      <c r="Z118" s="11">
        <f t="shared" si="136"/>
        <v>0.08</v>
      </c>
      <c r="AA118" s="11">
        <f t="shared" si="136"/>
        <v>280.45299999999997</v>
      </c>
      <c r="AB118" s="11">
        <f t="shared" si="136"/>
        <v>627.13</v>
      </c>
      <c r="AC118" s="11">
        <f t="shared" si="136"/>
        <v>0</v>
      </c>
      <c r="AD118" s="11">
        <f t="shared" si="136"/>
        <v>0</v>
      </c>
      <c r="AE118" s="11">
        <f t="shared" si="136"/>
        <v>0</v>
      </c>
      <c r="AF118" s="88"/>
    </row>
    <row r="119" spans="1:32" s="31" customFormat="1" x14ac:dyDescent="0.25">
      <c r="A119" s="30" t="s">
        <v>24</v>
      </c>
      <c r="B119" s="11">
        <f t="shared" ref="B119:G119" si="137">B70+B77</f>
        <v>0</v>
      </c>
      <c r="C119" s="11">
        <f t="shared" si="137"/>
        <v>0</v>
      </c>
      <c r="D119" s="11">
        <f t="shared" si="137"/>
        <v>0</v>
      </c>
      <c r="E119" s="11">
        <f t="shared" si="137"/>
        <v>0</v>
      </c>
      <c r="F119" s="11">
        <f t="shared" si="137"/>
        <v>0</v>
      </c>
      <c r="G119" s="11">
        <f t="shared" si="137"/>
        <v>0</v>
      </c>
      <c r="H119" s="11">
        <f t="shared" ref="H119:AE119" si="138">H70+H77</f>
        <v>0</v>
      </c>
      <c r="I119" s="11">
        <f t="shared" si="138"/>
        <v>0</v>
      </c>
      <c r="J119" s="11">
        <f t="shared" si="138"/>
        <v>0</v>
      </c>
      <c r="K119" s="11">
        <f t="shared" si="138"/>
        <v>0</v>
      </c>
      <c r="L119" s="11">
        <f t="shared" si="138"/>
        <v>0</v>
      </c>
      <c r="M119" s="11">
        <f t="shared" si="138"/>
        <v>0</v>
      </c>
      <c r="N119" s="11">
        <f t="shared" si="138"/>
        <v>0</v>
      </c>
      <c r="O119" s="11">
        <f t="shared" si="138"/>
        <v>0</v>
      </c>
      <c r="P119" s="11">
        <f t="shared" si="138"/>
        <v>0</v>
      </c>
      <c r="Q119" s="11">
        <f t="shared" si="138"/>
        <v>0</v>
      </c>
      <c r="R119" s="11">
        <f t="shared" si="138"/>
        <v>0</v>
      </c>
      <c r="S119" s="11">
        <f t="shared" si="138"/>
        <v>0</v>
      </c>
      <c r="T119" s="11">
        <f t="shared" si="138"/>
        <v>0</v>
      </c>
      <c r="U119" s="11">
        <f t="shared" si="138"/>
        <v>0</v>
      </c>
      <c r="V119" s="11">
        <f t="shared" si="138"/>
        <v>0</v>
      </c>
      <c r="W119" s="11">
        <f t="shared" si="138"/>
        <v>0</v>
      </c>
      <c r="X119" s="11">
        <f t="shared" si="138"/>
        <v>0</v>
      </c>
      <c r="Y119" s="11">
        <f t="shared" si="138"/>
        <v>0</v>
      </c>
      <c r="Z119" s="11">
        <f t="shared" si="138"/>
        <v>0</v>
      </c>
      <c r="AA119" s="11">
        <f t="shared" si="138"/>
        <v>0</v>
      </c>
      <c r="AB119" s="11">
        <f t="shared" si="138"/>
        <v>0</v>
      </c>
      <c r="AC119" s="11">
        <f t="shared" si="138"/>
        <v>0</v>
      </c>
      <c r="AD119" s="11">
        <f t="shared" si="138"/>
        <v>0</v>
      </c>
      <c r="AE119" s="11">
        <f t="shared" si="138"/>
        <v>0</v>
      </c>
      <c r="AF119" s="88"/>
    </row>
    <row r="120" spans="1:32" x14ac:dyDescent="0.25">
      <c r="A120" s="14" t="s">
        <v>34</v>
      </c>
      <c r="B120" s="11">
        <f t="shared" ref="B120:G120" si="139">B71+B78</f>
        <v>406957.63</v>
      </c>
      <c r="C120" s="11">
        <f t="shared" si="139"/>
        <v>191675.75</v>
      </c>
      <c r="D120" s="11">
        <f t="shared" si="139"/>
        <v>349376.79</v>
      </c>
      <c r="E120" s="11">
        <f t="shared" si="139"/>
        <v>69678.39</v>
      </c>
      <c r="F120" s="11">
        <f t="shared" si="139"/>
        <v>17.121779974981671</v>
      </c>
      <c r="G120" s="11">
        <f t="shared" si="139"/>
        <v>36.35221982958199</v>
      </c>
      <c r="H120" s="11">
        <f t="shared" ref="H120:AE120" si="140">H71+H78</f>
        <v>0</v>
      </c>
      <c r="I120" s="11">
        <f t="shared" si="140"/>
        <v>0</v>
      </c>
      <c r="J120" s="11">
        <f t="shared" si="140"/>
        <v>0</v>
      </c>
      <c r="K120" s="11">
        <f t="shared" si="140"/>
        <v>0</v>
      </c>
      <c r="L120" s="11">
        <f t="shared" si="140"/>
        <v>9269.92</v>
      </c>
      <c r="M120" s="11">
        <f t="shared" si="140"/>
        <v>0</v>
      </c>
      <c r="N120" s="11">
        <f t="shared" si="140"/>
        <v>0</v>
      </c>
      <c r="O120" s="11">
        <f t="shared" si="140"/>
        <v>9269.92</v>
      </c>
      <c r="P120" s="11">
        <f t="shared" si="140"/>
        <v>0</v>
      </c>
      <c r="Q120" s="11">
        <f t="shared" si="140"/>
        <v>0</v>
      </c>
      <c r="R120" s="11">
        <f t="shared" si="140"/>
        <v>60605.83</v>
      </c>
      <c r="S120" s="11">
        <f t="shared" si="140"/>
        <v>0</v>
      </c>
      <c r="T120" s="11">
        <f t="shared" si="140"/>
        <v>0</v>
      </c>
      <c r="U120" s="11">
        <f t="shared" si="140"/>
        <v>0</v>
      </c>
      <c r="V120" s="11">
        <f t="shared" si="140"/>
        <v>0</v>
      </c>
      <c r="W120" s="11">
        <f t="shared" si="140"/>
        <v>59153.07</v>
      </c>
      <c r="X120" s="11">
        <f t="shared" si="140"/>
        <v>112530.08</v>
      </c>
      <c r="Y120" s="11">
        <f t="shared" si="140"/>
        <v>0</v>
      </c>
      <c r="Z120" s="11">
        <f t="shared" si="140"/>
        <v>0</v>
      </c>
      <c r="AA120" s="11">
        <f t="shared" si="140"/>
        <v>0</v>
      </c>
      <c r="AB120" s="11">
        <f t="shared" si="140"/>
        <v>0</v>
      </c>
      <c r="AC120" s="11">
        <f t="shared" si="140"/>
        <v>1255.4000000000001</v>
      </c>
      <c r="AD120" s="11">
        <f t="shared" si="140"/>
        <v>224551.8</v>
      </c>
      <c r="AE120" s="11">
        <f t="shared" si="140"/>
        <v>0</v>
      </c>
      <c r="AF120" s="89"/>
    </row>
    <row r="121" spans="1:32" s="10" customFormat="1" ht="22.5" customHeight="1" x14ac:dyDescent="0.25">
      <c r="A121" s="51" t="s">
        <v>35</v>
      </c>
      <c r="B121" s="52">
        <f>B123+B124+B122+B126</f>
        <v>587130.19400000002</v>
      </c>
      <c r="C121" s="52">
        <f t="shared" ref="C121:G121" si="141">C123+C124+C122+C126</f>
        <v>334803.68400000001</v>
      </c>
      <c r="D121" s="52">
        <f t="shared" si="141"/>
        <v>491912.52299999993</v>
      </c>
      <c r="E121" s="52">
        <f t="shared" si="141"/>
        <v>75641.387000000002</v>
      </c>
      <c r="F121" s="52">
        <f t="shared" si="141"/>
        <v>195.40146459513801</v>
      </c>
      <c r="G121" s="52">
        <f t="shared" si="141"/>
        <v>222.93582112486246</v>
      </c>
      <c r="H121" s="52">
        <f>H123+H124+H122+H126</f>
        <v>0</v>
      </c>
      <c r="I121" s="52">
        <f t="shared" ref="I121:AE121" si="142">I123+I124+I122+I126</f>
        <v>0</v>
      </c>
      <c r="J121" s="52">
        <f t="shared" si="142"/>
        <v>0</v>
      </c>
      <c r="K121" s="52">
        <f t="shared" si="142"/>
        <v>0</v>
      </c>
      <c r="L121" s="52">
        <f t="shared" si="142"/>
        <v>9269.92</v>
      </c>
      <c r="M121" s="52">
        <f t="shared" si="142"/>
        <v>0</v>
      </c>
      <c r="N121" s="52">
        <f t="shared" si="142"/>
        <v>0</v>
      </c>
      <c r="O121" s="52">
        <f t="shared" si="142"/>
        <v>9269.92</v>
      </c>
      <c r="P121" s="52">
        <f t="shared" si="142"/>
        <v>0</v>
      </c>
      <c r="Q121" s="52">
        <f t="shared" si="142"/>
        <v>0</v>
      </c>
      <c r="R121" s="52">
        <f>R123+R124+R122+R126</f>
        <v>196977.99400000001</v>
      </c>
      <c r="S121" s="52">
        <f t="shared" si="142"/>
        <v>136372.16</v>
      </c>
      <c r="T121" s="52">
        <f t="shared" si="142"/>
        <v>923.02</v>
      </c>
      <c r="U121" s="52">
        <f t="shared" si="142"/>
        <v>843.12</v>
      </c>
      <c r="V121" s="52">
        <f t="shared" si="142"/>
        <v>693.67</v>
      </c>
      <c r="W121" s="52">
        <f t="shared" si="142"/>
        <v>59153.07</v>
      </c>
      <c r="X121" s="52">
        <f t="shared" si="142"/>
        <v>117669.08</v>
      </c>
      <c r="Y121" s="52">
        <f t="shared" si="142"/>
        <v>5040</v>
      </c>
      <c r="Z121" s="52">
        <f t="shared" si="142"/>
        <v>0.08</v>
      </c>
      <c r="AA121" s="52">
        <f t="shared" si="142"/>
        <v>280.45299999999997</v>
      </c>
      <c r="AB121" s="52">
        <f t="shared" si="142"/>
        <v>627.13</v>
      </c>
      <c r="AC121" s="52">
        <f t="shared" si="142"/>
        <v>1255.4000000000001</v>
      </c>
      <c r="AD121" s="52">
        <f t="shared" si="142"/>
        <v>261812.5</v>
      </c>
      <c r="AE121" s="52">
        <f t="shared" si="142"/>
        <v>0</v>
      </c>
      <c r="AF121" s="87"/>
    </row>
    <row r="122" spans="1:32" s="10" customFormat="1" ht="21.75" customHeight="1" x14ac:dyDescent="0.25">
      <c r="A122" s="29" t="s">
        <v>21</v>
      </c>
      <c r="B122" s="15">
        <f t="shared" ref="B122:G122" si="143">B10+B32+B67+B74</f>
        <v>0</v>
      </c>
      <c r="C122" s="15">
        <f t="shared" si="143"/>
        <v>0</v>
      </c>
      <c r="D122" s="15">
        <f t="shared" si="143"/>
        <v>0</v>
      </c>
      <c r="E122" s="15">
        <f t="shared" si="143"/>
        <v>0</v>
      </c>
      <c r="F122" s="15">
        <f t="shared" si="143"/>
        <v>0</v>
      </c>
      <c r="G122" s="15">
        <f t="shared" si="143"/>
        <v>0</v>
      </c>
      <c r="H122" s="15">
        <f>H10+H32+H67+H74</f>
        <v>0</v>
      </c>
      <c r="I122" s="15">
        <f t="shared" ref="I122:AE126" si="144">I10+I32+I67+I74</f>
        <v>0</v>
      </c>
      <c r="J122" s="15">
        <f t="shared" si="144"/>
        <v>0</v>
      </c>
      <c r="K122" s="15">
        <f t="shared" si="144"/>
        <v>0</v>
      </c>
      <c r="L122" s="15">
        <f t="shared" si="144"/>
        <v>0</v>
      </c>
      <c r="M122" s="15">
        <f t="shared" si="144"/>
        <v>0</v>
      </c>
      <c r="N122" s="15">
        <f t="shared" si="144"/>
        <v>0</v>
      </c>
      <c r="O122" s="15">
        <f t="shared" si="144"/>
        <v>0</v>
      </c>
      <c r="P122" s="15">
        <f t="shared" si="144"/>
        <v>0</v>
      </c>
      <c r="Q122" s="15">
        <f t="shared" si="144"/>
        <v>0</v>
      </c>
      <c r="R122" s="15">
        <f t="shared" si="144"/>
        <v>0</v>
      </c>
      <c r="S122" s="15">
        <f t="shared" si="144"/>
        <v>0</v>
      </c>
      <c r="T122" s="15">
        <f t="shared" si="144"/>
        <v>0</v>
      </c>
      <c r="U122" s="15">
        <f t="shared" si="144"/>
        <v>0</v>
      </c>
      <c r="V122" s="15">
        <f t="shared" si="144"/>
        <v>0</v>
      </c>
      <c r="W122" s="15">
        <f t="shared" si="144"/>
        <v>0</v>
      </c>
      <c r="X122" s="15">
        <f t="shared" si="144"/>
        <v>0</v>
      </c>
      <c r="Y122" s="15">
        <f t="shared" si="144"/>
        <v>0</v>
      </c>
      <c r="Z122" s="15">
        <f t="shared" si="144"/>
        <v>0</v>
      </c>
      <c r="AA122" s="15">
        <f t="shared" si="144"/>
        <v>0</v>
      </c>
      <c r="AB122" s="15">
        <f t="shared" si="144"/>
        <v>0</v>
      </c>
      <c r="AC122" s="15">
        <f t="shared" si="144"/>
        <v>0</v>
      </c>
      <c r="AD122" s="15">
        <f t="shared" si="144"/>
        <v>0</v>
      </c>
      <c r="AE122" s="15">
        <f t="shared" si="144"/>
        <v>0</v>
      </c>
      <c r="AF122" s="88"/>
    </row>
    <row r="123" spans="1:32" s="10" customFormat="1" ht="19.5" customHeight="1" x14ac:dyDescent="0.25">
      <c r="A123" s="35" t="s">
        <v>27</v>
      </c>
      <c r="B123" s="15">
        <f t="shared" ref="B123:G123" si="145">B11+B33+B68+B75</f>
        <v>0</v>
      </c>
      <c r="C123" s="15">
        <f t="shared" si="145"/>
        <v>0</v>
      </c>
      <c r="D123" s="15">
        <f t="shared" si="145"/>
        <v>0</v>
      </c>
      <c r="E123" s="15">
        <f t="shared" si="145"/>
        <v>0</v>
      </c>
      <c r="F123" s="15">
        <f t="shared" si="145"/>
        <v>0</v>
      </c>
      <c r="G123" s="15">
        <f t="shared" si="145"/>
        <v>0</v>
      </c>
      <c r="H123" s="15">
        <f t="shared" ref="H123:W126" si="146">H11+H33+H68+H75</f>
        <v>0</v>
      </c>
      <c r="I123" s="15">
        <f t="shared" si="146"/>
        <v>0</v>
      </c>
      <c r="J123" s="15">
        <f t="shared" si="146"/>
        <v>0</v>
      </c>
      <c r="K123" s="15">
        <f t="shared" si="146"/>
        <v>0</v>
      </c>
      <c r="L123" s="15">
        <f t="shared" si="146"/>
        <v>0</v>
      </c>
      <c r="M123" s="15">
        <f t="shared" si="146"/>
        <v>0</v>
      </c>
      <c r="N123" s="15">
        <f t="shared" si="146"/>
        <v>0</v>
      </c>
      <c r="O123" s="15">
        <f t="shared" si="146"/>
        <v>0</v>
      </c>
      <c r="P123" s="15">
        <f t="shared" si="146"/>
        <v>0</v>
      </c>
      <c r="Q123" s="15">
        <f t="shared" si="146"/>
        <v>0</v>
      </c>
      <c r="R123" s="15">
        <f t="shared" si="146"/>
        <v>0</v>
      </c>
      <c r="S123" s="15">
        <f t="shared" si="146"/>
        <v>0</v>
      </c>
      <c r="T123" s="15">
        <f t="shared" si="146"/>
        <v>0</v>
      </c>
      <c r="U123" s="15">
        <f t="shared" si="146"/>
        <v>0</v>
      </c>
      <c r="V123" s="15">
        <f t="shared" si="146"/>
        <v>0</v>
      </c>
      <c r="W123" s="15">
        <f t="shared" si="146"/>
        <v>0</v>
      </c>
      <c r="X123" s="15">
        <f t="shared" si="144"/>
        <v>0</v>
      </c>
      <c r="Y123" s="15">
        <f t="shared" si="144"/>
        <v>0</v>
      </c>
      <c r="Z123" s="15">
        <f t="shared" si="144"/>
        <v>0</v>
      </c>
      <c r="AA123" s="15">
        <f t="shared" si="144"/>
        <v>0</v>
      </c>
      <c r="AB123" s="15">
        <f t="shared" si="144"/>
        <v>0</v>
      </c>
      <c r="AC123" s="15">
        <f t="shared" si="144"/>
        <v>0</v>
      </c>
      <c r="AD123" s="15">
        <f t="shared" si="144"/>
        <v>0</v>
      </c>
      <c r="AE123" s="15">
        <f t="shared" si="144"/>
        <v>0</v>
      </c>
      <c r="AF123" s="88"/>
    </row>
    <row r="124" spans="1:32" s="10" customFormat="1" ht="19.5" customHeight="1" x14ac:dyDescent="0.25">
      <c r="A124" s="35" t="s">
        <v>23</v>
      </c>
      <c r="B124" s="15">
        <f>B12+B34+B697+B76</f>
        <v>20754.399999999998</v>
      </c>
      <c r="C124" s="15">
        <f t="shared" ref="C124:G124" si="147">C12+C34+C69+C76</f>
        <v>6755.7699999999995</v>
      </c>
      <c r="D124" s="15">
        <f t="shared" si="147"/>
        <v>6163.5730000000003</v>
      </c>
      <c r="E124" s="15">
        <f t="shared" si="147"/>
        <v>5962.9970000000003</v>
      </c>
      <c r="F124" s="15">
        <f t="shared" si="147"/>
        <v>178.27968462015633</v>
      </c>
      <c r="G124" s="15">
        <f t="shared" si="147"/>
        <v>186.58360129528046</v>
      </c>
      <c r="H124" s="15">
        <f t="shared" si="146"/>
        <v>0</v>
      </c>
      <c r="I124" s="15">
        <f t="shared" si="144"/>
        <v>0</v>
      </c>
      <c r="J124" s="15">
        <f t="shared" si="144"/>
        <v>0</v>
      </c>
      <c r="K124" s="15">
        <f t="shared" si="144"/>
        <v>0</v>
      </c>
      <c r="L124" s="15">
        <f t="shared" si="144"/>
        <v>0</v>
      </c>
      <c r="M124" s="15">
        <f t="shared" si="144"/>
        <v>0</v>
      </c>
      <c r="N124" s="15">
        <f t="shared" si="144"/>
        <v>0</v>
      </c>
      <c r="O124" s="15">
        <f t="shared" si="144"/>
        <v>0</v>
      </c>
      <c r="P124" s="15">
        <f t="shared" si="144"/>
        <v>0</v>
      </c>
      <c r="Q124" s="15">
        <f t="shared" si="144"/>
        <v>0</v>
      </c>
      <c r="R124" s="15">
        <f t="shared" si="144"/>
        <v>0</v>
      </c>
      <c r="S124" s="15">
        <f t="shared" si="144"/>
        <v>0</v>
      </c>
      <c r="T124" s="15">
        <f t="shared" si="144"/>
        <v>923.02</v>
      </c>
      <c r="U124" s="15">
        <f t="shared" si="144"/>
        <v>843.12</v>
      </c>
      <c r="V124" s="15">
        <f t="shared" si="144"/>
        <v>693.67</v>
      </c>
      <c r="W124" s="15">
        <f t="shared" si="144"/>
        <v>0</v>
      </c>
      <c r="X124" s="15">
        <f t="shared" si="144"/>
        <v>5139</v>
      </c>
      <c r="Y124" s="15">
        <f t="shared" si="144"/>
        <v>5040</v>
      </c>
      <c r="Z124" s="15">
        <f t="shared" si="144"/>
        <v>0.08</v>
      </c>
      <c r="AA124" s="15">
        <f t="shared" si="144"/>
        <v>280.45299999999997</v>
      </c>
      <c r="AB124" s="15">
        <f t="shared" si="144"/>
        <v>627.13</v>
      </c>
      <c r="AC124" s="15">
        <f t="shared" si="144"/>
        <v>0</v>
      </c>
      <c r="AD124" s="15">
        <f t="shared" si="144"/>
        <v>14214.699999999999</v>
      </c>
      <c r="AE124" s="15">
        <f t="shared" si="144"/>
        <v>0</v>
      </c>
      <c r="AF124" s="88"/>
    </row>
    <row r="125" spans="1:32" s="31" customFormat="1" ht="20.25" customHeight="1" x14ac:dyDescent="0.25">
      <c r="A125" s="36" t="s">
        <v>24</v>
      </c>
      <c r="B125" s="15">
        <f t="shared" ref="B125:G125" si="148">B13+B35+B70+B77</f>
        <v>0</v>
      </c>
      <c r="C125" s="15">
        <f t="shared" si="148"/>
        <v>0</v>
      </c>
      <c r="D125" s="15">
        <f t="shared" si="148"/>
        <v>0</v>
      </c>
      <c r="E125" s="15">
        <f t="shared" si="148"/>
        <v>0</v>
      </c>
      <c r="F125" s="15">
        <f t="shared" si="148"/>
        <v>0</v>
      </c>
      <c r="G125" s="15">
        <f t="shared" si="148"/>
        <v>0</v>
      </c>
      <c r="H125" s="15">
        <f t="shared" si="146"/>
        <v>0</v>
      </c>
      <c r="I125" s="15">
        <f t="shared" si="144"/>
        <v>0</v>
      </c>
      <c r="J125" s="15">
        <f t="shared" si="144"/>
        <v>0</v>
      </c>
      <c r="K125" s="15">
        <f t="shared" si="144"/>
        <v>0</v>
      </c>
      <c r="L125" s="15">
        <f t="shared" si="144"/>
        <v>0</v>
      </c>
      <c r="M125" s="15">
        <f t="shared" si="144"/>
        <v>0</v>
      </c>
      <c r="N125" s="15">
        <f t="shared" si="144"/>
        <v>0</v>
      </c>
      <c r="O125" s="15">
        <f t="shared" si="144"/>
        <v>0</v>
      </c>
      <c r="P125" s="15">
        <f t="shared" si="144"/>
        <v>0</v>
      </c>
      <c r="Q125" s="15">
        <f t="shared" si="144"/>
        <v>0</v>
      </c>
      <c r="R125" s="15">
        <f t="shared" si="144"/>
        <v>0</v>
      </c>
      <c r="S125" s="15">
        <f t="shared" si="144"/>
        <v>0</v>
      </c>
      <c r="T125" s="15">
        <f t="shared" si="144"/>
        <v>0</v>
      </c>
      <c r="U125" s="15">
        <f t="shared" si="144"/>
        <v>0</v>
      </c>
      <c r="V125" s="15">
        <f t="shared" si="144"/>
        <v>0</v>
      </c>
      <c r="W125" s="15">
        <f t="shared" si="144"/>
        <v>0</v>
      </c>
      <c r="X125" s="15">
        <f t="shared" si="144"/>
        <v>0</v>
      </c>
      <c r="Y125" s="15">
        <f t="shared" si="144"/>
        <v>0</v>
      </c>
      <c r="Z125" s="15">
        <f t="shared" si="144"/>
        <v>0</v>
      </c>
      <c r="AA125" s="15">
        <f t="shared" si="144"/>
        <v>0</v>
      </c>
      <c r="AB125" s="15">
        <f t="shared" si="144"/>
        <v>0</v>
      </c>
      <c r="AC125" s="15">
        <f t="shared" si="144"/>
        <v>0</v>
      </c>
      <c r="AD125" s="15">
        <f t="shared" si="144"/>
        <v>0</v>
      </c>
      <c r="AE125" s="15">
        <f t="shared" si="144"/>
        <v>0</v>
      </c>
      <c r="AF125" s="88"/>
    </row>
    <row r="126" spans="1:32" s="10" customFormat="1" ht="25.5" customHeight="1" x14ac:dyDescent="0.25">
      <c r="A126" s="32" t="s">
        <v>25</v>
      </c>
      <c r="B126" s="15">
        <f t="shared" ref="B126:G126" si="149">B14+B36+B71+B78</f>
        <v>566375.79399999999</v>
      </c>
      <c r="C126" s="15">
        <f t="shared" si="149"/>
        <v>328047.91399999999</v>
      </c>
      <c r="D126" s="15">
        <f t="shared" si="149"/>
        <v>485748.94999999995</v>
      </c>
      <c r="E126" s="15">
        <f t="shared" si="149"/>
        <v>69678.39</v>
      </c>
      <c r="F126" s="15">
        <f t="shared" si="149"/>
        <v>17.121779974981671</v>
      </c>
      <c r="G126" s="15">
        <f t="shared" si="149"/>
        <v>36.35221982958199</v>
      </c>
      <c r="H126" s="15">
        <f t="shared" si="146"/>
        <v>0</v>
      </c>
      <c r="I126" s="15">
        <f t="shared" si="144"/>
        <v>0</v>
      </c>
      <c r="J126" s="15">
        <f t="shared" si="144"/>
        <v>0</v>
      </c>
      <c r="K126" s="15">
        <f t="shared" si="144"/>
        <v>0</v>
      </c>
      <c r="L126" s="15">
        <f t="shared" si="144"/>
        <v>9269.92</v>
      </c>
      <c r="M126" s="15">
        <f t="shared" si="144"/>
        <v>0</v>
      </c>
      <c r="N126" s="15">
        <f t="shared" si="144"/>
        <v>0</v>
      </c>
      <c r="O126" s="15">
        <f t="shared" si="144"/>
        <v>9269.92</v>
      </c>
      <c r="P126" s="15">
        <f t="shared" si="144"/>
        <v>0</v>
      </c>
      <c r="Q126" s="15">
        <f t="shared" si="144"/>
        <v>0</v>
      </c>
      <c r="R126" s="15">
        <f>R14+R36+R71+R78</f>
        <v>196977.99400000001</v>
      </c>
      <c r="S126" s="15">
        <f t="shared" si="144"/>
        <v>136372.16</v>
      </c>
      <c r="T126" s="15">
        <f t="shared" si="144"/>
        <v>0</v>
      </c>
      <c r="U126" s="15">
        <f t="shared" si="144"/>
        <v>0</v>
      </c>
      <c r="V126" s="15">
        <f t="shared" si="144"/>
        <v>0</v>
      </c>
      <c r="W126" s="15">
        <f t="shared" si="144"/>
        <v>59153.07</v>
      </c>
      <c r="X126" s="15">
        <f t="shared" si="144"/>
        <v>112530.08</v>
      </c>
      <c r="Y126" s="15">
        <f t="shared" si="144"/>
        <v>0</v>
      </c>
      <c r="Z126" s="15">
        <f t="shared" si="144"/>
        <v>0</v>
      </c>
      <c r="AA126" s="15">
        <f t="shared" si="144"/>
        <v>0</v>
      </c>
      <c r="AB126" s="15">
        <f t="shared" si="144"/>
        <v>0</v>
      </c>
      <c r="AC126" s="15">
        <f t="shared" si="144"/>
        <v>1255.4000000000001</v>
      </c>
      <c r="AD126" s="15">
        <f>AD14+AD36+AD71+AD78</f>
        <v>247597.8</v>
      </c>
      <c r="AE126" s="15">
        <f t="shared" si="144"/>
        <v>0</v>
      </c>
      <c r="AF126" s="89"/>
    </row>
    <row r="127" spans="1:32" s="10" customFormat="1" x14ac:dyDescent="0.2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9"/>
    </row>
    <row r="128" spans="1:32" ht="27.75" customHeight="1" x14ac:dyDescent="0.25">
      <c r="A128" s="40"/>
      <c r="B128" s="41"/>
      <c r="C128" s="41"/>
      <c r="D128" s="41"/>
      <c r="E128" s="41"/>
      <c r="F128" s="41"/>
      <c r="G128" s="41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26" ht="50.25" customHeight="1" x14ac:dyDescent="0.3">
      <c r="A129" s="16"/>
      <c r="B129" s="17"/>
      <c r="C129" s="17"/>
      <c r="D129" s="17"/>
      <c r="E129" s="18"/>
      <c r="F129" s="19"/>
      <c r="G129" s="20"/>
      <c r="H129" s="20"/>
      <c r="I129" s="21"/>
      <c r="J129" s="42"/>
    </row>
    <row r="130" spans="1:26" ht="27" customHeight="1" x14ac:dyDescent="0.3">
      <c r="A130" s="17"/>
      <c r="B130" s="99"/>
      <c r="C130" s="99"/>
      <c r="D130" s="17"/>
      <c r="E130" s="73"/>
      <c r="F130" s="74"/>
      <c r="G130" s="74"/>
      <c r="H130" s="20"/>
      <c r="I130" s="22"/>
      <c r="J130" s="42"/>
    </row>
    <row r="131" spans="1:26" ht="21.75" customHeight="1" x14ac:dyDescent="0.3">
      <c r="A131" s="23"/>
      <c r="B131" s="24"/>
      <c r="C131" s="24"/>
      <c r="D131" s="24"/>
      <c r="E131" s="24"/>
      <c r="F131" s="71"/>
      <c r="G131" s="72"/>
      <c r="H131" s="24"/>
      <c r="I131" s="24"/>
      <c r="J131" s="42"/>
    </row>
    <row r="132" spans="1:26" ht="25.15" customHeight="1" x14ac:dyDescent="0.25">
      <c r="A132" s="40"/>
      <c r="B132" s="41"/>
      <c r="C132" s="41"/>
      <c r="D132" s="41"/>
      <c r="E132" s="41"/>
      <c r="F132" s="41"/>
      <c r="G132" s="41"/>
    </row>
    <row r="133" spans="1:26" ht="25.15" customHeight="1" x14ac:dyDescent="0.25">
      <c r="A133" s="40"/>
      <c r="B133" s="41"/>
      <c r="C133" s="41"/>
      <c r="D133" s="41"/>
      <c r="E133" s="41"/>
      <c r="F133" s="41"/>
      <c r="G133" s="41"/>
    </row>
    <row r="134" spans="1:26" ht="24" customHeight="1" x14ac:dyDescent="0.25">
      <c r="A134" s="40"/>
      <c r="B134" s="41"/>
      <c r="C134" s="41"/>
      <c r="D134" s="41"/>
      <c r="E134" s="41"/>
      <c r="F134" s="41"/>
      <c r="G134" s="41"/>
    </row>
    <row r="135" spans="1:26" x14ac:dyDescent="0.25">
      <c r="A135" s="40"/>
      <c r="B135" s="41"/>
      <c r="C135" s="41"/>
      <c r="D135" s="41"/>
      <c r="E135" s="41"/>
      <c r="F135" s="41"/>
      <c r="G135" s="41"/>
    </row>
    <row r="136" spans="1:26" ht="36" customHeight="1" x14ac:dyDescent="0.25">
      <c r="A136" s="43"/>
      <c r="B136" s="41"/>
      <c r="C136" s="41"/>
      <c r="D136" s="41"/>
      <c r="E136" s="41"/>
      <c r="F136" s="41"/>
      <c r="G136" s="41"/>
      <c r="H136" s="13"/>
      <c r="I136" s="13"/>
      <c r="J136" s="13"/>
      <c r="K136" s="13"/>
      <c r="L136" s="13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x14ac:dyDescent="0.25">
      <c r="A137" s="40"/>
      <c r="B137" s="41"/>
      <c r="C137" s="41"/>
      <c r="D137" s="41"/>
      <c r="E137" s="41"/>
      <c r="F137" s="41"/>
      <c r="G137" s="41"/>
    </row>
    <row r="138" spans="1:26" x14ac:dyDescent="0.25">
      <c r="A138" s="43"/>
      <c r="B138" s="41"/>
      <c r="C138" s="41"/>
      <c r="D138" s="41"/>
      <c r="E138" s="41"/>
      <c r="F138" s="41"/>
      <c r="G138" s="41"/>
    </row>
    <row r="139" spans="1:26" ht="16.5" hidden="1" customHeight="1" x14ac:dyDescent="0.25">
      <c r="A139" s="43"/>
      <c r="B139" s="41"/>
      <c r="C139" s="41"/>
      <c r="D139" s="41"/>
      <c r="E139" s="41"/>
      <c r="F139" s="41"/>
      <c r="G139" s="41"/>
    </row>
    <row r="140" spans="1:26" x14ac:dyDescent="0.25">
      <c r="A140" s="40"/>
      <c r="B140" s="41"/>
      <c r="C140" s="41"/>
      <c r="D140" s="41"/>
      <c r="E140" s="41"/>
      <c r="F140" s="41"/>
      <c r="G140" s="41"/>
    </row>
    <row r="141" spans="1:26" x14ac:dyDescent="0.25">
      <c r="A141" s="40"/>
      <c r="B141" s="41"/>
      <c r="C141" s="41"/>
      <c r="D141" s="41"/>
      <c r="E141" s="41"/>
      <c r="F141" s="41"/>
      <c r="G141" s="41"/>
    </row>
    <row r="142" spans="1:26" x14ac:dyDescent="0.25">
      <c r="A142" s="40"/>
      <c r="B142" s="41"/>
      <c r="C142" s="41"/>
      <c r="D142" s="41"/>
      <c r="E142" s="41"/>
      <c r="F142" s="41"/>
      <c r="G142" s="41"/>
    </row>
    <row r="143" spans="1:26" x14ac:dyDescent="0.25">
      <c r="A143" s="43"/>
      <c r="B143" s="41"/>
      <c r="C143" s="41"/>
      <c r="D143" s="41"/>
      <c r="E143" s="41"/>
      <c r="F143" s="41"/>
      <c r="G143" s="41"/>
    </row>
    <row r="144" spans="1:26" x14ac:dyDescent="0.25">
      <c r="A144" s="43"/>
      <c r="B144" s="41"/>
      <c r="C144" s="41"/>
      <c r="D144" s="41"/>
      <c r="E144" s="41"/>
      <c r="F144" s="41"/>
      <c r="G144" s="41"/>
    </row>
    <row r="145" spans="1:155" x14ac:dyDescent="0.25">
      <c r="A145" s="40"/>
      <c r="B145" s="41"/>
      <c r="C145" s="41"/>
      <c r="D145" s="41"/>
      <c r="E145" s="41"/>
      <c r="F145" s="41"/>
      <c r="G145" s="41"/>
    </row>
    <row r="146" spans="1:155" x14ac:dyDescent="0.25">
      <c r="A146" s="40"/>
      <c r="B146" s="41"/>
      <c r="C146" s="41"/>
      <c r="D146" s="41"/>
      <c r="E146" s="41"/>
      <c r="F146" s="41"/>
      <c r="G146" s="41"/>
    </row>
    <row r="147" spans="1:155" x14ac:dyDescent="0.25">
      <c r="A147" s="40"/>
      <c r="B147" s="41"/>
      <c r="C147" s="41"/>
      <c r="D147" s="41"/>
      <c r="E147" s="41"/>
      <c r="F147" s="41"/>
      <c r="G147" s="41"/>
    </row>
    <row r="148" spans="1:155" x14ac:dyDescent="0.25">
      <c r="A148" s="43"/>
      <c r="B148" s="41"/>
      <c r="C148" s="41"/>
      <c r="D148" s="41"/>
      <c r="E148" s="41"/>
      <c r="F148" s="41"/>
      <c r="G148" s="41"/>
    </row>
    <row r="149" spans="1:155" s="25" customFormat="1" x14ac:dyDescent="0.25">
      <c r="A149" s="43"/>
      <c r="B149" s="41"/>
      <c r="C149" s="41"/>
      <c r="D149" s="41"/>
      <c r="E149" s="41"/>
      <c r="F149" s="41"/>
      <c r="G149" s="41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</row>
    <row r="150" spans="1:155" s="25" customFormat="1" x14ac:dyDescent="0.25">
      <c r="A150" s="40"/>
      <c r="B150" s="41"/>
      <c r="C150" s="41"/>
      <c r="D150" s="41"/>
      <c r="E150" s="41"/>
      <c r="F150" s="41"/>
      <c r="G150" s="41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</row>
    <row r="151" spans="1:155" s="25" customFormat="1" x14ac:dyDescent="0.25">
      <c r="A151" s="40"/>
      <c r="B151" s="41"/>
      <c r="C151" s="41"/>
      <c r="D151" s="41"/>
      <c r="E151" s="41"/>
      <c r="F151" s="41"/>
      <c r="G151" s="41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</row>
    <row r="152" spans="1:155" s="25" customFormat="1" x14ac:dyDescent="0.25">
      <c r="A152" s="40"/>
      <c r="B152" s="41"/>
      <c r="C152" s="41"/>
      <c r="D152" s="41"/>
      <c r="E152" s="41"/>
      <c r="F152" s="41"/>
      <c r="G152" s="41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</row>
    <row r="153" spans="1:155" s="25" customFormat="1" x14ac:dyDescent="0.25">
      <c r="A153" s="40"/>
      <c r="B153" s="41"/>
      <c r="C153" s="41"/>
      <c r="D153" s="41"/>
      <c r="E153" s="41"/>
      <c r="F153" s="41"/>
      <c r="G153" s="41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</row>
    <row r="154" spans="1:155" s="25" customFormat="1" x14ac:dyDescent="0.25">
      <c r="A154" s="40"/>
      <c r="B154" s="41"/>
      <c r="C154" s="41"/>
      <c r="D154" s="41"/>
      <c r="E154" s="41"/>
      <c r="F154" s="41"/>
      <c r="G154" s="41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</row>
    <row r="155" spans="1:155" s="25" customFormat="1" x14ac:dyDescent="0.25">
      <c r="A155" s="40"/>
      <c r="B155" s="41"/>
      <c r="C155" s="41"/>
      <c r="D155" s="41"/>
      <c r="E155" s="41"/>
      <c r="F155" s="41"/>
      <c r="G155" s="41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</row>
    <row r="156" spans="1:155" s="25" customFormat="1" x14ac:dyDescent="0.25">
      <c r="A156" s="40"/>
      <c r="B156" s="13"/>
      <c r="C156" s="13"/>
      <c r="D156" s="13"/>
      <c r="E156" s="13"/>
      <c r="F156" s="13"/>
      <c r="G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</row>
    <row r="157" spans="1:155" s="25" customFormat="1" x14ac:dyDescent="0.25">
      <c r="A157" s="50"/>
      <c r="B157" s="13"/>
      <c r="C157" s="13"/>
      <c r="D157" s="13"/>
      <c r="E157" s="13"/>
      <c r="F157" s="13"/>
      <c r="G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</row>
    <row r="158" spans="1:155" s="25" customFormat="1" x14ac:dyDescent="0.25">
      <c r="A158" s="50"/>
      <c r="B158" s="13"/>
      <c r="C158" s="13"/>
      <c r="D158" s="13"/>
      <c r="E158" s="13"/>
      <c r="F158" s="13"/>
      <c r="G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</row>
  </sheetData>
  <mergeCells count="40">
    <mergeCell ref="AF107:AF113"/>
    <mergeCell ref="AF30:AF36"/>
    <mergeCell ref="AF58:AF64"/>
    <mergeCell ref="B130:C130"/>
    <mergeCell ref="R136:Z136"/>
    <mergeCell ref="AF51:AF57"/>
    <mergeCell ref="AF65:AF71"/>
    <mergeCell ref="AF100:AF106"/>
    <mergeCell ref="AF72:AF78"/>
    <mergeCell ref="AF114:AF120"/>
    <mergeCell ref="AF121:AF126"/>
    <mergeCell ref="AF37:AF43"/>
    <mergeCell ref="AF44:AF50"/>
    <mergeCell ref="AF79:AF85"/>
    <mergeCell ref="AF86:AF92"/>
    <mergeCell ref="AF93:AF99"/>
    <mergeCell ref="A29:AD29"/>
    <mergeCell ref="AF8:AF14"/>
    <mergeCell ref="AF15:AF28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7:AD7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2023-12-06T05:32:00Z</dcterms:modified>
</cp:coreProperties>
</file>