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на 01.09.2021" sheetId="24" r:id="rId1"/>
  </sheets>
  <calcPr calcId="145621"/>
</workbook>
</file>

<file path=xl/calcChain.xml><?xml version="1.0" encoding="utf-8"?>
<calcChain xmlns="http://schemas.openxmlformats.org/spreadsheetml/2006/main">
  <c r="C160" i="24" l="1"/>
  <c r="C166" i="24" s="1"/>
  <c r="H155" i="24"/>
  <c r="G155" i="24"/>
  <c r="F155" i="24"/>
  <c r="E155" i="24"/>
  <c r="D155" i="24"/>
  <c r="C155" i="24"/>
  <c r="B155" i="24"/>
  <c r="F154" i="24"/>
  <c r="D154" i="24"/>
  <c r="C154" i="24"/>
  <c r="AQ149" i="24"/>
  <c r="AP149" i="24"/>
  <c r="AO149" i="24"/>
  <c r="AN149" i="24"/>
  <c r="AM149" i="24"/>
  <c r="AL149" i="24"/>
  <c r="AK149" i="24"/>
  <c r="AJ149" i="24"/>
  <c r="AI149" i="24"/>
  <c r="AH149" i="24"/>
  <c r="AG149" i="24"/>
  <c r="AF149" i="24"/>
  <c r="AE149" i="24"/>
  <c r="AD149" i="24"/>
  <c r="AC149" i="24"/>
  <c r="AB149" i="24"/>
  <c r="AA149" i="24"/>
  <c r="Z149" i="24"/>
  <c r="Y149" i="24"/>
  <c r="X149" i="24"/>
  <c r="W149" i="24"/>
  <c r="V149" i="24"/>
  <c r="U149" i="24"/>
  <c r="T149" i="24"/>
  <c r="S149" i="24"/>
  <c r="R149" i="24"/>
  <c r="Q149" i="24"/>
  <c r="P149" i="24"/>
  <c r="O149" i="24"/>
  <c r="N149" i="24"/>
  <c r="M149" i="24"/>
  <c r="L149" i="24"/>
  <c r="K149" i="24"/>
  <c r="J149" i="24"/>
  <c r="I149" i="24"/>
  <c r="C149" i="24"/>
  <c r="B149" i="24"/>
  <c r="AP146" i="24"/>
  <c r="AP165" i="24" s="1"/>
  <c r="AN146" i="24"/>
  <c r="AN165" i="24" s="1"/>
  <c r="AL146" i="24"/>
  <c r="AL165" i="24" s="1"/>
  <c r="AJ146" i="24"/>
  <c r="AJ165" i="24" s="1"/>
  <c r="AH146" i="24"/>
  <c r="AH165" i="24" s="1"/>
  <c r="AF146" i="24"/>
  <c r="AF165" i="24" s="1"/>
  <c r="AD146" i="24"/>
  <c r="AD165" i="24" s="1"/>
  <c r="AB146" i="24"/>
  <c r="AB165" i="24" s="1"/>
  <c r="Z146" i="24"/>
  <c r="Z165" i="24" s="1"/>
  <c r="X146" i="24"/>
  <c r="X165" i="24" s="1"/>
  <c r="V146" i="24"/>
  <c r="V165" i="24" s="1"/>
  <c r="T146" i="24"/>
  <c r="T165" i="24" s="1"/>
  <c r="R146" i="24"/>
  <c r="R165" i="24" s="1"/>
  <c r="P146" i="24"/>
  <c r="P165" i="24" s="1"/>
  <c r="N146" i="24"/>
  <c r="N165" i="24" s="1"/>
  <c r="L146" i="24"/>
  <c r="L165" i="24" s="1"/>
  <c r="J146" i="24"/>
  <c r="J165" i="24" s="1"/>
  <c r="H146" i="24"/>
  <c r="G146" i="24"/>
  <c r="D146" i="24"/>
  <c r="D165" i="24" s="1"/>
  <c r="B146" i="24"/>
  <c r="AP145" i="24"/>
  <c r="AL145" i="24"/>
  <c r="AH145" i="24"/>
  <c r="AD145" i="24"/>
  <c r="Z145" i="24"/>
  <c r="V145" i="24"/>
  <c r="R145" i="24"/>
  <c r="N145" i="24"/>
  <c r="J145" i="24"/>
  <c r="H145" i="24"/>
  <c r="G145" i="24"/>
  <c r="AP144" i="24"/>
  <c r="AP142" i="24" s="1"/>
  <c r="AN144" i="24"/>
  <c r="AL144" i="24"/>
  <c r="AL142" i="24" s="1"/>
  <c r="AJ144" i="24"/>
  <c r="AH144" i="24"/>
  <c r="AH142" i="24" s="1"/>
  <c r="AF144" i="24"/>
  <c r="AD144" i="24"/>
  <c r="AD142" i="24" s="1"/>
  <c r="AB144" i="24"/>
  <c r="Z144" i="24"/>
  <c r="Z142" i="24" s="1"/>
  <c r="X144" i="24"/>
  <c r="V144" i="24"/>
  <c r="V142" i="24" s="1"/>
  <c r="T144" i="24"/>
  <c r="R144" i="24"/>
  <c r="R142" i="24" s="1"/>
  <c r="P144" i="24"/>
  <c r="N144" i="24"/>
  <c r="N142" i="24" s="1"/>
  <c r="L144" i="24"/>
  <c r="J144" i="24"/>
  <c r="J142" i="24" s="1"/>
  <c r="H144" i="24"/>
  <c r="H142" i="24" s="1"/>
  <c r="G144" i="24"/>
  <c r="D144" i="24"/>
  <c r="G142" i="24"/>
  <c r="F139" i="24"/>
  <c r="D139" i="24"/>
  <c r="D136" i="24" s="1"/>
  <c r="C139" i="24"/>
  <c r="AQ136" i="24"/>
  <c r="AP136" i="24"/>
  <c r="AO136" i="24"/>
  <c r="AN136" i="24"/>
  <c r="AM136" i="24"/>
  <c r="AL136" i="24"/>
  <c r="AK136" i="24"/>
  <c r="AJ136" i="24"/>
  <c r="AI136" i="24"/>
  <c r="AH136" i="24"/>
  <c r="AG136" i="24"/>
  <c r="AF136" i="24"/>
  <c r="AE136" i="24"/>
  <c r="AD136" i="24"/>
  <c r="AC136" i="24"/>
  <c r="AB136" i="24"/>
  <c r="AA136" i="24"/>
  <c r="Z136" i="24"/>
  <c r="Y136" i="24"/>
  <c r="X136" i="24"/>
  <c r="W136" i="24"/>
  <c r="V136" i="24"/>
  <c r="U136" i="24"/>
  <c r="T136" i="24"/>
  <c r="S136" i="24"/>
  <c r="R136" i="24"/>
  <c r="Q136" i="24"/>
  <c r="P136" i="24"/>
  <c r="O136" i="24"/>
  <c r="N136" i="24"/>
  <c r="M136" i="24"/>
  <c r="L136" i="24"/>
  <c r="K136" i="24"/>
  <c r="J136" i="24"/>
  <c r="I136" i="24"/>
  <c r="C136" i="24"/>
  <c r="B136" i="24"/>
  <c r="F133" i="24"/>
  <c r="D133" i="24"/>
  <c r="D130" i="24" s="1"/>
  <c r="C133" i="24"/>
  <c r="AQ130" i="24"/>
  <c r="AP130" i="24"/>
  <c r="AO130" i="24"/>
  <c r="AN130" i="24"/>
  <c r="AM130" i="24"/>
  <c r="AL130" i="24"/>
  <c r="AK130" i="24"/>
  <c r="AJ130" i="24"/>
  <c r="AI130" i="24"/>
  <c r="AH130" i="24"/>
  <c r="AG130" i="24"/>
  <c r="AF130" i="24"/>
  <c r="AE130" i="24"/>
  <c r="AD130" i="24"/>
  <c r="AC130" i="24"/>
  <c r="AB130" i="24"/>
  <c r="AA130" i="24"/>
  <c r="Z130" i="24"/>
  <c r="Y130" i="24"/>
  <c r="X130" i="24"/>
  <c r="W130" i="24"/>
  <c r="V130" i="24"/>
  <c r="U130" i="24"/>
  <c r="T130" i="24"/>
  <c r="S130" i="24"/>
  <c r="R130" i="24"/>
  <c r="Q130" i="24"/>
  <c r="P130" i="24"/>
  <c r="O130" i="24"/>
  <c r="N130" i="24"/>
  <c r="M130" i="24"/>
  <c r="L130" i="24"/>
  <c r="K130" i="24"/>
  <c r="J130" i="24"/>
  <c r="I130" i="24"/>
  <c r="C130" i="24"/>
  <c r="B130" i="24"/>
  <c r="AQ128" i="24"/>
  <c r="AQ146" i="24" s="1"/>
  <c r="AQ165" i="24" s="1"/>
  <c r="AP128" i="24"/>
  <c r="AO128" i="24"/>
  <c r="AO146" i="24" s="1"/>
  <c r="AO165" i="24" s="1"/>
  <c r="AN128" i="24"/>
  <c r="AM128" i="24"/>
  <c r="AM146" i="24" s="1"/>
  <c r="AM165" i="24" s="1"/>
  <c r="AL128" i="24"/>
  <c r="AK128" i="24"/>
  <c r="AK146" i="24" s="1"/>
  <c r="AK165" i="24" s="1"/>
  <c r="AJ128" i="24"/>
  <c r="AI128" i="24"/>
  <c r="AI146" i="24" s="1"/>
  <c r="AI165" i="24" s="1"/>
  <c r="AH128" i="24"/>
  <c r="AG128" i="24"/>
  <c r="AG146" i="24" s="1"/>
  <c r="AG165" i="24" s="1"/>
  <c r="AF128" i="24"/>
  <c r="AE128" i="24"/>
  <c r="AE146" i="24" s="1"/>
  <c r="AE165" i="24" s="1"/>
  <c r="AD128" i="24"/>
  <c r="AC128" i="24"/>
  <c r="AC146" i="24" s="1"/>
  <c r="AC165" i="24" s="1"/>
  <c r="AB128" i="24"/>
  <c r="AA128" i="24"/>
  <c r="AA146" i="24" s="1"/>
  <c r="AA165" i="24" s="1"/>
  <c r="Z128" i="24"/>
  <c r="Z172" i="24" s="1"/>
  <c r="Z178" i="24" s="1"/>
  <c r="Z184" i="24" s="1"/>
  <c r="Y128" i="24"/>
  <c r="Y146" i="24" s="1"/>
  <c r="Y165" i="24" s="1"/>
  <c r="X128" i="24"/>
  <c r="W128" i="24"/>
  <c r="W146" i="24" s="1"/>
  <c r="W165" i="24" s="1"/>
  <c r="V128" i="24"/>
  <c r="U128" i="24"/>
  <c r="U146" i="24" s="1"/>
  <c r="U165" i="24" s="1"/>
  <c r="T128" i="24"/>
  <c r="S128" i="24"/>
  <c r="S146" i="24" s="1"/>
  <c r="S165" i="24" s="1"/>
  <c r="R128" i="24"/>
  <c r="Q128" i="24"/>
  <c r="Q146" i="24" s="1"/>
  <c r="Q165" i="24" s="1"/>
  <c r="P128" i="24"/>
  <c r="O128" i="24"/>
  <c r="O146" i="24" s="1"/>
  <c r="O165" i="24" s="1"/>
  <c r="N128" i="24"/>
  <c r="M128" i="24"/>
  <c r="M146" i="24" s="1"/>
  <c r="M165" i="24" s="1"/>
  <c r="L128" i="24"/>
  <c r="K128" i="24"/>
  <c r="K146" i="24" s="1"/>
  <c r="K165" i="24" s="1"/>
  <c r="J128" i="24"/>
  <c r="I128" i="24"/>
  <c r="I146" i="24" s="1"/>
  <c r="D128" i="24"/>
  <c r="C128" i="24"/>
  <c r="AQ127" i="24"/>
  <c r="AQ145" i="24" s="1"/>
  <c r="AP127" i="24"/>
  <c r="AO127" i="24"/>
  <c r="AO145" i="24" s="1"/>
  <c r="AN127" i="24"/>
  <c r="AN145" i="24" s="1"/>
  <c r="AM127" i="24"/>
  <c r="AM145" i="24" s="1"/>
  <c r="AL127" i="24"/>
  <c r="AK127" i="24"/>
  <c r="AK145" i="24" s="1"/>
  <c r="AJ127" i="24"/>
  <c r="AJ145" i="24" s="1"/>
  <c r="AI127" i="24"/>
  <c r="AI145" i="24" s="1"/>
  <c r="AH127" i="24"/>
  <c r="AG127" i="24"/>
  <c r="AG145" i="24" s="1"/>
  <c r="AF127" i="24"/>
  <c r="AF145" i="24" s="1"/>
  <c r="AE127" i="24"/>
  <c r="AE145" i="24" s="1"/>
  <c r="AD127" i="24"/>
  <c r="AC127" i="24"/>
  <c r="AC145" i="24" s="1"/>
  <c r="AB127" i="24"/>
  <c r="AB145" i="24" s="1"/>
  <c r="AA127" i="24"/>
  <c r="AA145" i="24" s="1"/>
  <c r="Z127" i="24"/>
  <c r="Y127" i="24"/>
  <c r="Y145" i="24" s="1"/>
  <c r="X127" i="24"/>
  <c r="X145" i="24" s="1"/>
  <c r="W127" i="24"/>
  <c r="W145" i="24" s="1"/>
  <c r="V127" i="24"/>
  <c r="U127" i="24"/>
  <c r="U145" i="24" s="1"/>
  <c r="T127" i="24"/>
  <c r="T145" i="24" s="1"/>
  <c r="S127" i="24"/>
  <c r="S145" i="24" s="1"/>
  <c r="R127" i="24"/>
  <c r="Q127" i="24"/>
  <c r="Q145" i="24" s="1"/>
  <c r="P127" i="24"/>
  <c r="P145" i="24" s="1"/>
  <c r="O127" i="24"/>
  <c r="O145" i="24" s="1"/>
  <c r="O142" i="24" s="1"/>
  <c r="N127" i="24"/>
  <c r="M127" i="24"/>
  <c r="M145" i="24" s="1"/>
  <c r="L127" i="24"/>
  <c r="C127" i="24" s="1"/>
  <c r="K127" i="24"/>
  <c r="K145" i="24" s="1"/>
  <c r="J127" i="24"/>
  <c r="I127" i="24"/>
  <c r="I145" i="24" s="1"/>
  <c r="F127" i="24"/>
  <c r="E127" i="24" s="1"/>
  <c r="D127" i="24"/>
  <c r="D145" i="24" s="1"/>
  <c r="AQ126" i="24"/>
  <c r="AP126" i="24"/>
  <c r="AO126" i="24"/>
  <c r="AN126" i="24"/>
  <c r="AM126" i="24"/>
  <c r="AL126" i="24"/>
  <c r="AK126" i="24"/>
  <c r="AJ126" i="24"/>
  <c r="AI126" i="24"/>
  <c r="AH126" i="24"/>
  <c r="AG126" i="24"/>
  <c r="AF126" i="24"/>
  <c r="AE126" i="24"/>
  <c r="AD126" i="24"/>
  <c r="AC126" i="24"/>
  <c r="AB126" i="24"/>
  <c r="AA126" i="24"/>
  <c r="Z126" i="24"/>
  <c r="Y126" i="24"/>
  <c r="X126" i="24"/>
  <c r="W126" i="24"/>
  <c r="V126" i="24"/>
  <c r="U126" i="24"/>
  <c r="T126" i="24"/>
  <c r="S126" i="24"/>
  <c r="R126" i="24"/>
  <c r="Q126" i="24"/>
  <c r="Q144" i="24" s="1"/>
  <c r="Q163" i="24" s="1"/>
  <c r="P126" i="24"/>
  <c r="O126" i="24"/>
  <c r="O144" i="24" s="1"/>
  <c r="O163" i="24" s="1"/>
  <c r="N126" i="24"/>
  <c r="M126" i="24"/>
  <c r="M144" i="24" s="1"/>
  <c r="M163" i="24" s="1"/>
  <c r="L126" i="24"/>
  <c r="K126" i="24"/>
  <c r="K144" i="24" s="1"/>
  <c r="K163" i="24" s="1"/>
  <c r="J126" i="24"/>
  <c r="I126" i="24"/>
  <c r="I144" i="24" s="1"/>
  <c r="D126" i="24"/>
  <c r="C126" i="24"/>
  <c r="AP124" i="24"/>
  <c r="AN124" i="24"/>
  <c r="AL124" i="24"/>
  <c r="AJ124" i="24"/>
  <c r="AH124" i="24"/>
  <c r="AF124" i="24"/>
  <c r="AD124" i="24"/>
  <c r="AB124" i="24"/>
  <c r="Z124" i="24"/>
  <c r="X124" i="24"/>
  <c r="V124" i="24"/>
  <c r="T124" i="24"/>
  <c r="R124" i="24"/>
  <c r="Q124" i="24"/>
  <c r="P124" i="24"/>
  <c r="O124" i="24"/>
  <c r="N124" i="24"/>
  <c r="M124" i="24"/>
  <c r="L124" i="24"/>
  <c r="K124" i="24"/>
  <c r="J124" i="24"/>
  <c r="I124" i="24"/>
  <c r="F124" i="24"/>
  <c r="G124" i="24" s="1"/>
  <c r="E124" i="24"/>
  <c r="D124" i="24"/>
  <c r="C124" i="24"/>
  <c r="B124" i="24"/>
  <c r="B117" i="24"/>
  <c r="F114" i="24"/>
  <c r="D114" i="24"/>
  <c r="D111" i="24" s="1"/>
  <c r="C114" i="24"/>
  <c r="AQ111" i="24"/>
  <c r="AP111" i="24"/>
  <c r="AO111" i="24"/>
  <c r="AN111" i="24"/>
  <c r="AM111" i="24"/>
  <c r="AL111" i="24"/>
  <c r="AK111" i="24"/>
  <c r="AJ111" i="24"/>
  <c r="AI111" i="24"/>
  <c r="AH111" i="24"/>
  <c r="AG111" i="24"/>
  <c r="AF111" i="24"/>
  <c r="AE111" i="24"/>
  <c r="AD111" i="24"/>
  <c r="AC111" i="24"/>
  <c r="AB111" i="24"/>
  <c r="AA111" i="24"/>
  <c r="Z111" i="24"/>
  <c r="Y111" i="24"/>
  <c r="X111" i="24"/>
  <c r="W111" i="24"/>
  <c r="V111" i="24"/>
  <c r="U111" i="24"/>
  <c r="T111" i="24"/>
  <c r="S111" i="24"/>
  <c r="R111" i="24"/>
  <c r="Q111" i="24"/>
  <c r="P111" i="24"/>
  <c r="O111" i="24"/>
  <c r="N111" i="24"/>
  <c r="M111" i="24"/>
  <c r="L111" i="24"/>
  <c r="K111" i="24"/>
  <c r="J111" i="24"/>
  <c r="I111" i="24"/>
  <c r="C111" i="24"/>
  <c r="F110" i="24"/>
  <c r="H110" i="24" s="1"/>
  <c r="E110" i="24"/>
  <c r="D110" i="24"/>
  <c r="C110" i="24"/>
  <c r="G110" i="24" s="1"/>
  <c r="F108" i="24"/>
  <c r="H108" i="24" s="1"/>
  <c r="E108" i="24"/>
  <c r="E105" i="24" s="1"/>
  <c r="D108" i="24"/>
  <c r="C108" i="24"/>
  <c r="C105" i="24" s="1"/>
  <c r="G105" i="24" s="1"/>
  <c r="AQ105" i="24"/>
  <c r="AP105" i="24"/>
  <c r="AO105" i="24"/>
  <c r="AN105" i="24"/>
  <c r="AM105" i="24"/>
  <c r="AL105" i="24"/>
  <c r="AK105" i="24"/>
  <c r="AJ105" i="24"/>
  <c r="AI105" i="24"/>
  <c r="AH105" i="24"/>
  <c r="AG105" i="24"/>
  <c r="AF105" i="24"/>
  <c r="AE105" i="24"/>
  <c r="AD105" i="24"/>
  <c r="AC105" i="24"/>
  <c r="AB105" i="24"/>
  <c r="AA105" i="24"/>
  <c r="Z105" i="24"/>
  <c r="Y105" i="24"/>
  <c r="X105" i="24"/>
  <c r="W105" i="24"/>
  <c r="V105" i="24"/>
  <c r="U105" i="24"/>
  <c r="T105" i="24"/>
  <c r="S105" i="24"/>
  <c r="R105" i="24"/>
  <c r="Q105" i="24"/>
  <c r="P105" i="24"/>
  <c r="O105" i="24"/>
  <c r="N105" i="24"/>
  <c r="M105" i="24"/>
  <c r="L105" i="24"/>
  <c r="J105" i="24"/>
  <c r="I105" i="24"/>
  <c r="F105" i="24"/>
  <c r="H105" i="24" s="1"/>
  <c r="D105" i="24"/>
  <c r="B105" i="24"/>
  <c r="F102" i="24"/>
  <c r="D102" i="24"/>
  <c r="D99" i="24" s="1"/>
  <c r="C102" i="24"/>
  <c r="AQ99" i="24"/>
  <c r="AP99" i="24"/>
  <c r="AO99" i="24"/>
  <c r="AN99" i="24"/>
  <c r="AM99" i="24"/>
  <c r="AL99" i="24"/>
  <c r="AK99" i="24"/>
  <c r="AJ99" i="24"/>
  <c r="AI99" i="24"/>
  <c r="AH99" i="24"/>
  <c r="AG99" i="24"/>
  <c r="AF99" i="24"/>
  <c r="AE99" i="24"/>
  <c r="AD99" i="24"/>
  <c r="AC99" i="24"/>
  <c r="AB99" i="24"/>
  <c r="AA99" i="24"/>
  <c r="Z99" i="24"/>
  <c r="Y99" i="24"/>
  <c r="X99" i="24"/>
  <c r="W99" i="24"/>
  <c r="V99" i="24"/>
  <c r="U99" i="24"/>
  <c r="T99" i="24"/>
  <c r="S99" i="24"/>
  <c r="R99" i="24"/>
  <c r="Q99" i="24"/>
  <c r="P99" i="24"/>
  <c r="O99" i="24"/>
  <c r="N99" i="24"/>
  <c r="M99" i="24"/>
  <c r="L99" i="24"/>
  <c r="K99" i="24"/>
  <c r="J99" i="24"/>
  <c r="I99" i="24"/>
  <c r="C99" i="24"/>
  <c r="B99" i="24"/>
  <c r="F96" i="24"/>
  <c r="D96" i="24"/>
  <c r="D93" i="24" s="1"/>
  <c r="C96" i="24"/>
  <c r="AQ93" i="24"/>
  <c r="AP93" i="24"/>
  <c r="AO93" i="24"/>
  <c r="AN93" i="24"/>
  <c r="AM93" i="24"/>
  <c r="AL93" i="24"/>
  <c r="AK93" i="24"/>
  <c r="AJ93" i="24"/>
  <c r="AI93" i="24"/>
  <c r="AH93" i="24"/>
  <c r="AG93" i="24"/>
  <c r="AF93" i="24"/>
  <c r="AE93" i="24"/>
  <c r="AD93" i="24"/>
  <c r="AC93" i="24"/>
  <c r="AB93" i="24"/>
  <c r="AA93" i="24"/>
  <c r="Z93" i="24"/>
  <c r="Y93" i="24"/>
  <c r="X93" i="24"/>
  <c r="W93" i="24"/>
  <c r="V93" i="24"/>
  <c r="U93" i="24"/>
  <c r="T93" i="24"/>
  <c r="S93" i="24"/>
  <c r="R93" i="24"/>
  <c r="Q93" i="24"/>
  <c r="P93" i="24"/>
  <c r="O93" i="24"/>
  <c r="N93" i="24"/>
  <c r="M93" i="24"/>
  <c r="L93" i="24"/>
  <c r="K93" i="24"/>
  <c r="J93" i="24"/>
  <c r="I93" i="24"/>
  <c r="C93" i="24"/>
  <c r="B93" i="24"/>
  <c r="B92" i="24"/>
  <c r="F90" i="24"/>
  <c r="H90" i="24" s="1"/>
  <c r="E90" i="24"/>
  <c r="E87" i="24" s="1"/>
  <c r="D90" i="24"/>
  <c r="C90" i="24"/>
  <c r="C87" i="24" s="1"/>
  <c r="G87" i="24" s="1"/>
  <c r="B90" i="24"/>
  <c r="B89" i="24"/>
  <c r="B88" i="24"/>
  <c r="AQ87" i="24"/>
  <c r="AP87" i="24"/>
  <c r="AO87" i="24"/>
  <c r="AN87" i="24"/>
  <c r="AM87" i="24"/>
  <c r="AL87" i="24"/>
  <c r="AK87" i="24"/>
  <c r="AJ87" i="24"/>
  <c r="AI87" i="24"/>
  <c r="AH87" i="24"/>
  <c r="AG87" i="24"/>
  <c r="AF87" i="24"/>
  <c r="AE87" i="24"/>
  <c r="AD87" i="24"/>
  <c r="AC87" i="24"/>
  <c r="AB87" i="24"/>
  <c r="AA87" i="24"/>
  <c r="Z87" i="24"/>
  <c r="Y87" i="24"/>
  <c r="X87" i="24"/>
  <c r="W87" i="24"/>
  <c r="V87" i="24"/>
  <c r="U87" i="24"/>
  <c r="T87" i="24"/>
  <c r="S87" i="24"/>
  <c r="R87" i="24"/>
  <c r="Q87" i="24"/>
  <c r="P87" i="24"/>
  <c r="O87" i="24"/>
  <c r="N87" i="24"/>
  <c r="M87" i="24"/>
  <c r="L87" i="24"/>
  <c r="K87" i="24"/>
  <c r="J87" i="24"/>
  <c r="I87" i="24"/>
  <c r="F87" i="24"/>
  <c r="H87" i="24" s="1"/>
  <c r="D87" i="24"/>
  <c r="B87" i="24"/>
  <c r="B86" i="24"/>
  <c r="B81" i="24" s="1"/>
  <c r="F84" i="24"/>
  <c r="H84" i="24" s="1"/>
  <c r="E84" i="24"/>
  <c r="E81" i="24" s="1"/>
  <c r="D84" i="24"/>
  <c r="C84" i="24"/>
  <c r="C81" i="24" s="1"/>
  <c r="G81" i="24" s="1"/>
  <c r="B84" i="24"/>
  <c r="B83" i="24"/>
  <c r="B82" i="24"/>
  <c r="AQ81" i="24"/>
  <c r="AP81" i="24"/>
  <c r="AO81" i="24"/>
  <c r="AN81" i="24"/>
  <c r="AM81" i="24"/>
  <c r="AL81" i="24"/>
  <c r="AK81" i="24"/>
  <c r="AJ81" i="24"/>
  <c r="AI81" i="24"/>
  <c r="AH81" i="24"/>
  <c r="AG81" i="24"/>
  <c r="AF81" i="24"/>
  <c r="AE81" i="24"/>
  <c r="AD81" i="24"/>
  <c r="AC81" i="24"/>
  <c r="AB81" i="24"/>
  <c r="AA81" i="24"/>
  <c r="Z81" i="24"/>
  <c r="Y81" i="24"/>
  <c r="X81" i="24"/>
  <c r="W81" i="24"/>
  <c r="V81" i="24"/>
  <c r="U81" i="24"/>
  <c r="T81" i="24"/>
  <c r="S81" i="24"/>
  <c r="R81" i="24"/>
  <c r="Q81" i="24"/>
  <c r="P81" i="24"/>
  <c r="O81" i="24"/>
  <c r="N81" i="24"/>
  <c r="M81" i="24"/>
  <c r="L81" i="24"/>
  <c r="K81" i="24"/>
  <c r="J81" i="24"/>
  <c r="I81" i="24"/>
  <c r="F81" i="24"/>
  <c r="H81" i="24" s="1"/>
  <c r="D81" i="24"/>
  <c r="AQ78" i="24"/>
  <c r="AP78" i="24"/>
  <c r="AO78" i="24"/>
  <c r="AN78" i="24"/>
  <c r="AM78" i="24"/>
  <c r="AL78" i="24"/>
  <c r="AK78" i="24"/>
  <c r="AJ78" i="24"/>
  <c r="AI78" i="24"/>
  <c r="AH78" i="24"/>
  <c r="AG78" i="24"/>
  <c r="AF78" i="24"/>
  <c r="AE78" i="24"/>
  <c r="AD78" i="24"/>
  <c r="AC78" i="24"/>
  <c r="AB78" i="24"/>
  <c r="AA78" i="24"/>
  <c r="Z78" i="24"/>
  <c r="Y78" i="24"/>
  <c r="X78" i="24"/>
  <c r="W78" i="24"/>
  <c r="V78" i="24"/>
  <c r="U78" i="24"/>
  <c r="T78" i="24"/>
  <c r="S78" i="24"/>
  <c r="R78" i="24"/>
  <c r="Q78" i="24"/>
  <c r="P78" i="24"/>
  <c r="O78" i="24"/>
  <c r="N78" i="24"/>
  <c r="M78" i="24"/>
  <c r="L78" i="24"/>
  <c r="K78" i="24"/>
  <c r="J78" i="24"/>
  <c r="I78" i="24"/>
  <c r="D78" i="24"/>
  <c r="C78" i="24"/>
  <c r="C75" i="24" s="1"/>
  <c r="AP75" i="24"/>
  <c r="AN75" i="24"/>
  <c r="AL75" i="24"/>
  <c r="AJ75" i="24"/>
  <c r="AH75" i="24"/>
  <c r="AF75" i="24"/>
  <c r="AD75" i="24"/>
  <c r="AB75" i="24"/>
  <c r="Z75" i="24"/>
  <c r="X75" i="24"/>
  <c r="V75" i="24"/>
  <c r="T75" i="24"/>
  <c r="R75" i="24"/>
  <c r="P75" i="24"/>
  <c r="N75" i="24"/>
  <c r="L75" i="24"/>
  <c r="J75" i="24"/>
  <c r="D75" i="24"/>
  <c r="B75" i="24"/>
  <c r="AP72" i="24"/>
  <c r="AP69" i="24" s="1"/>
  <c r="AN72" i="24"/>
  <c r="AL72" i="24"/>
  <c r="AJ72" i="24"/>
  <c r="AJ69" i="24" s="1"/>
  <c r="AH72" i="24"/>
  <c r="AF72" i="24"/>
  <c r="AD72" i="24"/>
  <c r="AD69" i="24" s="1"/>
  <c r="AB72" i="24"/>
  <c r="Z72" i="24"/>
  <c r="X72" i="24"/>
  <c r="X69" i="24" s="1"/>
  <c r="V72" i="24"/>
  <c r="T72" i="24"/>
  <c r="R72" i="24"/>
  <c r="R69" i="24" s="1"/>
  <c r="P72" i="24"/>
  <c r="N72" i="24"/>
  <c r="L72" i="24"/>
  <c r="L69" i="24" s="1"/>
  <c r="J72" i="24"/>
  <c r="J69" i="24" s="1"/>
  <c r="B69" i="24"/>
  <c r="F66" i="24"/>
  <c r="D66" i="24"/>
  <c r="H66" i="24" s="1"/>
  <c r="H63" i="24" s="1"/>
  <c r="C66" i="24"/>
  <c r="F63" i="24"/>
  <c r="D63" i="24"/>
  <c r="C63" i="24"/>
  <c r="F60" i="24"/>
  <c r="D60" i="24"/>
  <c r="H60" i="24" s="1"/>
  <c r="H57" i="24" s="1"/>
  <c r="C60" i="24"/>
  <c r="F57" i="24"/>
  <c r="D57" i="24"/>
  <c r="C57" i="24"/>
  <c r="F54" i="24"/>
  <c r="D54" i="24"/>
  <c r="D51" i="24" s="1"/>
  <c r="C54" i="24"/>
  <c r="AQ51" i="24"/>
  <c r="AP51" i="24"/>
  <c r="AO51" i="24"/>
  <c r="AN51" i="24"/>
  <c r="AM51" i="24"/>
  <c r="AL51" i="24"/>
  <c r="AK51" i="24"/>
  <c r="AJ51" i="24"/>
  <c r="AI51" i="24"/>
  <c r="AH51" i="24"/>
  <c r="AG51" i="24"/>
  <c r="AF51" i="24"/>
  <c r="AE51" i="24"/>
  <c r="AD51" i="24"/>
  <c r="AC51" i="24"/>
  <c r="AB51" i="24"/>
  <c r="AA51" i="24"/>
  <c r="Z51" i="24"/>
  <c r="Y51" i="24"/>
  <c r="X51" i="24"/>
  <c r="W51" i="24"/>
  <c r="V51" i="24"/>
  <c r="U51" i="24"/>
  <c r="T51" i="24"/>
  <c r="S51" i="24"/>
  <c r="R51" i="24"/>
  <c r="Q51" i="24"/>
  <c r="P51" i="24"/>
  <c r="O51" i="24"/>
  <c r="N51" i="24"/>
  <c r="M51" i="24"/>
  <c r="L51" i="24"/>
  <c r="K51" i="24"/>
  <c r="J51" i="24"/>
  <c r="I51" i="24"/>
  <c r="C51" i="24"/>
  <c r="B51" i="24"/>
  <c r="F48" i="24"/>
  <c r="E48" i="24" s="1"/>
  <c r="D48" i="24"/>
  <c r="D45" i="24" s="1"/>
  <c r="C48" i="24"/>
  <c r="AQ45" i="24"/>
  <c r="AP45" i="24"/>
  <c r="AO45" i="24"/>
  <c r="AN45" i="24"/>
  <c r="AM45" i="24"/>
  <c r="AL45" i="24"/>
  <c r="AK45" i="24"/>
  <c r="AJ45" i="24"/>
  <c r="AI45" i="24"/>
  <c r="AH45" i="24"/>
  <c r="AG45" i="24"/>
  <c r="AF45" i="24"/>
  <c r="AE45" i="24"/>
  <c r="AD45" i="24"/>
  <c r="AC45" i="24"/>
  <c r="AB45" i="24"/>
  <c r="AA45" i="24"/>
  <c r="Z45" i="24"/>
  <c r="Y45" i="24"/>
  <c r="X45" i="24"/>
  <c r="W45" i="24"/>
  <c r="V45" i="24"/>
  <c r="U45" i="24"/>
  <c r="T45" i="24"/>
  <c r="S45" i="24"/>
  <c r="R45" i="24"/>
  <c r="Q45" i="24"/>
  <c r="P45" i="24"/>
  <c r="O45" i="24"/>
  <c r="N45" i="24"/>
  <c r="M45" i="24"/>
  <c r="L45" i="24"/>
  <c r="K45" i="24"/>
  <c r="F45" i="24" s="1"/>
  <c r="H45" i="24" s="1"/>
  <c r="J45" i="24"/>
  <c r="I45" i="24"/>
  <c r="C45" i="24"/>
  <c r="G45" i="24" s="1"/>
  <c r="B45" i="24"/>
  <c r="AP42" i="24"/>
  <c r="AM42" i="24"/>
  <c r="AJ42" i="24"/>
  <c r="AG42" i="24"/>
  <c r="AD42" i="24"/>
  <c r="AA42" i="24"/>
  <c r="X42" i="24"/>
  <c r="U42" i="24"/>
  <c r="R42" i="24"/>
  <c r="O42" i="24"/>
  <c r="L42" i="24"/>
  <c r="L39" i="24" s="1"/>
  <c r="I42" i="24"/>
  <c r="D42" i="24"/>
  <c r="D39" i="24" s="1"/>
  <c r="C42" i="24"/>
  <c r="AQ39" i="24"/>
  <c r="AO39" i="24"/>
  <c r="AN39" i="24"/>
  <c r="AM39" i="24"/>
  <c r="AL39" i="24"/>
  <c r="AK39" i="24"/>
  <c r="AI39" i="24"/>
  <c r="AH39" i="24"/>
  <c r="AG39" i="24"/>
  <c r="AF39" i="24"/>
  <c r="AE39" i="24"/>
  <c r="AC39" i="24"/>
  <c r="AB39" i="24"/>
  <c r="AA39" i="24"/>
  <c r="Z39" i="24"/>
  <c r="Y39" i="24"/>
  <c r="W39" i="24"/>
  <c r="V39" i="24"/>
  <c r="U39" i="24"/>
  <c r="T39" i="24"/>
  <c r="S39" i="24"/>
  <c r="Q39" i="24"/>
  <c r="P39" i="24"/>
  <c r="O39" i="24"/>
  <c r="N39" i="24"/>
  <c r="M39" i="24"/>
  <c r="K39" i="24"/>
  <c r="J39" i="24"/>
  <c r="I39" i="24"/>
  <c r="C39" i="24"/>
  <c r="B39" i="24"/>
  <c r="F36" i="24"/>
  <c r="D36" i="24"/>
  <c r="D33" i="24" s="1"/>
  <c r="C36" i="24"/>
  <c r="AQ33" i="24"/>
  <c r="AP33" i="24"/>
  <c r="AO33" i="24"/>
  <c r="AN33" i="24"/>
  <c r="AM33" i="24"/>
  <c r="AL33" i="24"/>
  <c r="AK33" i="24"/>
  <c r="AJ33" i="24"/>
  <c r="AI33" i="24"/>
  <c r="AH33" i="24"/>
  <c r="AG33" i="24"/>
  <c r="AF33" i="24"/>
  <c r="AE33" i="24"/>
  <c r="AD33" i="24"/>
  <c r="AC33" i="24"/>
  <c r="AB33" i="24"/>
  <c r="AA33" i="24"/>
  <c r="Z33" i="24"/>
  <c r="Y33" i="24"/>
  <c r="X33" i="24"/>
  <c r="W33" i="24"/>
  <c r="V33" i="24"/>
  <c r="U33" i="24"/>
  <c r="T33" i="24"/>
  <c r="S33" i="24"/>
  <c r="R33" i="24"/>
  <c r="Q33" i="24"/>
  <c r="P33" i="24"/>
  <c r="O33" i="24"/>
  <c r="N33" i="24"/>
  <c r="M33" i="24"/>
  <c r="L33" i="24"/>
  <c r="K33" i="24"/>
  <c r="J33" i="24"/>
  <c r="I33" i="24"/>
  <c r="C33" i="24"/>
  <c r="B33" i="24"/>
  <c r="F30" i="24"/>
  <c r="D30" i="24"/>
  <c r="C30" i="24"/>
  <c r="AQ27" i="24"/>
  <c r="AP27" i="24"/>
  <c r="AO27" i="24"/>
  <c r="AN27" i="24"/>
  <c r="AM27" i="24"/>
  <c r="AL27" i="24"/>
  <c r="AK27" i="24"/>
  <c r="AJ27" i="24"/>
  <c r="AI27" i="24"/>
  <c r="AH27" i="24"/>
  <c r="AG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C27" i="24"/>
  <c r="B27" i="24"/>
  <c r="B26" i="24"/>
  <c r="B147" i="24" s="1"/>
  <c r="B166" i="24" s="1"/>
  <c r="AP24" i="24"/>
  <c r="AM24" i="24"/>
  <c r="AJ24" i="24"/>
  <c r="AG24" i="24"/>
  <c r="AD24" i="24"/>
  <c r="AA24" i="24"/>
  <c r="X24" i="24"/>
  <c r="U24" i="24"/>
  <c r="R24" i="24"/>
  <c r="O24" i="24"/>
  <c r="L24" i="24"/>
  <c r="I24" i="24"/>
  <c r="C24" i="24"/>
  <c r="B24" i="24"/>
  <c r="B145" i="24" s="1"/>
  <c r="B164" i="24" s="1"/>
  <c r="B23" i="24"/>
  <c r="B144" i="24" s="1"/>
  <c r="B163" i="24" s="1"/>
  <c r="J22" i="24"/>
  <c r="B22" i="24"/>
  <c r="B143" i="24" s="1"/>
  <c r="B162" i="24" s="1"/>
  <c r="AQ21" i="24"/>
  <c r="AP21" i="24"/>
  <c r="AO21" i="24"/>
  <c r="AN21" i="24"/>
  <c r="AL21" i="24"/>
  <c r="AK21" i="24"/>
  <c r="AJ21" i="24"/>
  <c r="AI21" i="24"/>
  <c r="AH21" i="24"/>
  <c r="AF21" i="24"/>
  <c r="AE21" i="24"/>
  <c r="AD21" i="24"/>
  <c r="AC21" i="24"/>
  <c r="AB21" i="24"/>
  <c r="Z21" i="24"/>
  <c r="Z168" i="24" s="1"/>
  <c r="Y21" i="24"/>
  <c r="X21" i="24"/>
  <c r="W21" i="24"/>
  <c r="V21" i="24"/>
  <c r="T21" i="24"/>
  <c r="S21" i="24"/>
  <c r="R21" i="24"/>
  <c r="Q21" i="24"/>
  <c r="P21" i="24"/>
  <c r="N21" i="24"/>
  <c r="M21" i="24"/>
  <c r="L21" i="24"/>
  <c r="K21" i="24"/>
  <c r="J21" i="24"/>
  <c r="B19" i="24"/>
  <c r="B18" i="24"/>
  <c r="AQ17" i="24"/>
  <c r="AP17" i="24"/>
  <c r="AO17" i="24"/>
  <c r="AM17" i="24"/>
  <c r="AL17" i="24"/>
  <c r="AJ17" i="24"/>
  <c r="AI17" i="24"/>
  <c r="AG17" i="24"/>
  <c r="AF17" i="24"/>
  <c r="AD17" i="24"/>
  <c r="AC17" i="24"/>
  <c r="AA17" i="24"/>
  <c r="Z17" i="24"/>
  <c r="X17" i="24"/>
  <c r="W17" i="24"/>
  <c r="U17" i="24"/>
  <c r="T17" i="24"/>
  <c r="R17" i="24"/>
  <c r="Q17" i="24"/>
  <c r="O17" i="24"/>
  <c r="N17" i="24"/>
  <c r="L17" i="24"/>
  <c r="K17" i="24"/>
  <c r="I17" i="24"/>
  <c r="G17" i="24"/>
  <c r="F17" i="24"/>
  <c r="E17" i="24"/>
  <c r="C17" i="24"/>
  <c r="B17" i="24"/>
  <c r="B16" i="24"/>
  <c r="B15" i="24"/>
  <c r="AQ14" i="24"/>
  <c r="AO14" i="24"/>
  <c r="AN14" i="24"/>
  <c r="AM14" i="24"/>
  <c r="AL14" i="24"/>
  <c r="AK14" i="24"/>
  <c r="AI14" i="24"/>
  <c r="AH14" i="24"/>
  <c r="AG14" i="24"/>
  <c r="AF14" i="24"/>
  <c r="AE14" i="24"/>
  <c r="AC14" i="24"/>
  <c r="AB14" i="24"/>
  <c r="AA14" i="24"/>
  <c r="Z14" i="24"/>
  <c r="Y14" i="24"/>
  <c r="W14" i="24"/>
  <c r="V14" i="24"/>
  <c r="U14" i="24"/>
  <c r="T14" i="24"/>
  <c r="S14" i="24"/>
  <c r="Q14" i="24"/>
  <c r="P14" i="24"/>
  <c r="O14" i="24"/>
  <c r="N14" i="24"/>
  <c r="M14" i="24"/>
  <c r="K14" i="24"/>
  <c r="J14" i="24"/>
  <c r="I14" i="24"/>
  <c r="G14" i="24"/>
  <c r="F14" i="24"/>
  <c r="E14" i="24"/>
  <c r="C14" i="24"/>
  <c r="F11" i="24"/>
  <c r="D11" i="24"/>
  <c r="C11" i="24"/>
  <c r="AQ8" i="24"/>
  <c r="AQ7" i="24" s="1"/>
  <c r="AP8" i="24"/>
  <c r="AO8" i="24"/>
  <c r="AO7" i="24" s="1"/>
  <c r="AN8" i="24"/>
  <c r="AM8" i="24"/>
  <c r="AM7" i="24" s="1"/>
  <c r="AL8" i="24"/>
  <c r="AK8" i="24"/>
  <c r="AK7" i="24" s="1"/>
  <c r="AJ8" i="24"/>
  <c r="AI8" i="24"/>
  <c r="AI7" i="24" s="1"/>
  <c r="AH8" i="24"/>
  <c r="AG8" i="24"/>
  <c r="AG7" i="24" s="1"/>
  <c r="AF8" i="24"/>
  <c r="AE8" i="24"/>
  <c r="AE7" i="24" s="1"/>
  <c r="AD8" i="24"/>
  <c r="AC8" i="24"/>
  <c r="AC7" i="24" s="1"/>
  <c r="AB8" i="24"/>
  <c r="AA8" i="24"/>
  <c r="AA7" i="24" s="1"/>
  <c r="Z8" i="24"/>
  <c r="Y8" i="24"/>
  <c r="Y7" i="24" s="1"/>
  <c r="X8" i="24"/>
  <c r="W8" i="24"/>
  <c r="W7" i="24" s="1"/>
  <c r="V8" i="24"/>
  <c r="U8" i="24"/>
  <c r="U7" i="24" s="1"/>
  <c r="T8" i="24"/>
  <c r="S8" i="24"/>
  <c r="S7" i="24" s="1"/>
  <c r="R8" i="24"/>
  <c r="Q8" i="24"/>
  <c r="Q7" i="24" s="1"/>
  <c r="P8" i="24"/>
  <c r="O8" i="24"/>
  <c r="O7" i="24" s="1"/>
  <c r="N8" i="24"/>
  <c r="M8" i="24"/>
  <c r="M7" i="24" s="1"/>
  <c r="L8" i="24"/>
  <c r="K8" i="24"/>
  <c r="K7" i="24" s="1"/>
  <c r="J8" i="24"/>
  <c r="I8" i="24"/>
  <c r="I7" i="24" s="1"/>
  <c r="C8" i="24"/>
  <c r="B8" i="24"/>
  <c r="B14" i="24" s="1"/>
  <c r="AP7" i="24"/>
  <c r="AN7" i="24"/>
  <c r="AL7" i="24"/>
  <c r="AJ7" i="24"/>
  <c r="AH7" i="24"/>
  <c r="AF7" i="24"/>
  <c r="AD7" i="24"/>
  <c r="AB7" i="24"/>
  <c r="Z7" i="24"/>
  <c r="X7" i="24"/>
  <c r="V7" i="24"/>
  <c r="T7" i="24"/>
  <c r="R7" i="24"/>
  <c r="P7" i="24"/>
  <c r="N7" i="24"/>
  <c r="L7" i="24"/>
  <c r="J7" i="24"/>
  <c r="C7" i="24"/>
  <c r="B7" i="24"/>
  <c r="D17" i="24" l="1"/>
  <c r="D8" i="24"/>
  <c r="D7" i="24" s="1"/>
  <c r="H11" i="24"/>
  <c r="C21" i="24"/>
  <c r="D27" i="24"/>
  <c r="D24" i="24"/>
  <c r="D21" i="24" s="1"/>
  <c r="H30" i="24"/>
  <c r="G36" i="24"/>
  <c r="E36" i="24"/>
  <c r="E33" i="24" s="1"/>
  <c r="F33" i="24"/>
  <c r="R39" i="24"/>
  <c r="R120" i="24"/>
  <c r="R117" i="24" s="1"/>
  <c r="X39" i="24"/>
  <c r="X120" i="24"/>
  <c r="X117" i="24" s="1"/>
  <c r="AD39" i="24"/>
  <c r="AD120" i="24"/>
  <c r="AD117" i="24" s="1"/>
  <c r="AJ39" i="24"/>
  <c r="AJ120" i="24"/>
  <c r="AJ117" i="24" s="1"/>
  <c r="AP39" i="24"/>
  <c r="AP120" i="24"/>
  <c r="AP117" i="24" s="1"/>
  <c r="E54" i="24"/>
  <c r="E51" i="24" s="1"/>
  <c r="F51" i="24"/>
  <c r="N69" i="24"/>
  <c r="N120" i="24"/>
  <c r="N117" i="24" s="1"/>
  <c r="V69" i="24"/>
  <c r="V120" i="24"/>
  <c r="Z69" i="24"/>
  <c r="Z120" i="24"/>
  <c r="Z117" i="24" s="1"/>
  <c r="AH69" i="24"/>
  <c r="AH120" i="24"/>
  <c r="AL69" i="24"/>
  <c r="AL120" i="24"/>
  <c r="AL117" i="24" s="1"/>
  <c r="C72" i="24"/>
  <c r="C69" i="24" s="1"/>
  <c r="I75" i="24"/>
  <c r="I72" i="24"/>
  <c r="I69" i="24" s="1"/>
  <c r="F78" i="24"/>
  <c r="K75" i="24"/>
  <c r="K72" i="24"/>
  <c r="M75" i="24"/>
  <c r="M72" i="24"/>
  <c r="O75" i="24"/>
  <c r="O72" i="24"/>
  <c r="O69" i="24" s="1"/>
  <c r="Q75" i="24"/>
  <c r="Q72" i="24"/>
  <c r="S75" i="24"/>
  <c r="S72" i="24"/>
  <c r="U75" i="24"/>
  <c r="U72" i="24"/>
  <c r="U69" i="24" s="1"/>
  <c r="W75" i="24"/>
  <c r="W72" i="24"/>
  <c r="Y75" i="24"/>
  <c r="Y72" i="24"/>
  <c r="AA75" i="24"/>
  <c r="AA72" i="24"/>
  <c r="AA69" i="24" s="1"/>
  <c r="AC75" i="24"/>
  <c r="AC72" i="24"/>
  <c r="AE75" i="24"/>
  <c r="AE72" i="24"/>
  <c r="AG75" i="24"/>
  <c r="AG72" i="24"/>
  <c r="AG69" i="24" s="1"/>
  <c r="AI75" i="24"/>
  <c r="AI72" i="24"/>
  <c r="AK75" i="24"/>
  <c r="AK72" i="24"/>
  <c r="AM75" i="24"/>
  <c r="AM72" i="24"/>
  <c r="AM69" i="24" s="1"/>
  <c r="AO75" i="24"/>
  <c r="AO72" i="24"/>
  <c r="AQ75" i="24"/>
  <c r="AQ72" i="24"/>
  <c r="G84" i="24"/>
  <c r="G90" i="24"/>
  <c r="H96" i="24"/>
  <c r="G102" i="24"/>
  <c r="E102" i="24"/>
  <c r="E99" i="24" s="1"/>
  <c r="F99" i="24"/>
  <c r="G108" i="24"/>
  <c r="G114" i="24"/>
  <c r="G111" i="24" s="1"/>
  <c r="E114" i="24"/>
  <c r="E111" i="24" s="1"/>
  <c r="F111" i="24"/>
  <c r="L120" i="24"/>
  <c r="L117" i="24" s="1"/>
  <c r="G11" i="24"/>
  <c r="E11" i="24"/>
  <c r="E8" i="24" s="1"/>
  <c r="E7" i="24" s="1"/>
  <c r="F8" i="24"/>
  <c r="L14" i="24"/>
  <c r="R164" i="24"/>
  <c r="R14" i="24"/>
  <c r="X14" i="24"/>
  <c r="X164" i="24"/>
  <c r="AD164" i="24"/>
  <c r="AD14" i="24"/>
  <c r="AJ164" i="24"/>
  <c r="AJ14" i="24"/>
  <c r="AP164" i="24"/>
  <c r="AP14" i="24"/>
  <c r="B21" i="24"/>
  <c r="B142" i="24" s="1"/>
  <c r="B161" i="24" s="1"/>
  <c r="I120" i="24"/>
  <c r="I117" i="24" s="1"/>
  <c r="I21" i="24"/>
  <c r="O120" i="24"/>
  <c r="O117" i="24" s="1"/>
  <c r="O21" i="24"/>
  <c r="U120" i="24"/>
  <c r="U117" i="24" s="1"/>
  <c r="U21" i="24"/>
  <c r="AA120" i="24"/>
  <c r="AA117" i="24" s="1"/>
  <c r="AA21" i="24"/>
  <c r="AG120" i="24"/>
  <c r="AG117" i="24" s="1"/>
  <c r="AG21" i="24"/>
  <c r="AM120" i="24"/>
  <c r="AM117" i="24" s="1"/>
  <c r="AM21" i="24"/>
  <c r="Z174" i="24"/>
  <c r="G30" i="24"/>
  <c r="E30" i="24"/>
  <c r="F27" i="24"/>
  <c r="F24" i="24"/>
  <c r="H36" i="24"/>
  <c r="F42" i="24"/>
  <c r="E45" i="24"/>
  <c r="G60" i="24"/>
  <c r="G57" i="24" s="1"/>
  <c r="E60" i="24"/>
  <c r="E57" i="24" s="1"/>
  <c r="G66" i="24"/>
  <c r="G63" i="24" s="1"/>
  <c r="E66" i="24"/>
  <c r="E63" i="24" s="1"/>
  <c r="D72" i="24"/>
  <c r="P69" i="24"/>
  <c r="P120" i="24"/>
  <c r="T69" i="24"/>
  <c r="T120" i="24"/>
  <c r="T117" i="24" s="1"/>
  <c r="AB69" i="24"/>
  <c r="AB120" i="24"/>
  <c r="AF69" i="24"/>
  <c r="AF120" i="24"/>
  <c r="AN69" i="24"/>
  <c r="AN120" i="24"/>
  <c r="G96" i="24"/>
  <c r="E96" i="24"/>
  <c r="E93" i="24" s="1"/>
  <c r="F93" i="24"/>
  <c r="H102" i="24"/>
  <c r="H114" i="24"/>
  <c r="H111" i="24" s="1"/>
  <c r="J120" i="24"/>
  <c r="F145" i="24"/>
  <c r="E145" i="24" s="1"/>
  <c r="B165" i="24"/>
  <c r="H124" i="24"/>
  <c r="H133" i="24"/>
  <c r="G139" i="24"/>
  <c r="E139" i="24"/>
  <c r="E136" i="24" s="1"/>
  <c r="F136" i="24"/>
  <c r="K142" i="24"/>
  <c r="D163" i="24"/>
  <c r="D142" i="24"/>
  <c r="D160" i="24"/>
  <c r="D166" i="24" s="1"/>
  <c r="D149" i="24"/>
  <c r="H154" i="24"/>
  <c r="H160" i="24" s="1"/>
  <c r="J163" i="24"/>
  <c r="R163" i="24"/>
  <c r="R161" i="24" s="1"/>
  <c r="Z163" i="24"/>
  <c r="AH163" i="24"/>
  <c r="AP163" i="24"/>
  <c r="AP161" i="24" s="1"/>
  <c r="H17" i="24"/>
  <c r="N164" i="24"/>
  <c r="Z164" i="24"/>
  <c r="Z170" i="24" s="1"/>
  <c r="Z176" i="24" s="1"/>
  <c r="Z182" i="24" s="1"/>
  <c r="AL164" i="24"/>
  <c r="Z180" i="24"/>
  <c r="I163" i="24"/>
  <c r="C144" i="24"/>
  <c r="S144" i="24"/>
  <c r="S124" i="24"/>
  <c r="U144" i="24"/>
  <c r="U124" i="24"/>
  <c r="W144" i="24"/>
  <c r="W124" i="24"/>
  <c r="Y144" i="24"/>
  <c r="Y124" i="24"/>
  <c r="AA144" i="24"/>
  <c r="AA124" i="24"/>
  <c r="AC144" i="24"/>
  <c r="AC124" i="24"/>
  <c r="AE144" i="24"/>
  <c r="AE124" i="24"/>
  <c r="AG144" i="24"/>
  <c r="AG124" i="24"/>
  <c r="AI144" i="24"/>
  <c r="AI124" i="24"/>
  <c r="AK144" i="24"/>
  <c r="AK124" i="24"/>
  <c r="AM144" i="24"/>
  <c r="AM124" i="24"/>
  <c r="AO144" i="24"/>
  <c r="AO124" i="24"/>
  <c r="AQ144" i="24"/>
  <c r="AQ124" i="24"/>
  <c r="Z171" i="24"/>
  <c r="Z177" i="24" s="1"/>
  <c r="Z183" i="24" s="1"/>
  <c r="I165" i="24"/>
  <c r="C146" i="24"/>
  <c r="C165" i="24" s="1"/>
  <c r="G133" i="24"/>
  <c r="E133" i="24"/>
  <c r="E130" i="24" s="1"/>
  <c r="F130" i="24"/>
  <c r="H139" i="24"/>
  <c r="I142" i="24"/>
  <c r="M142" i="24"/>
  <c r="Q142" i="24"/>
  <c r="F144" i="24"/>
  <c r="L163" i="24"/>
  <c r="P163" i="24"/>
  <c r="P142" i="24"/>
  <c r="T163" i="24"/>
  <c r="T142" i="24"/>
  <c r="X163" i="24"/>
  <c r="X161" i="24" s="1"/>
  <c r="X142" i="24"/>
  <c r="AB163" i="24"/>
  <c r="AB142" i="24"/>
  <c r="AF163" i="24"/>
  <c r="AF142" i="24"/>
  <c r="AJ163" i="24"/>
  <c r="AJ161" i="24" s="1"/>
  <c r="AJ142" i="24"/>
  <c r="AN163" i="24"/>
  <c r="AN142" i="24"/>
  <c r="L145" i="24"/>
  <c r="L142" i="24" s="1"/>
  <c r="F146" i="24"/>
  <c r="F160" i="24"/>
  <c r="F166" i="24" s="1"/>
  <c r="G154" i="24"/>
  <c r="G160" i="24" s="1"/>
  <c r="E154" i="24"/>
  <c r="F149" i="24"/>
  <c r="N163" i="24"/>
  <c r="N161" i="24" s="1"/>
  <c r="V163" i="24"/>
  <c r="AD163" i="24"/>
  <c r="AD161" i="24" s="1"/>
  <c r="AL163" i="24"/>
  <c r="AL161" i="24" s="1"/>
  <c r="E160" i="24" l="1"/>
  <c r="E166" i="24" s="1"/>
  <c r="E149" i="24"/>
  <c r="G166" i="24"/>
  <c r="H166" i="24"/>
  <c r="H130" i="24"/>
  <c r="G130" i="24"/>
  <c r="C163" i="24"/>
  <c r="H136" i="24"/>
  <c r="G136" i="24"/>
  <c r="C145" i="24"/>
  <c r="C142" i="24" s="1"/>
  <c r="J164" i="24"/>
  <c r="J117" i="24"/>
  <c r="AN117" i="24"/>
  <c r="AN164" i="24"/>
  <c r="AN161" i="24" s="1"/>
  <c r="AF117" i="24"/>
  <c r="AF164" i="24"/>
  <c r="AF161" i="24" s="1"/>
  <c r="AB164" i="24"/>
  <c r="AB161" i="24" s="1"/>
  <c r="AB117" i="24"/>
  <c r="P117" i="24"/>
  <c r="P164" i="24"/>
  <c r="P161" i="24" s="1"/>
  <c r="D69" i="24"/>
  <c r="D120" i="24"/>
  <c r="D117" i="24" s="1"/>
  <c r="G42" i="24"/>
  <c r="F39" i="24"/>
  <c r="H42" i="24"/>
  <c r="H24" i="24"/>
  <c r="F21" i="24"/>
  <c r="G24" i="24"/>
  <c r="E24" i="24"/>
  <c r="E21" i="24" s="1"/>
  <c r="E27" i="24"/>
  <c r="AM164" i="24"/>
  <c r="AA164" i="24"/>
  <c r="O164" i="24"/>
  <c r="O161" i="24" s="1"/>
  <c r="L164" i="24"/>
  <c r="L161" i="24" s="1"/>
  <c r="H8" i="24"/>
  <c r="F7" i="24"/>
  <c r="G8" i="24"/>
  <c r="H99" i="24"/>
  <c r="G99" i="24"/>
  <c r="AQ120" i="24"/>
  <c r="AQ69" i="24"/>
  <c r="AO120" i="24"/>
  <c r="AO69" i="24"/>
  <c r="AK120" i="24"/>
  <c r="AK69" i="24"/>
  <c r="AI120" i="24"/>
  <c r="AI69" i="24"/>
  <c r="AE120" i="24"/>
  <c r="AE69" i="24"/>
  <c r="AC120" i="24"/>
  <c r="AC69" i="24"/>
  <c r="Y120" i="24"/>
  <c r="Y69" i="24"/>
  <c r="W120" i="24"/>
  <c r="W69" i="24"/>
  <c r="S120" i="24"/>
  <c r="S69" i="24"/>
  <c r="Q120" i="24"/>
  <c r="Q69" i="24"/>
  <c r="M120" i="24"/>
  <c r="M69" i="24"/>
  <c r="K120" i="24"/>
  <c r="F72" i="24"/>
  <c r="K69" i="24"/>
  <c r="H78" i="24"/>
  <c r="G78" i="24"/>
  <c r="F75" i="24"/>
  <c r="E78" i="24"/>
  <c r="E75" i="24" s="1"/>
  <c r="AH164" i="24"/>
  <c r="AH161" i="24" s="1"/>
  <c r="AH117" i="24"/>
  <c r="V164" i="24"/>
  <c r="V117" i="24"/>
  <c r="H51" i="24"/>
  <c r="G51" i="24"/>
  <c r="E42" i="24"/>
  <c r="E39" i="24" s="1"/>
  <c r="C120" i="24"/>
  <c r="V161" i="24"/>
  <c r="H149" i="24"/>
  <c r="G149" i="24"/>
  <c r="E146" i="24"/>
  <c r="E165" i="24" s="1"/>
  <c r="F165" i="24"/>
  <c r="E144" i="24"/>
  <c r="F142" i="24"/>
  <c r="F163" i="24"/>
  <c r="AQ163" i="24"/>
  <c r="AQ142" i="24"/>
  <c r="AO163" i="24"/>
  <c r="AO142" i="24"/>
  <c r="AM163" i="24"/>
  <c r="AM161" i="24" s="1"/>
  <c r="AM142" i="24"/>
  <c r="AK163" i="24"/>
  <c r="AK142" i="24"/>
  <c r="AI163" i="24"/>
  <c r="AI142" i="24"/>
  <c r="AG163" i="24"/>
  <c r="AG142" i="24"/>
  <c r="AE163" i="24"/>
  <c r="AE142" i="24"/>
  <c r="AC163" i="24"/>
  <c r="AC142" i="24"/>
  <c r="AA163" i="24"/>
  <c r="AA161" i="24" s="1"/>
  <c r="AA142" i="24"/>
  <c r="Y163" i="24"/>
  <c r="Y142" i="24"/>
  <c r="W163" i="24"/>
  <c r="W142" i="24"/>
  <c r="U163" i="24"/>
  <c r="U142" i="24"/>
  <c r="S163" i="24"/>
  <c r="S142" i="24"/>
  <c r="Z169" i="24"/>
  <c r="Z175" i="24" s="1"/>
  <c r="Z181" i="24" s="1"/>
  <c r="Z161" i="24"/>
  <c r="Z167" i="24" s="1"/>
  <c r="Z173" i="24" s="1"/>
  <c r="Z179" i="24" s="1"/>
  <c r="Z185" i="24" s="1"/>
  <c r="J161" i="24"/>
  <c r="H93" i="24"/>
  <c r="G93" i="24"/>
  <c r="H27" i="24"/>
  <c r="G27" i="24"/>
  <c r="AG164" i="24"/>
  <c r="U164" i="24"/>
  <c r="I164" i="24"/>
  <c r="I161" i="24" s="1"/>
  <c r="H33" i="24"/>
  <c r="G33" i="24"/>
  <c r="T164" i="24"/>
  <c r="T161" i="24" s="1"/>
  <c r="D164" i="24"/>
  <c r="D161" i="24" s="1"/>
  <c r="D14" i="24"/>
  <c r="H14" i="24" s="1"/>
  <c r="U161" i="24" l="1"/>
  <c r="AG161" i="24"/>
  <c r="AI161" i="24"/>
  <c r="AO161" i="24"/>
  <c r="G165" i="24"/>
  <c r="H165" i="24"/>
  <c r="G75" i="24"/>
  <c r="H75" i="24"/>
  <c r="G72" i="24"/>
  <c r="E72" i="24"/>
  <c r="E69" i="24" s="1"/>
  <c r="F69" i="24"/>
  <c r="H72" i="24"/>
  <c r="G21" i="24"/>
  <c r="H21" i="24"/>
  <c r="G163" i="24"/>
  <c r="H163" i="24"/>
  <c r="E163" i="24"/>
  <c r="E142" i="24"/>
  <c r="C117" i="24"/>
  <c r="C164" i="24"/>
  <c r="F120" i="24"/>
  <c r="K117" i="24"/>
  <c r="K164" i="24"/>
  <c r="K161" i="24" s="1"/>
  <c r="M164" i="24"/>
  <c r="M161" i="24" s="1"/>
  <c r="M117" i="24"/>
  <c r="Q117" i="24"/>
  <c r="Q164" i="24"/>
  <c r="Q161" i="24" s="1"/>
  <c r="S164" i="24"/>
  <c r="S161" i="24" s="1"/>
  <c r="S117" i="24"/>
  <c r="W117" i="24"/>
  <c r="W164" i="24"/>
  <c r="W161" i="24" s="1"/>
  <c r="Y164" i="24"/>
  <c r="Y161" i="24" s="1"/>
  <c r="Y117" i="24"/>
  <c r="AC117" i="24"/>
  <c r="AC164" i="24"/>
  <c r="AC161" i="24" s="1"/>
  <c r="AE164" i="24"/>
  <c r="AE161" i="24" s="1"/>
  <c r="AE117" i="24"/>
  <c r="AI117" i="24"/>
  <c r="AI164" i="24"/>
  <c r="AK164" i="24"/>
  <c r="AK161" i="24" s="1"/>
  <c r="AK117" i="24"/>
  <c r="AO117" i="24"/>
  <c r="AO164" i="24"/>
  <c r="AQ117" i="24"/>
  <c r="AQ164" i="24"/>
  <c r="AQ161" i="24" s="1"/>
  <c r="H7" i="24"/>
  <c r="G7" i="24"/>
  <c r="H39" i="24"/>
  <c r="G39" i="24"/>
  <c r="C161" i="24"/>
  <c r="H69" i="24" l="1"/>
  <c r="G69" i="24"/>
  <c r="G120" i="24"/>
  <c r="E120" i="24"/>
  <c r="F117" i="24"/>
  <c r="H120" i="24"/>
  <c r="F164" i="24"/>
  <c r="E117" i="24" l="1"/>
  <c r="E164" i="24"/>
  <c r="E161" i="24" s="1"/>
  <c r="G164" i="24"/>
  <c r="H164" i="24"/>
  <c r="F161" i="24"/>
  <c r="H117" i="24"/>
  <c r="G117" i="24"/>
  <c r="G161" i="24" l="1"/>
  <c r="H161" i="24"/>
</calcChain>
</file>

<file path=xl/sharedStrings.xml><?xml version="1.0" encoding="utf-8"?>
<sst xmlns="http://schemas.openxmlformats.org/spreadsheetml/2006/main" count="258" uniqueCount="89">
  <si>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</si>
  <si>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</si>
  <si>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</si>
  <si>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</si>
  <si>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</si>
  <si>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</si>
  <si>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</si>
  <si>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</si>
  <si>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</si>
  <si>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</si>
  <si>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</si>
  <si>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</si>
  <si>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</si>
  <si>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</si>
  <si>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</si>
  <si>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</si>
  <si>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</si>
  <si>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</si>
  <si>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</si>
  <si>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</si>
  <si>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</si>
  <si>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</si>
  <si>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</si>
  <si>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</si>
  <si>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Ответственный за составление сетевого графика</t>
  </si>
  <si>
    <t>Основные мероприятия  программы</t>
  </si>
  <si>
    <t>План на
 2021 год, тыс.руб.</t>
  </si>
  <si>
    <t>в том числе</t>
  </si>
  <si>
    <t>в т.ч. МБ в части софинансирования</t>
  </si>
  <si>
    <t>бюджет ХМАО – Югры</t>
  </si>
  <si>
    <t>А.Т.Бутаев</t>
  </si>
  <si>
    <t>План на
 2019 год, тыс.руб.</t>
  </si>
  <si>
    <t>Подпрограмма 1. «Автомобильный транспорт»</t>
  </si>
  <si>
    <t>1.1. Организация пассажирских перевозок автомобильным транспортом общего пользования по городским маршрутам (1)</t>
  </si>
  <si>
    <t>всего</t>
  </si>
  <si>
    <t>бюджет Ханты-Мансийского автономного округа – Югры (далее - бюджет ХМАО – Югры)</t>
  </si>
  <si>
    <t>Итого по подпрограмме 1</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</si>
  <si>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</si>
  <si>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(2, 3)</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</si>
  <si>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</si>
  <si>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</si>
  <si>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2.2. Строительство, реконструкция, капитальный ремонт, ремонт сетей наружного освещения автомобильных дорог общего  пользования местного значения (4), из них</t>
  </si>
  <si>
    <t>2.2.1. Строительство сетей наружного освещения участка автомобильной дороги по улице Нефтяников до примыкания к улице Олимпийской</t>
  </si>
  <si>
    <t>2.2.2. Строительство объекта «Сети наружного освещения автомобильных дорог по улице Ноябрьская в городе Когалыме»</t>
  </si>
  <si>
    <t>2.3. Обеспечение функционирования сети автомобильных дорог общего пользования местного значения  (5, 6, 7, 8)</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</si>
  <si>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(5, 6)</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</si>
  <si>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</si>
  <si>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</si>
  <si>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 (7)</t>
  </si>
  <si>
    <t>2.3.3. Приобретение и монтаж информационных табло (8)</t>
  </si>
  <si>
    <t>2.3.4. Установка остановочных павильонов, обустройство подходов и пешеходных переходов к ним (12)</t>
  </si>
  <si>
    <t>Итого по подпрограмме 2</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</si>
  <si>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</si>
  <si>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(9, 10, 11)</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</si>
  <si>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t>
  </si>
  <si>
    <t>Итого по подпрограмме 3</t>
  </si>
  <si>
    <t>бюджет города Когалыма (МБ)</t>
  </si>
  <si>
    <t>Проекты, портфели проектов города Когалыма:</t>
  </si>
  <si>
    <t>в том числе инвестиции в объекты муниципальной собственности</t>
  </si>
  <si>
    <t>Прочие расходы</t>
  </si>
  <si>
    <t>И.А.Цыганкова, тел. 93-790</t>
  </si>
  <si>
    <t>Директор МКУ "УЖКХ города Когалыма"</t>
  </si>
  <si>
    <t>2.2.3. Строительство сетей наружного освещения автомобильной дороги по улице Центральная города Когалыма</t>
  </si>
  <si>
    <r>
      <rPr>
        <b/>
        <sz val="13"/>
        <color theme="1"/>
        <rFont val="Times New Roman"/>
        <family val="1"/>
        <charset val="204"/>
      </rPr>
      <t>МКУ "УЖКХ г.Когалыма":</t>
    </r>
    <r>
      <rPr>
        <sz val="13"/>
        <color theme="1"/>
        <rFont val="Times New Roman"/>
        <family val="1"/>
        <charset val="204"/>
      </rPr>
      <t xml:space="preserve">
С АО "Газпром энергосбыт Тюмень" на 2021 год заключен контракт энергоснабжения для муниципальных нужд (организация освещения светофорных объектов) от 30.12.2020 №ЭС1902000061/21 на сумму 676,0 тыс.руб.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15.01.2021 №0187300013720000450 на общую сумму 22 809,90 тыс.руб. (в т.ч. ТО светофорных объектов 4 927,0 тыс.руб.). Оплата работ по оперативному, техническому обслуживанию и текущему ремонту электрооборудования светофорных объектов города Когалыма производится за фактически выполненные работы с учетом израсходованных материалов на основании счетов-фактур.</t>
    </r>
  </si>
  <si>
    <t>2.3.5. Обустройство и модернизация светофорных объектов</t>
  </si>
  <si>
    <r>
      <rPr>
        <b/>
        <sz val="13"/>
        <color theme="1"/>
        <rFont val="Times New Roman"/>
        <family val="1"/>
        <charset val="204"/>
      </rPr>
      <t>МБУ "КСАТ":</t>
    </r>
    <r>
      <rPr>
        <sz val="13"/>
        <color theme="1"/>
        <rFont val="Times New Roman"/>
        <family val="1"/>
        <charset val="204"/>
      </rPr>
      <t xml:space="preserve">
Неисполнение субсидии по статье арендная плата 0,05 тыс. руб. за пользование имуществом возникло, в связи с тем, что оплата произведена согласно графика платежей </t>
    </r>
  </si>
  <si>
    <t>2.2.4. Строительство сетей наружного освещения автомобильной дороги по улице Авиаторов в городе Когалыме</t>
  </si>
  <si>
    <r>
      <rPr>
        <b/>
        <sz val="13"/>
        <color theme="1"/>
        <rFont val="Times New Roman"/>
        <family val="1"/>
        <charset val="204"/>
      </rPr>
      <t>МКУ "УЖКХ г.Когалыма":</t>
    </r>
    <r>
      <rPr>
        <sz val="13"/>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заключен МК от 20.07.2020 №0187300013720000116 с ООО "АВТОСИТИ" на два года с 01.01.2021 по 31.01.2023 на общую сумму 38 577,697 тыс.руб., в т.ч. с учетом финансирования в текущем году за 11 мес.2021 года (с января по ноябрь) на сумму 17 518,184 тыс.руб.
На выполнение работ, связанных с осуществлением регулярных перевозок пассажиров и багажа автомобильным транспортом на автобусном маршруте №5 города Когалыма заключен МК от 17.03.2021 №0187300013721000020   с ООО "АВТОСИТИ" на два года с 01.01.2021 по 31.01.2023 на общую сумму 2 917,218 тыс.руб., в т.ч. с учетом финансирования в текущем году за 8 мес.2021 года (с апреля по ноябрь) на сумму 1 111,887 тыс.руб.                                                                                                                                                 Неполное освоение бюджетных ассигнований обусловлено оплатой за фактически выполненные перевозки пассажиров и багажа автотранспортом на автобусном маршруте №5 г.Когалыма на основании предоставленных документов.</t>
    </r>
  </si>
  <si>
    <t>3.1.2. Обеспечение бесперебойного функционирования системы фотовидеофиксации</t>
  </si>
  <si>
    <t>Подпрограмма 4. «Повышение уровня транспортной (авиационной) безопасности на объектах транспортной инфраструктуры»</t>
  </si>
  <si>
    <t>4.1. Финансовая поддержка организаций на обеспечение транспортной (авиационной) безопасности</t>
  </si>
  <si>
    <t>Итого по подпрограмме 4</t>
  </si>
  <si>
    <t>Отчет о ходе реализации муниципальной программы «Развитие транспортной системы города Когалыма» по состоянию на 01.09.2021</t>
  </si>
  <si>
    <t>План на 01.09.2021</t>
  </si>
  <si>
    <t>Профинансировано на 01.09.2021</t>
  </si>
  <si>
    <t>Кассовый расход на 01.09.2021</t>
  </si>
  <si>
    <r>
      <rPr>
        <b/>
        <sz val="13"/>
        <color theme="1"/>
        <rFont val="Times New Roman"/>
        <family val="1"/>
        <charset val="204"/>
      </rPr>
      <t>МУ "УКС г.Когалыма":</t>
    </r>
    <r>
      <rPr>
        <sz val="13"/>
        <color theme="1"/>
        <rFont val="Times New Roman"/>
        <family val="1"/>
        <charset val="204"/>
      </rPr>
      <t xml:space="preserve">
На отчетную дату ведется исполнение следующих контрактов:
1. МК от 28.04.2021 №0187300013721000070 на выполнение работ по ремонту автомобильной дороги улица Олимпийская в городе Когалыме. Цена контракта 10 778,67 тыс. руб., срок выполнения работ по 30.07.2021, работы выполнены и оплачены в полном объеме.
2. МК от 06.05.2021 №0187300013721000076 на выполнение работ по ремонту участков автомобильных дорог улиц Ноябрьская, Сургутское шоссе в городе Когалыме, цена контракта - 16 178,09 тыс. руб., сроки выполнения работ - 30.07.2021, работы выполнены и оплачены в полном объеме.
3. МК от 06.05.2021 №0187300013721000090 на выполнение работ по ремонту автомобильной дороги улица Привокзальная и участков автомобильных дорог улиц Фестивальная, проспект Нефтяников в городе Когалыме, цена контракта - 12 313,41 тыс. руб., срок выполнения работ - 30.07.2021, работы выполнены и оплачены в полном объеме.
4. МК от 12.07.2021 №19/2021 на выполнение работ по устройству асфальтобетонного покрытия на участке автомобильной дороги улица Прибалтийская в районе пересечения с улицей Бакинская со стороны административного здания, расположенного по адресу: ул. Бакинская, д.4, цена контракта - 579,11 тыс. руб., сроки выполнения работ - 15.09.2021, работы выполнены, специалистом МУ "УКС г. Когалыма" ведется проверка приемо-сдаточной документации.
5. МК от 12.07.2021 №20/2021 на выполнение работ по устройству асфальтобетонного покрытия на участке автомобильной дороги улица Прибалтийская в районе пересечения с улицей Бакинская со стороны БУ "Когалымский политехнический колледж", цена контракта - 508,41 тыс. руб., сроки выполнения работ - 15.09.2021, работы выполнены, специалистом МУ "УКС г. Когалыма" ведется проверка приемо-сдаточной документации.
6. МК от 12.07.2021 №21/2021 на выполнение работ по ремонту участка автомобильный дороги улица Прибалтийская в районе пересечения с улицей Бакинская, цена контракта - 516,82 тыс. руб., сроки выполнения работ - 15.09.2021, работы выполнены, ведется проверка приемо-сдаточной документации.
7. МК от 17.08.2021 №26/2021 на выполнение работ по ремонту създа автодороги Бакинская к коммерческим зданиям, цена контракта - 409,80 тыс. руб., сроки выполнения работ - 30.09.2021, работы выполнены, специалистом МУ "УКС г. Когалыма", ведется проверка приемо-сдаточной документации.
8. Заключен МК от 23.08.2021 №0187300013721000173 на выполнение работ по ремонту автомобильных дорог города Когалыма, цена контракта - 6 340,00 тыс. руб., сроки выполнения работ - 30.09.2021, ведется выполнение работ.
</t>
    </r>
    <r>
      <rPr>
        <b/>
        <sz val="13"/>
        <color theme="1"/>
        <rFont val="Times New Roman"/>
        <family val="1"/>
        <charset val="204"/>
      </rPr>
      <t>МКУ "УЖКХ г.Когалыма":</t>
    </r>
    <r>
      <rPr>
        <sz val="13"/>
        <color theme="1"/>
        <rFont val="Times New Roman"/>
        <family val="1"/>
        <charset val="204"/>
      </rPr>
      <t xml:space="preserve">
Доведенные плановые ассигнования в сумме 403,4 тыс.руб. предусмотрены на выполнение работ по обустройству искусственных неровностей.</t>
    </r>
  </si>
  <si>
    <r>
      <rPr>
        <b/>
        <sz val="13"/>
        <color theme="1"/>
        <rFont val="Times New Roman"/>
        <family val="1"/>
        <charset val="204"/>
      </rPr>
      <t>МУ "УКС г.Когалыма":</t>
    </r>
    <r>
      <rPr>
        <sz val="13"/>
        <color theme="1"/>
        <rFont val="Times New Roman"/>
        <family val="1"/>
        <charset val="204"/>
      </rPr>
      <t xml:space="preserve">
1. МК №16/2021 от 09.06.2021, цена контракта 284,70 тыс. руб., срок завершения оказания услуг до 16.08.2021, услуги оказаны и оплачены в полном объеме.
2. МК №27/2021 от 25.08.2021, цена контракта 67,60 тыс. руб., срок завершения оказания услуг до 15.10.2021, ведется оказание услуг.
3. Экономия, в размере 36,60 тыс. руб. предсталена к закрытию на заседание Думы города Когалыма 01.09.2021.</t>
    </r>
  </si>
  <si>
    <r>
      <rPr>
        <b/>
        <sz val="13"/>
        <color theme="1"/>
        <rFont val="Times New Roman"/>
        <family val="1"/>
        <charset val="204"/>
      </rPr>
      <t>МУ "УКС г.Когалыма":</t>
    </r>
    <r>
      <rPr>
        <sz val="13"/>
        <color theme="1"/>
        <rFont val="Times New Roman"/>
        <family val="1"/>
        <charset val="204"/>
      </rPr>
      <t xml:space="preserve">
На отчентную дату ведется исполнение муципального контракта от 19.02.2021 №0187300013721000001 на выполнение проектно-изыскательских работ:
- цена контракта 320,32 тыс. руб.;
- срок завершения выполнения работ 30.07.2021;
- работы выполнены и оплачены в полном объеме.</t>
    </r>
  </si>
  <si>
    <r>
      <rPr>
        <b/>
        <sz val="13"/>
        <color theme="1"/>
        <rFont val="Times New Roman"/>
        <family val="1"/>
        <charset val="204"/>
      </rPr>
      <t>МУ "УКС г.Когалыма":</t>
    </r>
    <r>
      <rPr>
        <sz val="13"/>
        <color theme="1"/>
        <rFont val="Times New Roman"/>
        <family val="1"/>
        <charset val="204"/>
      </rPr>
      <t xml:space="preserve">
1. МК от 30.03.2021 №0187300013721000039 на строительство объекта, цена контракта 5 483,55 тыс. руб., срок завершения выполнения работ 30.07.2021, работы выполнены в срок, но не приняты, так как требуется заключение дополнительное соглашение на увеличение цены контракта, которое будет подписано после выделения недостающего объема финансирования на заседании Думы города Когалыма 01.09.2021.
2. МК №24/2021 от 17.08.2021 на изготовление технического плана, цена контракта 34,13 тыс. руб., срок завершения оказания услуг 15.09.2021, ведется оказание услуг.</t>
    </r>
  </si>
  <si>
    <r>
      <rPr>
        <b/>
        <sz val="13"/>
        <color theme="1"/>
        <rFont val="Times New Roman"/>
        <family val="1"/>
        <charset val="204"/>
      </rPr>
      <t>МУ "УКС г.Когалыма":</t>
    </r>
    <r>
      <rPr>
        <sz val="13"/>
        <color theme="1"/>
        <rFont val="Times New Roman"/>
        <family val="1"/>
        <charset val="204"/>
      </rPr>
      <t xml:space="preserve">
1. МК №0187300013721000043 от 06.04.2021 на строительство объекта, цена контракта 11 824,05 тыс. руб., срок завершения выполнения работ 30.09.2021, работы выполнены и оплачены в полном объеме.
2. МК №24/2021 от 17.08.2021 на изготовление технического плана, цена контракта 45,89 тыс. руб., срок завершения оказания услуг 15.09.2021, ведется оказание услуг.
3. экономия, в размере 162,90 тыс. руб. предсталена к закрытию на заседание Думы города Когалыма 01.09.2021.</t>
    </r>
  </si>
  <si>
    <r>
      <rPr>
        <b/>
        <sz val="13"/>
        <color theme="1"/>
        <rFont val="Times New Roman"/>
        <family val="1"/>
        <charset val="204"/>
      </rPr>
      <t>МУ "УКС г.Когалыма":</t>
    </r>
    <r>
      <rPr>
        <sz val="13"/>
        <color theme="1"/>
        <rFont val="Times New Roman"/>
        <family val="1"/>
        <charset val="204"/>
      </rPr>
      <t xml:space="preserve">
1. МК №17 от 30.06.2021 на корректировку проекта, цена контракта 385,90 тыс. руб., срок завершения выполнения работ 30.07.2021, работы выполнены и оплачены в полном объеме.
2. МК №0187300013721000165 от 10.08.2021 на строительство объекта, цена контракта 6 481,78 тыс. руб., срок завершения выполнения работ 31.08.2021, работы выполнены, оплата будет произведена в сентябре.</t>
    </r>
  </si>
  <si>
    <r>
      <rPr>
        <b/>
        <sz val="13"/>
        <color theme="1"/>
        <rFont val="Times New Roman"/>
        <family val="1"/>
        <charset val="204"/>
      </rPr>
      <t>МБУ "КСАТ":</t>
    </r>
    <r>
      <rPr>
        <sz val="13"/>
        <color theme="1"/>
        <rFont val="Times New Roman"/>
        <family val="1"/>
        <charset val="204"/>
      </rPr>
      <t xml:space="preserve">
Отклонение от плана составляет  8 188,66 тыс.руб. в том числе:
1. 2 735,10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946,34 тыс.руб.  -неисполнение субсидии по статье начисления на оплату труда возникло в связи с оплатой страховых взносов в сентябре 2020г.
3. 40,47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710,56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692,44  тыс. руб. - неисполнение субсидии по статье оплата услуг по содержанию имущества возникла в связи с: 1.   . Оплата за  обслуживание компьютерной техники (инженер-программист/ аутсорсинг), произведена согласно выставленных счетов. 2. Оплата за прохождения технического осмотра, будет произведена по факту оказанных услуг
6. 1 518,49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услуг.3 Оплата за услуги по благоустройству  - аутсорсинг (цветники и покос травы), произведена по факту выставленных счетов 
7. 766,46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638,95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согласно выставленных счетов. 2 Оплата счетов за приобретение шин произведена по факту поставки товара.3 Оплата счетов за приобретение материалов для объектов благоустройства, произведена по факту поставки товара, согласно выставленных счетов
9. 67,83 тыс. руб. - неисполнение по статье расходов прочие расходы  оплата налога на имущество произведена согласно декларации.
10. 2,60 тыс.руб.- неисполнение субсидии по статье увеличение стоимости продуктов питания, в связи с оплатой по факту поставки  молока, согласно поданных заявок.
11. 0,02 тыс.руб. -неисполнение субсидии по статье увеличение стоимости мягкого инвентаря, оплата произведена по факту поставки товара, согласно заключенного договора
12.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13. 0,01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14. 9,56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10,83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t>
    </r>
  </si>
  <si>
    <r>
      <rPr>
        <b/>
        <sz val="13"/>
        <color theme="1"/>
        <rFont val="Times New Roman"/>
        <family val="1"/>
        <charset val="204"/>
      </rPr>
      <t>МКУ "УЖКХ г.Когалыма":</t>
    </r>
    <r>
      <rPr>
        <sz val="13"/>
        <color theme="1"/>
        <rFont val="Times New Roman"/>
        <family val="1"/>
        <charset val="204"/>
      </rPr>
      <t xml:space="preserve">
С ПАО "Ростелеком" на 2021 год заключен договор об оказании услуг подвижной связи по обслуживанию сим-карт на остановочных павильонах от 01.01.2021 №1273/1-GSM на сумму 162,00 тыс.руб.
С ИП Кондрахиным А.В. заключен договор от 01.01.2021 №101-21Т на сумму 48,00 тыс.руб.  на оказание услуг по информационно-программному сопровождению электронных указателей расписания движения общественного транспорта. С ООО "Электрон" заключен МК от  14.07.2021 №0187300013721000145 на поставку информационных табло на сумму 1 780,35 тыс.руб.</t>
    </r>
  </si>
  <si>
    <r>
      <rPr>
        <b/>
        <sz val="13"/>
        <color theme="1"/>
        <rFont val="Times New Roman"/>
        <family val="1"/>
        <charset val="204"/>
      </rPr>
      <t>МКУ "УЖКХ г.Когалыма":</t>
    </r>
    <r>
      <rPr>
        <sz val="13"/>
        <color theme="1"/>
        <rFont val="Times New Roman"/>
        <family val="1"/>
        <charset val="204"/>
      </rPr>
      <t xml:space="preserve">
Плановые ассигнования предусмотрены на выполнение работ по установке дорожного знака "Пешеходный переход" и обустройство дополнительного светильника на обустроенном в 2020 году пешеходном переходе по ул.Шмидта. Заключен договор от 09.03.2021 №6 на выполнение работ по установке дорожных знаков "Пешеходный переход" и обустройству дополнительного светильника на пешеходном переходе по ул.Шмидта на сумму 521,154 тыс.руб. Оплата произведена в полном объеме.
</t>
    </r>
    <r>
      <rPr>
        <b/>
        <sz val="13"/>
        <color theme="1"/>
        <rFont val="Times New Roman"/>
        <family val="1"/>
        <charset val="204"/>
      </rPr>
      <t>МБУ "КСАТ":</t>
    </r>
    <r>
      <rPr>
        <sz val="13"/>
        <color theme="1"/>
        <rFont val="Times New Roman"/>
        <family val="1"/>
        <charset val="204"/>
      </rPr>
      <t xml:space="preserve">
заключен контракт на выполнение работ по замене остановочных павильонов с благоустройством прилегающей территории на сумму 19 250,00 тыс.руб. (11 шт.). Неисполнение в размере 5 775,0 тыс. руб. возникло в связи с тем, что предоплата будет произведена  после получения финансирования.</t>
    </r>
  </si>
  <si>
    <r>
      <rPr>
        <b/>
        <sz val="13"/>
        <color theme="1"/>
        <rFont val="Times New Roman"/>
        <family val="1"/>
        <charset val="204"/>
      </rPr>
      <t>МКУ "УЖКХ г.Когалыма":</t>
    </r>
    <r>
      <rPr>
        <sz val="13"/>
        <color theme="1"/>
        <rFont val="Times New Roman"/>
        <family val="1"/>
        <charset val="204"/>
      </rPr>
      <t xml:space="preserve">
Доведенные плановые ассигнования в сумме 4 751,2 тыс.руб. предусмотрены на модернизацию светофорного объекта на пересечнии ул.Ленинградская - пр.Сопочинского - ул.Сибирская - ул.Бакинская. С МУП "Сургутские районные электрические сети" заключен МК №0187300013721000094 от 14.05.2021 на выполнение работ по модернизации светофорного объекта на пересечении улиц в городе Когалыме на сумму 3 800,0 тыс.руб.
С ООО "ГК Организация Дорожного Движения" заключен договор от 09.06.2021 №35 на оказание услуг по разработке проектно-сметной документации по объекту "Модернизация светофорного объекта на пересечении ул.Прибалтийская - ул.Бакинская на территории г.Когалым, ХМАО-Югры" на сумму 150,0 тыс.руб. 
С АО "ЮТЭК-Когалым" заключен договор от 16.06.2021 №34 на выполнение работ по установке транспортных светофоров с дополнительной секцией на перекрестках улиц города Когалыма  на сумму 485,49 тыс.руб.</t>
    </r>
  </si>
  <si>
    <r>
      <rPr>
        <b/>
        <sz val="13"/>
        <color theme="1"/>
        <rFont val="Times New Roman"/>
        <family val="1"/>
        <charset val="204"/>
      </rPr>
      <t>МУ "УКС г.Когалыма":</t>
    </r>
    <r>
      <rPr>
        <sz val="13"/>
        <color theme="1"/>
        <rFont val="Times New Roman"/>
        <family val="1"/>
        <charset val="204"/>
      </rPr>
      <t xml:space="preserve">
1. по подмероприятию "Приобретение и монтаж системы автоматической фотовидеофиксации нарушений правил дорожного движения на участке автомобильной дороги от пересечения проспекта Шмидта - улицы Дружбы Народов до улицы Береговая в городе Когалым" - заключен муципальный контракт №0187300013721000013 от 12.03.2021 на сумму 2 957,79 тыс. руб. Срок завершения выполнения работ 30.07.2021. Работы выполнены, оплачены в полном объеме.
2. по подмероприятию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 Ленинградская и Прибалтийская" - заключен муципальный контракт №0187300013721000022 от 23.03.2021 на сумму 2 096,19 тыс. руб. Срок завершения выполнения работ 30.07.2021. Работы выполнены и оплачены в полном объеме. Экономия в размере 5,60 тыс. руб. предсталена к закрытию на заседании Думы города Когалыма 01.09.2021. Неисполнение сетевого графика, в связи с образованием экономии, в результате того, что часть работ выполнять не потребовалось.
3. по подмероприятю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ул.Прибалтийская и Мира" - заключен муципальный контракт №0187300013721000044 от 13.04.2021 на сумму 1 571,13 тыс. руб. Срок завершения выполнения работ 30.07.2021. Работы выполнены и оплачены в полном объеме.
4. по подмероприятию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 Молодёжная и Ленинградская" - заключен муципальный контракт №0187300013721000040 от 06.04.2021 на сумму 1 964,16 тыс. руб. Срок завершения выполнения работ 30.07.2021. Работы выполнены и оплачены в полном объеме. Экономия в размере 4,80 тыс. руб. предсталена к закрытию на заседании Думы города Когалыма 01.09.2021.</t>
    </r>
  </si>
  <si>
    <r>
      <rPr>
        <b/>
        <sz val="13"/>
        <color theme="1"/>
        <rFont val="Times New Roman"/>
        <family val="1"/>
        <charset val="204"/>
      </rPr>
      <t>МКУ "ЕДДС г. Когалыма"</t>
    </r>
    <r>
      <rPr>
        <sz val="13"/>
        <color theme="1"/>
        <rFont val="Times New Roman"/>
        <family val="1"/>
        <charset val="204"/>
      </rPr>
      <t xml:space="preserve">:
Заключен контракт на оказание услуг связи по передаче данных нового комплекса ПТИК, оплата будет произведена в сентябре 2021 </t>
    </r>
  </si>
  <si>
    <r>
      <rPr>
        <b/>
        <sz val="13"/>
        <color theme="1"/>
        <rFont val="Times New Roman"/>
        <family val="1"/>
        <charset val="204"/>
      </rPr>
      <t>КУМИ Администрации г. Когалыма:</t>
    </r>
    <r>
      <rPr>
        <sz val="13"/>
        <color theme="1"/>
        <rFont val="Times New Roman"/>
        <family val="1"/>
        <charset val="204"/>
      </rPr>
      <t xml:space="preserve">
В рамках мероприятия предусмотрено предоставление субсидии организациям воздушного транспорта на финансовое обеспечение затрат транспортной безопасности на объектах транспортной инфраструктуры.
На основании поступившей заявки, ООО "МАК" предоставлена субсидия в размере 77 000,00 тыс. рублей. 
Исполнение оставшейся части субсидии ожидается в 4 квартале 2021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</si>
</sst>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9">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5" fillId="0" borderId="0"/>
    <xf numFmtId="0" fontId="8" fillId="0" borderId="0"/>
    <xf numFmtId="9" fontId="8" fillId="0" borderId="0" applyFont="0" applyFill="0" applyBorder="0" applyAlignment="0" applyProtection="0"/>
    <xf numFmtId="167" fontId="1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cellStyleXfs>
  <cellXfs count="98">
    <xf numFmtId="0" fontId="0" fillId="0" borderId="0" xfId="0"/>
    <xf numFmtId="0" fontId="10" fillId="0" borderId="0" xfId="17" applyFont="1"/>
    <xf numFmtId="0" fontId="10" fillId="0" borderId="0" xfId="17" applyFont="1" applyAlignment="1">
      <alignment horizontal="center"/>
    </xf>
    <xf numFmtId="0" fontId="10" fillId="0" borderId="1" xfId="17" applyFont="1" applyFill="1" applyBorder="1" applyAlignment="1">
      <alignment horizontal="center" vertical="center" wrapText="1"/>
    </xf>
    <xf numFmtId="0" fontId="13" fillId="4" borderId="1" xfId="17" applyFont="1" applyFill="1" applyBorder="1" applyAlignment="1">
      <alignment horizontal="left" vertical="top" wrapText="1"/>
    </xf>
    <xf numFmtId="4" fontId="10" fillId="4" borderId="1" xfId="17" applyNumberFormat="1" applyFont="1" applyFill="1" applyBorder="1" applyAlignment="1">
      <alignment horizontal="center" vertical="center" wrapText="1"/>
    </xf>
    <xf numFmtId="0" fontId="10" fillId="3" borderId="0" xfId="17" applyFont="1" applyFill="1"/>
    <xf numFmtId="0" fontId="13" fillId="0" borderId="1" xfId="17" applyFont="1" applyFill="1" applyBorder="1" applyAlignment="1">
      <alignment horizontal="left" vertical="top" wrapText="1"/>
    </xf>
    <xf numFmtId="4" fontId="13" fillId="0" borderId="1" xfId="17" applyNumberFormat="1" applyFont="1" applyFill="1" applyBorder="1" applyAlignment="1">
      <alignment horizontal="center" vertical="top" wrapText="1"/>
    </xf>
    <xf numFmtId="0" fontId="10" fillId="0" borderId="1" xfId="17" applyFont="1" applyFill="1" applyBorder="1" applyAlignment="1">
      <alignment horizontal="left" vertical="top" wrapText="1"/>
    </xf>
    <xf numFmtId="168" fontId="10" fillId="0" borderId="1" xfId="17" applyNumberFormat="1" applyFont="1" applyFill="1" applyBorder="1" applyAlignment="1">
      <alignment horizontal="center" vertical="center" wrapText="1"/>
    </xf>
    <xf numFmtId="4" fontId="10" fillId="0" borderId="1" xfId="17" applyNumberFormat="1" applyFont="1" applyFill="1" applyBorder="1" applyAlignment="1">
      <alignment horizontal="center" vertical="center" wrapText="1"/>
    </xf>
    <xf numFmtId="0" fontId="10" fillId="3" borderId="1" xfId="17" applyFont="1" applyFill="1" applyBorder="1"/>
    <xf numFmtId="0" fontId="10" fillId="0" borderId="1" xfId="17" applyFont="1" applyFill="1" applyBorder="1"/>
    <xf numFmtId="0" fontId="10" fillId="0" borderId="1" xfId="17" applyFont="1" applyFill="1" applyBorder="1" applyAlignment="1">
      <alignment horizontal="left" vertical="center" wrapText="1"/>
    </xf>
    <xf numFmtId="4" fontId="10" fillId="3" borderId="1" xfId="17" applyNumberFormat="1" applyFont="1" applyFill="1" applyBorder="1"/>
    <xf numFmtId="4" fontId="10" fillId="0" borderId="1" xfId="17" applyNumberFormat="1" applyFont="1" applyFill="1" applyBorder="1"/>
    <xf numFmtId="0" fontId="12" fillId="0" borderId="1" xfId="17" applyFont="1" applyFill="1" applyBorder="1" applyAlignment="1">
      <alignment horizontal="left" vertical="center" wrapText="1"/>
    </xf>
    <xf numFmtId="168" fontId="12" fillId="0" borderId="1" xfId="17" applyNumberFormat="1" applyFont="1" applyFill="1" applyBorder="1" applyAlignment="1">
      <alignment horizontal="center" vertical="center" wrapText="1"/>
    </xf>
    <xf numFmtId="4" fontId="12" fillId="0" borderId="1" xfId="17" applyNumberFormat="1" applyFont="1" applyFill="1" applyBorder="1" applyAlignment="1">
      <alignment horizontal="center" vertical="center" wrapText="1"/>
    </xf>
    <xf numFmtId="0" fontId="12" fillId="3" borderId="1" xfId="17" applyFont="1" applyFill="1" applyBorder="1"/>
    <xf numFmtId="0" fontId="12" fillId="0" borderId="1" xfId="17" applyFont="1" applyFill="1" applyBorder="1"/>
    <xf numFmtId="0" fontId="12" fillId="3" borderId="0" xfId="17" applyFont="1" applyFill="1"/>
    <xf numFmtId="0" fontId="13" fillId="0" borderId="1" xfId="17" applyFont="1" applyFill="1" applyBorder="1" applyAlignment="1">
      <alignment horizontal="left" vertical="center" wrapText="1"/>
    </xf>
    <xf numFmtId="168" fontId="13" fillId="0" borderId="1" xfId="17" applyNumberFormat="1" applyFont="1" applyFill="1" applyBorder="1" applyAlignment="1">
      <alignment horizontal="center" vertical="center" wrapText="1"/>
    </xf>
    <xf numFmtId="0" fontId="13" fillId="3" borderId="0" xfId="17" applyFont="1" applyFill="1"/>
    <xf numFmtId="0" fontId="13" fillId="4" borderId="1" xfId="17" applyFont="1" applyFill="1" applyBorder="1" applyAlignment="1">
      <alignment horizontal="left" vertical="center" wrapText="1"/>
    </xf>
    <xf numFmtId="0" fontId="10" fillId="3" borderId="1" xfId="17" applyFont="1" applyFill="1" applyBorder="1" applyAlignment="1">
      <alignment horizontal="left" vertical="center" wrapText="1"/>
    </xf>
    <xf numFmtId="4" fontId="10" fillId="3" borderId="1" xfId="17" applyNumberFormat="1" applyFont="1" applyFill="1" applyBorder="1" applyAlignment="1">
      <alignment horizontal="center" vertical="center" wrapText="1"/>
    </xf>
    <xf numFmtId="0" fontId="10" fillId="0" borderId="0" xfId="17" applyFont="1" applyFill="1"/>
    <xf numFmtId="4" fontId="10" fillId="0" borderId="1" xfId="17" applyNumberFormat="1" applyFont="1" applyBorder="1"/>
    <xf numFmtId="4" fontId="10" fillId="0" borderId="1" xfId="17" applyNumberFormat="1" applyFont="1" applyBorder="1" applyAlignment="1">
      <alignment horizontal="center"/>
    </xf>
    <xf numFmtId="4" fontId="10" fillId="0" borderId="1" xfId="17" applyNumberFormat="1" applyFont="1" applyFill="1" applyBorder="1" applyAlignment="1">
      <alignment horizontal="center"/>
    </xf>
    <xf numFmtId="0" fontId="10" fillId="0" borderId="1" xfId="17" applyFont="1" applyFill="1" applyBorder="1" applyAlignment="1">
      <alignment horizontal="center"/>
    </xf>
    <xf numFmtId="0" fontId="13" fillId="2" borderId="1" xfId="17" applyFont="1" applyFill="1" applyBorder="1" applyAlignment="1">
      <alignment horizontal="left" vertical="center" wrapText="1"/>
    </xf>
    <xf numFmtId="4" fontId="10" fillId="2" borderId="1" xfId="17" applyNumberFormat="1" applyFont="1" applyFill="1" applyBorder="1" applyAlignment="1">
      <alignment horizontal="center" vertical="center" wrapText="1"/>
    </xf>
    <xf numFmtId="4" fontId="13" fillId="2" borderId="1" xfId="17" applyNumberFormat="1" applyFont="1" applyFill="1" applyBorder="1" applyAlignment="1">
      <alignment horizontal="center" vertical="center" wrapText="1"/>
    </xf>
    <xf numFmtId="4" fontId="10" fillId="0" borderId="1" xfId="17" applyNumberFormat="1" applyFont="1" applyFill="1" applyBorder="1" applyAlignment="1">
      <alignment horizontal="center" vertical="center"/>
    </xf>
    <xf numFmtId="0" fontId="10" fillId="0" borderId="1" xfId="17" applyFont="1" applyFill="1" applyBorder="1" applyAlignment="1">
      <alignment horizontal="center" vertical="center"/>
    </xf>
    <xf numFmtId="0" fontId="12" fillId="3" borderId="1" xfId="17" applyFont="1" applyFill="1" applyBorder="1" applyAlignment="1">
      <alignment horizontal="center" vertical="center"/>
    </xf>
    <xf numFmtId="0" fontId="12" fillId="0" borderId="1" xfId="17" applyFont="1" applyFill="1" applyBorder="1" applyAlignment="1">
      <alignment horizontal="center" vertical="center"/>
    </xf>
    <xf numFmtId="4" fontId="13" fillId="4" borderId="1" xfId="17" applyNumberFormat="1" applyFont="1" applyFill="1" applyBorder="1" applyAlignment="1">
      <alignment horizontal="center" vertical="center" wrapText="1"/>
    </xf>
    <xf numFmtId="0" fontId="10" fillId="3" borderId="1" xfId="17" applyFont="1" applyFill="1" applyBorder="1" applyAlignment="1">
      <alignment horizontal="center" vertical="center"/>
    </xf>
    <xf numFmtId="4" fontId="10" fillId="3" borderId="1" xfId="17" applyNumberFormat="1" applyFont="1" applyFill="1" applyBorder="1" applyAlignment="1">
      <alignment horizontal="center" vertical="center"/>
    </xf>
    <xf numFmtId="4" fontId="12" fillId="3" borderId="1" xfId="17" applyNumberFormat="1" applyFont="1" applyFill="1" applyBorder="1" applyAlignment="1">
      <alignment horizontal="center" vertical="center"/>
    </xf>
    <xf numFmtId="4" fontId="12" fillId="0" borderId="1" xfId="17" applyNumberFormat="1" applyFont="1" applyFill="1" applyBorder="1" applyAlignment="1">
      <alignment horizontal="center" vertical="center"/>
    </xf>
    <xf numFmtId="0" fontId="10" fillId="3" borderId="1" xfId="17" applyFont="1" applyFill="1" applyBorder="1" applyAlignment="1">
      <alignment horizontal="center"/>
    </xf>
    <xf numFmtId="4" fontId="13" fillId="0" borderId="1" xfId="17" applyNumberFormat="1" applyFont="1" applyFill="1" applyBorder="1" applyAlignment="1">
      <alignment horizontal="center" vertical="center" wrapText="1"/>
    </xf>
    <xf numFmtId="0" fontId="13" fillId="0" borderId="0" xfId="17" applyFont="1"/>
    <xf numFmtId="0" fontId="10" fillId="0" borderId="1" xfId="17" applyFont="1" applyBorder="1"/>
    <xf numFmtId="0" fontId="13" fillId="0" borderId="1" xfId="17" applyFont="1" applyBorder="1"/>
    <xf numFmtId="0" fontId="14" fillId="0" borderId="1" xfId="17" applyFont="1" applyFill="1" applyBorder="1" applyAlignment="1">
      <alignment horizontal="left" vertical="center" wrapText="1"/>
    </xf>
    <xf numFmtId="0" fontId="13" fillId="0" borderId="1" xfId="17" applyFont="1" applyBorder="1" applyAlignment="1">
      <alignment wrapText="1"/>
    </xf>
    <xf numFmtId="0" fontId="10" fillId="0" borderId="0" xfId="17" applyFont="1" applyFill="1" applyBorder="1" applyAlignment="1">
      <alignment horizontal="left" vertical="center" wrapText="1"/>
    </xf>
    <xf numFmtId="0" fontId="13" fillId="0" borderId="1" xfId="17" applyFont="1" applyBorder="1" applyAlignment="1">
      <alignment horizontal="center" wrapText="1"/>
    </xf>
    <xf numFmtId="0" fontId="10" fillId="2" borderId="1" xfId="17" applyFont="1" applyFill="1" applyBorder="1"/>
    <xf numFmtId="0" fontId="12" fillId="2" borderId="1" xfId="17" applyFont="1" applyFill="1" applyBorder="1"/>
    <xf numFmtId="0" fontId="10" fillId="2" borderId="1" xfId="17" applyFont="1" applyFill="1" applyBorder="1" applyAlignment="1">
      <alignment horizontal="center"/>
    </xf>
    <xf numFmtId="0" fontId="10" fillId="2" borderId="1" xfId="17" applyFont="1" applyFill="1" applyBorder="1" applyAlignment="1">
      <alignment horizontal="center" vertical="center"/>
    </xf>
    <xf numFmtId="4" fontId="10" fillId="2" borderId="1" xfId="17" applyNumberFormat="1" applyFont="1" applyFill="1" applyBorder="1" applyAlignment="1">
      <alignment horizontal="center" vertical="center"/>
    </xf>
    <xf numFmtId="4" fontId="12" fillId="2" borderId="1" xfId="17" applyNumberFormat="1" applyFont="1" applyFill="1" applyBorder="1" applyAlignment="1">
      <alignment horizontal="center" vertical="center"/>
    </xf>
    <xf numFmtId="4" fontId="10" fillId="2" borderId="1" xfId="17" applyNumberFormat="1" applyFont="1" applyFill="1" applyBorder="1" applyAlignment="1">
      <alignment horizontal="center"/>
    </xf>
    <xf numFmtId="4" fontId="10" fillId="2" borderId="1" xfId="17" applyNumberFormat="1" applyFont="1" applyFill="1" applyBorder="1"/>
    <xf numFmtId="0" fontId="10" fillId="0" borderId="0" xfId="17" applyFont="1" applyAlignment="1"/>
    <xf numFmtId="0" fontId="10" fillId="0" borderId="8" xfId="17" applyFont="1" applyBorder="1"/>
    <xf numFmtId="168" fontId="10" fillId="3" borderId="1" xfId="17" applyNumberFormat="1" applyFont="1" applyFill="1" applyBorder="1" applyAlignment="1">
      <alignment horizontal="center" vertical="center" wrapText="1"/>
    </xf>
    <xf numFmtId="0" fontId="10" fillId="2" borderId="1" xfId="17" applyFont="1" applyFill="1" applyBorder="1" applyAlignment="1">
      <alignment horizontal="left" vertical="center" wrapText="1"/>
    </xf>
    <xf numFmtId="0" fontId="11" fillId="0" borderId="4" xfId="17" applyFont="1" applyBorder="1" applyAlignment="1">
      <alignment horizontal="center" vertical="center" wrapText="1"/>
    </xf>
    <xf numFmtId="0" fontId="11" fillId="0" borderId="1" xfId="17" applyFont="1" applyBorder="1" applyAlignment="1">
      <alignment horizontal="center" vertical="center" wrapText="1"/>
    </xf>
    <xf numFmtId="0" fontId="10" fillId="2" borderId="4" xfId="17" applyFont="1" applyFill="1" applyBorder="1" applyAlignment="1">
      <alignment horizontal="left" vertical="center"/>
    </xf>
    <xf numFmtId="0" fontId="11" fillId="0" borderId="2" xfId="17" applyFont="1" applyBorder="1" applyAlignment="1">
      <alignment horizontal="center" vertical="center" wrapText="1"/>
    </xf>
    <xf numFmtId="0" fontId="11" fillId="0" borderId="4" xfId="17" applyFont="1" applyBorder="1" applyAlignment="1">
      <alignment horizontal="center" vertical="center" wrapText="1"/>
    </xf>
    <xf numFmtId="0" fontId="10" fillId="0" borderId="5" xfId="17" applyFont="1" applyFill="1" applyBorder="1" applyAlignment="1">
      <alignment horizontal="center" vertical="center" wrapText="1"/>
    </xf>
    <xf numFmtId="0" fontId="10" fillId="0" borderId="6" xfId="17" applyFont="1" applyFill="1" applyBorder="1" applyAlignment="1">
      <alignment horizontal="center" vertical="center" wrapText="1"/>
    </xf>
    <xf numFmtId="0" fontId="10" fillId="0" borderId="7" xfId="17" applyFont="1" applyFill="1" applyBorder="1" applyAlignment="1">
      <alignment horizontal="center" vertical="center" wrapText="1"/>
    </xf>
    <xf numFmtId="165" fontId="6" fillId="0" borderId="1" xfId="17" applyNumberFormat="1" applyFont="1" applyFill="1" applyBorder="1" applyAlignment="1">
      <alignment horizontal="center" vertical="center" wrapText="1"/>
    </xf>
    <xf numFmtId="165" fontId="6" fillId="0" borderId="5" xfId="17" applyNumberFormat="1" applyFont="1" applyFill="1" applyBorder="1" applyAlignment="1">
      <alignment horizontal="center" vertical="center" wrapText="1"/>
    </xf>
    <xf numFmtId="165" fontId="6" fillId="0" borderId="6" xfId="17" applyNumberFormat="1" applyFont="1" applyFill="1" applyBorder="1" applyAlignment="1">
      <alignment horizontal="center" vertical="center" wrapText="1"/>
    </xf>
    <xf numFmtId="165" fontId="6" fillId="0" borderId="7" xfId="17" applyNumberFormat="1" applyFont="1" applyFill="1" applyBorder="1" applyAlignment="1">
      <alignment horizontal="center" vertical="center" wrapText="1"/>
    </xf>
    <xf numFmtId="0" fontId="10" fillId="0" borderId="5" xfId="17" applyFont="1" applyBorder="1" applyAlignment="1">
      <alignment horizontal="center" vertical="top" wrapText="1"/>
    </xf>
    <xf numFmtId="0" fontId="10" fillId="0" borderId="6" xfId="17" applyFont="1" applyBorder="1" applyAlignment="1">
      <alignment horizontal="center" vertical="top" wrapText="1"/>
    </xf>
    <xf numFmtId="0" fontId="10" fillId="0" borderId="7" xfId="17" applyFont="1" applyBorder="1" applyAlignment="1">
      <alignment horizontal="center" vertical="top" wrapText="1"/>
    </xf>
    <xf numFmtId="0" fontId="11" fillId="0" borderId="1" xfId="17" applyFont="1" applyBorder="1" applyAlignment="1">
      <alignment horizontal="center" vertical="center" wrapText="1"/>
    </xf>
    <xf numFmtId="0" fontId="10" fillId="2" borderId="2" xfId="17" applyFont="1" applyFill="1" applyBorder="1" applyAlignment="1">
      <alignment horizontal="left" vertical="center" wrapText="1"/>
    </xf>
    <xf numFmtId="0" fontId="10" fillId="2" borderId="3" xfId="17" applyFont="1" applyFill="1" applyBorder="1" applyAlignment="1">
      <alignment horizontal="left" vertical="center"/>
    </xf>
    <xf numFmtId="0" fontId="10" fillId="2" borderId="4" xfId="17" applyFont="1" applyFill="1" applyBorder="1" applyAlignment="1">
      <alignment horizontal="left" vertical="center"/>
    </xf>
    <xf numFmtId="0" fontId="10" fillId="2" borderId="2" xfId="17" applyFont="1" applyFill="1" applyBorder="1" applyAlignment="1">
      <alignment horizontal="center"/>
    </xf>
    <xf numFmtId="0" fontId="10" fillId="2" borderId="3" xfId="17" applyFont="1" applyFill="1" applyBorder="1" applyAlignment="1">
      <alignment horizontal="center"/>
    </xf>
    <xf numFmtId="0" fontId="10" fillId="2" borderId="4" xfId="17" applyFont="1" applyFill="1" applyBorder="1" applyAlignment="1">
      <alignment horizontal="center"/>
    </xf>
    <xf numFmtId="0" fontId="10" fillId="0" borderId="0" xfId="17" applyFont="1" applyAlignment="1">
      <alignment horizontal="left"/>
    </xf>
    <xf numFmtId="0" fontId="10" fillId="0" borderId="8" xfId="17" applyFont="1" applyBorder="1" applyAlignment="1">
      <alignment horizontal="center"/>
    </xf>
    <xf numFmtId="0" fontId="10" fillId="2" borderId="3" xfId="17" applyFont="1" applyFill="1" applyBorder="1" applyAlignment="1">
      <alignment horizontal="left" vertical="center" wrapText="1"/>
    </xf>
    <xf numFmtId="0" fontId="10" fillId="2" borderId="4" xfId="17" applyFont="1" applyFill="1" applyBorder="1" applyAlignment="1">
      <alignment horizontal="left" vertical="center" wrapText="1"/>
    </xf>
    <xf numFmtId="0" fontId="17" fillId="0" borderId="0" xfId="17" applyFont="1" applyAlignment="1">
      <alignment horizontal="center" vertical="center" wrapText="1"/>
    </xf>
    <xf numFmtId="0" fontId="17" fillId="0" borderId="0" xfId="17" applyFont="1" applyAlignment="1">
      <alignment horizontal="center" vertical="center"/>
    </xf>
    <xf numFmtId="0" fontId="10" fillId="2" borderId="2" xfId="17" applyFont="1" applyFill="1" applyBorder="1" applyAlignment="1">
      <alignment horizontal="left" vertical="top" wrapText="1"/>
    </xf>
    <xf numFmtId="0" fontId="10" fillId="2" borderId="3" xfId="17" applyFont="1" applyFill="1" applyBorder="1" applyAlignment="1">
      <alignment horizontal="left" vertical="top"/>
    </xf>
    <xf numFmtId="0" fontId="10" fillId="2" borderId="4" xfId="17" applyFont="1" applyFill="1" applyBorder="1" applyAlignment="1">
      <alignment horizontal="left" vertical="top"/>
    </xf>
  </cellXfs>
  <cellStyles count="29">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1"/>
  <sheetViews>
    <sheetView tabSelected="1" zoomScale="60" zoomScaleNormal="60" workbookViewId="0">
      <selection activeCell="K130" sqref="K130"/>
    </sheetView>
  </sheetViews>
  <sheetFormatPr defaultColWidth="9.28515625" defaultRowHeight="16.5" x14ac:dyDescent="0.25"/>
  <cols>
    <col min="1" max="1" width="57.7109375" style="1" customWidth="1"/>
    <col min="2" max="2" width="18.5703125" style="1" hidden="1" customWidth="1"/>
    <col min="3" max="3" width="15.28515625" style="1" customWidth="1"/>
    <col min="4" max="4" width="14.28515625" style="1" customWidth="1"/>
    <col min="5" max="5" width="14.42578125" style="1" customWidth="1"/>
    <col min="6" max="6" width="15" style="1" customWidth="1"/>
    <col min="7" max="7" width="13.28515625" style="1" customWidth="1"/>
    <col min="8" max="8" width="15.7109375" style="1" customWidth="1"/>
    <col min="9" max="9" width="13.7109375" style="1" customWidth="1"/>
    <col min="10" max="10" width="11" style="1" hidden="1" customWidth="1"/>
    <col min="11" max="11" width="14.42578125" style="1" customWidth="1"/>
    <col min="12" max="12" width="14.28515625" style="1" customWidth="1"/>
    <col min="13" max="13" width="12.7109375" style="1" hidden="1" customWidth="1"/>
    <col min="14" max="14" width="12.7109375" style="1" customWidth="1"/>
    <col min="15" max="15" width="13.7109375" style="1" customWidth="1"/>
    <col min="16" max="16" width="8.28515625" style="1" hidden="1" customWidth="1"/>
    <col min="17" max="17" width="12.7109375" style="1" customWidth="1"/>
    <col min="18" max="18" width="14.28515625" style="1" customWidth="1"/>
    <col min="19" max="19" width="9.28515625" style="1" hidden="1" customWidth="1"/>
    <col min="20" max="20" width="12.28515625" style="1" customWidth="1"/>
    <col min="21" max="21" width="13.5703125" style="1" customWidth="1"/>
    <col min="22" max="22" width="9.28515625" style="1" hidden="1" customWidth="1"/>
    <col min="23" max="23" width="11.42578125" style="1" customWidth="1"/>
    <col min="24" max="24" width="14" style="1" customWidth="1"/>
    <col min="25" max="25" width="9.28515625" style="1" hidden="1" customWidth="1"/>
    <col min="26" max="26" width="12.5703125" style="1" customWidth="1"/>
    <col min="27" max="27" width="13.28515625" style="1" customWidth="1"/>
    <col min="28" max="28" width="9.28515625" style="1" hidden="1" customWidth="1"/>
    <col min="29" max="29" width="12.5703125" style="1" customWidth="1"/>
    <col min="30" max="30" width="13" style="1" customWidth="1"/>
    <col min="31" max="31" width="9.28515625" style="1" hidden="1" customWidth="1"/>
    <col min="32" max="32" width="12.42578125" style="1" customWidth="1"/>
    <col min="33" max="33" width="14.28515625" style="1" customWidth="1"/>
    <col min="34" max="34" width="9.28515625" style="1" hidden="1" customWidth="1"/>
    <col min="35" max="35" width="12.5703125" style="1" customWidth="1"/>
    <col min="36" max="36" width="13.28515625" style="1" customWidth="1"/>
    <col min="37" max="37" width="9.28515625" style="1" hidden="1" customWidth="1"/>
    <col min="38" max="38" width="11.42578125" style="1" customWidth="1"/>
    <col min="39" max="39" width="13.7109375" style="1" customWidth="1"/>
    <col min="40" max="40" width="9.28515625" style="1" hidden="1" customWidth="1"/>
    <col min="41" max="42" width="14.7109375" style="1" customWidth="1"/>
    <col min="43" max="43" width="15.28515625" style="1" customWidth="1"/>
    <col min="44" max="44" width="169.28515625" style="1" customWidth="1"/>
    <col min="45" max="16384" width="9.28515625" style="1"/>
  </cols>
  <sheetData>
    <row r="1" spans="1:44" ht="30.75" customHeight="1" x14ac:dyDescent="0.25">
      <c r="A1" s="93" t="s">
        <v>72</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row>
    <row r="2" spans="1:44" ht="18.75" customHeight="1" x14ac:dyDescent="0.25">
      <c r="A2" s="2"/>
      <c r="B2" s="2"/>
      <c r="C2" s="2"/>
      <c r="D2" s="2"/>
      <c r="E2" s="2"/>
      <c r="F2" s="2"/>
      <c r="G2" s="2"/>
      <c r="H2" s="2"/>
      <c r="I2" s="2"/>
    </row>
    <row r="3" spans="1:44" ht="63" customHeight="1" x14ac:dyDescent="0.25">
      <c r="A3" s="70" t="s">
        <v>25</v>
      </c>
      <c r="B3" s="70" t="s">
        <v>31</v>
      </c>
      <c r="C3" s="70" t="s">
        <v>26</v>
      </c>
      <c r="D3" s="70" t="s">
        <v>73</v>
      </c>
      <c r="E3" s="70" t="s">
        <v>74</v>
      </c>
      <c r="F3" s="70" t="s">
        <v>75</v>
      </c>
      <c r="G3" s="82" t="s">
        <v>22</v>
      </c>
      <c r="H3" s="82"/>
      <c r="I3" s="76" t="s">
        <v>0</v>
      </c>
      <c r="J3" s="77"/>
      <c r="K3" s="78"/>
      <c r="L3" s="76" t="s">
        <v>1</v>
      </c>
      <c r="M3" s="77"/>
      <c r="N3" s="78"/>
      <c r="O3" s="76" t="s">
        <v>2</v>
      </c>
      <c r="P3" s="77"/>
      <c r="Q3" s="78"/>
      <c r="R3" s="76" t="s">
        <v>3</v>
      </c>
      <c r="S3" s="77"/>
      <c r="T3" s="78"/>
      <c r="U3" s="76" t="s">
        <v>4</v>
      </c>
      <c r="V3" s="77"/>
      <c r="W3" s="78"/>
      <c r="X3" s="76" t="s">
        <v>5</v>
      </c>
      <c r="Y3" s="77"/>
      <c r="Z3" s="78"/>
      <c r="AA3" s="76" t="s">
        <v>6</v>
      </c>
      <c r="AB3" s="77"/>
      <c r="AC3" s="78"/>
      <c r="AD3" s="76" t="s">
        <v>7</v>
      </c>
      <c r="AE3" s="77"/>
      <c r="AF3" s="78"/>
      <c r="AG3" s="76" t="s">
        <v>8</v>
      </c>
      <c r="AH3" s="77"/>
      <c r="AI3" s="78"/>
      <c r="AJ3" s="76" t="s">
        <v>9</v>
      </c>
      <c r="AK3" s="77"/>
      <c r="AL3" s="78"/>
      <c r="AM3" s="76" t="s">
        <v>10</v>
      </c>
      <c r="AN3" s="77"/>
      <c r="AO3" s="78"/>
      <c r="AP3" s="75" t="s">
        <v>11</v>
      </c>
      <c r="AQ3" s="75"/>
      <c r="AR3" s="54" t="s">
        <v>12</v>
      </c>
    </row>
    <row r="4" spans="1:44" ht="53.25" customHeight="1" x14ac:dyDescent="0.25">
      <c r="A4" s="71"/>
      <c r="B4" s="71"/>
      <c r="C4" s="71"/>
      <c r="D4" s="71"/>
      <c r="E4" s="71"/>
      <c r="F4" s="71"/>
      <c r="G4" s="67" t="s">
        <v>20</v>
      </c>
      <c r="H4" s="67" t="s">
        <v>13</v>
      </c>
      <c r="I4" s="3" t="s">
        <v>21</v>
      </c>
      <c r="J4" s="3" t="s">
        <v>14</v>
      </c>
      <c r="K4" s="3" t="s">
        <v>19</v>
      </c>
      <c r="L4" s="3" t="s">
        <v>21</v>
      </c>
      <c r="M4" s="3" t="s">
        <v>14</v>
      </c>
      <c r="N4" s="3" t="s">
        <v>19</v>
      </c>
      <c r="O4" s="3" t="s">
        <v>21</v>
      </c>
      <c r="P4" s="3" t="s">
        <v>14</v>
      </c>
      <c r="Q4" s="3" t="s">
        <v>19</v>
      </c>
      <c r="R4" s="3" t="s">
        <v>21</v>
      </c>
      <c r="S4" s="3" t="s">
        <v>14</v>
      </c>
      <c r="T4" s="3" t="s">
        <v>19</v>
      </c>
      <c r="U4" s="3" t="s">
        <v>21</v>
      </c>
      <c r="V4" s="3" t="s">
        <v>14</v>
      </c>
      <c r="W4" s="3" t="s">
        <v>19</v>
      </c>
      <c r="X4" s="3" t="s">
        <v>21</v>
      </c>
      <c r="Y4" s="3" t="s">
        <v>14</v>
      </c>
      <c r="Z4" s="3" t="s">
        <v>19</v>
      </c>
      <c r="AA4" s="3" t="s">
        <v>21</v>
      </c>
      <c r="AB4" s="3" t="s">
        <v>14</v>
      </c>
      <c r="AC4" s="3" t="s">
        <v>19</v>
      </c>
      <c r="AD4" s="3" t="s">
        <v>21</v>
      </c>
      <c r="AE4" s="3" t="s">
        <v>14</v>
      </c>
      <c r="AF4" s="3" t="s">
        <v>19</v>
      </c>
      <c r="AG4" s="3" t="s">
        <v>21</v>
      </c>
      <c r="AH4" s="3" t="s">
        <v>14</v>
      </c>
      <c r="AI4" s="3" t="s">
        <v>19</v>
      </c>
      <c r="AJ4" s="3" t="s">
        <v>21</v>
      </c>
      <c r="AK4" s="3" t="s">
        <v>14</v>
      </c>
      <c r="AL4" s="3" t="s">
        <v>19</v>
      </c>
      <c r="AM4" s="3" t="s">
        <v>21</v>
      </c>
      <c r="AN4" s="3" t="s">
        <v>14</v>
      </c>
      <c r="AO4" s="3" t="s">
        <v>19</v>
      </c>
      <c r="AP4" s="3" t="s">
        <v>21</v>
      </c>
      <c r="AQ4" s="3" t="s">
        <v>19</v>
      </c>
      <c r="AR4" s="49"/>
    </row>
    <row r="5" spans="1:44" x14ac:dyDescent="0.25">
      <c r="A5" s="68">
        <v>1</v>
      </c>
      <c r="B5" s="68"/>
      <c r="C5" s="68">
        <v>2</v>
      </c>
      <c r="D5" s="68">
        <v>3</v>
      </c>
      <c r="E5" s="68">
        <v>4</v>
      </c>
      <c r="F5" s="68">
        <v>5</v>
      </c>
      <c r="G5" s="68">
        <v>6</v>
      </c>
      <c r="H5" s="68">
        <v>7</v>
      </c>
      <c r="I5" s="3">
        <v>8</v>
      </c>
      <c r="J5" s="3"/>
      <c r="K5" s="3">
        <v>9</v>
      </c>
      <c r="L5" s="3">
        <v>10</v>
      </c>
      <c r="M5" s="3"/>
      <c r="N5" s="3">
        <v>11</v>
      </c>
      <c r="O5" s="3">
        <v>12</v>
      </c>
      <c r="P5" s="3"/>
      <c r="Q5" s="3">
        <v>13</v>
      </c>
      <c r="R5" s="3">
        <v>14</v>
      </c>
      <c r="S5" s="3"/>
      <c r="T5" s="3">
        <v>15</v>
      </c>
      <c r="U5" s="3">
        <v>16</v>
      </c>
      <c r="V5" s="3"/>
      <c r="W5" s="3">
        <v>17</v>
      </c>
      <c r="X5" s="3">
        <v>18</v>
      </c>
      <c r="Y5" s="3"/>
      <c r="Z5" s="3">
        <v>19</v>
      </c>
      <c r="AA5" s="3">
        <v>20</v>
      </c>
      <c r="AB5" s="3"/>
      <c r="AC5" s="3">
        <v>21</v>
      </c>
      <c r="AD5" s="3">
        <v>22</v>
      </c>
      <c r="AE5" s="3"/>
      <c r="AF5" s="3">
        <v>23</v>
      </c>
      <c r="AG5" s="3">
        <v>24</v>
      </c>
      <c r="AH5" s="3"/>
      <c r="AI5" s="3">
        <v>25</v>
      </c>
      <c r="AJ5" s="3">
        <v>26</v>
      </c>
      <c r="AK5" s="3"/>
      <c r="AL5" s="3">
        <v>27</v>
      </c>
      <c r="AM5" s="3">
        <v>28</v>
      </c>
      <c r="AN5" s="3"/>
      <c r="AO5" s="3">
        <v>29</v>
      </c>
      <c r="AP5" s="3">
        <v>30</v>
      </c>
      <c r="AQ5" s="3">
        <v>31</v>
      </c>
      <c r="AR5" s="3">
        <v>32</v>
      </c>
    </row>
    <row r="6" spans="1:44" ht="22.5" customHeight="1" x14ac:dyDescent="0.25">
      <c r="A6" s="79" t="s">
        <v>32</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1"/>
      <c r="AQ6" s="49"/>
      <c r="AR6" s="49"/>
    </row>
    <row r="7" spans="1:44" s="6" customFormat="1" ht="49.5" x14ac:dyDescent="0.25">
      <c r="A7" s="4" t="s">
        <v>33</v>
      </c>
      <c r="B7" s="5">
        <f>B8</f>
        <v>18665</v>
      </c>
      <c r="C7" s="5">
        <f>C8</f>
        <v>21075.4</v>
      </c>
      <c r="D7" s="5">
        <f t="shared" ref="D7:F7" si="0">D8</f>
        <v>13982.14</v>
      </c>
      <c r="E7" s="5">
        <f t="shared" si="0"/>
        <v>13913.01</v>
      </c>
      <c r="F7" s="5">
        <f t="shared" si="0"/>
        <v>13913.01</v>
      </c>
      <c r="G7" s="5">
        <f>F7/C7*100</f>
        <v>66.015401842906897</v>
      </c>
      <c r="H7" s="5">
        <f>F7/D7*100</f>
        <v>99.505583551587961</v>
      </c>
      <c r="I7" s="5">
        <f t="shared" ref="I7:AQ7" si="1">I8</f>
        <v>1893.4</v>
      </c>
      <c r="J7" s="5">
        <f t="shared" si="1"/>
        <v>0</v>
      </c>
      <c r="K7" s="5">
        <f t="shared" si="1"/>
        <v>1893.4</v>
      </c>
      <c r="L7" s="5">
        <f t="shared" si="1"/>
        <v>1765.08</v>
      </c>
      <c r="M7" s="5">
        <f t="shared" si="1"/>
        <v>0</v>
      </c>
      <c r="N7" s="5">
        <f t="shared" si="1"/>
        <v>1752.61</v>
      </c>
      <c r="O7" s="5">
        <f t="shared" si="1"/>
        <v>1593.23</v>
      </c>
      <c r="P7" s="5">
        <f t="shared" si="1"/>
        <v>0</v>
      </c>
      <c r="Q7" s="5">
        <f t="shared" si="1"/>
        <v>1592.81</v>
      </c>
      <c r="R7" s="5">
        <f t="shared" si="1"/>
        <v>1765.08</v>
      </c>
      <c r="S7" s="5">
        <f t="shared" si="1"/>
        <v>0</v>
      </c>
      <c r="T7" s="5">
        <f t="shared" si="1"/>
        <v>1764.34</v>
      </c>
      <c r="U7" s="5">
        <f t="shared" si="1"/>
        <v>1707.58</v>
      </c>
      <c r="V7" s="5">
        <f t="shared" si="1"/>
        <v>0</v>
      </c>
      <c r="W7" s="5">
        <f t="shared" si="1"/>
        <v>1707.29</v>
      </c>
      <c r="X7" s="5">
        <f t="shared" si="1"/>
        <v>1764.08</v>
      </c>
      <c r="Y7" s="5">
        <f t="shared" si="1"/>
        <v>0</v>
      </c>
      <c r="Z7" s="5">
        <f t="shared" si="1"/>
        <v>1764.34</v>
      </c>
      <c r="AA7" s="5">
        <f t="shared" si="1"/>
        <v>1717.48</v>
      </c>
      <c r="AB7" s="5">
        <f t="shared" si="1"/>
        <v>0</v>
      </c>
      <c r="AC7" s="5">
        <f t="shared" si="1"/>
        <v>1711.62</v>
      </c>
      <c r="AD7" s="5">
        <f t="shared" si="1"/>
        <v>1776.21</v>
      </c>
      <c r="AE7" s="5">
        <f t="shared" si="1"/>
        <v>0</v>
      </c>
      <c r="AF7" s="5">
        <f t="shared" si="1"/>
        <v>1726.6</v>
      </c>
      <c r="AG7" s="5">
        <f t="shared" si="1"/>
        <v>1776.2</v>
      </c>
      <c r="AH7" s="5">
        <f t="shared" si="1"/>
        <v>0</v>
      </c>
      <c r="AI7" s="5">
        <f t="shared" si="1"/>
        <v>0</v>
      </c>
      <c r="AJ7" s="5">
        <f t="shared" si="1"/>
        <v>1707.58</v>
      </c>
      <c r="AK7" s="5">
        <f t="shared" si="1"/>
        <v>0</v>
      </c>
      <c r="AL7" s="5">
        <f t="shared" si="1"/>
        <v>0</v>
      </c>
      <c r="AM7" s="5">
        <f t="shared" si="1"/>
        <v>1765.08</v>
      </c>
      <c r="AN7" s="5">
        <f t="shared" si="1"/>
        <v>0</v>
      </c>
      <c r="AO7" s="5">
        <f t="shared" si="1"/>
        <v>0</v>
      </c>
      <c r="AP7" s="5">
        <f t="shared" si="1"/>
        <v>1844.4</v>
      </c>
      <c r="AQ7" s="5">
        <f t="shared" si="1"/>
        <v>0</v>
      </c>
      <c r="AR7" s="83" t="s">
        <v>67</v>
      </c>
    </row>
    <row r="8" spans="1:44" s="6" customFormat="1" x14ac:dyDescent="0.25">
      <c r="A8" s="7" t="s">
        <v>34</v>
      </c>
      <c r="B8" s="8">
        <f>B9+B10+B11+B13</f>
        <v>18665</v>
      </c>
      <c r="C8" s="8">
        <f>C9+C10+C11+C13</f>
        <v>21075.4</v>
      </c>
      <c r="D8" s="8">
        <f t="shared" ref="D8:F8" si="2">D9+D10+D11+D13</f>
        <v>13982.14</v>
      </c>
      <c r="E8" s="8">
        <f t="shared" si="2"/>
        <v>13913.01</v>
      </c>
      <c r="F8" s="8">
        <f t="shared" si="2"/>
        <v>13913.01</v>
      </c>
      <c r="G8" s="8">
        <f>F8/C8*100</f>
        <v>66.015401842906897</v>
      </c>
      <c r="H8" s="8">
        <f>F8/D8*100</f>
        <v>99.505583551587961</v>
      </c>
      <c r="I8" s="8">
        <f>I9+I10+I11+I13</f>
        <v>1893.4</v>
      </c>
      <c r="J8" s="8">
        <f t="shared" ref="J8:AQ8" si="3">J9+J10+J11+J13</f>
        <v>0</v>
      </c>
      <c r="K8" s="8">
        <f t="shared" si="3"/>
        <v>1893.4</v>
      </c>
      <c r="L8" s="8">
        <f t="shared" si="3"/>
        <v>1765.08</v>
      </c>
      <c r="M8" s="8">
        <f t="shared" si="3"/>
        <v>0</v>
      </c>
      <c r="N8" s="8">
        <f t="shared" si="3"/>
        <v>1752.61</v>
      </c>
      <c r="O8" s="8">
        <f t="shared" si="3"/>
        <v>1593.23</v>
      </c>
      <c r="P8" s="8">
        <f t="shared" si="3"/>
        <v>0</v>
      </c>
      <c r="Q8" s="8">
        <f t="shared" si="3"/>
        <v>1592.81</v>
      </c>
      <c r="R8" s="8">
        <f t="shared" si="3"/>
        <v>1765.08</v>
      </c>
      <c r="S8" s="8">
        <f t="shared" si="3"/>
        <v>0</v>
      </c>
      <c r="T8" s="8">
        <f t="shared" si="3"/>
        <v>1764.34</v>
      </c>
      <c r="U8" s="8">
        <f t="shared" si="3"/>
        <v>1707.58</v>
      </c>
      <c r="V8" s="8">
        <f t="shared" si="3"/>
        <v>0</v>
      </c>
      <c r="W8" s="8">
        <f t="shared" si="3"/>
        <v>1707.29</v>
      </c>
      <c r="X8" s="8">
        <f t="shared" si="3"/>
        <v>1764.08</v>
      </c>
      <c r="Y8" s="8">
        <f t="shared" si="3"/>
        <v>0</v>
      </c>
      <c r="Z8" s="8">
        <f t="shared" si="3"/>
        <v>1764.34</v>
      </c>
      <c r="AA8" s="8">
        <f t="shared" si="3"/>
        <v>1717.48</v>
      </c>
      <c r="AB8" s="8">
        <f t="shared" si="3"/>
        <v>0</v>
      </c>
      <c r="AC8" s="8">
        <f t="shared" si="3"/>
        <v>1711.62</v>
      </c>
      <c r="AD8" s="8">
        <f t="shared" si="3"/>
        <v>1776.21</v>
      </c>
      <c r="AE8" s="8">
        <f t="shared" si="3"/>
        <v>0</v>
      </c>
      <c r="AF8" s="8">
        <f t="shared" si="3"/>
        <v>1726.6</v>
      </c>
      <c r="AG8" s="8">
        <f t="shared" si="3"/>
        <v>1776.2</v>
      </c>
      <c r="AH8" s="8">
        <f t="shared" si="3"/>
        <v>0</v>
      </c>
      <c r="AI8" s="8">
        <f t="shared" si="3"/>
        <v>0</v>
      </c>
      <c r="AJ8" s="8">
        <f t="shared" si="3"/>
        <v>1707.58</v>
      </c>
      <c r="AK8" s="8">
        <f t="shared" si="3"/>
        <v>0</v>
      </c>
      <c r="AL8" s="8">
        <f t="shared" si="3"/>
        <v>0</v>
      </c>
      <c r="AM8" s="8">
        <f t="shared" si="3"/>
        <v>1765.08</v>
      </c>
      <c r="AN8" s="8">
        <f t="shared" si="3"/>
        <v>0</v>
      </c>
      <c r="AO8" s="8">
        <f t="shared" si="3"/>
        <v>0</v>
      </c>
      <c r="AP8" s="8">
        <f t="shared" si="3"/>
        <v>1844.4</v>
      </c>
      <c r="AQ8" s="8">
        <f t="shared" si="3"/>
        <v>0</v>
      </c>
      <c r="AR8" s="84"/>
    </row>
    <row r="9" spans="1:44" s="6" customFormat="1" x14ac:dyDescent="0.25">
      <c r="A9" s="9" t="s">
        <v>16</v>
      </c>
      <c r="B9" s="10">
        <v>0</v>
      </c>
      <c r="C9" s="10"/>
      <c r="D9" s="10"/>
      <c r="E9" s="10"/>
      <c r="F9" s="10"/>
      <c r="G9" s="10"/>
      <c r="H9" s="10"/>
      <c r="I9" s="11"/>
      <c r="J9" s="12"/>
      <c r="K9" s="55"/>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55"/>
      <c r="AR9" s="84"/>
    </row>
    <row r="10" spans="1:44" s="6" customFormat="1" ht="33" x14ac:dyDescent="0.25">
      <c r="A10" s="14" t="s">
        <v>35</v>
      </c>
      <c r="B10" s="10">
        <v>0</v>
      </c>
      <c r="C10" s="10"/>
      <c r="D10" s="10"/>
      <c r="E10" s="10"/>
      <c r="F10" s="10"/>
      <c r="G10" s="10"/>
      <c r="H10" s="10"/>
      <c r="I10" s="11"/>
      <c r="J10" s="12"/>
      <c r="K10" s="55"/>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55"/>
      <c r="AR10" s="84"/>
    </row>
    <row r="11" spans="1:44" s="6" customFormat="1" x14ac:dyDescent="0.25">
      <c r="A11" s="14" t="s">
        <v>15</v>
      </c>
      <c r="B11" s="10">
        <v>18665</v>
      </c>
      <c r="C11" s="10">
        <f t="shared" ref="C11" si="4">I11+L11+O11+R11+U11+X11+AA11+AD11+AG11+AJ11+AM11+AP11</f>
        <v>21075.4</v>
      </c>
      <c r="D11" s="10">
        <f>I11+L11+O11+R11+U11+X11+AA11+AD11</f>
        <v>13982.14</v>
      </c>
      <c r="E11" s="10">
        <f t="shared" ref="E11" si="5">F11</f>
        <v>13913.01</v>
      </c>
      <c r="F11" s="10">
        <f>K11+N11+Q11+T11+W11+Z11+AC11+AF11+AI11+AL11+AO11+AQ11</f>
        <v>13913.01</v>
      </c>
      <c r="G11" s="10">
        <f>F11/C11*100</f>
        <v>66.015401842906897</v>
      </c>
      <c r="H11" s="10">
        <f>F11/D11*100</f>
        <v>99.505583551587961</v>
      </c>
      <c r="I11" s="11">
        <v>1893.4</v>
      </c>
      <c r="J11" s="15"/>
      <c r="K11" s="62">
        <v>1893.4</v>
      </c>
      <c r="L11" s="16">
        <v>1765.08</v>
      </c>
      <c r="M11" s="16"/>
      <c r="N11" s="16">
        <v>1752.61</v>
      </c>
      <c r="O11" s="16">
        <v>1593.23</v>
      </c>
      <c r="P11" s="16"/>
      <c r="Q11" s="16">
        <v>1592.81</v>
      </c>
      <c r="R11" s="16">
        <v>1765.08</v>
      </c>
      <c r="S11" s="16"/>
      <c r="T11" s="16">
        <v>1764.34</v>
      </c>
      <c r="U11" s="16">
        <v>1707.58</v>
      </c>
      <c r="V11" s="16"/>
      <c r="W11" s="16">
        <v>1707.29</v>
      </c>
      <c r="X11" s="16">
        <v>1764.08</v>
      </c>
      <c r="Y11" s="16"/>
      <c r="Z11" s="16">
        <v>1764.34</v>
      </c>
      <c r="AA11" s="16">
        <v>1717.48</v>
      </c>
      <c r="AB11" s="16"/>
      <c r="AC11" s="16">
        <v>1711.62</v>
      </c>
      <c r="AD11" s="16">
        <v>1776.21</v>
      </c>
      <c r="AE11" s="16"/>
      <c r="AF11" s="16">
        <v>1726.6</v>
      </c>
      <c r="AG11" s="16">
        <v>1776.2</v>
      </c>
      <c r="AH11" s="16"/>
      <c r="AI11" s="16"/>
      <c r="AJ11" s="16">
        <v>1707.58</v>
      </c>
      <c r="AK11" s="16"/>
      <c r="AL11" s="16"/>
      <c r="AM11" s="16">
        <v>1765.08</v>
      </c>
      <c r="AN11" s="16"/>
      <c r="AO11" s="16"/>
      <c r="AP11" s="16">
        <v>1844.4</v>
      </c>
      <c r="AQ11" s="55"/>
      <c r="AR11" s="84"/>
    </row>
    <row r="12" spans="1:44" s="22" customFormat="1" x14ac:dyDescent="0.25">
      <c r="A12" s="17" t="s">
        <v>28</v>
      </c>
      <c r="B12" s="18"/>
      <c r="C12" s="18"/>
      <c r="D12" s="18"/>
      <c r="E12" s="10"/>
      <c r="F12" s="18"/>
      <c r="G12" s="18"/>
      <c r="H12" s="18"/>
      <c r="I12" s="19"/>
      <c r="J12" s="20"/>
      <c r="K12" s="56"/>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56"/>
      <c r="AR12" s="84"/>
    </row>
    <row r="13" spans="1:44" s="6" customFormat="1" x14ac:dyDescent="0.25">
      <c r="A13" s="14" t="s">
        <v>23</v>
      </c>
      <c r="B13" s="10">
        <v>0</v>
      </c>
      <c r="C13" s="10"/>
      <c r="D13" s="10"/>
      <c r="E13" s="10"/>
      <c r="F13" s="10"/>
      <c r="G13" s="10"/>
      <c r="H13" s="10"/>
      <c r="I13" s="11"/>
      <c r="J13" s="12"/>
      <c r="K13" s="55"/>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55"/>
      <c r="AR13" s="84"/>
    </row>
    <row r="14" spans="1:44" s="25" customFormat="1" x14ac:dyDescent="0.25">
      <c r="A14" s="23" t="s">
        <v>36</v>
      </c>
      <c r="B14" s="24">
        <f t="shared" ref="B14:B19" si="6">B8</f>
        <v>18665</v>
      </c>
      <c r="C14" s="24">
        <f>C15+C16+C17+C19</f>
        <v>21075.4</v>
      </c>
      <c r="D14" s="24">
        <f t="shared" ref="D14:F14" si="7">D15+D16+D17+D19</f>
        <v>13982.14</v>
      </c>
      <c r="E14" s="24">
        <f t="shared" si="7"/>
        <v>13913.01</v>
      </c>
      <c r="F14" s="24">
        <f t="shared" si="7"/>
        <v>13913.01</v>
      </c>
      <c r="G14" s="24">
        <f>F14/C14*100</f>
        <v>66.015401842906897</v>
      </c>
      <c r="H14" s="24">
        <f>F14/D14*100</f>
        <v>99.505583551587961</v>
      </c>
      <c r="I14" s="24">
        <f>I15+I16+I17+I18+I19</f>
        <v>1893.4</v>
      </c>
      <c r="J14" s="24">
        <f t="shared" ref="J14:AQ14" si="8">J15+J16+J17+J18+J19</f>
        <v>0</v>
      </c>
      <c r="K14" s="24">
        <f t="shared" si="8"/>
        <v>1893.4</v>
      </c>
      <c r="L14" s="24">
        <f t="shared" si="8"/>
        <v>1765.08</v>
      </c>
      <c r="M14" s="24">
        <f t="shared" si="8"/>
        <v>0</v>
      </c>
      <c r="N14" s="24">
        <f t="shared" si="8"/>
        <v>1752.61</v>
      </c>
      <c r="O14" s="24">
        <f t="shared" si="8"/>
        <v>1593.23</v>
      </c>
      <c r="P14" s="24">
        <f t="shared" si="8"/>
        <v>0</v>
      </c>
      <c r="Q14" s="24">
        <f t="shared" si="8"/>
        <v>1592.81</v>
      </c>
      <c r="R14" s="24">
        <f t="shared" si="8"/>
        <v>1765.08</v>
      </c>
      <c r="S14" s="24">
        <f t="shared" si="8"/>
        <v>0</v>
      </c>
      <c r="T14" s="24">
        <f t="shared" si="8"/>
        <v>1764.34</v>
      </c>
      <c r="U14" s="24">
        <f t="shared" si="8"/>
        <v>1707.58</v>
      </c>
      <c r="V14" s="24">
        <f t="shared" si="8"/>
        <v>0</v>
      </c>
      <c r="W14" s="24">
        <f t="shared" si="8"/>
        <v>1707.29</v>
      </c>
      <c r="X14" s="24">
        <f t="shared" si="8"/>
        <v>1764.08</v>
      </c>
      <c r="Y14" s="24">
        <f t="shared" si="8"/>
        <v>0</v>
      </c>
      <c r="Z14" s="24">
        <f t="shared" si="8"/>
        <v>1764.34</v>
      </c>
      <c r="AA14" s="24">
        <f t="shared" si="8"/>
        <v>1717.48</v>
      </c>
      <c r="AB14" s="24">
        <f t="shared" si="8"/>
        <v>0</v>
      </c>
      <c r="AC14" s="24">
        <f t="shared" si="8"/>
        <v>1711.62</v>
      </c>
      <c r="AD14" s="24">
        <f t="shared" si="8"/>
        <v>1776.21</v>
      </c>
      <c r="AE14" s="24">
        <f t="shared" si="8"/>
        <v>0</v>
      </c>
      <c r="AF14" s="24">
        <f t="shared" si="8"/>
        <v>1726.6</v>
      </c>
      <c r="AG14" s="24">
        <f t="shared" si="8"/>
        <v>1776.2</v>
      </c>
      <c r="AH14" s="24">
        <f t="shared" si="8"/>
        <v>0</v>
      </c>
      <c r="AI14" s="24">
        <f t="shared" si="8"/>
        <v>0</v>
      </c>
      <c r="AJ14" s="24">
        <f t="shared" si="8"/>
        <v>1707.58</v>
      </c>
      <c r="AK14" s="24">
        <f t="shared" si="8"/>
        <v>0</v>
      </c>
      <c r="AL14" s="24">
        <f t="shared" si="8"/>
        <v>0</v>
      </c>
      <c r="AM14" s="24">
        <f t="shared" si="8"/>
        <v>1765.08</v>
      </c>
      <c r="AN14" s="24">
        <f t="shared" si="8"/>
        <v>0</v>
      </c>
      <c r="AO14" s="24">
        <f t="shared" si="8"/>
        <v>0</v>
      </c>
      <c r="AP14" s="24">
        <f t="shared" si="8"/>
        <v>1844.4</v>
      </c>
      <c r="AQ14" s="24">
        <f t="shared" si="8"/>
        <v>0</v>
      </c>
      <c r="AR14" s="84"/>
    </row>
    <row r="15" spans="1:44" s="6" customFormat="1" x14ac:dyDescent="0.25">
      <c r="A15" s="9" t="s">
        <v>16</v>
      </c>
      <c r="B15" s="10">
        <f t="shared" si="6"/>
        <v>0</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84"/>
    </row>
    <row r="16" spans="1:44" s="6" customFormat="1" x14ac:dyDescent="0.25">
      <c r="A16" s="14" t="s">
        <v>29</v>
      </c>
      <c r="B16" s="10">
        <f t="shared" si="6"/>
        <v>0</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84"/>
    </row>
    <row r="17" spans="1:44" s="6" customFormat="1" x14ac:dyDescent="0.25">
      <c r="A17" s="14" t="s">
        <v>17</v>
      </c>
      <c r="B17" s="10">
        <f t="shared" si="6"/>
        <v>18665</v>
      </c>
      <c r="C17" s="10">
        <f>I17+L17+O17+R17+U17+X17+AA17+AD17+AG17+AJ17+AM17+AP17</f>
        <v>21075.4</v>
      </c>
      <c r="D17" s="10">
        <f>D11</f>
        <v>13982.14</v>
      </c>
      <c r="E17" s="10">
        <f t="shared" ref="E17" si="9">F17</f>
        <v>13913.01</v>
      </c>
      <c r="F17" s="10">
        <f>K17+N17+Q17+T17+W17+Z17+AC17+AF17+AI17+AL17+AO17+AQ17</f>
        <v>13913.01</v>
      </c>
      <c r="G17" s="10">
        <f>F17/C17*100</f>
        <v>66.015401842906897</v>
      </c>
      <c r="H17" s="10">
        <f>F17/D17*100</f>
        <v>99.505583551587961</v>
      </c>
      <c r="I17" s="10">
        <f t="shared" ref="I17" si="10">I11</f>
        <v>1893.4</v>
      </c>
      <c r="J17" s="10"/>
      <c r="K17" s="10">
        <f t="shared" ref="K17:L17" si="11">K11</f>
        <v>1893.4</v>
      </c>
      <c r="L17" s="10">
        <f t="shared" si="11"/>
        <v>1765.08</v>
      </c>
      <c r="M17" s="10"/>
      <c r="N17" s="10">
        <f t="shared" ref="N17:AQ17" si="12">N11</f>
        <v>1752.61</v>
      </c>
      <c r="O17" s="10">
        <f t="shared" si="12"/>
        <v>1593.23</v>
      </c>
      <c r="P17" s="10"/>
      <c r="Q17" s="10">
        <f t="shared" ref="Q17" si="13">Q11</f>
        <v>1592.81</v>
      </c>
      <c r="R17" s="10">
        <f t="shared" si="12"/>
        <v>1765.08</v>
      </c>
      <c r="S17" s="10"/>
      <c r="T17" s="10">
        <f t="shared" ref="T17" si="14">T11</f>
        <v>1764.34</v>
      </c>
      <c r="U17" s="10">
        <f t="shared" si="12"/>
        <v>1707.58</v>
      </c>
      <c r="V17" s="10"/>
      <c r="W17" s="10">
        <f t="shared" ref="W17" si="15">W11</f>
        <v>1707.29</v>
      </c>
      <c r="X17" s="10">
        <f t="shared" si="12"/>
        <v>1764.08</v>
      </c>
      <c r="Y17" s="10"/>
      <c r="Z17" s="10">
        <f t="shared" ref="Z17" si="16">Z11</f>
        <v>1764.34</v>
      </c>
      <c r="AA17" s="10">
        <f t="shared" si="12"/>
        <v>1717.48</v>
      </c>
      <c r="AB17" s="10"/>
      <c r="AC17" s="10">
        <f t="shared" ref="AC17" si="17">AC11</f>
        <v>1711.62</v>
      </c>
      <c r="AD17" s="10">
        <f t="shared" si="12"/>
        <v>1776.21</v>
      </c>
      <c r="AE17" s="10"/>
      <c r="AF17" s="10">
        <f t="shared" ref="AF17" si="18">AF11</f>
        <v>1726.6</v>
      </c>
      <c r="AG17" s="10">
        <f t="shared" si="12"/>
        <v>1776.2</v>
      </c>
      <c r="AH17" s="10"/>
      <c r="AI17" s="10">
        <f t="shared" ref="AI17" si="19">AI11</f>
        <v>0</v>
      </c>
      <c r="AJ17" s="10">
        <f t="shared" si="12"/>
        <v>1707.58</v>
      </c>
      <c r="AK17" s="10"/>
      <c r="AL17" s="10">
        <f t="shared" ref="AL17" si="20">AL11</f>
        <v>0</v>
      </c>
      <c r="AM17" s="10">
        <f t="shared" si="12"/>
        <v>1765.08</v>
      </c>
      <c r="AN17" s="10"/>
      <c r="AO17" s="10">
        <f t="shared" ref="AO17" si="21">AO11</f>
        <v>0</v>
      </c>
      <c r="AP17" s="10">
        <f t="shared" si="12"/>
        <v>1844.4</v>
      </c>
      <c r="AQ17" s="10">
        <f t="shared" si="12"/>
        <v>0</v>
      </c>
      <c r="AR17" s="84"/>
    </row>
    <row r="18" spans="1:44" s="22" customFormat="1" x14ac:dyDescent="0.25">
      <c r="A18" s="17" t="s">
        <v>28</v>
      </c>
      <c r="B18" s="18">
        <f t="shared" si="6"/>
        <v>0</v>
      </c>
      <c r="C18" s="10"/>
      <c r="D18" s="10"/>
      <c r="E18" s="10"/>
      <c r="F18" s="10"/>
      <c r="G18" s="10"/>
      <c r="H18" s="10"/>
      <c r="I18" s="10"/>
      <c r="J18" s="20"/>
      <c r="K18" s="10"/>
      <c r="L18" s="10"/>
      <c r="M18" s="21"/>
      <c r="N18" s="10"/>
      <c r="O18" s="10"/>
      <c r="P18" s="21"/>
      <c r="Q18" s="10"/>
      <c r="R18" s="10"/>
      <c r="S18" s="21"/>
      <c r="T18" s="10"/>
      <c r="U18" s="10"/>
      <c r="V18" s="21"/>
      <c r="W18" s="10"/>
      <c r="X18" s="10"/>
      <c r="Y18" s="21"/>
      <c r="Z18" s="10"/>
      <c r="AA18" s="10"/>
      <c r="AB18" s="21"/>
      <c r="AC18" s="10"/>
      <c r="AD18" s="10"/>
      <c r="AE18" s="21"/>
      <c r="AF18" s="10"/>
      <c r="AG18" s="10"/>
      <c r="AH18" s="21"/>
      <c r="AI18" s="10"/>
      <c r="AJ18" s="10"/>
      <c r="AK18" s="21"/>
      <c r="AL18" s="10"/>
      <c r="AM18" s="10"/>
      <c r="AN18" s="21"/>
      <c r="AO18" s="10"/>
      <c r="AP18" s="10"/>
      <c r="AQ18" s="10"/>
      <c r="AR18" s="84"/>
    </row>
    <row r="19" spans="1:44" s="6" customFormat="1" x14ac:dyDescent="0.25">
      <c r="A19" s="14" t="s">
        <v>23</v>
      </c>
      <c r="B19" s="10">
        <f t="shared" si="6"/>
        <v>0</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85"/>
    </row>
    <row r="20" spans="1:44" ht="21.75" customHeight="1" x14ac:dyDescent="0.25">
      <c r="A20" s="72" t="s">
        <v>37</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4"/>
      <c r="AQ20" s="49"/>
      <c r="AR20" s="55"/>
    </row>
    <row r="21" spans="1:44" s="6" customFormat="1" ht="69" customHeight="1" x14ac:dyDescent="0.25">
      <c r="A21" s="26" t="s">
        <v>38</v>
      </c>
      <c r="B21" s="5">
        <f>B22+B23+B24+B26</f>
        <v>61262.1</v>
      </c>
      <c r="C21" s="5">
        <f>C22+C23+C24+C26</f>
        <v>48013.2</v>
      </c>
      <c r="D21" s="5">
        <f>D22+D23+D24+D26</f>
        <v>39554.869999999995</v>
      </c>
      <c r="E21" s="5">
        <f t="shared" ref="E21:F21" si="22">E22+E23+E24+E26</f>
        <v>39554.869999999995</v>
      </c>
      <c r="F21" s="5">
        <f t="shared" si="22"/>
        <v>39554.869999999995</v>
      </c>
      <c r="G21" s="5">
        <f>F21/C21*100</f>
        <v>82.383323752634681</v>
      </c>
      <c r="H21" s="5">
        <f>F21/D21*100</f>
        <v>100</v>
      </c>
      <c r="I21" s="5">
        <f t="shared" ref="I21:AQ21" si="23">I22+I23+I24+I26</f>
        <v>0</v>
      </c>
      <c r="J21" s="5">
        <f t="shared" si="23"/>
        <v>0</v>
      </c>
      <c r="K21" s="5">
        <f t="shared" si="23"/>
        <v>0</v>
      </c>
      <c r="L21" s="5">
        <f t="shared" si="23"/>
        <v>0</v>
      </c>
      <c r="M21" s="5">
        <f t="shared" si="23"/>
        <v>0</v>
      </c>
      <c r="N21" s="5">
        <f t="shared" si="23"/>
        <v>0</v>
      </c>
      <c r="O21" s="5">
        <f t="shared" si="23"/>
        <v>0</v>
      </c>
      <c r="P21" s="5">
        <f t="shared" si="23"/>
        <v>0</v>
      </c>
      <c r="Q21" s="5">
        <f t="shared" si="23"/>
        <v>0</v>
      </c>
      <c r="R21" s="5">
        <f t="shared" si="23"/>
        <v>0</v>
      </c>
      <c r="S21" s="5">
        <f t="shared" si="23"/>
        <v>0</v>
      </c>
      <c r="T21" s="5">
        <f t="shared" si="23"/>
        <v>0</v>
      </c>
      <c r="U21" s="5">
        <f t="shared" si="23"/>
        <v>0</v>
      </c>
      <c r="V21" s="5">
        <f t="shared" si="23"/>
        <v>0</v>
      </c>
      <c r="W21" s="5">
        <f t="shared" si="23"/>
        <v>0</v>
      </c>
      <c r="X21" s="5">
        <f t="shared" si="23"/>
        <v>0</v>
      </c>
      <c r="Y21" s="5">
        <f t="shared" si="23"/>
        <v>0</v>
      </c>
      <c r="Z21" s="5">
        <f t="shared" si="23"/>
        <v>0</v>
      </c>
      <c r="AA21" s="5">
        <f t="shared" si="23"/>
        <v>0</v>
      </c>
      <c r="AB21" s="5">
        <f t="shared" si="23"/>
        <v>0</v>
      </c>
      <c r="AC21" s="5">
        <f t="shared" si="23"/>
        <v>0</v>
      </c>
      <c r="AD21" s="5">
        <f t="shared" si="23"/>
        <v>39554.869999999995</v>
      </c>
      <c r="AE21" s="5">
        <f t="shared" si="23"/>
        <v>0</v>
      </c>
      <c r="AF21" s="5">
        <f t="shared" si="23"/>
        <v>0</v>
      </c>
      <c r="AG21" s="5">
        <f t="shared" si="23"/>
        <v>2118.33</v>
      </c>
      <c r="AH21" s="5">
        <f t="shared" si="23"/>
        <v>0</v>
      </c>
      <c r="AI21" s="5">
        <f t="shared" si="23"/>
        <v>0</v>
      </c>
      <c r="AJ21" s="5">
        <f t="shared" si="23"/>
        <v>6340</v>
      </c>
      <c r="AK21" s="5">
        <f t="shared" si="23"/>
        <v>0</v>
      </c>
      <c r="AL21" s="5">
        <f t="shared" si="23"/>
        <v>0</v>
      </c>
      <c r="AM21" s="5">
        <f t="shared" si="23"/>
        <v>0</v>
      </c>
      <c r="AN21" s="5">
        <f t="shared" si="23"/>
        <v>0</v>
      </c>
      <c r="AO21" s="5">
        <f t="shared" si="23"/>
        <v>0</v>
      </c>
      <c r="AP21" s="5">
        <f t="shared" si="23"/>
        <v>0</v>
      </c>
      <c r="AQ21" s="5">
        <f t="shared" si="23"/>
        <v>0</v>
      </c>
      <c r="AR21" s="55"/>
    </row>
    <row r="22" spans="1:44" s="6" customFormat="1" x14ac:dyDescent="0.25">
      <c r="A22" s="14" t="s">
        <v>16</v>
      </c>
      <c r="B22" s="11">
        <f>B28+B34+B40</f>
        <v>0</v>
      </c>
      <c r="C22" s="10"/>
      <c r="D22" s="10"/>
      <c r="E22" s="10"/>
      <c r="F22" s="10"/>
      <c r="G22" s="10"/>
      <c r="H22" s="10"/>
      <c r="I22" s="10"/>
      <c r="J22" s="10">
        <f t="shared" ref="J22:AP24" si="24">J28+J34</f>
        <v>0</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55"/>
      <c r="AR22" s="55"/>
    </row>
    <row r="23" spans="1:44" s="6" customFormat="1" x14ac:dyDescent="0.25">
      <c r="A23" s="14" t="s">
        <v>29</v>
      </c>
      <c r="B23" s="11">
        <f>B29+B35+B41</f>
        <v>54252.2</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55"/>
      <c r="AR23" s="55"/>
    </row>
    <row r="24" spans="1:44" s="6" customFormat="1" x14ac:dyDescent="0.25">
      <c r="A24" s="14" t="s">
        <v>15</v>
      </c>
      <c r="B24" s="11">
        <f>B30+B36+B42</f>
        <v>7009.9</v>
      </c>
      <c r="C24" s="10">
        <f>I24+L24+O24+R24+U24+X24+AA24+AD24+AG24+AJ24+AM24+AP24</f>
        <v>48013.2</v>
      </c>
      <c r="D24" s="10">
        <f>D30+D36</f>
        <v>39554.869999999995</v>
      </c>
      <c r="E24" s="10">
        <f t="shared" ref="E24:F24" si="25">E30+E36</f>
        <v>39554.869999999995</v>
      </c>
      <c r="F24" s="10">
        <f t="shared" si="25"/>
        <v>39554.869999999995</v>
      </c>
      <c r="G24" s="10">
        <f>F24/C24*100</f>
        <v>82.383323752634681</v>
      </c>
      <c r="H24" s="10">
        <f>F24/D24*100</f>
        <v>100</v>
      </c>
      <c r="I24" s="10">
        <f t="shared" ref="I24" si="26">I30+I36</f>
        <v>0</v>
      </c>
      <c r="J24" s="10"/>
      <c r="K24" s="10"/>
      <c r="L24" s="10">
        <f t="shared" si="24"/>
        <v>0</v>
      </c>
      <c r="M24" s="10"/>
      <c r="N24" s="10"/>
      <c r="O24" s="10">
        <f t="shared" si="24"/>
        <v>0</v>
      </c>
      <c r="P24" s="10"/>
      <c r="Q24" s="10"/>
      <c r="R24" s="10">
        <f t="shared" si="24"/>
        <v>0</v>
      </c>
      <c r="S24" s="10"/>
      <c r="T24" s="10"/>
      <c r="U24" s="10">
        <f t="shared" si="24"/>
        <v>0</v>
      </c>
      <c r="V24" s="10"/>
      <c r="W24" s="10"/>
      <c r="X24" s="10">
        <f t="shared" si="24"/>
        <v>0</v>
      </c>
      <c r="Y24" s="10"/>
      <c r="Z24" s="10"/>
      <c r="AA24" s="10">
        <f t="shared" si="24"/>
        <v>0</v>
      </c>
      <c r="AB24" s="10"/>
      <c r="AC24" s="10"/>
      <c r="AD24" s="10">
        <f t="shared" si="24"/>
        <v>39554.869999999995</v>
      </c>
      <c r="AE24" s="10"/>
      <c r="AF24" s="10"/>
      <c r="AG24" s="10">
        <f>AG30+AG36</f>
        <v>2118.33</v>
      </c>
      <c r="AH24" s="10"/>
      <c r="AI24" s="10"/>
      <c r="AJ24" s="10">
        <f t="shared" si="24"/>
        <v>6340</v>
      </c>
      <c r="AK24" s="10"/>
      <c r="AL24" s="10"/>
      <c r="AM24" s="10">
        <f t="shared" si="24"/>
        <v>0</v>
      </c>
      <c r="AN24" s="10"/>
      <c r="AO24" s="10"/>
      <c r="AP24" s="10">
        <f t="shared" si="24"/>
        <v>0</v>
      </c>
      <c r="AQ24" s="55"/>
      <c r="AR24" s="55"/>
    </row>
    <row r="25" spans="1:44" s="22" customFormat="1" x14ac:dyDescent="0.25">
      <c r="A25" s="17" t="s">
        <v>28</v>
      </c>
      <c r="B25" s="18"/>
      <c r="C25" s="18"/>
      <c r="D25" s="18"/>
      <c r="E25" s="10"/>
      <c r="F25" s="18"/>
      <c r="G25" s="18"/>
      <c r="H25" s="18"/>
      <c r="I25" s="10"/>
      <c r="J25" s="20"/>
      <c r="K25" s="56"/>
      <c r="L25" s="10"/>
      <c r="M25" s="21"/>
      <c r="N25" s="21"/>
      <c r="O25" s="10"/>
      <c r="P25" s="21"/>
      <c r="Q25" s="21"/>
      <c r="R25" s="10"/>
      <c r="S25" s="21"/>
      <c r="T25" s="21"/>
      <c r="U25" s="10"/>
      <c r="V25" s="21"/>
      <c r="W25" s="21"/>
      <c r="X25" s="10"/>
      <c r="Y25" s="21"/>
      <c r="Z25" s="21"/>
      <c r="AA25" s="10"/>
      <c r="AB25" s="21"/>
      <c r="AC25" s="21"/>
      <c r="AD25" s="10"/>
      <c r="AE25" s="21"/>
      <c r="AF25" s="21"/>
      <c r="AG25" s="10"/>
      <c r="AH25" s="21"/>
      <c r="AI25" s="21"/>
      <c r="AJ25" s="10"/>
      <c r="AK25" s="21"/>
      <c r="AL25" s="21"/>
      <c r="AM25" s="10"/>
      <c r="AN25" s="21"/>
      <c r="AO25" s="21"/>
      <c r="AP25" s="10"/>
      <c r="AQ25" s="56"/>
      <c r="AR25" s="56"/>
    </row>
    <row r="26" spans="1:44" s="6" customFormat="1" x14ac:dyDescent="0.25">
      <c r="A26" s="14" t="s">
        <v>23</v>
      </c>
      <c r="B26" s="11">
        <f>B32+B38+B44</f>
        <v>0</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55"/>
      <c r="AR26" s="55"/>
    </row>
    <row r="27" spans="1:44" s="6" customFormat="1" ht="311.25" customHeight="1" x14ac:dyDescent="0.25">
      <c r="A27" s="27" t="s">
        <v>39</v>
      </c>
      <c r="B27" s="28">
        <f>B28+B29+B30+B32</f>
        <v>60712.799999999996</v>
      </c>
      <c r="C27" s="28">
        <f t="shared" ref="C27:F27" si="27">C28+C29+C30+C32</f>
        <v>47624.299999999996</v>
      </c>
      <c r="D27" s="28">
        <f t="shared" si="27"/>
        <v>39270.17</v>
      </c>
      <c r="E27" s="28">
        <f t="shared" si="27"/>
        <v>39270.17</v>
      </c>
      <c r="F27" s="28">
        <f t="shared" si="27"/>
        <v>39270.17</v>
      </c>
      <c r="G27" s="28">
        <f>F27/C27*100</f>
        <v>82.458261853717545</v>
      </c>
      <c r="H27" s="28">
        <f>F27/D27*100</f>
        <v>100</v>
      </c>
      <c r="I27" s="28">
        <f>I28+I29+I30+I32</f>
        <v>0</v>
      </c>
      <c r="J27" s="28">
        <f t="shared" ref="J27:AQ27" si="28">J28+J29+J30+J32</f>
        <v>0</v>
      </c>
      <c r="K27" s="28">
        <f t="shared" si="28"/>
        <v>0</v>
      </c>
      <c r="L27" s="28">
        <f t="shared" si="28"/>
        <v>0</v>
      </c>
      <c r="M27" s="28">
        <f t="shared" si="28"/>
        <v>0</v>
      </c>
      <c r="N27" s="28">
        <f t="shared" si="28"/>
        <v>0</v>
      </c>
      <c r="O27" s="28">
        <f t="shared" si="28"/>
        <v>0</v>
      </c>
      <c r="P27" s="28">
        <f t="shared" si="28"/>
        <v>0</v>
      </c>
      <c r="Q27" s="28">
        <f t="shared" si="28"/>
        <v>0</v>
      </c>
      <c r="R27" s="28">
        <f t="shared" si="28"/>
        <v>0</v>
      </c>
      <c r="S27" s="28">
        <f t="shared" si="28"/>
        <v>0</v>
      </c>
      <c r="T27" s="28">
        <f t="shared" si="28"/>
        <v>0</v>
      </c>
      <c r="U27" s="28">
        <f t="shared" si="28"/>
        <v>0</v>
      </c>
      <c r="V27" s="28">
        <f t="shared" si="28"/>
        <v>0</v>
      </c>
      <c r="W27" s="28">
        <f t="shared" si="28"/>
        <v>0</v>
      </c>
      <c r="X27" s="28">
        <f t="shared" si="28"/>
        <v>0</v>
      </c>
      <c r="Y27" s="28">
        <f t="shared" si="28"/>
        <v>0</v>
      </c>
      <c r="Z27" s="28">
        <f t="shared" si="28"/>
        <v>0</v>
      </c>
      <c r="AA27" s="28">
        <f t="shared" si="28"/>
        <v>0</v>
      </c>
      <c r="AB27" s="28">
        <f t="shared" si="28"/>
        <v>0</v>
      </c>
      <c r="AC27" s="28">
        <f t="shared" si="28"/>
        <v>0</v>
      </c>
      <c r="AD27" s="28">
        <f t="shared" si="28"/>
        <v>39270.17</v>
      </c>
      <c r="AE27" s="28">
        <f t="shared" si="28"/>
        <v>0</v>
      </c>
      <c r="AF27" s="28">
        <f t="shared" si="28"/>
        <v>39270.17</v>
      </c>
      <c r="AG27" s="28">
        <f t="shared" si="28"/>
        <v>2014.13</v>
      </c>
      <c r="AH27" s="28">
        <f t="shared" si="28"/>
        <v>0</v>
      </c>
      <c r="AI27" s="28">
        <f t="shared" si="28"/>
        <v>0</v>
      </c>
      <c r="AJ27" s="28">
        <f t="shared" si="28"/>
        <v>6340</v>
      </c>
      <c r="AK27" s="28">
        <f t="shared" si="28"/>
        <v>0</v>
      </c>
      <c r="AL27" s="28">
        <f t="shared" si="28"/>
        <v>0</v>
      </c>
      <c r="AM27" s="28">
        <f t="shared" si="28"/>
        <v>0</v>
      </c>
      <c r="AN27" s="28">
        <f t="shared" si="28"/>
        <v>0</v>
      </c>
      <c r="AO27" s="28">
        <f t="shared" si="28"/>
        <v>0</v>
      </c>
      <c r="AP27" s="28">
        <f t="shared" si="28"/>
        <v>0</v>
      </c>
      <c r="AQ27" s="28">
        <f t="shared" si="28"/>
        <v>0</v>
      </c>
      <c r="AR27" s="83" t="s">
        <v>76</v>
      </c>
    </row>
    <row r="28" spans="1:44" s="6" customFormat="1" x14ac:dyDescent="0.25">
      <c r="A28" s="14" t="s">
        <v>16</v>
      </c>
      <c r="B28" s="11">
        <v>0</v>
      </c>
      <c r="C28" s="11"/>
      <c r="D28" s="11"/>
      <c r="E28" s="11"/>
      <c r="F28" s="11"/>
      <c r="G28" s="35"/>
      <c r="H28" s="35"/>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55"/>
      <c r="AR28" s="84"/>
    </row>
    <row r="29" spans="1:44" s="6" customFormat="1" x14ac:dyDescent="0.25">
      <c r="A29" s="14" t="s">
        <v>29</v>
      </c>
      <c r="B29" s="11">
        <v>54252.2</v>
      </c>
      <c r="C29" s="11"/>
      <c r="D29" s="11"/>
      <c r="E29" s="11"/>
      <c r="F29" s="11"/>
      <c r="G29" s="35"/>
      <c r="H29" s="35"/>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55"/>
      <c r="AR29" s="84"/>
    </row>
    <row r="30" spans="1:44" s="6" customFormat="1" x14ac:dyDescent="0.25">
      <c r="A30" s="14" t="s">
        <v>15</v>
      </c>
      <c r="B30" s="11">
        <v>6460.6</v>
      </c>
      <c r="C30" s="11">
        <f>I30+L30+O30+R30+U30+X30+AA30+AD30+AG30+AJ30+AM30+AP30</f>
        <v>47624.299999999996</v>
      </c>
      <c r="D30" s="11">
        <f>I30+L30+O30+R30+U30+X30+AA30+AD30</f>
        <v>39270.17</v>
      </c>
      <c r="E30" s="11">
        <f t="shared" ref="E30" si="29">F30</f>
        <v>39270.17</v>
      </c>
      <c r="F30" s="11">
        <f>K30+N30+Q30+T30+W30+Z30+AC30+AF30+AI30+AL30+AO30+AQ30</f>
        <v>39270.17</v>
      </c>
      <c r="G30" s="35">
        <f>F30/C30*100</f>
        <v>82.458261853717545</v>
      </c>
      <c r="H30" s="35">
        <f t="shared" ref="H30" si="30">F30/D30*100</f>
        <v>100</v>
      </c>
      <c r="I30" s="10"/>
      <c r="J30" s="10"/>
      <c r="K30" s="10"/>
      <c r="L30" s="10"/>
      <c r="M30" s="10"/>
      <c r="N30" s="10"/>
      <c r="O30" s="10"/>
      <c r="P30" s="10"/>
      <c r="Q30" s="10"/>
      <c r="R30" s="10"/>
      <c r="S30" s="10"/>
      <c r="T30" s="10"/>
      <c r="U30" s="10"/>
      <c r="V30" s="10"/>
      <c r="W30" s="10"/>
      <c r="X30" s="10"/>
      <c r="Y30" s="10"/>
      <c r="Z30" s="10"/>
      <c r="AA30" s="10"/>
      <c r="AB30" s="10"/>
      <c r="AC30" s="10"/>
      <c r="AD30" s="10">
        <v>39270.17</v>
      </c>
      <c r="AE30" s="10"/>
      <c r="AF30" s="10">
        <v>39270.17</v>
      </c>
      <c r="AG30" s="10">
        <v>2014.13</v>
      </c>
      <c r="AH30" s="10"/>
      <c r="AI30" s="10"/>
      <c r="AJ30" s="10">
        <v>6340</v>
      </c>
      <c r="AK30" s="10"/>
      <c r="AL30" s="10"/>
      <c r="AM30" s="10"/>
      <c r="AN30" s="10"/>
      <c r="AO30" s="10"/>
      <c r="AP30" s="10"/>
      <c r="AQ30" s="55"/>
      <c r="AR30" s="84"/>
    </row>
    <row r="31" spans="1:44" s="22" customFormat="1" x14ac:dyDescent="0.25">
      <c r="A31" s="17" t="s">
        <v>28</v>
      </c>
      <c r="B31" s="18"/>
      <c r="C31" s="18"/>
      <c r="D31" s="18"/>
      <c r="E31" s="11"/>
      <c r="F31" s="18"/>
      <c r="G31" s="35"/>
      <c r="H31" s="35"/>
      <c r="I31" s="19"/>
      <c r="J31" s="20"/>
      <c r="K31" s="5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56"/>
      <c r="AR31" s="84"/>
    </row>
    <row r="32" spans="1:44" s="6" customFormat="1" x14ac:dyDescent="0.25">
      <c r="A32" s="14" t="s">
        <v>23</v>
      </c>
      <c r="B32" s="11">
        <v>0</v>
      </c>
      <c r="C32" s="11"/>
      <c r="D32" s="11"/>
      <c r="E32" s="11"/>
      <c r="F32" s="11"/>
      <c r="G32" s="35"/>
      <c r="H32" s="35"/>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55"/>
      <c r="AR32" s="85"/>
    </row>
    <row r="33" spans="1:44" s="6" customFormat="1" ht="69.75" customHeight="1" x14ac:dyDescent="0.25">
      <c r="A33" s="27" t="s">
        <v>40</v>
      </c>
      <c r="B33" s="28">
        <f>B34+B35+B36+B38</f>
        <v>160.4</v>
      </c>
      <c r="C33" s="28">
        <f>C34+C35+C36+C38</f>
        <v>388.9</v>
      </c>
      <c r="D33" s="28">
        <f t="shared" ref="D33:E33" si="31">D34+D35+D36+D38</f>
        <v>284.7</v>
      </c>
      <c r="E33" s="28">
        <f t="shared" si="31"/>
        <v>284.7</v>
      </c>
      <c r="F33" s="28">
        <f>F34+F35+F36+F38</f>
        <v>284.7</v>
      </c>
      <c r="G33" s="28">
        <f>F33/C33*100</f>
        <v>73.206479814862433</v>
      </c>
      <c r="H33" s="28">
        <f>F33/D33*100</f>
        <v>100</v>
      </c>
      <c r="I33" s="28">
        <f>I34+I35+I36+I38</f>
        <v>0</v>
      </c>
      <c r="J33" s="28">
        <f t="shared" ref="J33:AQ33" si="32">J34+J35+J36+J38</f>
        <v>66</v>
      </c>
      <c r="K33" s="28">
        <f t="shared" si="32"/>
        <v>0</v>
      </c>
      <c r="L33" s="28">
        <f t="shared" si="32"/>
        <v>0</v>
      </c>
      <c r="M33" s="28">
        <f t="shared" si="32"/>
        <v>0</v>
      </c>
      <c r="N33" s="28">
        <f t="shared" si="32"/>
        <v>0</v>
      </c>
      <c r="O33" s="28">
        <f t="shared" si="32"/>
        <v>0</v>
      </c>
      <c r="P33" s="28">
        <f t="shared" si="32"/>
        <v>0</v>
      </c>
      <c r="Q33" s="28">
        <f t="shared" si="32"/>
        <v>0</v>
      </c>
      <c r="R33" s="28">
        <f t="shared" si="32"/>
        <v>0</v>
      </c>
      <c r="S33" s="28">
        <f t="shared" si="32"/>
        <v>0</v>
      </c>
      <c r="T33" s="28">
        <f t="shared" si="32"/>
        <v>0</v>
      </c>
      <c r="U33" s="28">
        <f t="shared" si="32"/>
        <v>0</v>
      </c>
      <c r="V33" s="28">
        <f t="shared" si="32"/>
        <v>0</v>
      </c>
      <c r="W33" s="28">
        <f t="shared" si="32"/>
        <v>0</v>
      </c>
      <c r="X33" s="28">
        <f t="shared" si="32"/>
        <v>0</v>
      </c>
      <c r="Y33" s="28">
        <f t="shared" si="32"/>
        <v>0</v>
      </c>
      <c r="Z33" s="28">
        <f t="shared" si="32"/>
        <v>0</v>
      </c>
      <c r="AA33" s="28">
        <f t="shared" si="32"/>
        <v>0</v>
      </c>
      <c r="AB33" s="28">
        <f t="shared" si="32"/>
        <v>0</v>
      </c>
      <c r="AC33" s="28">
        <f t="shared" si="32"/>
        <v>0</v>
      </c>
      <c r="AD33" s="28">
        <f t="shared" si="32"/>
        <v>284.7</v>
      </c>
      <c r="AE33" s="28">
        <f t="shared" si="32"/>
        <v>0</v>
      </c>
      <c r="AF33" s="28">
        <f t="shared" si="32"/>
        <v>284.7</v>
      </c>
      <c r="AG33" s="28">
        <f t="shared" si="32"/>
        <v>104.2</v>
      </c>
      <c r="AH33" s="28">
        <f t="shared" si="32"/>
        <v>0</v>
      </c>
      <c r="AI33" s="28">
        <f t="shared" si="32"/>
        <v>0</v>
      </c>
      <c r="AJ33" s="28">
        <f t="shared" si="32"/>
        <v>0</v>
      </c>
      <c r="AK33" s="28">
        <f t="shared" si="32"/>
        <v>0</v>
      </c>
      <c r="AL33" s="28">
        <f t="shared" si="32"/>
        <v>0</v>
      </c>
      <c r="AM33" s="28">
        <f t="shared" si="32"/>
        <v>0</v>
      </c>
      <c r="AN33" s="28">
        <f t="shared" si="32"/>
        <v>0</v>
      </c>
      <c r="AO33" s="28">
        <f t="shared" si="32"/>
        <v>0</v>
      </c>
      <c r="AP33" s="28">
        <f t="shared" si="32"/>
        <v>0</v>
      </c>
      <c r="AQ33" s="28">
        <f t="shared" si="32"/>
        <v>0</v>
      </c>
      <c r="AR33" s="83" t="s">
        <v>77</v>
      </c>
    </row>
    <row r="34" spans="1:44" s="6" customFormat="1" x14ac:dyDescent="0.25">
      <c r="A34" s="14" t="s">
        <v>16</v>
      </c>
      <c r="B34" s="11">
        <v>0</v>
      </c>
      <c r="C34" s="11"/>
      <c r="D34" s="11"/>
      <c r="E34" s="11"/>
      <c r="F34" s="11"/>
      <c r="G34" s="35"/>
      <c r="H34" s="35"/>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55"/>
      <c r="AR34" s="84"/>
    </row>
    <row r="35" spans="1:44" s="6" customFormat="1" x14ac:dyDescent="0.25">
      <c r="A35" s="14" t="s">
        <v>29</v>
      </c>
      <c r="B35" s="11">
        <v>0</v>
      </c>
      <c r="C35" s="11"/>
      <c r="D35" s="11"/>
      <c r="E35" s="11"/>
      <c r="F35" s="11"/>
      <c r="G35" s="35"/>
      <c r="H35" s="35"/>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55"/>
      <c r="AR35" s="84"/>
    </row>
    <row r="36" spans="1:44" s="6" customFormat="1" x14ac:dyDescent="0.25">
      <c r="A36" s="14" t="s">
        <v>15</v>
      </c>
      <c r="B36" s="11">
        <v>160.4</v>
      </c>
      <c r="C36" s="11">
        <f t="shared" ref="C36" si="33">I36+L36+O36+R36+U36+X36+AA36+AD36+AG36+AJ36+AM36+AP36</f>
        <v>388.9</v>
      </c>
      <c r="D36" s="11">
        <f>I36+L36+O36+R36+U36+X36+AA36+AD36</f>
        <v>284.7</v>
      </c>
      <c r="E36" s="11">
        <f t="shared" ref="E36" si="34">F36</f>
        <v>284.7</v>
      </c>
      <c r="F36" s="11">
        <f>K36+N36+Q36+T36+W36+Z36+AC36+AF36+AI36+AL36+AO36+AQ36</f>
        <v>284.7</v>
      </c>
      <c r="G36" s="35">
        <f t="shared" ref="G36" si="35">F36/C36*100</f>
        <v>73.206479814862433</v>
      </c>
      <c r="H36" s="35">
        <f t="shared" ref="H36" si="36">F36/D36*100</f>
        <v>100</v>
      </c>
      <c r="I36" s="10"/>
      <c r="J36" s="10">
        <v>66</v>
      </c>
      <c r="K36" s="10"/>
      <c r="L36" s="10"/>
      <c r="M36" s="10"/>
      <c r="N36" s="10"/>
      <c r="O36" s="10"/>
      <c r="P36" s="10"/>
      <c r="Q36" s="10"/>
      <c r="R36" s="10"/>
      <c r="S36" s="10"/>
      <c r="T36" s="10"/>
      <c r="U36" s="10"/>
      <c r="V36" s="10"/>
      <c r="W36" s="10"/>
      <c r="X36" s="10"/>
      <c r="Y36" s="10"/>
      <c r="Z36" s="10"/>
      <c r="AA36" s="10"/>
      <c r="AB36" s="10"/>
      <c r="AC36" s="10"/>
      <c r="AD36" s="10">
        <v>284.7</v>
      </c>
      <c r="AE36" s="10"/>
      <c r="AF36" s="10">
        <v>284.7</v>
      </c>
      <c r="AG36" s="10">
        <v>104.2</v>
      </c>
      <c r="AH36" s="10"/>
      <c r="AI36" s="10"/>
      <c r="AJ36" s="10"/>
      <c r="AK36" s="10"/>
      <c r="AL36" s="10"/>
      <c r="AM36" s="10"/>
      <c r="AN36" s="10"/>
      <c r="AO36" s="10"/>
      <c r="AP36" s="10"/>
      <c r="AQ36" s="55"/>
      <c r="AR36" s="84"/>
    </row>
    <row r="37" spans="1:44" s="22" customFormat="1" ht="15" customHeight="1" x14ac:dyDescent="0.25">
      <c r="A37" s="17" t="s">
        <v>28</v>
      </c>
      <c r="B37" s="18"/>
      <c r="C37" s="18"/>
      <c r="D37" s="18"/>
      <c r="E37" s="11"/>
      <c r="F37" s="18"/>
      <c r="G37" s="35"/>
      <c r="H37" s="35"/>
      <c r="I37" s="19"/>
      <c r="J37" s="20"/>
      <c r="K37" s="56"/>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56"/>
      <c r="AR37" s="84"/>
    </row>
    <row r="38" spans="1:44" s="6" customFormat="1" x14ac:dyDescent="0.25">
      <c r="A38" s="14" t="s">
        <v>23</v>
      </c>
      <c r="B38" s="11">
        <v>0</v>
      </c>
      <c r="C38" s="11"/>
      <c r="D38" s="11"/>
      <c r="E38" s="11"/>
      <c r="F38" s="11"/>
      <c r="G38" s="35"/>
      <c r="H38" s="35"/>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55"/>
      <c r="AR38" s="85"/>
    </row>
    <row r="39" spans="1:44" s="6" customFormat="1" ht="67.150000000000006" customHeight="1" x14ac:dyDescent="0.25">
      <c r="A39" s="26" t="s">
        <v>41</v>
      </c>
      <c r="B39" s="5">
        <f>B40+B41+B42+B44</f>
        <v>388.9</v>
      </c>
      <c r="C39" s="5">
        <f>C40+C41+C42+C44</f>
        <v>25371.7</v>
      </c>
      <c r="D39" s="5">
        <f t="shared" ref="D39:F39" si="37">D40+D41+D42+D44</f>
        <v>17628.599999999999</v>
      </c>
      <c r="E39" s="5">
        <f t="shared" si="37"/>
        <v>12144.92</v>
      </c>
      <c r="F39" s="5">
        <f t="shared" si="37"/>
        <v>12144.92</v>
      </c>
      <c r="G39" s="5">
        <f>F39/C39*100</f>
        <v>47.867978889865483</v>
      </c>
      <c r="H39" s="5">
        <f>F39/D39*100</f>
        <v>68.893275699715247</v>
      </c>
      <c r="I39" s="5">
        <f t="shared" ref="I39:AQ39" si="38">I40+I41+I42+I44</f>
        <v>0</v>
      </c>
      <c r="J39" s="5">
        <f t="shared" si="38"/>
        <v>0</v>
      </c>
      <c r="K39" s="5">
        <f t="shared" si="38"/>
        <v>0</v>
      </c>
      <c r="L39" s="5">
        <f t="shared" si="38"/>
        <v>0</v>
      </c>
      <c r="M39" s="5">
        <f t="shared" si="38"/>
        <v>0</v>
      </c>
      <c r="N39" s="5">
        <f t="shared" si="38"/>
        <v>0</v>
      </c>
      <c r="O39" s="5">
        <f t="shared" si="38"/>
        <v>0</v>
      </c>
      <c r="P39" s="5">
        <f t="shared" si="38"/>
        <v>0</v>
      </c>
      <c r="Q39" s="5">
        <f t="shared" si="38"/>
        <v>0</v>
      </c>
      <c r="R39" s="5">
        <f t="shared" si="38"/>
        <v>0</v>
      </c>
      <c r="S39" s="5">
        <f t="shared" si="38"/>
        <v>0</v>
      </c>
      <c r="T39" s="5">
        <f t="shared" si="38"/>
        <v>0</v>
      </c>
      <c r="U39" s="5">
        <f t="shared" si="38"/>
        <v>0</v>
      </c>
      <c r="V39" s="5">
        <f t="shared" si="38"/>
        <v>0</v>
      </c>
      <c r="W39" s="5">
        <f t="shared" si="38"/>
        <v>0</v>
      </c>
      <c r="X39" s="5">
        <f t="shared" si="38"/>
        <v>0</v>
      </c>
      <c r="Y39" s="5">
        <f t="shared" si="38"/>
        <v>0</v>
      </c>
      <c r="Z39" s="5">
        <f t="shared" si="38"/>
        <v>0</v>
      </c>
      <c r="AA39" s="5">
        <f t="shared" si="38"/>
        <v>320.39999999999998</v>
      </c>
      <c r="AB39" s="5">
        <f t="shared" si="38"/>
        <v>0</v>
      </c>
      <c r="AC39" s="5">
        <f t="shared" si="38"/>
        <v>0</v>
      </c>
      <c r="AD39" s="5">
        <f t="shared" si="38"/>
        <v>5483.6</v>
      </c>
      <c r="AE39" s="5">
        <f t="shared" si="38"/>
        <v>0</v>
      </c>
      <c r="AF39" s="5">
        <f t="shared" si="38"/>
        <v>0</v>
      </c>
      <c r="AG39" s="5">
        <f t="shared" si="38"/>
        <v>34.130000000000003</v>
      </c>
      <c r="AH39" s="5">
        <f t="shared" si="38"/>
        <v>0</v>
      </c>
      <c r="AI39" s="5">
        <f t="shared" si="38"/>
        <v>0</v>
      </c>
      <c r="AJ39" s="5">
        <f t="shared" si="38"/>
        <v>0</v>
      </c>
      <c r="AK39" s="5">
        <f t="shared" si="38"/>
        <v>0</v>
      </c>
      <c r="AL39" s="5">
        <f t="shared" si="38"/>
        <v>0</v>
      </c>
      <c r="AM39" s="5">
        <f t="shared" si="38"/>
        <v>0</v>
      </c>
      <c r="AN39" s="5">
        <f t="shared" si="38"/>
        <v>0</v>
      </c>
      <c r="AO39" s="5">
        <f t="shared" si="38"/>
        <v>0</v>
      </c>
      <c r="AP39" s="5">
        <f t="shared" si="38"/>
        <v>7.0000000000000007E-2</v>
      </c>
      <c r="AQ39" s="5">
        <f t="shared" si="38"/>
        <v>0</v>
      </c>
      <c r="AR39" s="55"/>
    </row>
    <row r="40" spans="1:44" s="6" customFormat="1" x14ac:dyDescent="0.25">
      <c r="A40" s="14" t="s">
        <v>16</v>
      </c>
      <c r="B40" s="11">
        <v>0</v>
      </c>
      <c r="C40" s="11"/>
      <c r="D40" s="11"/>
      <c r="E40" s="11"/>
      <c r="F40" s="11"/>
      <c r="G40" s="11"/>
      <c r="H40" s="11"/>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55"/>
      <c r="AR40" s="55"/>
    </row>
    <row r="41" spans="1:44" s="6" customFormat="1" x14ac:dyDescent="0.25">
      <c r="A41" s="14" t="s">
        <v>29</v>
      </c>
      <c r="B41" s="11">
        <v>0</v>
      </c>
      <c r="C41" s="11"/>
      <c r="D41" s="11"/>
      <c r="E41" s="11"/>
      <c r="F41" s="11"/>
      <c r="G41" s="11"/>
      <c r="H41" s="11"/>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55"/>
      <c r="AR41" s="55"/>
    </row>
    <row r="42" spans="1:44" s="6" customFormat="1" x14ac:dyDescent="0.25">
      <c r="A42" s="14" t="s">
        <v>15</v>
      </c>
      <c r="B42" s="11">
        <v>388.9</v>
      </c>
      <c r="C42" s="11">
        <f>C48+C54+C60+C66</f>
        <v>25371.7</v>
      </c>
      <c r="D42" s="11">
        <f>D48+D54+D60</f>
        <v>17628.599999999999</v>
      </c>
      <c r="E42" s="11">
        <f t="shared" ref="E42:F42" si="39">E48+E54+E60</f>
        <v>12144.92</v>
      </c>
      <c r="F42" s="11">
        <f t="shared" si="39"/>
        <v>12144.92</v>
      </c>
      <c r="G42" s="11">
        <f>F42/C42*100</f>
        <v>47.867978889865483</v>
      </c>
      <c r="H42" s="11">
        <f>F42/D42*100</f>
        <v>68.893275699715247</v>
      </c>
      <c r="I42" s="10">
        <f t="shared" ref="I42" si="40">I48+I54</f>
        <v>0</v>
      </c>
      <c r="J42" s="10"/>
      <c r="K42" s="10"/>
      <c r="L42" s="10">
        <f t="shared" ref="L42:AP42" si="41">L48+L54</f>
        <v>0</v>
      </c>
      <c r="M42" s="10"/>
      <c r="N42" s="10"/>
      <c r="O42" s="10">
        <f t="shared" si="41"/>
        <v>0</v>
      </c>
      <c r="P42" s="10"/>
      <c r="Q42" s="10"/>
      <c r="R42" s="10">
        <f t="shared" si="41"/>
        <v>0</v>
      </c>
      <c r="S42" s="10"/>
      <c r="T42" s="10"/>
      <c r="U42" s="10">
        <f t="shared" si="41"/>
        <v>0</v>
      </c>
      <c r="V42" s="10"/>
      <c r="W42" s="10"/>
      <c r="X42" s="10">
        <f t="shared" si="41"/>
        <v>0</v>
      </c>
      <c r="Y42" s="10"/>
      <c r="Z42" s="10"/>
      <c r="AA42" s="10">
        <f t="shared" si="41"/>
        <v>320.39999999999998</v>
      </c>
      <c r="AB42" s="10"/>
      <c r="AC42" s="10"/>
      <c r="AD42" s="10">
        <f t="shared" si="41"/>
        <v>5483.6</v>
      </c>
      <c r="AE42" s="10"/>
      <c r="AF42" s="10"/>
      <c r="AG42" s="10">
        <f t="shared" si="41"/>
        <v>34.130000000000003</v>
      </c>
      <c r="AH42" s="10"/>
      <c r="AI42" s="10"/>
      <c r="AJ42" s="10">
        <f t="shared" si="41"/>
        <v>0</v>
      </c>
      <c r="AK42" s="10"/>
      <c r="AL42" s="10"/>
      <c r="AM42" s="10">
        <f t="shared" si="41"/>
        <v>0</v>
      </c>
      <c r="AN42" s="10"/>
      <c r="AO42" s="10"/>
      <c r="AP42" s="10">
        <f t="shared" si="41"/>
        <v>7.0000000000000007E-2</v>
      </c>
      <c r="AQ42" s="55"/>
      <c r="AR42" s="55"/>
    </row>
    <row r="43" spans="1:44" s="22" customFormat="1" x14ac:dyDescent="0.25">
      <c r="A43" s="17" t="s">
        <v>28</v>
      </c>
      <c r="B43" s="18"/>
      <c r="C43" s="18"/>
      <c r="D43" s="18"/>
      <c r="E43" s="18"/>
      <c r="F43" s="18"/>
      <c r="G43" s="18"/>
      <c r="H43" s="18"/>
      <c r="I43" s="10"/>
      <c r="J43" s="20"/>
      <c r="K43" s="56"/>
      <c r="L43" s="10"/>
      <c r="M43" s="21"/>
      <c r="N43" s="21"/>
      <c r="O43" s="10"/>
      <c r="P43" s="21"/>
      <c r="Q43" s="21"/>
      <c r="R43" s="10"/>
      <c r="S43" s="21"/>
      <c r="T43" s="21"/>
      <c r="U43" s="10"/>
      <c r="V43" s="21"/>
      <c r="W43" s="21"/>
      <c r="X43" s="10"/>
      <c r="Y43" s="21"/>
      <c r="Z43" s="21"/>
      <c r="AA43" s="10"/>
      <c r="AB43" s="21"/>
      <c r="AC43" s="21"/>
      <c r="AD43" s="10"/>
      <c r="AE43" s="21"/>
      <c r="AF43" s="21"/>
      <c r="AG43" s="10"/>
      <c r="AH43" s="21"/>
      <c r="AI43" s="21"/>
      <c r="AJ43" s="10"/>
      <c r="AK43" s="21"/>
      <c r="AL43" s="21"/>
      <c r="AM43" s="10"/>
      <c r="AN43" s="21"/>
      <c r="AO43" s="21"/>
      <c r="AP43" s="10"/>
      <c r="AQ43" s="56"/>
      <c r="AR43" s="56"/>
    </row>
    <row r="44" spans="1:44" s="6" customFormat="1" x14ac:dyDescent="0.25">
      <c r="A44" s="14" t="s">
        <v>23</v>
      </c>
      <c r="B44" s="11">
        <v>0</v>
      </c>
      <c r="C44" s="11"/>
      <c r="D44" s="11"/>
      <c r="E44" s="11"/>
      <c r="F44" s="11"/>
      <c r="G44" s="11"/>
      <c r="H44" s="11"/>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55"/>
      <c r="AR44" s="55"/>
    </row>
    <row r="45" spans="1:44" s="6" customFormat="1" ht="57.75" customHeight="1" x14ac:dyDescent="0.25">
      <c r="A45" s="27" t="s">
        <v>42</v>
      </c>
      <c r="B45" s="28">
        <f>B46+B47+B48+B50</f>
        <v>388.9</v>
      </c>
      <c r="C45" s="28">
        <f>C46+C47+C48+C50</f>
        <v>320.39999999999998</v>
      </c>
      <c r="D45" s="28">
        <f>D48</f>
        <v>320.39999999999998</v>
      </c>
      <c r="E45" s="28">
        <f>E48</f>
        <v>320.32</v>
      </c>
      <c r="F45" s="28">
        <f>K45+N45+Q45+T45+W45+Z45+AC45+AF45+AI45+AL45+AO45+AQ45</f>
        <v>320.32</v>
      </c>
      <c r="G45" s="28">
        <f>F45/C45*100</f>
        <v>99.975031210986273</v>
      </c>
      <c r="H45" s="28">
        <f>F45/D45*100</f>
        <v>99.975031210986273</v>
      </c>
      <c r="I45" s="28">
        <f>I46+I47+I48+I50</f>
        <v>0</v>
      </c>
      <c r="J45" s="28">
        <f t="shared" ref="J45:AQ45" si="42">J46+J47+J48+J50</f>
        <v>0</v>
      </c>
      <c r="K45" s="28">
        <f t="shared" si="42"/>
        <v>0</v>
      </c>
      <c r="L45" s="28">
        <f t="shared" si="42"/>
        <v>0</v>
      </c>
      <c r="M45" s="28">
        <f t="shared" si="42"/>
        <v>0</v>
      </c>
      <c r="N45" s="28">
        <f t="shared" si="42"/>
        <v>0</v>
      </c>
      <c r="O45" s="28">
        <f t="shared" si="42"/>
        <v>0</v>
      </c>
      <c r="P45" s="28">
        <f t="shared" si="42"/>
        <v>0</v>
      </c>
      <c r="Q45" s="28">
        <f t="shared" si="42"/>
        <v>0</v>
      </c>
      <c r="R45" s="28">
        <f t="shared" si="42"/>
        <v>0</v>
      </c>
      <c r="S45" s="28">
        <f t="shared" si="42"/>
        <v>0</v>
      </c>
      <c r="T45" s="28">
        <f t="shared" si="42"/>
        <v>0</v>
      </c>
      <c r="U45" s="28">
        <f t="shared" si="42"/>
        <v>0</v>
      </c>
      <c r="V45" s="28">
        <f t="shared" si="42"/>
        <v>0</v>
      </c>
      <c r="W45" s="28">
        <f t="shared" si="42"/>
        <v>0</v>
      </c>
      <c r="X45" s="28">
        <f t="shared" si="42"/>
        <v>0</v>
      </c>
      <c r="Y45" s="28">
        <f t="shared" si="42"/>
        <v>0</v>
      </c>
      <c r="Z45" s="28">
        <f t="shared" si="42"/>
        <v>0</v>
      </c>
      <c r="AA45" s="28">
        <f t="shared" si="42"/>
        <v>320.39999999999998</v>
      </c>
      <c r="AB45" s="28">
        <f t="shared" si="42"/>
        <v>0</v>
      </c>
      <c r="AC45" s="28">
        <f t="shared" si="42"/>
        <v>0</v>
      </c>
      <c r="AD45" s="28">
        <f t="shared" si="42"/>
        <v>0</v>
      </c>
      <c r="AE45" s="28">
        <f t="shared" si="42"/>
        <v>0</v>
      </c>
      <c r="AF45" s="28">
        <f t="shared" si="42"/>
        <v>320.32</v>
      </c>
      <c r="AG45" s="28">
        <f t="shared" si="42"/>
        <v>0</v>
      </c>
      <c r="AH45" s="28">
        <f t="shared" si="42"/>
        <v>0</v>
      </c>
      <c r="AI45" s="28">
        <f t="shared" si="42"/>
        <v>0</v>
      </c>
      <c r="AJ45" s="28">
        <f t="shared" si="42"/>
        <v>0</v>
      </c>
      <c r="AK45" s="28">
        <f t="shared" si="42"/>
        <v>0</v>
      </c>
      <c r="AL45" s="28">
        <f t="shared" si="42"/>
        <v>0</v>
      </c>
      <c r="AM45" s="28">
        <f t="shared" si="42"/>
        <v>0</v>
      </c>
      <c r="AN45" s="28">
        <f t="shared" si="42"/>
        <v>0</v>
      </c>
      <c r="AO45" s="28">
        <f t="shared" si="42"/>
        <v>0</v>
      </c>
      <c r="AP45" s="28">
        <f t="shared" si="42"/>
        <v>0</v>
      </c>
      <c r="AQ45" s="28">
        <f t="shared" si="42"/>
        <v>0</v>
      </c>
      <c r="AR45" s="83" t="s">
        <v>78</v>
      </c>
    </row>
    <row r="46" spans="1:44" s="6" customFormat="1" x14ac:dyDescent="0.25">
      <c r="A46" s="14" t="s">
        <v>16</v>
      </c>
      <c r="B46" s="11">
        <v>0</v>
      </c>
      <c r="C46" s="11"/>
      <c r="D46" s="11"/>
      <c r="E46" s="11"/>
      <c r="F46" s="11"/>
      <c r="G46" s="11"/>
      <c r="H46" s="11"/>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55"/>
      <c r="AR46" s="84"/>
    </row>
    <row r="47" spans="1:44" s="6" customFormat="1" x14ac:dyDescent="0.25">
      <c r="A47" s="14" t="s">
        <v>29</v>
      </c>
      <c r="B47" s="11">
        <v>0</v>
      </c>
      <c r="C47" s="11"/>
      <c r="D47" s="11"/>
      <c r="E47" s="11"/>
      <c r="F47" s="11"/>
      <c r="G47" s="11"/>
      <c r="H47" s="11"/>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55"/>
      <c r="AR47" s="84"/>
    </row>
    <row r="48" spans="1:44" s="6" customFormat="1" x14ac:dyDescent="0.25">
      <c r="A48" s="14" t="s">
        <v>15</v>
      </c>
      <c r="B48" s="11">
        <v>388.9</v>
      </c>
      <c r="C48" s="11">
        <f t="shared" ref="C48" si="43">I48+L48+O48+R48+U48+X48+AA48+AD48+AG48+AJ48+AM48+AP48</f>
        <v>320.39999999999998</v>
      </c>
      <c r="D48" s="11">
        <f>I48+L48+O48+R48+U48+X48+AA48+AD48</f>
        <v>320.39999999999998</v>
      </c>
      <c r="E48" s="11">
        <f>F48</f>
        <v>320.32</v>
      </c>
      <c r="F48" s="11">
        <f>K48+N48+Q48+T48+W48+Z48+AC48+AF48+AI48+AL48+AO48+AQ48</f>
        <v>320.32</v>
      </c>
      <c r="G48" s="11"/>
      <c r="H48" s="11"/>
      <c r="I48" s="10"/>
      <c r="J48" s="10"/>
      <c r="K48" s="10"/>
      <c r="L48" s="10"/>
      <c r="M48" s="10"/>
      <c r="N48" s="10"/>
      <c r="O48" s="10"/>
      <c r="P48" s="10"/>
      <c r="Q48" s="10"/>
      <c r="R48" s="10"/>
      <c r="S48" s="10"/>
      <c r="T48" s="10"/>
      <c r="U48" s="10"/>
      <c r="V48" s="10"/>
      <c r="W48" s="10"/>
      <c r="X48" s="10"/>
      <c r="Y48" s="10"/>
      <c r="Z48" s="10"/>
      <c r="AA48" s="10">
        <v>320.39999999999998</v>
      </c>
      <c r="AB48" s="10"/>
      <c r="AC48" s="10"/>
      <c r="AD48" s="10"/>
      <c r="AE48" s="10"/>
      <c r="AF48" s="10">
        <v>320.32</v>
      </c>
      <c r="AG48" s="10"/>
      <c r="AH48" s="10"/>
      <c r="AI48" s="10"/>
      <c r="AJ48" s="10"/>
      <c r="AK48" s="10"/>
      <c r="AL48" s="10"/>
      <c r="AM48" s="10"/>
      <c r="AN48" s="10"/>
      <c r="AO48" s="10"/>
      <c r="AP48" s="10"/>
      <c r="AQ48" s="55"/>
      <c r="AR48" s="84"/>
    </row>
    <row r="49" spans="1:44" s="22" customFormat="1" ht="15" x14ac:dyDescent="0.25">
      <c r="A49" s="17" t="s">
        <v>28</v>
      </c>
      <c r="B49" s="18"/>
      <c r="C49" s="18"/>
      <c r="D49" s="18"/>
      <c r="E49" s="18"/>
      <c r="F49" s="18"/>
      <c r="G49" s="18"/>
      <c r="H49" s="18"/>
      <c r="I49" s="19"/>
      <c r="J49" s="20"/>
      <c r="K49" s="56"/>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56"/>
      <c r="AR49" s="84"/>
    </row>
    <row r="50" spans="1:44" s="6" customFormat="1" x14ac:dyDescent="0.25">
      <c r="A50" s="14" t="s">
        <v>23</v>
      </c>
      <c r="B50" s="11">
        <v>0</v>
      </c>
      <c r="C50" s="11"/>
      <c r="D50" s="11"/>
      <c r="E50" s="11"/>
      <c r="F50" s="11"/>
      <c r="G50" s="11"/>
      <c r="H50" s="11"/>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55"/>
      <c r="AR50" s="85"/>
    </row>
    <row r="51" spans="1:44" s="6" customFormat="1" ht="67.150000000000006" customHeight="1" x14ac:dyDescent="0.25">
      <c r="A51" s="27" t="s">
        <v>43</v>
      </c>
      <c r="B51" s="28">
        <f>B52+B53+B54+B56</f>
        <v>388.9</v>
      </c>
      <c r="C51" s="28">
        <f>C52+C53+C54+C56</f>
        <v>5517.8</v>
      </c>
      <c r="D51" s="28">
        <f t="shared" ref="D51:F51" si="44">D52+D53+D54+D56</f>
        <v>5483.6</v>
      </c>
      <c r="E51" s="28">
        <f t="shared" si="44"/>
        <v>0</v>
      </c>
      <c r="F51" s="28">
        <f t="shared" si="44"/>
        <v>0</v>
      </c>
      <c r="G51" s="28">
        <f>F51/C51*100</f>
        <v>0</v>
      </c>
      <c r="H51" s="28">
        <f>F51/D51*100</f>
        <v>0</v>
      </c>
      <c r="I51" s="28">
        <f>I52+I53+I54+I56</f>
        <v>0</v>
      </c>
      <c r="J51" s="28">
        <f t="shared" ref="J51:AQ51" si="45">J52+J53+J54+J56</f>
        <v>0</v>
      </c>
      <c r="K51" s="28">
        <f t="shared" si="45"/>
        <v>0</v>
      </c>
      <c r="L51" s="28">
        <f t="shared" si="45"/>
        <v>0</v>
      </c>
      <c r="M51" s="28">
        <f t="shared" si="45"/>
        <v>0</v>
      </c>
      <c r="N51" s="28">
        <f t="shared" si="45"/>
        <v>0</v>
      </c>
      <c r="O51" s="28">
        <f t="shared" si="45"/>
        <v>0</v>
      </c>
      <c r="P51" s="28">
        <f t="shared" si="45"/>
        <v>0</v>
      </c>
      <c r="Q51" s="28">
        <f t="shared" si="45"/>
        <v>0</v>
      </c>
      <c r="R51" s="28">
        <f t="shared" si="45"/>
        <v>0</v>
      </c>
      <c r="S51" s="28">
        <f t="shared" si="45"/>
        <v>0</v>
      </c>
      <c r="T51" s="28">
        <f t="shared" si="45"/>
        <v>0</v>
      </c>
      <c r="U51" s="28">
        <f t="shared" si="45"/>
        <v>0</v>
      </c>
      <c r="V51" s="28">
        <f t="shared" si="45"/>
        <v>0</v>
      </c>
      <c r="W51" s="28">
        <f t="shared" si="45"/>
        <v>0</v>
      </c>
      <c r="X51" s="28">
        <f t="shared" si="45"/>
        <v>0</v>
      </c>
      <c r="Y51" s="28">
        <f t="shared" si="45"/>
        <v>0</v>
      </c>
      <c r="Z51" s="28">
        <f t="shared" si="45"/>
        <v>0</v>
      </c>
      <c r="AA51" s="28">
        <f t="shared" si="45"/>
        <v>0</v>
      </c>
      <c r="AB51" s="28">
        <f t="shared" si="45"/>
        <v>0</v>
      </c>
      <c r="AC51" s="28">
        <f t="shared" si="45"/>
        <v>0</v>
      </c>
      <c r="AD51" s="28">
        <f t="shared" si="45"/>
        <v>5483.6</v>
      </c>
      <c r="AE51" s="28">
        <f t="shared" si="45"/>
        <v>0</v>
      </c>
      <c r="AF51" s="28">
        <f t="shared" si="45"/>
        <v>0</v>
      </c>
      <c r="AG51" s="28">
        <f t="shared" si="45"/>
        <v>34.130000000000003</v>
      </c>
      <c r="AH51" s="28">
        <f t="shared" si="45"/>
        <v>0</v>
      </c>
      <c r="AI51" s="28">
        <f t="shared" si="45"/>
        <v>0</v>
      </c>
      <c r="AJ51" s="28">
        <f t="shared" si="45"/>
        <v>0</v>
      </c>
      <c r="AK51" s="28">
        <f t="shared" si="45"/>
        <v>0</v>
      </c>
      <c r="AL51" s="28">
        <f t="shared" si="45"/>
        <v>0</v>
      </c>
      <c r="AM51" s="28">
        <f t="shared" si="45"/>
        <v>0</v>
      </c>
      <c r="AN51" s="28">
        <f t="shared" si="45"/>
        <v>0</v>
      </c>
      <c r="AO51" s="28">
        <f t="shared" si="45"/>
        <v>0</v>
      </c>
      <c r="AP51" s="28">
        <f t="shared" si="45"/>
        <v>7.0000000000000007E-2</v>
      </c>
      <c r="AQ51" s="28">
        <f t="shared" si="45"/>
        <v>0</v>
      </c>
      <c r="AR51" s="83" t="s">
        <v>79</v>
      </c>
    </row>
    <row r="52" spans="1:44" s="6" customFormat="1" x14ac:dyDescent="0.25">
      <c r="A52" s="14" t="s">
        <v>16</v>
      </c>
      <c r="B52" s="11">
        <v>0</v>
      </c>
      <c r="C52" s="11"/>
      <c r="D52" s="11"/>
      <c r="E52" s="11"/>
      <c r="F52" s="11"/>
      <c r="G52" s="11"/>
      <c r="H52" s="11"/>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55"/>
      <c r="AR52" s="84"/>
    </row>
    <row r="53" spans="1:44" s="6" customFormat="1" x14ac:dyDescent="0.25">
      <c r="A53" s="14" t="s">
        <v>29</v>
      </c>
      <c r="B53" s="11">
        <v>0</v>
      </c>
      <c r="C53" s="11"/>
      <c r="D53" s="11"/>
      <c r="E53" s="11"/>
      <c r="F53" s="11"/>
      <c r="G53" s="11"/>
      <c r="H53" s="11"/>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55"/>
      <c r="AR53" s="84"/>
    </row>
    <row r="54" spans="1:44" s="6" customFormat="1" x14ac:dyDescent="0.25">
      <c r="A54" s="14" t="s">
        <v>15</v>
      </c>
      <c r="B54" s="11">
        <v>388.9</v>
      </c>
      <c r="C54" s="11">
        <f t="shared" ref="C54" si="46">I54+L54+O54+R54+U54+X54+AA54+AD54+AG54+AJ54+AM54+AP54</f>
        <v>5517.8</v>
      </c>
      <c r="D54" s="11">
        <f>I54+L54+O54+R54+U54+X54+AA54+AD54</f>
        <v>5483.6</v>
      </c>
      <c r="E54" s="11">
        <f>F54</f>
        <v>0</v>
      </c>
      <c r="F54" s="11">
        <f>K54+N54+Q54+T54+W54+Z54+AC54+AF54+AI54+AL54+AO54+AQ54</f>
        <v>0</v>
      </c>
      <c r="G54" s="11"/>
      <c r="H54" s="11"/>
      <c r="I54" s="10"/>
      <c r="J54" s="10"/>
      <c r="K54" s="10"/>
      <c r="L54" s="10"/>
      <c r="M54" s="10"/>
      <c r="N54" s="10"/>
      <c r="O54" s="10"/>
      <c r="P54" s="10"/>
      <c r="Q54" s="10"/>
      <c r="R54" s="10"/>
      <c r="S54" s="10"/>
      <c r="T54" s="10"/>
      <c r="U54" s="10"/>
      <c r="V54" s="10"/>
      <c r="W54" s="10"/>
      <c r="X54" s="10"/>
      <c r="Y54" s="10"/>
      <c r="Z54" s="10"/>
      <c r="AA54" s="10"/>
      <c r="AB54" s="10"/>
      <c r="AC54" s="10"/>
      <c r="AD54" s="10">
        <v>5483.6</v>
      </c>
      <c r="AE54" s="10"/>
      <c r="AF54" s="10"/>
      <c r="AG54" s="10">
        <v>34.130000000000003</v>
      </c>
      <c r="AH54" s="10"/>
      <c r="AI54" s="10"/>
      <c r="AJ54" s="10"/>
      <c r="AK54" s="10"/>
      <c r="AL54" s="10"/>
      <c r="AM54" s="10"/>
      <c r="AN54" s="10"/>
      <c r="AO54" s="10"/>
      <c r="AP54" s="10">
        <v>7.0000000000000007E-2</v>
      </c>
      <c r="AQ54" s="55"/>
      <c r="AR54" s="84"/>
    </row>
    <row r="55" spans="1:44" s="22" customFormat="1" ht="15" customHeight="1" x14ac:dyDescent="0.25">
      <c r="A55" s="17" t="s">
        <v>28</v>
      </c>
      <c r="B55" s="18"/>
      <c r="C55" s="18"/>
      <c r="D55" s="18"/>
      <c r="E55" s="18"/>
      <c r="F55" s="18"/>
      <c r="G55" s="18"/>
      <c r="H55" s="18"/>
      <c r="I55" s="19"/>
      <c r="J55" s="20"/>
      <c r="K55" s="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56"/>
      <c r="AR55" s="84"/>
    </row>
    <row r="56" spans="1:44" s="6" customFormat="1" x14ac:dyDescent="0.25">
      <c r="A56" s="14" t="s">
        <v>23</v>
      </c>
      <c r="B56" s="11">
        <v>0</v>
      </c>
      <c r="C56" s="11"/>
      <c r="D56" s="11"/>
      <c r="E56" s="11"/>
      <c r="F56" s="11"/>
      <c r="G56" s="11"/>
      <c r="H56" s="1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55"/>
      <c r="AR56" s="85"/>
    </row>
    <row r="57" spans="1:44" s="6" customFormat="1" ht="54.75" customHeight="1" x14ac:dyDescent="0.25">
      <c r="A57" s="27" t="s">
        <v>62</v>
      </c>
      <c r="B57" s="28"/>
      <c r="C57" s="28">
        <f>C60</f>
        <v>12033.5</v>
      </c>
      <c r="D57" s="28">
        <f t="shared" ref="D57:F57" si="47">D60</f>
        <v>11824.6</v>
      </c>
      <c r="E57" s="28">
        <f t="shared" si="47"/>
        <v>11824.6</v>
      </c>
      <c r="F57" s="28">
        <f t="shared" si="47"/>
        <v>11824.6</v>
      </c>
      <c r="G57" s="28">
        <f>G60</f>
        <v>98.264012963809364</v>
      </c>
      <c r="H57" s="28">
        <f>H60</f>
        <v>100</v>
      </c>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12"/>
      <c r="AR57" s="83" t="s">
        <v>80</v>
      </c>
    </row>
    <row r="58" spans="1:44" s="6" customFormat="1" x14ac:dyDescent="0.25">
      <c r="A58" s="14" t="s">
        <v>16</v>
      </c>
      <c r="B58" s="11"/>
      <c r="C58" s="11"/>
      <c r="D58" s="11"/>
      <c r="E58" s="11"/>
      <c r="F58" s="11"/>
      <c r="G58" s="11"/>
      <c r="H58" s="11"/>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55"/>
      <c r="AR58" s="84"/>
    </row>
    <row r="59" spans="1:44" s="6" customFormat="1" x14ac:dyDescent="0.25">
      <c r="A59" s="14" t="s">
        <v>29</v>
      </c>
      <c r="B59" s="11"/>
      <c r="C59" s="11"/>
      <c r="D59" s="11"/>
      <c r="E59" s="11"/>
      <c r="F59" s="11"/>
      <c r="G59" s="11"/>
      <c r="H59" s="11"/>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55"/>
      <c r="AR59" s="84"/>
    </row>
    <row r="60" spans="1:44" s="6" customFormat="1" x14ac:dyDescent="0.25">
      <c r="A60" s="14" t="s">
        <v>15</v>
      </c>
      <c r="B60" s="11"/>
      <c r="C60" s="11">
        <f>I60+L60+O60+R60+U60+X60+AA60+AD60+AG60+AJ60+AM60+AP60</f>
        <v>12033.5</v>
      </c>
      <c r="D60" s="11">
        <f>I60+L60+O60+R60+U60+X60+AA60+AD60</f>
        <v>11824.6</v>
      </c>
      <c r="E60" s="11">
        <f>F60</f>
        <v>11824.6</v>
      </c>
      <c r="F60" s="11">
        <f>K60+N60+Q60+T60+W60+Z60+AC60+AF60+AI60+AL60+AO60+AQ60</f>
        <v>11824.6</v>
      </c>
      <c r="G60" s="11">
        <f>F60/C60*100</f>
        <v>98.264012963809364</v>
      </c>
      <c r="H60" s="11">
        <f>F60/D60*100</f>
        <v>100</v>
      </c>
      <c r="I60" s="10"/>
      <c r="J60" s="10"/>
      <c r="K60" s="10"/>
      <c r="L60" s="10"/>
      <c r="M60" s="10"/>
      <c r="N60" s="10"/>
      <c r="O60" s="10"/>
      <c r="P60" s="10"/>
      <c r="Q60" s="10"/>
      <c r="R60" s="10"/>
      <c r="S60" s="10"/>
      <c r="T60" s="10"/>
      <c r="U60" s="10"/>
      <c r="V60" s="10"/>
      <c r="W60" s="10"/>
      <c r="X60" s="10"/>
      <c r="Y60" s="10"/>
      <c r="Z60" s="10"/>
      <c r="AA60" s="10"/>
      <c r="AB60" s="10"/>
      <c r="AC60" s="10"/>
      <c r="AD60" s="10">
        <v>11824.6</v>
      </c>
      <c r="AE60" s="10"/>
      <c r="AF60" s="10">
        <v>11824.6</v>
      </c>
      <c r="AG60" s="10"/>
      <c r="AH60" s="10"/>
      <c r="AI60" s="10"/>
      <c r="AJ60" s="10">
        <v>162.94999999999999</v>
      </c>
      <c r="AK60" s="10"/>
      <c r="AL60" s="10"/>
      <c r="AM60" s="10">
        <v>45.89</v>
      </c>
      <c r="AN60" s="10"/>
      <c r="AO60" s="10"/>
      <c r="AP60" s="10">
        <v>0.06</v>
      </c>
      <c r="AQ60" s="55"/>
      <c r="AR60" s="84"/>
    </row>
    <row r="61" spans="1:44" s="6" customFormat="1" x14ac:dyDescent="0.25">
      <c r="A61" s="17" t="s">
        <v>28</v>
      </c>
      <c r="B61" s="11"/>
      <c r="C61" s="11"/>
      <c r="D61" s="11"/>
      <c r="E61" s="11"/>
      <c r="F61" s="11"/>
      <c r="G61" s="11"/>
      <c r="H61" s="11"/>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55"/>
      <c r="AR61" s="84"/>
    </row>
    <row r="62" spans="1:44" s="6" customFormat="1" x14ac:dyDescent="0.25">
      <c r="A62" s="14" t="s">
        <v>23</v>
      </c>
      <c r="B62" s="11"/>
      <c r="C62" s="11"/>
      <c r="D62" s="11"/>
      <c r="E62" s="11"/>
      <c r="F62" s="11"/>
      <c r="G62" s="11"/>
      <c r="H62" s="11"/>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55"/>
      <c r="AR62" s="85"/>
    </row>
    <row r="63" spans="1:44" s="6" customFormat="1" ht="82.5" x14ac:dyDescent="0.25">
      <c r="A63" s="27" t="s">
        <v>66</v>
      </c>
      <c r="B63" s="28"/>
      <c r="C63" s="28">
        <f t="shared" ref="C63:H63" si="48">C66</f>
        <v>7500</v>
      </c>
      <c r="D63" s="28">
        <f t="shared" si="48"/>
        <v>385.9</v>
      </c>
      <c r="E63" s="28">
        <f t="shared" si="48"/>
        <v>385.9</v>
      </c>
      <c r="F63" s="28">
        <f t="shared" si="48"/>
        <v>385.9</v>
      </c>
      <c r="G63" s="28">
        <f t="shared" si="48"/>
        <v>5.1453333333333333</v>
      </c>
      <c r="H63" s="28">
        <f t="shared" si="48"/>
        <v>100</v>
      </c>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12"/>
      <c r="AR63" s="66" t="s">
        <v>81</v>
      </c>
    </row>
    <row r="64" spans="1:44" s="6" customFormat="1" x14ac:dyDescent="0.25">
      <c r="A64" s="14" t="s">
        <v>16</v>
      </c>
      <c r="B64" s="11"/>
      <c r="C64" s="11"/>
      <c r="D64" s="11"/>
      <c r="E64" s="11"/>
      <c r="F64" s="11"/>
      <c r="G64" s="11"/>
      <c r="H64" s="11"/>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55"/>
      <c r="AR64" s="69"/>
    </row>
    <row r="65" spans="1:44" s="6" customFormat="1" x14ac:dyDescent="0.25">
      <c r="A65" s="14" t="s">
        <v>29</v>
      </c>
      <c r="B65" s="11"/>
      <c r="C65" s="11"/>
      <c r="D65" s="11"/>
      <c r="E65" s="11"/>
      <c r="F65" s="11"/>
      <c r="G65" s="11"/>
      <c r="H65" s="11"/>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55"/>
      <c r="AR65" s="69"/>
    </row>
    <row r="66" spans="1:44" s="6" customFormat="1" x14ac:dyDescent="0.25">
      <c r="A66" s="14" t="s">
        <v>15</v>
      </c>
      <c r="B66" s="11"/>
      <c r="C66" s="11">
        <f>I66+L66+O66+R66+U66+X66+AA66+AD66+AG66+AJ66+AM66+AP66</f>
        <v>7500</v>
      </c>
      <c r="D66" s="11">
        <f>I66+L66+O66+R66+U66+X66+AA66+AD66</f>
        <v>385.9</v>
      </c>
      <c r="E66" s="11">
        <f>F66</f>
        <v>385.9</v>
      </c>
      <c r="F66" s="11">
        <f>K66+N66+Q66+T66+W66+Z66+AC66+AF66+AI66+AL66+AO66+AQ66</f>
        <v>385.9</v>
      </c>
      <c r="G66" s="11">
        <f>F66/C66*100</f>
        <v>5.1453333333333333</v>
      </c>
      <c r="H66" s="11">
        <f>F66/D66*100</f>
        <v>100</v>
      </c>
      <c r="I66" s="10"/>
      <c r="J66" s="10"/>
      <c r="K66" s="10"/>
      <c r="L66" s="10"/>
      <c r="M66" s="10"/>
      <c r="N66" s="10"/>
      <c r="O66" s="10"/>
      <c r="P66" s="10"/>
      <c r="Q66" s="10"/>
      <c r="R66" s="10"/>
      <c r="S66" s="10"/>
      <c r="T66" s="10"/>
      <c r="U66" s="10"/>
      <c r="V66" s="10"/>
      <c r="W66" s="10"/>
      <c r="X66" s="10"/>
      <c r="Y66" s="10"/>
      <c r="Z66" s="10"/>
      <c r="AA66" s="10"/>
      <c r="AB66" s="10"/>
      <c r="AC66" s="10"/>
      <c r="AD66" s="10">
        <v>385.9</v>
      </c>
      <c r="AE66" s="10"/>
      <c r="AF66" s="10">
        <v>385.9</v>
      </c>
      <c r="AG66" s="10"/>
      <c r="AH66" s="10"/>
      <c r="AI66" s="10"/>
      <c r="AJ66" s="10"/>
      <c r="AK66" s="10"/>
      <c r="AL66" s="10"/>
      <c r="AM66" s="10">
        <v>7114.1</v>
      </c>
      <c r="AN66" s="10"/>
      <c r="AO66" s="10"/>
      <c r="AP66" s="10"/>
      <c r="AQ66" s="55"/>
      <c r="AR66" s="69"/>
    </row>
    <row r="67" spans="1:44" s="6" customFormat="1" x14ac:dyDescent="0.25">
      <c r="A67" s="51" t="s">
        <v>28</v>
      </c>
      <c r="B67" s="11"/>
      <c r="C67" s="11"/>
      <c r="D67" s="11"/>
      <c r="E67" s="11"/>
      <c r="F67" s="11"/>
      <c r="G67" s="11"/>
      <c r="H67" s="11"/>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55"/>
      <c r="AR67" s="69"/>
    </row>
    <row r="68" spans="1:44" s="6" customFormat="1" x14ac:dyDescent="0.25">
      <c r="A68" s="14" t="s">
        <v>23</v>
      </c>
      <c r="B68" s="11"/>
      <c r="C68" s="11"/>
      <c r="D68" s="11"/>
      <c r="E68" s="11"/>
      <c r="F68" s="11"/>
      <c r="G68" s="11"/>
      <c r="H68" s="11"/>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55"/>
      <c r="AR68" s="69"/>
    </row>
    <row r="69" spans="1:44" s="29" customFormat="1" ht="67.150000000000006" customHeight="1" x14ac:dyDescent="0.25">
      <c r="A69" s="26" t="s">
        <v>44</v>
      </c>
      <c r="B69" s="5">
        <f>B70+B71+B72+B74</f>
        <v>2661.1</v>
      </c>
      <c r="C69" s="5">
        <f>C72</f>
        <v>216856.55200000005</v>
      </c>
      <c r="D69" s="5">
        <f t="shared" ref="D69:F69" si="49">D72</f>
        <v>142375.40199999997</v>
      </c>
      <c r="E69" s="5">
        <f t="shared" si="49"/>
        <v>125982.85</v>
      </c>
      <c r="F69" s="5">
        <f t="shared" si="49"/>
        <v>125982.85</v>
      </c>
      <c r="G69" s="5">
        <f>F69/C69*100</f>
        <v>58.09501665414286</v>
      </c>
      <c r="H69" s="5">
        <f>F69/D69*100</f>
        <v>88.48638755731136</v>
      </c>
      <c r="I69" s="5">
        <f>I70+I71+I72+I74</f>
        <v>15151.74</v>
      </c>
      <c r="J69" s="5">
        <f t="shared" ref="J69:AQ69" si="50">J70+J71+J72+J74</f>
        <v>0</v>
      </c>
      <c r="K69" s="5">
        <f t="shared" si="50"/>
        <v>7924.84</v>
      </c>
      <c r="L69" s="5">
        <f t="shared" si="50"/>
        <v>25281.85</v>
      </c>
      <c r="M69" s="5">
        <f t="shared" si="50"/>
        <v>978.3</v>
      </c>
      <c r="N69" s="5">
        <f t="shared" si="50"/>
        <v>20829.129999999997</v>
      </c>
      <c r="O69" s="5">
        <f t="shared" si="50"/>
        <v>16877.149999999998</v>
      </c>
      <c r="P69" s="5">
        <f t="shared" si="50"/>
        <v>978.3</v>
      </c>
      <c r="Q69" s="5">
        <f t="shared" si="50"/>
        <v>17412.93</v>
      </c>
      <c r="R69" s="5">
        <f t="shared" si="50"/>
        <v>17327.309999999998</v>
      </c>
      <c r="S69" s="5">
        <f t="shared" si="50"/>
        <v>978.3</v>
      </c>
      <c r="T69" s="5">
        <f t="shared" si="50"/>
        <v>17809.05</v>
      </c>
      <c r="U69" s="5">
        <f t="shared" si="50"/>
        <v>18173.544000000002</v>
      </c>
      <c r="V69" s="5">
        <f t="shared" si="50"/>
        <v>978.3</v>
      </c>
      <c r="W69" s="5">
        <f t="shared" si="50"/>
        <v>17701.13</v>
      </c>
      <c r="X69" s="5">
        <f t="shared" si="50"/>
        <v>17855.953999999998</v>
      </c>
      <c r="Y69" s="5">
        <f t="shared" si="50"/>
        <v>978.3</v>
      </c>
      <c r="Z69" s="5">
        <f t="shared" si="50"/>
        <v>14328.96</v>
      </c>
      <c r="AA69" s="5">
        <f t="shared" si="50"/>
        <v>18976.474000000002</v>
      </c>
      <c r="AB69" s="5">
        <f t="shared" si="50"/>
        <v>978.3</v>
      </c>
      <c r="AC69" s="5">
        <f t="shared" si="50"/>
        <v>16611.2</v>
      </c>
      <c r="AD69" s="5">
        <f t="shared" si="50"/>
        <v>12731.38</v>
      </c>
      <c r="AE69" s="5">
        <f t="shared" si="50"/>
        <v>978.3</v>
      </c>
      <c r="AF69" s="5">
        <f t="shared" si="50"/>
        <v>13365.609999999999</v>
      </c>
      <c r="AG69" s="5">
        <f t="shared" si="50"/>
        <v>11147.749999999998</v>
      </c>
      <c r="AH69" s="5">
        <f t="shared" si="50"/>
        <v>978.3</v>
      </c>
      <c r="AI69" s="5">
        <f t="shared" si="50"/>
        <v>0</v>
      </c>
      <c r="AJ69" s="5">
        <f t="shared" si="50"/>
        <v>19660.490000000002</v>
      </c>
      <c r="AK69" s="5">
        <f t="shared" si="50"/>
        <v>978.3</v>
      </c>
      <c r="AL69" s="5">
        <f t="shared" si="50"/>
        <v>0</v>
      </c>
      <c r="AM69" s="5">
        <f t="shared" si="50"/>
        <v>12138.94</v>
      </c>
      <c r="AN69" s="5">
        <f t="shared" si="50"/>
        <v>978.3</v>
      </c>
      <c r="AO69" s="5">
        <f t="shared" si="50"/>
        <v>0</v>
      </c>
      <c r="AP69" s="5">
        <f t="shared" si="50"/>
        <v>12283.97</v>
      </c>
      <c r="AQ69" s="5">
        <f t="shared" si="50"/>
        <v>0</v>
      </c>
      <c r="AR69" s="55"/>
    </row>
    <row r="70" spans="1:44" s="29" customFormat="1" x14ac:dyDescent="0.25">
      <c r="A70" s="14" t="s">
        <v>16</v>
      </c>
      <c r="B70" s="11">
        <v>0</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3"/>
      <c r="AR70" s="55"/>
    </row>
    <row r="71" spans="1:44" s="29" customFormat="1" x14ac:dyDescent="0.25">
      <c r="A71" s="14" t="s">
        <v>29</v>
      </c>
      <c r="B71" s="11">
        <v>0</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3"/>
      <c r="AR71" s="55"/>
    </row>
    <row r="72" spans="1:44" s="29" customFormat="1" x14ac:dyDescent="0.25">
      <c r="A72" s="14" t="s">
        <v>15</v>
      </c>
      <c r="B72" s="11">
        <v>2661.1</v>
      </c>
      <c r="C72" s="11">
        <f>C75+C93+C99+C105+C111</f>
        <v>216856.55200000005</v>
      </c>
      <c r="D72" s="11">
        <f>D78+D96+D102+D108+D114</f>
        <v>142375.40199999997</v>
      </c>
      <c r="E72" s="11">
        <f>F72</f>
        <v>125982.85</v>
      </c>
      <c r="F72" s="11">
        <f>K72+N72+Q72+T72+W72+Z72+AC72+AF72+AI72+AL72+AO72+AQ72</f>
        <v>125982.85</v>
      </c>
      <c r="G72" s="11">
        <f>F72/C72*100</f>
        <v>58.09501665414286</v>
      </c>
      <c r="H72" s="11">
        <f>F72/D72*100</f>
        <v>88.48638755731136</v>
      </c>
      <c r="I72" s="11">
        <f>I78+I96+I102+I108+I114</f>
        <v>15151.74</v>
      </c>
      <c r="J72" s="11">
        <f t="shared" ref="J72:AQ72" si="51">J78+J96+J102+J108+J114</f>
        <v>0</v>
      </c>
      <c r="K72" s="11">
        <f t="shared" si="51"/>
        <v>7924.84</v>
      </c>
      <c r="L72" s="11">
        <f t="shared" si="51"/>
        <v>25281.85</v>
      </c>
      <c r="M72" s="11">
        <f t="shared" si="51"/>
        <v>978.3</v>
      </c>
      <c r="N72" s="11">
        <f t="shared" si="51"/>
        <v>20829.129999999997</v>
      </c>
      <c r="O72" s="11">
        <f t="shared" si="51"/>
        <v>16877.149999999998</v>
      </c>
      <c r="P72" s="11">
        <f t="shared" si="51"/>
        <v>978.3</v>
      </c>
      <c r="Q72" s="11">
        <f t="shared" si="51"/>
        <v>17412.93</v>
      </c>
      <c r="R72" s="11">
        <f t="shared" si="51"/>
        <v>17327.309999999998</v>
      </c>
      <c r="S72" s="11">
        <f t="shared" si="51"/>
        <v>978.3</v>
      </c>
      <c r="T72" s="11">
        <f t="shared" si="51"/>
        <v>17809.05</v>
      </c>
      <c r="U72" s="11">
        <f t="shared" si="51"/>
        <v>18173.544000000002</v>
      </c>
      <c r="V72" s="11">
        <f t="shared" si="51"/>
        <v>978.3</v>
      </c>
      <c r="W72" s="11">
        <f t="shared" si="51"/>
        <v>17701.13</v>
      </c>
      <c r="X72" s="11">
        <f t="shared" si="51"/>
        <v>17855.953999999998</v>
      </c>
      <c r="Y72" s="11">
        <f t="shared" si="51"/>
        <v>978.3</v>
      </c>
      <c r="Z72" s="11">
        <f t="shared" si="51"/>
        <v>14328.96</v>
      </c>
      <c r="AA72" s="11">
        <f t="shared" si="51"/>
        <v>18976.474000000002</v>
      </c>
      <c r="AB72" s="11">
        <f t="shared" si="51"/>
        <v>978.3</v>
      </c>
      <c r="AC72" s="11">
        <f t="shared" si="51"/>
        <v>16611.2</v>
      </c>
      <c r="AD72" s="11">
        <f t="shared" si="51"/>
        <v>12731.38</v>
      </c>
      <c r="AE72" s="11">
        <f t="shared" si="51"/>
        <v>978.3</v>
      </c>
      <c r="AF72" s="11">
        <f t="shared" si="51"/>
        <v>13365.609999999999</v>
      </c>
      <c r="AG72" s="11">
        <f t="shared" si="51"/>
        <v>11147.749999999998</v>
      </c>
      <c r="AH72" s="11">
        <f t="shared" si="51"/>
        <v>978.3</v>
      </c>
      <c r="AI72" s="11">
        <f t="shared" si="51"/>
        <v>0</v>
      </c>
      <c r="AJ72" s="11">
        <f t="shared" si="51"/>
        <v>19660.490000000002</v>
      </c>
      <c r="AK72" s="11">
        <f t="shared" si="51"/>
        <v>978.3</v>
      </c>
      <c r="AL72" s="11">
        <f t="shared" si="51"/>
        <v>0</v>
      </c>
      <c r="AM72" s="11">
        <f t="shared" si="51"/>
        <v>12138.94</v>
      </c>
      <c r="AN72" s="11">
        <f t="shared" si="51"/>
        <v>978.3</v>
      </c>
      <c r="AO72" s="11">
        <f t="shared" si="51"/>
        <v>0</v>
      </c>
      <c r="AP72" s="11">
        <f t="shared" si="51"/>
        <v>12283.97</v>
      </c>
      <c r="AQ72" s="11">
        <f t="shared" si="51"/>
        <v>0</v>
      </c>
      <c r="AR72" s="55"/>
    </row>
    <row r="73" spans="1:44" s="22" customFormat="1" x14ac:dyDescent="0.25">
      <c r="A73" s="17" t="s">
        <v>28</v>
      </c>
      <c r="B73" s="18"/>
      <c r="C73" s="18"/>
      <c r="D73" s="18"/>
      <c r="E73" s="18"/>
      <c r="F73" s="18"/>
      <c r="G73" s="18"/>
      <c r="H73" s="18"/>
      <c r="I73" s="11"/>
      <c r="J73" s="20"/>
      <c r="K73" s="56"/>
      <c r="L73" s="11"/>
      <c r="M73" s="21"/>
      <c r="N73" s="21"/>
      <c r="O73" s="11"/>
      <c r="P73" s="21"/>
      <c r="Q73" s="21"/>
      <c r="R73" s="11"/>
      <c r="S73" s="21"/>
      <c r="T73" s="21"/>
      <c r="U73" s="11"/>
      <c r="V73" s="21"/>
      <c r="W73" s="21"/>
      <c r="X73" s="11"/>
      <c r="Y73" s="21"/>
      <c r="Z73" s="21"/>
      <c r="AA73" s="11"/>
      <c r="AB73" s="21"/>
      <c r="AC73" s="21"/>
      <c r="AD73" s="11"/>
      <c r="AE73" s="21"/>
      <c r="AF73" s="21"/>
      <c r="AG73" s="11"/>
      <c r="AH73" s="21"/>
      <c r="AI73" s="21"/>
      <c r="AJ73" s="11"/>
      <c r="AK73" s="21"/>
      <c r="AL73" s="21"/>
      <c r="AM73" s="11"/>
      <c r="AN73" s="21"/>
      <c r="AO73" s="21"/>
      <c r="AP73" s="11"/>
      <c r="AQ73" s="56"/>
      <c r="AR73" s="56"/>
    </row>
    <row r="74" spans="1:44" s="29" customFormat="1" x14ac:dyDescent="0.25">
      <c r="A74" s="14" t="s">
        <v>23</v>
      </c>
      <c r="B74" s="11">
        <v>0</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3"/>
      <c r="AR74" s="55"/>
    </row>
    <row r="75" spans="1:44" s="29" customFormat="1" ht="343.5" customHeight="1" x14ac:dyDescent="0.25">
      <c r="A75" s="27" t="s">
        <v>45</v>
      </c>
      <c r="B75" s="28">
        <f>B76+B77+B78+B80</f>
        <v>2661.1</v>
      </c>
      <c r="C75" s="28">
        <f t="shared" ref="C75:AQ75" si="52">C76+C77+C78+C80</f>
        <v>184197.50200000004</v>
      </c>
      <c r="D75" s="28">
        <f t="shared" si="52"/>
        <v>137623.23199999999</v>
      </c>
      <c r="E75" s="28">
        <f t="shared" si="52"/>
        <v>121308.54000000001</v>
      </c>
      <c r="F75" s="28">
        <f t="shared" si="52"/>
        <v>121308.54000000001</v>
      </c>
      <c r="G75" s="28">
        <f>F75/C75*100</f>
        <v>65.857863805340841</v>
      </c>
      <c r="H75" s="28">
        <f>F75/D75*100</f>
        <v>88.145393940464942</v>
      </c>
      <c r="I75" s="28">
        <f t="shared" si="52"/>
        <v>14707.68</v>
      </c>
      <c r="J75" s="28">
        <f t="shared" si="52"/>
        <v>0</v>
      </c>
      <c r="K75" s="28">
        <f t="shared" si="52"/>
        <v>7481.38</v>
      </c>
      <c r="L75" s="28">
        <f t="shared" si="52"/>
        <v>24757.1</v>
      </c>
      <c r="M75" s="28">
        <f t="shared" si="52"/>
        <v>978.3</v>
      </c>
      <c r="N75" s="28">
        <f t="shared" si="52"/>
        <v>20356.259999999998</v>
      </c>
      <c r="O75" s="28">
        <f t="shared" si="52"/>
        <v>16357.859999999999</v>
      </c>
      <c r="P75" s="28">
        <f t="shared" si="52"/>
        <v>978.3</v>
      </c>
      <c r="Q75" s="28">
        <f t="shared" si="52"/>
        <v>16998.86</v>
      </c>
      <c r="R75" s="28">
        <f t="shared" si="52"/>
        <v>16818.39</v>
      </c>
      <c r="S75" s="28">
        <f t="shared" si="52"/>
        <v>978.3</v>
      </c>
      <c r="T75" s="28">
        <f t="shared" si="52"/>
        <v>17353.78</v>
      </c>
      <c r="U75" s="28">
        <f t="shared" si="52"/>
        <v>17666.954000000002</v>
      </c>
      <c r="V75" s="28">
        <f t="shared" si="52"/>
        <v>978.3</v>
      </c>
      <c r="W75" s="28">
        <f t="shared" si="52"/>
        <v>17281.66</v>
      </c>
      <c r="X75" s="28">
        <f t="shared" si="52"/>
        <v>17347.493999999999</v>
      </c>
      <c r="Y75" s="28">
        <f t="shared" si="52"/>
        <v>978.3</v>
      </c>
      <c r="Z75" s="28">
        <f t="shared" si="52"/>
        <v>13723.279999999999</v>
      </c>
      <c r="AA75" s="28">
        <f t="shared" si="52"/>
        <v>18466.114000000001</v>
      </c>
      <c r="AB75" s="28">
        <f t="shared" si="52"/>
        <v>978.3</v>
      </c>
      <c r="AC75" s="28">
        <f t="shared" si="52"/>
        <v>15973.5</v>
      </c>
      <c r="AD75" s="28">
        <f t="shared" si="52"/>
        <v>11501.64</v>
      </c>
      <c r="AE75" s="28">
        <f t="shared" si="52"/>
        <v>978.3</v>
      </c>
      <c r="AF75" s="28">
        <f t="shared" si="52"/>
        <v>12139.82</v>
      </c>
      <c r="AG75" s="28">
        <f t="shared" si="52"/>
        <v>10634.759999999998</v>
      </c>
      <c r="AH75" s="28">
        <f t="shared" si="52"/>
        <v>978.3</v>
      </c>
      <c r="AI75" s="28">
        <f t="shared" si="52"/>
        <v>0</v>
      </c>
      <c r="AJ75" s="28">
        <f t="shared" si="52"/>
        <v>12413.92</v>
      </c>
      <c r="AK75" s="28">
        <f t="shared" si="52"/>
        <v>978.3</v>
      </c>
      <c r="AL75" s="28">
        <f t="shared" si="52"/>
        <v>0</v>
      </c>
      <c r="AM75" s="28">
        <f t="shared" si="52"/>
        <v>11694.9</v>
      </c>
      <c r="AN75" s="28">
        <f t="shared" si="52"/>
        <v>978.3</v>
      </c>
      <c r="AO75" s="28">
        <f t="shared" si="52"/>
        <v>0</v>
      </c>
      <c r="AP75" s="28">
        <f t="shared" si="52"/>
        <v>11830.689999999999</v>
      </c>
      <c r="AQ75" s="28">
        <f t="shared" si="52"/>
        <v>0</v>
      </c>
      <c r="AR75" s="83" t="s">
        <v>82</v>
      </c>
    </row>
    <row r="76" spans="1:44" s="29" customFormat="1" x14ac:dyDescent="0.25">
      <c r="A76" s="14" t="s">
        <v>16</v>
      </c>
      <c r="B76" s="11">
        <v>0</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3"/>
      <c r="AR76" s="91"/>
    </row>
    <row r="77" spans="1:44" s="29" customFormat="1" x14ac:dyDescent="0.25">
      <c r="A77" s="14" t="s">
        <v>29</v>
      </c>
      <c r="B77" s="11">
        <v>0</v>
      </c>
      <c r="C77" s="11"/>
      <c r="D77" s="11"/>
      <c r="E77" s="11"/>
      <c r="F77" s="11"/>
      <c r="G77" s="11"/>
      <c r="H77" s="11"/>
      <c r="I77" s="11"/>
      <c r="J77" s="13"/>
      <c r="K77" s="13"/>
      <c r="L77" s="11"/>
      <c r="M77" s="13"/>
      <c r="N77" s="13"/>
      <c r="O77" s="11"/>
      <c r="P77" s="13"/>
      <c r="Q77" s="13"/>
      <c r="R77" s="11"/>
      <c r="S77" s="13"/>
      <c r="T77" s="13"/>
      <c r="U77" s="11"/>
      <c r="V77" s="13"/>
      <c r="W77" s="13"/>
      <c r="X77" s="11"/>
      <c r="Y77" s="13"/>
      <c r="Z77" s="13"/>
      <c r="AA77" s="11"/>
      <c r="AB77" s="13"/>
      <c r="AC77" s="13"/>
      <c r="AD77" s="11"/>
      <c r="AE77" s="13"/>
      <c r="AF77" s="13"/>
      <c r="AG77" s="11"/>
      <c r="AH77" s="13"/>
      <c r="AI77" s="13"/>
      <c r="AJ77" s="11"/>
      <c r="AK77" s="13"/>
      <c r="AL77" s="13"/>
      <c r="AM77" s="11"/>
      <c r="AN77" s="13"/>
      <c r="AO77" s="13"/>
      <c r="AP77" s="11"/>
      <c r="AQ77" s="13"/>
      <c r="AR77" s="91"/>
    </row>
    <row r="78" spans="1:44" s="29" customFormat="1" ht="31.5" customHeight="1" x14ac:dyDescent="0.25">
      <c r="A78" s="14" t="s">
        <v>15</v>
      </c>
      <c r="B78" s="11">
        <v>2661.1</v>
      </c>
      <c r="C78" s="11">
        <f t="shared" ref="C78" si="53">I78+L78+O78+R78+U78+X78+AA78+AD78+AG78+AJ78+AM78+AP78</f>
        <v>184197.50200000004</v>
      </c>
      <c r="D78" s="11">
        <f>D84+D90</f>
        <v>137623.23199999999</v>
      </c>
      <c r="E78" s="11">
        <f>F78</f>
        <v>121308.54000000001</v>
      </c>
      <c r="F78" s="11">
        <f>K78+N78+Q78+T78+W78+Z78+AC78+AF78+AI78+AL78+AO78+AQ78</f>
        <v>121308.54000000001</v>
      </c>
      <c r="G78" s="11">
        <f>F78/C78*100</f>
        <v>65.857863805340841</v>
      </c>
      <c r="H78" s="11">
        <f>F78/D78*100</f>
        <v>88.145393940464942</v>
      </c>
      <c r="I78" s="11">
        <f>I84+I90</f>
        <v>14707.68</v>
      </c>
      <c r="J78" s="11">
        <f t="shared" ref="J78:AQ78" si="54">J84+J90</f>
        <v>0</v>
      </c>
      <c r="K78" s="11">
        <f t="shared" si="54"/>
        <v>7481.38</v>
      </c>
      <c r="L78" s="11">
        <f t="shared" si="54"/>
        <v>24757.1</v>
      </c>
      <c r="M78" s="11">
        <f t="shared" si="54"/>
        <v>978.3</v>
      </c>
      <c r="N78" s="11">
        <f t="shared" si="54"/>
        <v>20356.259999999998</v>
      </c>
      <c r="O78" s="11">
        <f t="shared" si="54"/>
        <v>16357.859999999999</v>
      </c>
      <c r="P78" s="11">
        <f t="shared" si="54"/>
        <v>978.3</v>
      </c>
      <c r="Q78" s="11">
        <f t="shared" si="54"/>
        <v>16998.86</v>
      </c>
      <c r="R78" s="11">
        <f t="shared" si="54"/>
        <v>16818.39</v>
      </c>
      <c r="S78" s="11">
        <f t="shared" si="54"/>
        <v>978.3</v>
      </c>
      <c r="T78" s="11">
        <f t="shared" si="54"/>
        <v>17353.78</v>
      </c>
      <c r="U78" s="11">
        <f t="shared" si="54"/>
        <v>17666.954000000002</v>
      </c>
      <c r="V78" s="11">
        <f t="shared" si="54"/>
        <v>978.3</v>
      </c>
      <c r="W78" s="11">
        <f t="shared" si="54"/>
        <v>17281.66</v>
      </c>
      <c r="X78" s="11">
        <f t="shared" si="54"/>
        <v>17347.493999999999</v>
      </c>
      <c r="Y78" s="11">
        <f t="shared" si="54"/>
        <v>978.3</v>
      </c>
      <c r="Z78" s="11">
        <f t="shared" si="54"/>
        <v>13723.279999999999</v>
      </c>
      <c r="AA78" s="11">
        <f t="shared" si="54"/>
        <v>18466.114000000001</v>
      </c>
      <c r="AB78" s="11">
        <f t="shared" si="54"/>
        <v>978.3</v>
      </c>
      <c r="AC78" s="11">
        <f t="shared" si="54"/>
        <v>15973.5</v>
      </c>
      <c r="AD78" s="11">
        <f t="shared" si="54"/>
        <v>11501.64</v>
      </c>
      <c r="AE78" s="11">
        <f t="shared" si="54"/>
        <v>978.3</v>
      </c>
      <c r="AF78" s="11">
        <f t="shared" si="54"/>
        <v>12139.82</v>
      </c>
      <c r="AG78" s="11">
        <f t="shared" si="54"/>
        <v>10634.759999999998</v>
      </c>
      <c r="AH78" s="11">
        <f t="shared" si="54"/>
        <v>978.3</v>
      </c>
      <c r="AI78" s="11">
        <f t="shared" si="54"/>
        <v>0</v>
      </c>
      <c r="AJ78" s="11">
        <f t="shared" si="54"/>
        <v>12413.92</v>
      </c>
      <c r="AK78" s="11">
        <f t="shared" si="54"/>
        <v>978.3</v>
      </c>
      <c r="AL78" s="11">
        <f t="shared" si="54"/>
        <v>0</v>
      </c>
      <c r="AM78" s="11">
        <f t="shared" si="54"/>
        <v>11694.9</v>
      </c>
      <c r="AN78" s="11">
        <f t="shared" si="54"/>
        <v>978.3</v>
      </c>
      <c r="AO78" s="11">
        <f t="shared" si="54"/>
        <v>0</v>
      </c>
      <c r="AP78" s="11">
        <f t="shared" si="54"/>
        <v>11830.689999999999</v>
      </c>
      <c r="AQ78" s="11">
        <f t="shared" si="54"/>
        <v>0</v>
      </c>
      <c r="AR78" s="91"/>
    </row>
    <row r="79" spans="1:44" s="22" customFormat="1" x14ac:dyDescent="0.25">
      <c r="A79" s="17" t="s">
        <v>28</v>
      </c>
      <c r="B79" s="18"/>
      <c r="C79" s="18"/>
      <c r="D79" s="18"/>
      <c r="E79" s="18"/>
      <c r="F79" s="18"/>
      <c r="G79" s="18"/>
      <c r="H79" s="18"/>
      <c r="I79" s="11"/>
      <c r="J79" s="20"/>
      <c r="K79" s="56"/>
      <c r="L79" s="11"/>
      <c r="M79" s="21"/>
      <c r="N79" s="21"/>
      <c r="O79" s="11"/>
      <c r="P79" s="21"/>
      <c r="Q79" s="21"/>
      <c r="R79" s="11"/>
      <c r="S79" s="21"/>
      <c r="T79" s="21"/>
      <c r="U79" s="11"/>
      <c r="V79" s="21"/>
      <c r="W79" s="21"/>
      <c r="X79" s="11"/>
      <c r="Y79" s="21"/>
      <c r="Z79" s="21"/>
      <c r="AA79" s="11"/>
      <c r="AB79" s="21"/>
      <c r="AC79" s="21"/>
      <c r="AD79" s="11"/>
      <c r="AE79" s="21"/>
      <c r="AF79" s="21"/>
      <c r="AG79" s="11"/>
      <c r="AH79" s="21"/>
      <c r="AI79" s="21"/>
      <c r="AJ79" s="11"/>
      <c r="AK79" s="21"/>
      <c r="AL79" s="21"/>
      <c r="AM79" s="11"/>
      <c r="AN79" s="21"/>
      <c r="AO79" s="21"/>
      <c r="AP79" s="11"/>
      <c r="AQ79" s="56"/>
      <c r="AR79" s="91"/>
    </row>
    <row r="80" spans="1:44" s="29" customFormat="1" x14ac:dyDescent="0.25">
      <c r="A80" s="14" t="s">
        <v>23</v>
      </c>
      <c r="B80" s="11">
        <v>0</v>
      </c>
      <c r="C80" s="11"/>
      <c r="D80" s="11"/>
      <c r="E80" s="11"/>
      <c r="F80" s="11"/>
      <c r="G80" s="11"/>
      <c r="H80" s="11"/>
      <c r="I80" s="11"/>
      <c r="J80" s="16"/>
      <c r="K80" s="16"/>
      <c r="L80" s="11"/>
      <c r="M80" s="13"/>
      <c r="N80" s="13"/>
      <c r="O80" s="11"/>
      <c r="P80" s="13"/>
      <c r="Q80" s="13"/>
      <c r="R80" s="11"/>
      <c r="S80" s="13"/>
      <c r="T80" s="13"/>
      <c r="U80" s="11"/>
      <c r="V80" s="13"/>
      <c r="W80" s="13"/>
      <c r="X80" s="11"/>
      <c r="Y80" s="13"/>
      <c r="Z80" s="13"/>
      <c r="AA80" s="11"/>
      <c r="AB80" s="13"/>
      <c r="AC80" s="13"/>
      <c r="AD80" s="11"/>
      <c r="AE80" s="13"/>
      <c r="AF80" s="13"/>
      <c r="AG80" s="11"/>
      <c r="AH80" s="13"/>
      <c r="AI80" s="13"/>
      <c r="AJ80" s="11"/>
      <c r="AK80" s="13"/>
      <c r="AL80" s="13"/>
      <c r="AM80" s="11"/>
      <c r="AN80" s="13"/>
      <c r="AO80" s="13"/>
      <c r="AP80" s="11"/>
      <c r="AQ80" s="13"/>
      <c r="AR80" s="91"/>
    </row>
    <row r="81" spans="1:44" ht="50.65" customHeight="1" x14ac:dyDescent="0.25">
      <c r="A81" s="27" t="s">
        <v>46</v>
      </c>
      <c r="B81" s="28">
        <f>B84+B86</f>
        <v>125269.3</v>
      </c>
      <c r="C81" s="28">
        <f t="shared" ref="C81:AQ81" si="55">C84+C86</f>
        <v>171141.99999999994</v>
      </c>
      <c r="D81" s="28">
        <f t="shared" si="55"/>
        <v>128480.94999999998</v>
      </c>
      <c r="E81" s="28">
        <f t="shared" si="55"/>
        <v>112166.30999999998</v>
      </c>
      <c r="F81" s="28">
        <f t="shared" si="55"/>
        <v>112166.30999999998</v>
      </c>
      <c r="G81" s="28">
        <f>F81/C81*100</f>
        <v>65.539908380175532</v>
      </c>
      <c r="H81" s="28">
        <f>F81/D81*100</f>
        <v>87.301899620138229</v>
      </c>
      <c r="I81" s="28">
        <f t="shared" si="55"/>
        <v>13729.33</v>
      </c>
      <c r="J81" s="28">
        <f t="shared" si="55"/>
        <v>0</v>
      </c>
      <c r="K81" s="28">
        <f>K84+K86</f>
        <v>6763.43</v>
      </c>
      <c r="L81" s="28">
        <f t="shared" si="55"/>
        <v>23251.1</v>
      </c>
      <c r="M81" s="28">
        <f t="shared" si="55"/>
        <v>0</v>
      </c>
      <c r="N81" s="28">
        <f t="shared" si="55"/>
        <v>19638.3</v>
      </c>
      <c r="O81" s="28">
        <f t="shared" si="55"/>
        <v>14591.46</v>
      </c>
      <c r="P81" s="28">
        <f t="shared" si="55"/>
        <v>0</v>
      </c>
      <c r="Q81" s="28">
        <f t="shared" si="55"/>
        <v>16280.91</v>
      </c>
      <c r="R81" s="28">
        <f t="shared" si="55"/>
        <v>15840.07</v>
      </c>
      <c r="S81" s="28">
        <f t="shared" si="55"/>
        <v>0</v>
      </c>
      <c r="T81" s="28">
        <f t="shared" si="55"/>
        <v>14278.62</v>
      </c>
      <c r="U81" s="28">
        <f t="shared" si="55"/>
        <v>16688.650000000001</v>
      </c>
      <c r="V81" s="28">
        <f t="shared" si="55"/>
        <v>0</v>
      </c>
      <c r="W81" s="28">
        <f t="shared" si="55"/>
        <v>16303.36</v>
      </c>
      <c r="X81" s="28">
        <f t="shared" si="55"/>
        <v>16369.19</v>
      </c>
      <c r="Y81" s="28">
        <f t="shared" si="55"/>
        <v>0</v>
      </c>
      <c r="Z81" s="28">
        <f t="shared" si="55"/>
        <v>12744.98</v>
      </c>
      <c r="AA81" s="28">
        <f t="shared" si="55"/>
        <v>17487.810000000001</v>
      </c>
      <c r="AB81" s="28">
        <f t="shared" si="55"/>
        <v>0</v>
      </c>
      <c r="AC81" s="28">
        <f t="shared" si="55"/>
        <v>14995.2</v>
      </c>
      <c r="AD81" s="28">
        <f t="shared" si="55"/>
        <v>10523.34</v>
      </c>
      <c r="AE81" s="28">
        <f t="shared" si="55"/>
        <v>0</v>
      </c>
      <c r="AF81" s="28">
        <f t="shared" si="55"/>
        <v>11161.51</v>
      </c>
      <c r="AG81" s="28">
        <f t="shared" si="55"/>
        <v>9656.4599999999991</v>
      </c>
      <c r="AH81" s="28">
        <f t="shared" si="55"/>
        <v>0</v>
      </c>
      <c r="AI81" s="28">
        <f t="shared" si="55"/>
        <v>0</v>
      </c>
      <c r="AJ81" s="28">
        <f t="shared" si="55"/>
        <v>11435.61</v>
      </c>
      <c r="AK81" s="28">
        <f t="shared" si="55"/>
        <v>0</v>
      </c>
      <c r="AL81" s="28">
        <f t="shared" si="55"/>
        <v>0</v>
      </c>
      <c r="AM81" s="28">
        <f t="shared" si="55"/>
        <v>10716.59</v>
      </c>
      <c r="AN81" s="28">
        <f t="shared" si="55"/>
        <v>0</v>
      </c>
      <c r="AO81" s="28">
        <f t="shared" si="55"/>
        <v>0</v>
      </c>
      <c r="AP81" s="28">
        <f t="shared" si="55"/>
        <v>10852.39</v>
      </c>
      <c r="AQ81" s="28">
        <f t="shared" si="55"/>
        <v>0</v>
      </c>
      <c r="AR81" s="91"/>
    </row>
    <row r="82" spans="1:44" x14ac:dyDescent="0.25">
      <c r="A82" s="14" t="s">
        <v>16</v>
      </c>
      <c r="B82" s="11">
        <f>B88+B106+B118</f>
        <v>0</v>
      </c>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49"/>
      <c r="AR82" s="91"/>
    </row>
    <row r="83" spans="1:44" x14ac:dyDescent="0.25">
      <c r="A83" s="14" t="s">
        <v>29</v>
      </c>
      <c r="B83" s="11">
        <f>B89+B107+B119</f>
        <v>0</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49"/>
      <c r="AR83" s="91"/>
    </row>
    <row r="84" spans="1:44" x14ac:dyDescent="0.25">
      <c r="A84" s="14" t="s">
        <v>15</v>
      </c>
      <c r="B84" s="11">
        <f>B90+B108+B120</f>
        <v>125269.3</v>
      </c>
      <c r="C84" s="11">
        <f>I84+L84+O84+R84+U84+X84+AA84+AD84+AG84+AJ84+AM84+AP84</f>
        <v>171141.99999999994</v>
      </c>
      <c r="D84" s="11">
        <f>I84+L84+O84+R84+U84+X84+AA84+AD84</f>
        <v>128480.94999999998</v>
      </c>
      <c r="E84" s="11">
        <f>F84</f>
        <v>112166.30999999998</v>
      </c>
      <c r="F84" s="11">
        <f>K84+N84+Q84+T84+W84+Z84+AC84+AF84+AI84+AL84+AO84+AQ84</f>
        <v>112166.30999999998</v>
      </c>
      <c r="G84" s="11">
        <f>F84/C84*100</f>
        <v>65.539908380175532</v>
      </c>
      <c r="H84" s="11">
        <f>F84/D84*100</f>
        <v>87.301899620138229</v>
      </c>
      <c r="I84" s="11">
        <v>13729.33</v>
      </c>
      <c r="J84" s="11"/>
      <c r="K84" s="11">
        <v>6763.43</v>
      </c>
      <c r="L84" s="11">
        <v>23251.1</v>
      </c>
      <c r="M84" s="11"/>
      <c r="N84" s="11">
        <v>19638.3</v>
      </c>
      <c r="O84" s="11">
        <v>14591.46</v>
      </c>
      <c r="P84" s="11"/>
      <c r="Q84" s="11">
        <v>16280.91</v>
      </c>
      <c r="R84" s="11">
        <v>15840.07</v>
      </c>
      <c r="S84" s="11"/>
      <c r="T84" s="11">
        <v>14278.62</v>
      </c>
      <c r="U84" s="11">
        <v>16688.650000000001</v>
      </c>
      <c r="V84" s="11"/>
      <c r="W84" s="11">
        <v>16303.36</v>
      </c>
      <c r="X84" s="11">
        <v>16369.19</v>
      </c>
      <c r="Y84" s="11"/>
      <c r="Z84" s="11">
        <v>12744.98</v>
      </c>
      <c r="AA84" s="11">
        <v>17487.810000000001</v>
      </c>
      <c r="AB84" s="11"/>
      <c r="AC84" s="11">
        <v>14995.2</v>
      </c>
      <c r="AD84" s="11">
        <v>10523.34</v>
      </c>
      <c r="AE84" s="11"/>
      <c r="AF84" s="11">
        <v>11161.51</v>
      </c>
      <c r="AG84" s="11">
        <v>9656.4599999999991</v>
      </c>
      <c r="AH84" s="11"/>
      <c r="AI84" s="11"/>
      <c r="AJ84" s="11">
        <v>11435.61</v>
      </c>
      <c r="AK84" s="11"/>
      <c r="AL84" s="11"/>
      <c r="AM84" s="11">
        <v>10716.59</v>
      </c>
      <c r="AN84" s="11"/>
      <c r="AO84" s="11"/>
      <c r="AP84" s="11">
        <v>10852.39</v>
      </c>
      <c r="AQ84" s="49"/>
      <c r="AR84" s="91"/>
    </row>
    <row r="85" spans="1:44" s="22" customFormat="1" ht="15" customHeight="1" x14ac:dyDescent="0.25">
      <c r="A85" s="17" t="s">
        <v>28</v>
      </c>
      <c r="B85" s="18"/>
      <c r="C85" s="18"/>
      <c r="D85" s="18"/>
      <c r="E85" s="18"/>
      <c r="F85" s="18"/>
      <c r="G85" s="18"/>
      <c r="H85" s="18"/>
      <c r="I85" s="19"/>
      <c r="J85" s="20"/>
      <c r="K85" s="56"/>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56"/>
      <c r="AR85" s="91"/>
    </row>
    <row r="86" spans="1:44" x14ac:dyDescent="0.25">
      <c r="A86" s="14" t="s">
        <v>23</v>
      </c>
      <c r="B86" s="11">
        <f>B92+B110+B122</f>
        <v>0</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49"/>
      <c r="AR86" s="92"/>
    </row>
    <row r="87" spans="1:44" ht="78.75" customHeight="1" x14ac:dyDescent="0.25">
      <c r="A87" s="27" t="s">
        <v>47</v>
      </c>
      <c r="B87" s="28">
        <f>B90</f>
        <v>117190.70000000001</v>
      </c>
      <c r="C87" s="28">
        <f t="shared" ref="C87:AQ87" si="56">C90</f>
        <v>13055.501999999997</v>
      </c>
      <c r="D87" s="28">
        <f>D90</f>
        <v>9142.2819999999992</v>
      </c>
      <c r="E87" s="28">
        <f t="shared" si="56"/>
        <v>9142.2300000000014</v>
      </c>
      <c r="F87" s="28">
        <f t="shared" si="56"/>
        <v>9142.2300000000014</v>
      </c>
      <c r="G87" s="28">
        <f>F87/C87*100</f>
        <v>70.02587874445581</v>
      </c>
      <c r="H87" s="28">
        <f>F87/D87*100</f>
        <v>99.999431214219854</v>
      </c>
      <c r="I87" s="28">
        <f t="shared" si="56"/>
        <v>978.35</v>
      </c>
      <c r="J87" s="28">
        <f t="shared" si="56"/>
        <v>0</v>
      </c>
      <c r="K87" s="28">
        <f t="shared" si="56"/>
        <v>717.95</v>
      </c>
      <c r="L87" s="28">
        <f t="shared" si="56"/>
        <v>1506</v>
      </c>
      <c r="M87" s="28">
        <f t="shared" si="56"/>
        <v>978.3</v>
      </c>
      <c r="N87" s="28">
        <f t="shared" si="56"/>
        <v>717.96</v>
      </c>
      <c r="O87" s="28">
        <f t="shared" si="56"/>
        <v>1766.4</v>
      </c>
      <c r="P87" s="28">
        <f t="shared" si="56"/>
        <v>978.3</v>
      </c>
      <c r="Q87" s="28">
        <f t="shared" si="56"/>
        <v>717.95</v>
      </c>
      <c r="R87" s="28">
        <f t="shared" si="56"/>
        <v>978.32</v>
      </c>
      <c r="S87" s="28">
        <f t="shared" si="56"/>
        <v>978.3</v>
      </c>
      <c r="T87" s="28">
        <f t="shared" si="56"/>
        <v>3075.16</v>
      </c>
      <c r="U87" s="28">
        <f t="shared" si="56"/>
        <v>978.30399999999997</v>
      </c>
      <c r="V87" s="28">
        <f t="shared" si="56"/>
        <v>978.3</v>
      </c>
      <c r="W87" s="28">
        <f t="shared" si="56"/>
        <v>978.3</v>
      </c>
      <c r="X87" s="28">
        <f t="shared" si="56"/>
        <v>978.30399999999997</v>
      </c>
      <c r="Y87" s="28">
        <f t="shared" si="56"/>
        <v>978.3</v>
      </c>
      <c r="Z87" s="28">
        <f t="shared" si="56"/>
        <v>978.3</v>
      </c>
      <c r="AA87" s="28">
        <f t="shared" si="56"/>
        <v>978.30399999999997</v>
      </c>
      <c r="AB87" s="28">
        <f t="shared" si="56"/>
        <v>978.3</v>
      </c>
      <c r="AC87" s="28">
        <f t="shared" si="56"/>
        <v>978.3</v>
      </c>
      <c r="AD87" s="28">
        <f t="shared" si="56"/>
        <v>978.3</v>
      </c>
      <c r="AE87" s="28">
        <f t="shared" si="56"/>
        <v>978.3</v>
      </c>
      <c r="AF87" s="28">
        <f t="shared" si="56"/>
        <v>978.31</v>
      </c>
      <c r="AG87" s="28">
        <f t="shared" si="56"/>
        <v>978.3</v>
      </c>
      <c r="AH87" s="28">
        <f t="shared" si="56"/>
        <v>978.3</v>
      </c>
      <c r="AI87" s="28">
        <f t="shared" si="56"/>
        <v>0</v>
      </c>
      <c r="AJ87" s="28">
        <f t="shared" si="56"/>
        <v>978.31</v>
      </c>
      <c r="AK87" s="28">
        <f t="shared" si="56"/>
        <v>978.3</v>
      </c>
      <c r="AL87" s="28">
        <f t="shared" si="56"/>
        <v>0</v>
      </c>
      <c r="AM87" s="28">
        <f t="shared" si="56"/>
        <v>978.31</v>
      </c>
      <c r="AN87" s="28">
        <f t="shared" si="56"/>
        <v>978.3</v>
      </c>
      <c r="AO87" s="28">
        <f t="shared" si="56"/>
        <v>0</v>
      </c>
      <c r="AP87" s="28">
        <f t="shared" si="56"/>
        <v>978.3</v>
      </c>
      <c r="AQ87" s="28">
        <f t="shared" si="56"/>
        <v>0</v>
      </c>
      <c r="AR87" s="83" t="s">
        <v>65</v>
      </c>
    </row>
    <row r="88" spans="1:44" x14ac:dyDescent="0.25">
      <c r="A88" s="14" t="s">
        <v>16</v>
      </c>
      <c r="B88" s="11">
        <f>B94+B100</f>
        <v>0</v>
      </c>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49"/>
      <c r="AR88" s="84"/>
    </row>
    <row r="89" spans="1:44" x14ac:dyDescent="0.25">
      <c r="A89" s="14" t="s">
        <v>29</v>
      </c>
      <c r="B89" s="11">
        <f>B95+B101</f>
        <v>0</v>
      </c>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49"/>
      <c r="AR89" s="84"/>
    </row>
    <row r="90" spans="1:44" x14ac:dyDescent="0.25">
      <c r="A90" s="14" t="s">
        <v>15</v>
      </c>
      <c r="B90" s="11">
        <f>B96+B102</f>
        <v>117190.70000000001</v>
      </c>
      <c r="C90" s="11">
        <f t="shared" ref="C90" si="57">I90+L90+O90+R90+U90+X90+AA90+AD90+AG90+AJ90+AM90+AP90</f>
        <v>13055.501999999997</v>
      </c>
      <c r="D90" s="11">
        <f>I90+L90+O90+R90+U90+X90+AA90+AD90</f>
        <v>9142.2819999999992</v>
      </c>
      <c r="E90" s="11">
        <f>F90</f>
        <v>9142.2300000000014</v>
      </c>
      <c r="F90" s="11">
        <f>K90+N90+Q90+T90+W90+Z90+AC90+AF90+AI90+AL90+AO90+AQ90</f>
        <v>9142.2300000000014</v>
      </c>
      <c r="G90" s="11">
        <f>F90/C90*100</f>
        <v>70.02587874445581</v>
      </c>
      <c r="H90" s="11">
        <f>F90/D90*100</f>
        <v>99.999431214219854</v>
      </c>
      <c r="I90" s="11">
        <v>978.35</v>
      </c>
      <c r="J90" s="11"/>
      <c r="K90" s="11">
        <v>717.95</v>
      </c>
      <c r="L90" s="11">
        <v>1506</v>
      </c>
      <c r="M90" s="11">
        <v>978.3</v>
      </c>
      <c r="N90" s="11">
        <v>717.96</v>
      </c>
      <c r="O90" s="11">
        <v>1766.4</v>
      </c>
      <c r="P90" s="11">
        <v>978.3</v>
      </c>
      <c r="Q90" s="11">
        <v>717.95</v>
      </c>
      <c r="R90" s="11">
        <v>978.32</v>
      </c>
      <c r="S90" s="11">
        <v>978.3</v>
      </c>
      <c r="T90" s="11">
        <v>3075.16</v>
      </c>
      <c r="U90" s="11">
        <v>978.30399999999997</v>
      </c>
      <c r="V90" s="11">
        <v>978.3</v>
      </c>
      <c r="W90" s="11">
        <v>978.3</v>
      </c>
      <c r="X90" s="11">
        <v>978.30399999999997</v>
      </c>
      <c r="Y90" s="11">
        <v>978.3</v>
      </c>
      <c r="Z90" s="11">
        <v>978.3</v>
      </c>
      <c r="AA90" s="11">
        <v>978.30399999999997</v>
      </c>
      <c r="AB90" s="11">
        <v>978.3</v>
      </c>
      <c r="AC90" s="11">
        <v>978.3</v>
      </c>
      <c r="AD90" s="11">
        <v>978.3</v>
      </c>
      <c r="AE90" s="11">
        <v>978.3</v>
      </c>
      <c r="AF90" s="11">
        <v>978.31</v>
      </c>
      <c r="AG90" s="11">
        <v>978.3</v>
      </c>
      <c r="AH90" s="11">
        <v>978.3</v>
      </c>
      <c r="AI90" s="11"/>
      <c r="AJ90" s="11">
        <v>978.31</v>
      </c>
      <c r="AK90" s="11">
        <v>978.3</v>
      </c>
      <c r="AL90" s="11"/>
      <c r="AM90" s="11">
        <v>978.31</v>
      </c>
      <c r="AN90" s="11">
        <v>978.3</v>
      </c>
      <c r="AO90" s="11"/>
      <c r="AP90" s="11">
        <v>978.3</v>
      </c>
      <c r="AQ90" s="49"/>
      <c r="AR90" s="84"/>
    </row>
    <row r="91" spans="1:44" s="22" customFormat="1" ht="15" x14ac:dyDescent="0.25">
      <c r="A91" s="17" t="s">
        <v>28</v>
      </c>
      <c r="B91" s="18"/>
      <c r="C91" s="18"/>
      <c r="D91" s="18"/>
      <c r="E91" s="18"/>
      <c r="F91" s="18"/>
      <c r="G91" s="18"/>
      <c r="H91" s="18"/>
      <c r="I91" s="19"/>
      <c r="J91" s="20"/>
      <c r="K91" s="56"/>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56"/>
      <c r="AR91" s="84"/>
    </row>
    <row r="92" spans="1:44" x14ac:dyDescent="0.25">
      <c r="A92" s="14" t="s">
        <v>23</v>
      </c>
      <c r="B92" s="11">
        <f>B98+B104</f>
        <v>0</v>
      </c>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49"/>
      <c r="AR92" s="85"/>
    </row>
    <row r="93" spans="1:44" ht="61.5" customHeight="1" x14ac:dyDescent="0.25">
      <c r="A93" s="27" t="s">
        <v>48</v>
      </c>
      <c r="B93" s="28">
        <f>B94+B95+B96+B98</f>
        <v>115766.6</v>
      </c>
      <c r="C93" s="28">
        <f>C94+C95+C96+C98</f>
        <v>5781.7</v>
      </c>
      <c r="D93" s="28">
        <f t="shared" ref="D93:F93" si="58">D94+D95+D96+D98</f>
        <v>3947.7200000000003</v>
      </c>
      <c r="E93" s="28">
        <f t="shared" si="58"/>
        <v>3874.4599999999996</v>
      </c>
      <c r="F93" s="28">
        <f t="shared" si="58"/>
        <v>3874.4599999999996</v>
      </c>
      <c r="G93" s="28">
        <f>F93/C93*100</f>
        <v>67.01247038068388</v>
      </c>
      <c r="H93" s="28">
        <f>F93/D93*100</f>
        <v>98.144245285886527</v>
      </c>
      <c r="I93" s="28">
        <f t="shared" ref="I93:J93" si="59">I94+I95+I96+I98</f>
        <v>433.26</v>
      </c>
      <c r="J93" s="28">
        <f t="shared" si="59"/>
        <v>0</v>
      </c>
      <c r="K93" s="28">
        <f>K96</f>
        <v>433.26</v>
      </c>
      <c r="L93" s="28">
        <f t="shared" ref="L93:AQ93" si="60">L96</f>
        <v>507.25</v>
      </c>
      <c r="M93" s="28">
        <f t="shared" si="60"/>
        <v>0</v>
      </c>
      <c r="N93" s="28">
        <f t="shared" si="60"/>
        <v>459.37</v>
      </c>
      <c r="O93" s="28">
        <f t="shared" si="60"/>
        <v>501.79</v>
      </c>
      <c r="P93" s="28">
        <f t="shared" si="60"/>
        <v>0</v>
      </c>
      <c r="Q93" s="28">
        <f t="shared" si="60"/>
        <v>400.57</v>
      </c>
      <c r="R93" s="28">
        <f t="shared" si="60"/>
        <v>491.42</v>
      </c>
      <c r="S93" s="28">
        <f t="shared" si="60"/>
        <v>0</v>
      </c>
      <c r="T93" s="28">
        <f t="shared" si="60"/>
        <v>429.77</v>
      </c>
      <c r="U93" s="28">
        <f t="shared" si="60"/>
        <v>489.09</v>
      </c>
      <c r="V93" s="28">
        <f t="shared" si="60"/>
        <v>0</v>
      </c>
      <c r="W93" s="28">
        <f t="shared" si="60"/>
        <v>401.97</v>
      </c>
      <c r="X93" s="28">
        <f t="shared" si="60"/>
        <v>490.96</v>
      </c>
      <c r="Y93" s="28">
        <f t="shared" si="60"/>
        <v>0</v>
      </c>
      <c r="Z93" s="28">
        <f t="shared" si="60"/>
        <v>588.17999999999995</v>
      </c>
      <c r="AA93" s="28">
        <f t="shared" si="60"/>
        <v>492.86</v>
      </c>
      <c r="AB93" s="28">
        <f t="shared" si="60"/>
        <v>0</v>
      </c>
      <c r="AC93" s="28">
        <f t="shared" si="60"/>
        <v>624.20000000000005</v>
      </c>
      <c r="AD93" s="28">
        <f t="shared" si="60"/>
        <v>541.09</v>
      </c>
      <c r="AE93" s="28">
        <f t="shared" si="60"/>
        <v>0</v>
      </c>
      <c r="AF93" s="28">
        <f t="shared" si="60"/>
        <v>537.14</v>
      </c>
      <c r="AG93" s="28">
        <f t="shared" si="60"/>
        <v>495.49</v>
      </c>
      <c r="AH93" s="28">
        <f t="shared" si="60"/>
        <v>0</v>
      </c>
      <c r="AI93" s="28">
        <f t="shared" si="60"/>
        <v>0</v>
      </c>
      <c r="AJ93" s="28">
        <f t="shared" si="60"/>
        <v>482.87</v>
      </c>
      <c r="AK93" s="28">
        <f t="shared" si="60"/>
        <v>0</v>
      </c>
      <c r="AL93" s="28">
        <f t="shared" si="60"/>
        <v>0</v>
      </c>
      <c r="AM93" s="28">
        <f t="shared" si="60"/>
        <v>426.54</v>
      </c>
      <c r="AN93" s="28">
        <f t="shared" si="60"/>
        <v>0</v>
      </c>
      <c r="AO93" s="28">
        <f t="shared" si="60"/>
        <v>0</v>
      </c>
      <c r="AP93" s="28">
        <f t="shared" si="60"/>
        <v>429.08</v>
      </c>
      <c r="AQ93" s="28">
        <f t="shared" si="60"/>
        <v>0</v>
      </c>
      <c r="AR93" s="83" t="s">
        <v>63</v>
      </c>
    </row>
    <row r="94" spans="1:44" x14ac:dyDescent="0.25">
      <c r="A94" s="14" t="s">
        <v>16</v>
      </c>
      <c r="B94" s="11">
        <v>0</v>
      </c>
      <c r="C94" s="11"/>
      <c r="D94" s="11"/>
      <c r="E94" s="11"/>
      <c r="F94" s="11"/>
      <c r="G94" s="11"/>
      <c r="H94" s="11"/>
      <c r="I94" s="11"/>
      <c r="J94" s="30"/>
      <c r="K94" s="30"/>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49"/>
      <c r="AR94" s="84"/>
    </row>
    <row r="95" spans="1:44" x14ac:dyDescent="0.25">
      <c r="A95" s="14" t="s">
        <v>29</v>
      </c>
      <c r="B95" s="11">
        <v>0</v>
      </c>
      <c r="C95" s="11"/>
      <c r="D95" s="11"/>
      <c r="E95" s="11"/>
      <c r="F95" s="11"/>
      <c r="G95" s="11"/>
      <c r="H95" s="11"/>
      <c r="I95" s="11"/>
      <c r="J95" s="30"/>
      <c r="K95" s="30"/>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49"/>
      <c r="AR95" s="84"/>
    </row>
    <row r="96" spans="1:44" x14ac:dyDescent="0.25">
      <c r="A96" s="14" t="s">
        <v>15</v>
      </c>
      <c r="B96" s="11">
        <v>115766.6</v>
      </c>
      <c r="C96" s="11">
        <f t="shared" ref="C96" si="61">I96+L96+O96+R96+U96+X96+AA96+AD96+AG96+AJ96+AM96+AP96</f>
        <v>5781.7</v>
      </c>
      <c r="D96" s="11">
        <f>I96+L96+O96+R96+U96+X96+AA96+AD96</f>
        <v>3947.7200000000003</v>
      </c>
      <c r="E96" s="11">
        <f>F96</f>
        <v>3874.4599999999996</v>
      </c>
      <c r="F96" s="11">
        <f>K96+N96+Q96+T96+W96+Z96+AC96+AF96+AI96+AL96+AO96+AQ96</f>
        <v>3874.4599999999996</v>
      </c>
      <c r="G96" s="11">
        <f>F96/C96*100</f>
        <v>67.01247038068388</v>
      </c>
      <c r="H96" s="11">
        <f>F96/D96*100</f>
        <v>98.144245285886527</v>
      </c>
      <c r="I96" s="11">
        <v>433.26</v>
      </c>
      <c r="J96" s="31"/>
      <c r="K96" s="61">
        <v>433.26</v>
      </c>
      <c r="L96" s="32">
        <v>507.25</v>
      </c>
      <c r="M96" s="32"/>
      <c r="N96" s="32">
        <v>459.37</v>
      </c>
      <c r="O96" s="32">
        <v>501.79</v>
      </c>
      <c r="P96" s="32"/>
      <c r="Q96" s="32">
        <v>400.57</v>
      </c>
      <c r="R96" s="32">
        <v>491.42</v>
      </c>
      <c r="S96" s="32"/>
      <c r="T96" s="32">
        <v>429.77</v>
      </c>
      <c r="U96" s="32">
        <v>489.09</v>
      </c>
      <c r="V96" s="32"/>
      <c r="W96" s="32">
        <v>401.97</v>
      </c>
      <c r="X96" s="32">
        <v>490.96</v>
      </c>
      <c r="Y96" s="32"/>
      <c r="Z96" s="32">
        <v>588.17999999999995</v>
      </c>
      <c r="AA96" s="32">
        <v>492.86</v>
      </c>
      <c r="AB96" s="32"/>
      <c r="AC96" s="32">
        <v>624.20000000000005</v>
      </c>
      <c r="AD96" s="32">
        <v>541.09</v>
      </c>
      <c r="AE96" s="32"/>
      <c r="AF96" s="32">
        <v>537.14</v>
      </c>
      <c r="AG96" s="32">
        <v>495.49</v>
      </c>
      <c r="AH96" s="32"/>
      <c r="AI96" s="32"/>
      <c r="AJ96" s="32">
        <v>482.87</v>
      </c>
      <c r="AK96" s="32"/>
      <c r="AL96" s="32"/>
      <c r="AM96" s="32">
        <v>426.54</v>
      </c>
      <c r="AN96" s="32"/>
      <c r="AO96" s="32"/>
      <c r="AP96" s="32">
        <v>429.08</v>
      </c>
      <c r="AQ96" s="49"/>
      <c r="AR96" s="84"/>
    </row>
    <row r="97" spans="1:44" s="22" customFormat="1" ht="15" x14ac:dyDescent="0.25">
      <c r="A97" s="17" t="s">
        <v>28</v>
      </c>
      <c r="B97" s="18"/>
      <c r="C97" s="18"/>
      <c r="D97" s="18"/>
      <c r="E97" s="18"/>
      <c r="F97" s="18"/>
      <c r="G97" s="18"/>
      <c r="H97" s="18"/>
      <c r="I97" s="19"/>
      <c r="J97" s="20"/>
      <c r="K97" s="56"/>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56"/>
      <c r="AR97" s="84"/>
    </row>
    <row r="98" spans="1:44" x14ac:dyDescent="0.25">
      <c r="A98" s="14" t="s">
        <v>23</v>
      </c>
      <c r="B98" s="11">
        <v>0</v>
      </c>
      <c r="C98" s="11"/>
      <c r="D98" s="11"/>
      <c r="E98" s="11"/>
      <c r="F98" s="11"/>
      <c r="G98" s="11"/>
      <c r="H98" s="11"/>
      <c r="I98" s="11"/>
      <c r="J98" s="30"/>
      <c r="K98" s="30"/>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49"/>
      <c r="AR98" s="85"/>
    </row>
    <row r="99" spans="1:44" ht="36.75" customHeight="1" x14ac:dyDescent="0.25">
      <c r="A99" s="27" t="s">
        <v>49</v>
      </c>
      <c r="B99" s="28">
        <f>B100+B101+B102+B104</f>
        <v>1424.1</v>
      </c>
      <c r="C99" s="28">
        <f>C100+C101+C102+C104</f>
        <v>2355</v>
      </c>
      <c r="D99" s="28">
        <f t="shared" ref="D99:F99" si="62">D100+D101+D102+D104</f>
        <v>133.30000000000001</v>
      </c>
      <c r="E99" s="28">
        <f t="shared" si="62"/>
        <v>128.69999999999999</v>
      </c>
      <c r="F99" s="28">
        <f t="shared" si="62"/>
        <v>128.69999999999999</v>
      </c>
      <c r="G99" s="28">
        <f>F99/C99*100</f>
        <v>5.4649681528662422</v>
      </c>
      <c r="H99" s="28">
        <f>F99/D99*100</f>
        <v>96.549137284321063</v>
      </c>
      <c r="I99" s="28">
        <f t="shared" ref="I99:J99" si="63">I100+I101+I102+I104</f>
        <v>10.8</v>
      </c>
      <c r="J99" s="28">
        <f t="shared" si="63"/>
        <v>0</v>
      </c>
      <c r="K99" s="28">
        <f>K102</f>
        <v>10.199999999999999</v>
      </c>
      <c r="L99" s="28">
        <f>L102</f>
        <v>17.5</v>
      </c>
      <c r="M99" s="28">
        <f t="shared" ref="M99:AQ99" si="64">M102</f>
        <v>0</v>
      </c>
      <c r="N99" s="28">
        <f t="shared" si="64"/>
        <v>13.5</v>
      </c>
      <c r="O99" s="28">
        <f t="shared" si="64"/>
        <v>17.5</v>
      </c>
      <c r="P99" s="28">
        <f t="shared" si="64"/>
        <v>0</v>
      </c>
      <c r="Q99" s="28">
        <f t="shared" si="64"/>
        <v>13.5</v>
      </c>
      <c r="R99" s="28">
        <f t="shared" si="64"/>
        <v>17.5</v>
      </c>
      <c r="S99" s="28">
        <f t="shared" si="64"/>
        <v>0</v>
      </c>
      <c r="T99" s="28">
        <f t="shared" si="64"/>
        <v>25.5</v>
      </c>
      <c r="U99" s="28">
        <f t="shared" si="64"/>
        <v>17.5</v>
      </c>
      <c r="V99" s="28">
        <f t="shared" si="64"/>
        <v>0</v>
      </c>
      <c r="W99" s="28">
        <f t="shared" si="64"/>
        <v>17.5</v>
      </c>
      <c r="X99" s="28">
        <f t="shared" si="64"/>
        <v>17.5</v>
      </c>
      <c r="Y99" s="28">
        <f t="shared" si="64"/>
        <v>0</v>
      </c>
      <c r="Z99" s="28">
        <f t="shared" si="64"/>
        <v>17.5</v>
      </c>
      <c r="AA99" s="28">
        <f t="shared" si="64"/>
        <v>17.5</v>
      </c>
      <c r="AB99" s="28">
        <f t="shared" si="64"/>
        <v>0</v>
      </c>
      <c r="AC99" s="28">
        <f t="shared" si="64"/>
        <v>13.5</v>
      </c>
      <c r="AD99" s="28">
        <f t="shared" si="64"/>
        <v>17.5</v>
      </c>
      <c r="AE99" s="28">
        <f t="shared" si="64"/>
        <v>0</v>
      </c>
      <c r="AF99" s="28">
        <f t="shared" si="64"/>
        <v>17.5</v>
      </c>
      <c r="AG99" s="28">
        <f t="shared" si="64"/>
        <v>17.5</v>
      </c>
      <c r="AH99" s="28">
        <f t="shared" si="64"/>
        <v>0</v>
      </c>
      <c r="AI99" s="28">
        <f t="shared" si="64"/>
        <v>0</v>
      </c>
      <c r="AJ99" s="28">
        <f t="shared" si="64"/>
        <v>2162.5</v>
      </c>
      <c r="AK99" s="28">
        <f t="shared" si="64"/>
        <v>0</v>
      </c>
      <c r="AL99" s="28">
        <f t="shared" si="64"/>
        <v>0</v>
      </c>
      <c r="AM99" s="28">
        <f t="shared" si="64"/>
        <v>17.5</v>
      </c>
      <c r="AN99" s="28">
        <f t="shared" si="64"/>
        <v>0</v>
      </c>
      <c r="AO99" s="28">
        <f t="shared" si="64"/>
        <v>0</v>
      </c>
      <c r="AP99" s="28">
        <f t="shared" si="64"/>
        <v>24.2</v>
      </c>
      <c r="AQ99" s="28">
        <f t="shared" si="64"/>
        <v>0</v>
      </c>
      <c r="AR99" s="83" t="s">
        <v>83</v>
      </c>
    </row>
    <row r="100" spans="1:44" x14ac:dyDescent="0.25">
      <c r="A100" s="14" t="s">
        <v>16</v>
      </c>
      <c r="B100" s="11">
        <v>0</v>
      </c>
      <c r="C100" s="11"/>
      <c r="D100" s="11"/>
      <c r="E100" s="11"/>
      <c r="F100" s="11"/>
      <c r="G100" s="11"/>
      <c r="H100" s="11"/>
      <c r="I100" s="11"/>
      <c r="J100" s="30"/>
      <c r="K100" s="30"/>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49"/>
      <c r="AR100" s="84"/>
    </row>
    <row r="101" spans="1:44" x14ac:dyDescent="0.25">
      <c r="A101" s="14" t="s">
        <v>29</v>
      </c>
      <c r="B101" s="11">
        <v>0</v>
      </c>
      <c r="C101" s="11"/>
      <c r="D101" s="11"/>
      <c r="E101" s="11"/>
      <c r="F101" s="11"/>
      <c r="G101" s="11"/>
      <c r="H101" s="11"/>
      <c r="I101" s="11"/>
      <c r="J101" s="30"/>
      <c r="K101" s="30"/>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49"/>
      <c r="AR101" s="84"/>
    </row>
    <row r="102" spans="1:44" x14ac:dyDescent="0.25">
      <c r="A102" s="14" t="s">
        <v>15</v>
      </c>
      <c r="B102" s="11">
        <v>1424.1</v>
      </c>
      <c r="C102" s="11">
        <f t="shared" ref="C102" si="65">I102+L102+O102+R102+U102+X102+AA102+AD102+AG102+AJ102+AM102+AP102</f>
        <v>2355</v>
      </c>
      <c r="D102" s="11">
        <f>I102+L102+O102+R102+U102+X102+AA102+AD102</f>
        <v>133.30000000000001</v>
      </c>
      <c r="E102" s="11">
        <f>F102</f>
        <v>128.69999999999999</v>
      </c>
      <c r="F102" s="11">
        <f>K102+N102+Q102+T102+W102+Z102+AC102+AF102+AI102+AL102+AO102+AQ102</f>
        <v>128.69999999999999</v>
      </c>
      <c r="G102" s="11">
        <f>F102/C102*100</f>
        <v>5.4649681528662422</v>
      </c>
      <c r="H102" s="11">
        <f>F102/D102*100</f>
        <v>96.549137284321063</v>
      </c>
      <c r="I102" s="11">
        <v>10.8</v>
      </c>
      <c r="J102" s="31"/>
      <c r="K102" s="31">
        <v>10.199999999999999</v>
      </c>
      <c r="L102" s="32">
        <v>17.5</v>
      </c>
      <c r="M102" s="32"/>
      <c r="N102" s="32">
        <v>13.5</v>
      </c>
      <c r="O102" s="32">
        <v>17.5</v>
      </c>
      <c r="P102" s="32"/>
      <c r="Q102" s="32">
        <v>13.5</v>
      </c>
      <c r="R102" s="32">
        <v>17.5</v>
      </c>
      <c r="S102" s="32"/>
      <c r="T102" s="32">
        <v>25.5</v>
      </c>
      <c r="U102" s="32">
        <v>17.5</v>
      </c>
      <c r="V102" s="32"/>
      <c r="W102" s="32">
        <v>17.5</v>
      </c>
      <c r="X102" s="32">
        <v>17.5</v>
      </c>
      <c r="Y102" s="32"/>
      <c r="Z102" s="32">
        <v>17.5</v>
      </c>
      <c r="AA102" s="32">
        <v>17.5</v>
      </c>
      <c r="AB102" s="32"/>
      <c r="AC102" s="32">
        <v>13.5</v>
      </c>
      <c r="AD102" s="32">
        <v>17.5</v>
      </c>
      <c r="AE102" s="32"/>
      <c r="AF102" s="32">
        <v>17.5</v>
      </c>
      <c r="AG102" s="32">
        <v>17.5</v>
      </c>
      <c r="AH102" s="32"/>
      <c r="AI102" s="32"/>
      <c r="AJ102" s="32">
        <v>2162.5</v>
      </c>
      <c r="AK102" s="32"/>
      <c r="AL102" s="32"/>
      <c r="AM102" s="32">
        <v>17.5</v>
      </c>
      <c r="AN102" s="32"/>
      <c r="AO102" s="32"/>
      <c r="AP102" s="11">
        <v>24.2</v>
      </c>
      <c r="AQ102" s="49"/>
      <c r="AR102" s="84"/>
    </row>
    <row r="103" spans="1:44" s="22" customFormat="1" ht="15" customHeight="1" x14ac:dyDescent="0.25">
      <c r="A103" s="17" t="s">
        <v>28</v>
      </c>
      <c r="B103" s="18"/>
      <c r="C103" s="18"/>
      <c r="D103" s="18"/>
      <c r="E103" s="18"/>
      <c r="F103" s="18"/>
      <c r="G103" s="18"/>
      <c r="H103" s="18"/>
      <c r="I103" s="19"/>
      <c r="J103" s="20"/>
      <c r="K103" s="56"/>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56"/>
      <c r="AR103" s="84"/>
    </row>
    <row r="104" spans="1:44" x14ac:dyDescent="0.25">
      <c r="A104" s="14" t="s">
        <v>23</v>
      </c>
      <c r="B104" s="11">
        <v>0</v>
      </c>
      <c r="C104" s="11"/>
      <c r="D104" s="11"/>
      <c r="E104" s="11"/>
      <c r="F104" s="11"/>
      <c r="G104" s="11"/>
      <c r="H104" s="11"/>
      <c r="I104" s="11"/>
      <c r="J104" s="30"/>
      <c r="K104" s="30"/>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49"/>
      <c r="AR104" s="85"/>
    </row>
    <row r="105" spans="1:44" s="6" customFormat="1" ht="70.5" customHeight="1" x14ac:dyDescent="0.25">
      <c r="A105" s="27" t="s">
        <v>50</v>
      </c>
      <c r="B105" s="28">
        <f>B106+B107+B108+B110</f>
        <v>5662.4</v>
      </c>
      <c r="C105" s="28">
        <f t="shared" ref="C105:J105" si="66">C106+C107+C108+C110</f>
        <v>19771.150000000001</v>
      </c>
      <c r="D105" s="28">
        <f t="shared" si="66"/>
        <v>19771.150000000001</v>
      </c>
      <c r="E105" s="28">
        <f t="shared" si="66"/>
        <v>6296.15</v>
      </c>
      <c r="F105" s="28">
        <f t="shared" si="66"/>
        <v>6296.15</v>
      </c>
      <c r="G105" s="28">
        <f>F105/C105*100</f>
        <v>31.845137991467361</v>
      </c>
      <c r="H105" s="28">
        <f>F105/D105*100</f>
        <v>31.845137991467361</v>
      </c>
      <c r="I105" s="28">
        <f t="shared" si="66"/>
        <v>0</v>
      </c>
      <c r="J105" s="28">
        <f t="shared" si="66"/>
        <v>0</v>
      </c>
      <c r="K105" s="28"/>
      <c r="L105" s="28">
        <f>L106+L107+L108+L110</f>
        <v>0</v>
      </c>
      <c r="M105" s="28">
        <f t="shared" ref="M105:AQ105" si="67">M106+M107+M108+M110</f>
        <v>0</v>
      </c>
      <c r="N105" s="28">
        <f t="shared" si="67"/>
        <v>0</v>
      </c>
      <c r="O105" s="28">
        <f t="shared" si="67"/>
        <v>0</v>
      </c>
      <c r="P105" s="28">
        <f t="shared" si="67"/>
        <v>0</v>
      </c>
      <c r="Q105" s="28">
        <f t="shared" si="67"/>
        <v>0</v>
      </c>
      <c r="R105" s="28">
        <f t="shared" si="67"/>
        <v>0</v>
      </c>
      <c r="S105" s="28">
        <f t="shared" si="67"/>
        <v>0</v>
      </c>
      <c r="T105" s="28">
        <f t="shared" si="67"/>
        <v>0</v>
      </c>
      <c r="U105" s="28">
        <f t="shared" si="67"/>
        <v>0</v>
      </c>
      <c r="V105" s="28">
        <f t="shared" si="67"/>
        <v>0</v>
      </c>
      <c r="W105" s="28">
        <f t="shared" si="67"/>
        <v>0</v>
      </c>
      <c r="X105" s="28">
        <f t="shared" si="67"/>
        <v>0</v>
      </c>
      <c r="Y105" s="28">
        <f t="shared" si="67"/>
        <v>0</v>
      </c>
      <c r="Z105" s="28">
        <f t="shared" si="67"/>
        <v>0</v>
      </c>
      <c r="AA105" s="28">
        <f t="shared" si="67"/>
        <v>5775</v>
      </c>
      <c r="AB105" s="28">
        <f t="shared" si="67"/>
        <v>0</v>
      </c>
      <c r="AC105" s="28">
        <f>AC106+AC107+AC108+AC110</f>
        <v>0</v>
      </c>
      <c r="AD105" s="28">
        <f t="shared" si="67"/>
        <v>13996.15</v>
      </c>
      <c r="AE105" s="28">
        <f t="shared" si="67"/>
        <v>0</v>
      </c>
      <c r="AF105" s="28">
        <f t="shared" si="67"/>
        <v>6296.15</v>
      </c>
      <c r="AG105" s="28">
        <f t="shared" si="67"/>
        <v>0</v>
      </c>
      <c r="AH105" s="28">
        <f t="shared" si="67"/>
        <v>0</v>
      </c>
      <c r="AI105" s="28">
        <f t="shared" si="67"/>
        <v>0</v>
      </c>
      <c r="AJ105" s="28">
        <f t="shared" si="67"/>
        <v>0</v>
      </c>
      <c r="AK105" s="28">
        <f t="shared" si="67"/>
        <v>0</v>
      </c>
      <c r="AL105" s="28">
        <f t="shared" si="67"/>
        <v>0</v>
      </c>
      <c r="AM105" s="28">
        <f t="shared" si="67"/>
        <v>0</v>
      </c>
      <c r="AN105" s="28">
        <f t="shared" si="67"/>
        <v>0</v>
      </c>
      <c r="AO105" s="28">
        <f t="shared" si="67"/>
        <v>0</v>
      </c>
      <c r="AP105" s="28">
        <f t="shared" si="67"/>
        <v>0</v>
      </c>
      <c r="AQ105" s="28">
        <f t="shared" si="67"/>
        <v>0</v>
      </c>
      <c r="AR105" s="83" t="s">
        <v>84</v>
      </c>
    </row>
    <row r="106" spans="1:44" s="6" customFormat="1" x14ac:dyDescent="0.25">
      <c r="A106" s="14" t="s">
        <v>16</v>
      </c>
      <c r="B106" s="11">
        <v>0</v>
      </c>
      <c r="C106" s="11"/>
      <c r="D106" s="11"/>
      <c r="E106" s="11"/>
      <c r="F106" s="11"/>
      <c r="G106" s="11"/>
      <c r="H106" s="11"/>
      <c r="I106" s="11"/>
      <c r="J106" s="12"/>
      <c r="K106" s="55"/>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55"/>
      <c r="AR106" s="84"/>
    </row>
    <row r="107" spans="1:44" s="6" customFormat="1" x14ac:dyDescent="0.25">
      <c r="A107" s="14" t="s">
        <v>29</v>
      </c>
      <c r="B107" s="11">
        <v>0</v>
      </c>
      <c r="C107" s="11"/>
      <c r="D107" s="11"/>
      <c r="E107" s="11"/>
      <c r="F107" s="11"/>
      <c r="G107" s="11"/>
      <c r="H107" s="11"/>
      <c r="I107" s="11"/>
      <c r="J107" s="12"/>
      <c r="K107" s="55"/>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55"/>
      <c r="AR107" s="84"/>
    </row>
    <row r="108" spans="1:44" s="6" customFormat="1" x14ac:dyDescent="0.25">
      <c r="A108" s="14" t="s">
        <v>15</v>
      </c>
      <c r="B108" s="11">
        <v>5662.4</v>
      </c>
      <c r="C108" s="11">
        <f>I108+L108+O108+R108+U108+X108+AA108+AD108+AG108+AJ108+AM108+AP108</f>
        <v>521.15</v>
      </c>
      <c r="D108" s="11">
        <f>I108+L108+O108+R108+U108+X108+AA108+AD108</f>
        <v>521.15</v>
      </c>
      <c r="E108" s="11">
        <f>F108</f>
        <v>521.15</v>
      </c>
      <c r="F108" s="11">
        <f>K108+N108+Q108+T108+W108+Z108+AC108+AF108+AI108+AL108+AO108+AQ108</f>
        <v>521.15</v>
      </c>
      <c r="G108" s="11">
        <f>F108/C108*100</f>
        <v>100</v>
      </c>
      <c r="H108" s="11">
        <f>F108/D108*100</f>
        <v>100</v>
      </c>
      <c r="I108" s="11"/>
      <c r="J108" s="12"/>
      <c r="K108" s="55"/>
      <c r="L108" s="13"/>
      <c r="M108" s="13"/>
      <c r="N108" s="13"/>
      <c r="O108" s="13"/>
      <c r="P108" s="13"/>
      <c r="Q108" s="13"/>
      <c r="R108" s="13"/>
      <c r="S108" s="13"/>
      <c r="T108" s="13"/>
      <c r="U108" s="13"/>
      <c r="V108" s="13"/>
      <c r="W108" s="13"/>
      <c r="X108" s="13"/>
      <c r="Y108" s="13"/>
      <c r="Z108" s="13"/>
      <c r="AA108" s="13"/>
      <c r="AB108" s="13"/>
      <c r="AC108" s="13"/>
      <c r="AD108" s="13">
        <v>521.15</v>
      </c>
      <c r="AE108" s="13"/>
      <c r="AF108" s="13">
        <v>521.15</v>
      </c>
      <c r="AG108" s="13"/>
      <c r="AH108" s="13"/>
      <c r="AI108" s="13"/>
      <c r="AJ108" s="33"/>
      <c r="AK108" s="13"/>
      <c r="AL108" s="13"/>
      <c r="AM108" s="13"/>
      <c r="AN108" s="13"/>
      <c r="AO108" s="13"/>
      <c r="AP108" s="13"/>
      <c r="AQ108" s="55"/>
      <c r="AR108" s="84"/>
    </row>
    <row r="109" spans="1:44" s="22" customFormat="1" ht="15" customHeight="1" x14ac:dyDescent="0.25">
      <c r="A109" s="17" t="s">
        <v>28</v>
      </c>
      <c r="B109" s="18"/>
      <c r="C109" s="11"/>
      <c r="D109" s="11"/>
      <c r="E109" s="11"/>
      <c r="F109" s="11"/>
      <c r="G109" s="11"/>
      <c r="H109" s="11"/>
      <c r="I109" s="19"/>
      <c r="J109" s="20"/>
      <c r="K109" s="56"/>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56"/>
      <c r="AR109" s="84"/>
    </row>
    <row r="110" spans="1:44" s="6" customFormat="1" x14ac:dyDescent="0.25">
      <c r="A110" s="14" t="s">
        <v>23</v>
      </c>
      <c r="B110" s="11">
        <v>0</v>
      </c>
      <c r="C110" s="11">
        <f>I110+L110+O110+R110+U110+X110+AA110+AD110+AG110+AJ110+AM110+AP110</f>
        <v>19250</v>
      </c>
      <c r="D110" s="11">
        <f>I110+L110+O110+R110+U110+X110+AA110+AD110</f>
        <v>19250</v>
      </c>
      <c r="E110" s="11">
        <f>F110</f>
        <v>5775</v>
      </c>
      <c r="F110" s="11">
        <f>K110+N110+Q110+T110+W110+Z110+AC110+AF110+AI110+AL110+AO110+AQ110</f>
        <v>5775</v>
      </c>
      <c r="G110" s="11">
        <f>F110/C110*100</f>
        <v>30</v>
      </c>
      <c r="H110" s="11">
        <f>F110/D110*100</f>
        <v>30</v>
      </c>
      <c r="I110" s="11"/>
      <c r="J110" s="12"/>
      <c r="K110" s="55"/>
      <c r="L110" s="13"/>
      <c r="M110" s="13"/>
      <c r="N110" s="13"/>
      <c r="O110" s="13"/>
      <c r="P110" s="13"/>
      <c r="Q110" s="13"/>
      <c r="R110" s="13"/>
      <c r="S110" s="13"/>
      <c r="T110" s="13"/>
      <c r="U110" s="13"/>
      <c r="V110" s="13"/>
      <c r="W110" s="13"/>
      <c r="X110" s="13"/>
      <c r="Y110" s="13"/>
      <c r="Z110" s="13"/>
      <c r="AA110" s="16">
        <v>5775</v>
      </c>
      <c r="AB110" s="16"/>
      <c r="AC110" s="16"/>
      <c r="AD110" s="16">
        <v>13475</v>
      </c>
      <c r="AE110" s="16"/>
      <c r="AF110" s="16">
        <v>5775</v>
      </c>
      <c r="AG110" s="13"/>
      <c r="AH110" s="13"/>
      <c r="AI110" s="13"/>
      <c r="AJ110" s="13"/>
      <c r="AK110" s="13"/>
      <c r="AL110" s="13"/>
      <c r="AM110" s="13"/>
      <c r="AN110" s="13"/>
      <c r="AO110" s="13"/>
      <c r="AP110" s="13"/>
      <c r="AQ110" s="55"/>
      <c r="AR110" s="85"/>
    </row>
    <row r="111" spans="1:44" s="6" customFormat="1" ht="53.25" customHeight="1" x14ac:dyDescent="0.25">
      <c r="A111" s="27" t="s">
        <v>64</v>
      </c>
      <c r="B111" s="28"/>
      <c r="C111" s="28">
        <f>C114+C116</f>
        <v>4751.2</v>
      </c>
      <c r="D111" s="28">
        <f>D114+D116</f>
        <v>150</v>
      </c>
      <c r="E111" s="28">
        <f t="shared" ref="E111:F111" si="68">E114</f>
        <v>150</v>
      </c>
      <c r="F111" s="28">
        <f t="shared" si="68"/>
        <v>150</v>
      </c>
      <c r="G111" s="28">
        <f>G114</f>
        <v>3.1570971544030981</v>
      </c>
      <c r="H111" s="28">
        <f>H114</f>
        <v>100</v>
      </c>
      <c r="I111" s="28">
        <f>I114</f>
        <v>0</v>
      </c>
      <c r="J111" s="28">
        <f t="shared" ref="J111:AQ111" si="69">J114</f>
        <v>0</v>
      </c>
      <c r="K111" s="28">
        <f t="shared" si="69"/>
        <v>0</v>
      </c>
      <c r="L111" s="28">
        <f t="shared" si="69"/>
        <v>0</v>
      </c>
      <c r="M111" s="28">
        <f t="shared" si="69"/>
        <v>0</v>
      </c>
      <c r="N111" s="28">
        <f t="shared" si="69"/>
        <v>0</v>
      </c>
      <c r="O111" s="28">
        <f t="shared" si="69"/>
        <v>0</v>
      </c>
      <c r="P111" s="28">
        <f t="shared" si="69"/>
        <v>0</v>
      </c>
      <c r="Q111" s="28">
        <f t="shared" si="69"/>
        <v>0</v>
      </c>
      <c r="R111" s="28">
        <f t="shared" si="69"/>
        <v>0</v>
      </c>
      <c r="S111" s="28">
        <f t="shared" si="69"/>
        <v>0</v>
      </c>
      <c r="T111" s="28">
        <f t="shared" si="69"/>
        <v>0</v>
      </c>
      <c r="U111" s="28">
        <f t="shared" si="69"/>
        <v>0</v>
      </c>
      <c r="V111" s="28">
        <f t="shared" si="69"/>
        <v>0</v>
      </c>
      <c r="W111" s="28">
        <f t="shared" si="69"/>
        <v>0</v>
      </c>
      <c r="X111" s="28">
        <f t="shared" si="69"/>
        <v>0</v>
      </c>
      <c r="Y111" s="28">
        <f t="shared" si="69"/>
        <v>0</v>
      </c>
      <c r="Z111" s="28">
        <f t="shared" si="69"/>
        <v>0</v>
      </c>
      <c r="AA111" s="28">
        <f t="shared" si="69"/>
        <v>0</v>
      </c>
      <c r="AB111" s="28">
        <f t="shared" si="69"/>
        <v>0</v>
      </c>
      <c r="AC111" s="28">
        <f t="shared" si="69"/>
        <v>0</v>
      </c>
      <c r="AD111" s="28">
        <f t="shared" si="69"/>
        <v>150</v>
      </c>
      <c r="AE111" s="28">
        <f t="shared" si="69"/>
        <v>0</v>
      </c>
      <c r="AF111" s="28">
        <f t="shared" si="69"/>
        <v>150</v>
      </c>
      <c r="AG111" s="28">
        <f t="shared" si="69"/>
        <v>0</v>
      </c>
      <c r="AH111" s="28">
        <f t="shared" si="69"/>
        <v>0</v>
      </c>
      <c r="AI111" s="28">
        <f t="shared" si="69"/>
        <v>0</v>
      </c>
      <c r="AJ111" s="28">
        <f t="shared" si="69"/>
        <v>4601.2</v>
      </c>
      <c r="AK111" s="28">
        <f t="shared" si="69"/>
        <v>0</v>
      </c>
      <c r="AL111" s="28">
        <f t="shared" si="69"/>
        <v>0</v>
      </c>
      <c r="AM111" s="28">
        <f t="shared" si="69"/>
        <v>0</v>
      </c>
      <c r="AN111" s="28">
        <f t="shared" si="69"/>
        <v>0</v>
      </c>
      <c r="AO111" s="28">
        <f t="shared" si="69"/>
        <v>0</v>
      </c>
      <c r="AP111" s="28">
        <f t="shared" si="69"/>
        <v>0</v>
      </c>
      <c r="AQ111" s="28">
        <f t="shared" si="69"/>
        <v>0</v>
      </c>
      <c r="AR111" s="83" t="s">
        <v>85</v>
      </c>
    </row>
    <row r="112" spans="1:44" s="6" customFormat="1" x14ac:dyDescent="0.25">
      <c r="A112" s="14" t="s">
        <v>16</v>
      </c>
      <c r="B112" s="11"/>
      <c r="C112" s="11"/>
      <c r="D112" s="11"/>
      <c r="E112" s="11"/>
      <c r="F112" s="11"/>
      <c r="G112" s="11"/>
      <c r="H112" s="11"/>
      <c r="I112" s="11"/>
      <c r="J112" s="12"/>
      <c r="K112" s="55"/>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55"/>
      <c r="AR112" s="84"/>
    </row>
    <row r="113" spans="1:44" s="6" customFormat="1" x14ac:dyDescent="0.25">
      <c r="A113" s="14" t="s">
        <v>29</v>
      </c>
      <c r="B113" s="11"/>
      <c r="C113" s="11"/>
      <c r="D113" s="11"/>
      <c r="E113" s="11"/>
      <c r="F113" s="11"/>
      <c r="G113" s="11"/>
      <c r="H113" s="11"/>
      <c r="I113" s="11"/>
      <c r="J113" s="12"/>
      <c r="K113" s="55"/>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55"/>
      <c r="AR113" s="84"/>
    </row>
    <row r="114" spans="1:44" s="6" customFormat="1" x14ac:dyDescent="0.25">
      <c r="A114" s="14" t="s">
        <v>15</v>
      </c>
      <c r="B114" s="11"/>
      <c r="C114" s="11">
        <f>I114+L114+O114+R114+U114+X114+AA114+AD114+AG114+AJ114+AM114+AP114</f>
        <v>4751.2</v>
      </c>
      <c r="D114" s="11">
        <f>I114+L114+O114+R114+U114+X114+AA114+AD114</f>
        <v>150</v>
      </c>
      <c r="E114" s="11">
        <f>F114</f>
        <v>150</v>
      </c>
      <c r="F114" s="11">
        <f>K114+N114+Q114+T114+W114+Z114+AC114+AF114+AI114+AL114+AO114+AQ114</f>
        <v>150</v>
      </c>
      <c r="G114" s="11">
        <f>F114/C114*100</f>
        <v>3.1570971544030981</v>
      </c>
      <c r="H114" s="11">
        <f>F114/D114*100</f>
        <v>100</v>
      </c>
      <c r="I114" s="11"/>
      <c r="J114" s="12"/>
      <c r="K114" s="55"/>
      <c r="L114" s="13"/>
      <c r="M114" s="13"/>
      <c r="N114" s="13"/>
      <c r="O114" s="13"/>
      <c r="P114" s="13"/>
      <c r="Q114" s="13"/>
      <c r="R114" s="13"/>
      <c r="S114" s="13"/>
      <c r="T114" s="13"/>
      <c r="U114" s="13"/>
      <c r="V114" s="13"/>
      <c r="W114" s="13"/>
      <c r="X114" s="13"/>
      <c r="Y114" s="13"/>
      <c r="Z114" s="13"/>
      <c r="AA114" s="13"/>
      <c r="AB114" s="13"/>
      <c r="AC114" s="13"/>
      <c r="AD114" s="16">
        <v>150</v>
      </c>
      <c r="AE114" s="16"/>
      <c r="AF114" s="16">
        <v>150</v>
      </c>
      <c r="AG114" s="13"/>
      <c r="AH114" s="13"/>
      <c r="AI114" s="13"/>
      <c r="AJ114" s="13">
        <v>4601.2</v>
      </c>
      <c r="AK114" s="13"/>
      <c r="AL114" s="13"/>
      <c r="AM114" s="13"/>
      <c r="AN114" s="13"/>
      <c r="AO114" s="13"/>
      <c r="AP114" s="13"/>
      <c r="AQ114" s="55"/>
      <c r="AR114" s="84"/>
    </row>
    <row r="115" spans="1:44" s="6" customFormat="1" x14ac:dyDescent="0.25">
      <c r="A115" s="17" t="s">
        <v>28</v>
      </c>
      <c r="B115" s="11"/>
      <c r="C115" s="11"/>
      <c r="D115" s="11"/>
      <c r="E115" s="11"/>
      <c r="F115" s="11"/>
      <c r="G115" s="11"/>
      <c r="H115" s="11"/>
      <c r="I115" s="11"/>
      <c r="J115" s="12"/>
      <c r="K115" s="55"/>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55"/>
      <c r="AR115" s="84"/>
    </row>
    <row r="116" spans="1:44" s="6" customFormat="1" x14ac:dyDescent="0.25">
      <c r="A116" s="14" t="s">
        <v>23</v>
      </c>
      <c r="B116" s="11"/>
      <c r="C116" s="11"/>
      <c r="D116" s="11"/>
      <c r="E116" s="11"/>
      <c r="F116" s="11"/>
      <c r="G116" s="11"/>
      <c r="H116" s="11"/>
      <c r="I116" s="11"/>
      <c r="J116" s="12"/>
      <c r="K116" s="55"/>
      <c r="L116" s="13"/>
      <c r="M116" s="13"/>
      <c r="N116" s="13"/>
      <c r="O116" s="13"/>
      <c r="P116" s="13"/>
      <c r="Q116" s="13"/>
      <c r="R116" s="13"/>
      <c r="S116" s="13"/>
      <c r="T116" s="13"/>
      <c r="U116" s="13"/>
      <c r="V116" s="13"/>
      <c r="W116" s="13"/>
      <c r="X116" s="13"/>
      <c r="Y116" s="13"/>
      <c r="Z116" s="13"/>
      <c r="AA116" s="16"/>
      <c r="AB116" s="13"/>
      <c r="AC116" s="13"/>
      <c r="AD116" s="16"/>
      <c r="AE116" s="13"/>
      <c r="AF116" s="13"/>
      <c r="AG116" s="13"/>
      <c r="AH116" s="13"/>
      <c r="AI116" s="13"/>
      <c r="AJ116" s="13"/>
      <c r="AK116" s="13"/>
      <c r="AL116" s="13"/>
      <c r="AM116" s="13"/>
      <c r="AN116" s="13"/>
      <c r="AO116" s="13"/>
      <c r="AP116" s="13"/>
      <c r="AQ116" s="55"/>
      <c r="AR116" s="85"/>
    </row>
    <row r="117" spans="1:44" ht="18" customHeight="1" x14ac:dyDescent="0.25">
      <c r="A117" s="34" t="s">
        <v>51</v>
      </c>
      <c r="B117" s="35">
        <f>B118+B119+B120+B122</f>
        <v>2416.1999999999998</v>
      </c>
      <c r="C117" s="36">
        <f>C118+C119+C120+C122</f>
        <v>290241.45200000005</v>
      </c>
      <c r="D117" s="36">
        <f t="shared" ref="D117:F117" si="70">D118+D119+D120+D122</f>
        <v>142375.40199999997</v>
      </c>
      <c r="E117" s="36">
        <f t="shared" si="70"/>
        <v>125982.85</v>
      </c>
      <c r="F117" s="36">
        <f t="shared" si="70"/>
        <v>125982.85</v>
      </c>
      <c r="G117" s="36">
        <f>F117/C117*100</f>
        <v>43.406222347592163</v>
      </c>
      <c r="H117" s="36">
        <f>F117/D117*100</f>
        <v>88.48638755731136</v>
      </c>
      <c r="I117" s="36">
        <f>I118+I119+I120+I122</f>
        <v>15151.74</v>
      </c>
      <c r="J117" s="36">
        <f t="shared" ref="J117" si="71">J118+J119+J120+J122</f>
        <v>0</v>
      </c>
      <c r="K117" s="36">
        <f>K118+K119+K120+K122</f>
        <v>7924.84</v>
      </c>
      <c r="L117" s="36">
        <f t="shared" ref="L117:AQ117" si="72">L118+L119+L120+L122</f>
        <v>25281.85</v>
      </c>
      <c r="M117" s="36">
        <f t="shared" si="72"/>
        <v>978.3</v>
      </c>
      <c r="N117" s="36">
        <f t="shared" si="72"/>
        <v>20829.129999999997</v>
      </c>
      <c r="O117" s="36">
        <f t="shared" si="72"/>
        <v>16877.149999999998</v>
      </c>
      <c r="P117" s="36">
        <f t="shared" si="72"/>
        <v>978.3</v>
      </c>
      <c r="Q117" s="36">
        <f t="shared" si="72"/>
        <v>17412.93</v>
      </c>
      <c r="R117" s="36">
        <f t="shared" si="72"/>
        <v>17327.309999999998</v>
      </c>
      <c r="S117" s="36">
        <f t="shared" si="72"/>
        <v>978.3</v>
      </c>
      <c r="T117" s="36">
        <f t="shared" si="72"/>
        <v>17809.05</v>
      </c>
      <c r="U117" s="36">
        <f t="shared" si="72"/>
        <v>18173.544000000002</v>
      </c>
      <c r="V117" s="36">
        <f t="shared" si="72"/>
        <v>978.3</v>
      </c>
      <c r="W117" s="36">
        <f t="shared" si="72"/>
        <v>17701.13</v>
      </c>
      <c r="X117" s="36">
        <f t="shared" si="72"/>
        <v>17855.953999999998</v>
      </c>
      <c r="Y117" s="36">
        <f t="shared" si="72"/>
        <v>978.3</v>
      </c>
      <c r="Z117" s="36">
        <f t="shared" si="72"/>
        <v>14328.96</v>
      </c>
      <c r="AA117" s="36">
        <f t="shared" si="72"/>
        <v>19296.874000000003</v>
      </c>
      <c r="AB117" s="36">
        <f t="shared" si="72"/>
        <v>978.3</v>
      </c>
      <c r="AC117" s="36">
        <f t="shared" si="72"/>
        <v>16611.2</v>
      </c>
      <c r="AD117" s="36">
        <f t="shared" si="72"/>
        <v>57769.849999999991</v>
      </c>
      <c r="AE117" s="36">
        <f t="shared" si="72"/>
        <v>978.3</v>
      </c>
      <c r="AF117" s="36">
        <f t="shared" si="72"/>
        <v>13365.609999999999</v>
      </c>
      <c r="AG117" s="36">
        <f t="shared" si="72"/>
        <v>13300.21</v>
      </c>
      <c r="AH117" s="36">
        <f t="shared" si="72"/>
        <v>978.3</v>
      </c>
      <c r="AI117" s="36">
        <f t="shared" si="72"/>
        <v>0</v>
      </c>
      <c r="AJ117" s="36">
        <f t="shared" si="72"/>
        <v>26000.49</v>
      </c>
      <c r="AK117" s="36">
        <f t="shared" si="72"/>
        <v>978.3</v>
      </c>
      <c r="AL117" s="36">
        <f t="shared" si="72"/>
        <v>0</v>
      </c>
      <c r="AM117" s="36">
        <f t="shared" si="72"/>
        <v>12138.94</v>
      </c>
      <c r="AN117" s="36">
        <f t="shared" si="72"/>
        <v>978.3</v>
      </c>
      <c r="AO117" s="36">
        <f t="shared" si="72"/>
        <v>0</v>
      </c>
      <c r="AP117" s="36">
        <f t="shared" si="72"/>
        <v>12284.039999999999</v>
      </c>
      <c r="AQ117" s="36">
        <f t="shared" si="72"/>
        <v>0</v>
      </c>
      <c r="AR117" s="55"/>
    </row>
    <row r="118" spans="1:44" x14ac:dyDescent="0.25">
      <c r="A118" s="14" t="s">
        <v>16</v>
      </c>
      <c r="B118" s="11">
        <v>0</v>
      </c>
      <c r="C118" s="11"/>
      <c r="D118" s="11"/>
      <c r="E118" s="11"/>
      <c r="F118" s="11"/>
      <c r="G118" s="36"/>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55"/>
    </row>
    <row r="119" spans="1:44" x14ac:dyDescent="0.25">
      <c r="A119" s="14" t="s">
        <v>29</v>
      </c>
      <c r="B119" s="11">
        <v>0</v>
      </c>
      <c r="C119" s="11"/>
      <c r="D119" s="11"/>
      <c r="E119" s="11"/>
      <c r="F119" s="11"/>
      <c r="G119" s="36"/>
      <c r="H119" s="36"/>
      <c r="I119" s="37"/>
      <c r="J119" s="38"/>
      <c r="K119" s="37"/>
      <c r="L119" s="37"/>
      <c r="M119" s="38"/>
      <c r="N119" s="37"/>
      <c r="O119" s="37"/>
      <c r="P119" s="38"/>
      <c r="Q119" s="37"/>
      <c r="R119" s="37"/>
      <c r="S119" s="38"/>
      <c r="T119" s="37"/>
      <c r="U119" s="37"/>
      <c r="V119" s="38"/>
      <c r="W119" s="37"/>
      <c r="X119" s="37"/>
      <c r="Y119" s="38"/>
      <c r="Z119" s="37"/>
      <c r="AA119" s="37"/>
      <c r="AB119" s="38"/>
      <c r="AC119" s="37"/>
      <c r="AD119" s="37"/>
      <c r="AE119" s="38"/>
      <c r="AF119" s="37"/>
      <c r="AG119" s="37"/>
      <c r="AH119" s="38"/>
      <c r="AI119" s="37"/>
      <c r="AJ119" s="37"/>
      <c r="AK119" s="38"/>
      <c r="AL119" s="37"/>
      <c r="AM119" s="37"/>
      <c r="AN119" s="38"/>
      <c r="AO119" s="37"/>
      <c r="AP119" s="37"/>
      <c r="AQ119" s="37"/>
      <c r="AR119" s="55"/>
    </row>
    <row r="120" spans="1:44" x14ac:dyDescent="0.25">
      <c r="A120" s="14" t="s">
        <v>15</v>
      </c>
      <c r="B120" s="11">
        <v>2416.1999999999998</v>
      </c>
      <c r="C120" s="11">
        <f>C24+C42+C72</f>
        <v>290241.45200000005</v>
      </c>
      <c r="D120" s="11">
        <f>D72</f>
        <v>142375.40199999997</v>
      </c>
      <c r="E120" s="11">
        <f>F120</f>
        <v>125982.85</v>
      </c>
      <c r="F120" s="11">
        <f>K120+N120+Q120+T120+W120+Z120+AC120+AF120+AI120+AL120+AO120+AQ120</f>
        <v>125982.85</v>
      </c>
      <c r="G120" s="36">
        <f t="shared" ref="G120" si="73">F120/C120*100</f>
        <v>43.406222347592163</v>
      </c>
      <c r="H120" s="36">
        <f t="shared" ref="H120" si="74">F120/D120*100</f>
        <v>88.48638755731136</v>
      </c>
      <c r="I120" s="37">
        <f t="shared" ref="I120:AQ120" si="75">I24+I42+I72</f>
        <v>15151.74</v>
      </c>
      <c r="J120" s="37">
        <f t="shared" si="75"/>
        <v>0</v>
      </c>
      <c r="K120" s="37">
        <f t="shared" si="75"/>
        <v>7924.84</v>
      </c>
      <c r="L120" s="37">
        <f t="shared" si="75"/>
        <v>25281.85</v>
      </c>
      <c r="M120" s="37">
        <f t="shared" si="75"/>
        <v>978.3</v>
      </c>
      <c r="N120" s="37">
        <f t="shared" si="75"/>
        <v>20829.129999999997</v>
      </c>
      <c r="O120" s="37">
        <f t="shared" si="75"/>
        <v>16877.149999999998</v>
      </c>
      <c r="P120" s="37">
        <f t="shared" si="75"/>
        <v>978.3</v>
      </c>
      <c r="Q120" s="37">
        <f t="shared" si="75"/>
        <v>17412.93</v>
      </c>
      <c r="R120" s="37">
        <f t="shared" si="75"/>
        <v>17327.309999999998</v>
      </c>
      <c r="S120" s="37">
        <f t="shared" si="75"/>
        <v>978.3</v>
      </c>
      <c r="T120" s="37">
        <f t="shared" si="75"/>
        <v>17809.05</v>
      </c>
      <c r="U120" s="37">
        <f t="shared" si="75"/>
        <v>18173.544000000002</v>
      </c>
      <c r="V120" s="37">
        <f t="shared" si="75"/>
        <v>978.3</v>
      </c>
      <c r="W120" s="37">
        <f t="shared" si="75"/>
        <v>17701.13</v>
      </c>
      <c r="X120" s="37">
        <f t="shared" si="75"/>
        <v>17855.953999999998</v>
      </c>
      <c r="Y120" s="37">
        <f t="shared" si="75"/>
        <v>978.3</v>
      </c>
      <c r="Z120" s="37">
        <f t="shared" si="75"/>
        <v>14328.96</v>
      </c>
      <c r="AA120" s="37">
        <f t="shared" si="75"/>
        <v>19296.874000000003</v>
      </c>
      <c r="AB120" s="37">
        <f t="shared" si="75"/>
        <v>978.3</v>
      </c>
      <c r="AC120" s="37">
        <f t="shared" si="75"/>
        <v>16611.2</v>
      </c>
      <c r="AD120" s="37">
        <f t="shared" si="75"/>
        <v>57769.849999999991</v>
      </c>
      <c r="AE120" s="37">
        <f t="shared" si="75"/>
        <v>978.3</v>
      </c>
      <c r="AF120" s="37">
        <f t="shared" si="75"/>
        <v>13365.609999999999</v>
      </c>
      <c r="AG120" s="37">
        <f t="shared" si="75"/>
        <v>13300.21</v>
      </c>
      <c r="AH120" s="37">
        <f t="shared" si="75"/>
        <v>978.3</v>
      </c>
      <c r="AI120" s="37">
        <f t="shared" si="75"/>
        <v>0</v>
      </c>
      <c r="AJ120" s="37">
        <f t="shared" si="75"/>
        <v>26000.49</v>
      </c>
      <c r="AK120" s="37">
        <f t="shared" si="75"/>
        <v>978.3</v>
      </c>
      <c r="AL120" s="37">
        <f t="shared" si="75"/>
        <v>0</v>
      </c>
      <c r="AM120" s="37">
        <f t="shared" si="75"/>
        <v>12138.94</v>
      </c>
      <c r="AN120" s="37">
        <f t="shared" si="75"/>
        <v>978.3</v>
      </c>
      <c r="AO120" s="37">
        <f t="shared" si="75"/>
        <v>0</v>
      </c>
      <c r="AP120" s="37">
        <f t="shared" si="75"/>
        <v>12284.039999999999</v>
      </c>
      <c r="AQ120" s="37">
        <f t="shared" si="75"/>
        <v>0</v>
      </c>
      <c r="AR120" s="55"/>
    </row>
    <row r="121" spans="1:44" s="22" customFormat="1" x14ac:dyDescent="0.25">
      <c r="A121" s="17" t="s">
        <v>28</v>
      </c>
      <c r="B121" s="18"/>
      <c r="C121" s="18"/>
      <c r="D121" s="18"/>
      <c r="E121" s="18"/>
      <c r="F121" s="18"/>
      <c r="G121" s="36"/>
      <c r="H121" s="36"/>
      <c r="I121" s="37"/>
      <c r="J121" s="39"/>
      <c r="K121" s="37"/>
      <c r="L121" s="37"/>
      <c r="M121" s="40"/>
      <c r="N121" s="37"/>
      <c r="O121" s="37"/>
      <c r="P121" s="40"/>
      <c r="Q121" s="37"/>
      <c r="R121" s="37"/>
      <c r="S121" s="40"/>
      <c r="T121" s="37"/>
      <c r="U121" s="37"/>
      <c r="V121" s="40"/>
      <c r="W121" s="37"/>
      <c r="X121" s="37"/>
      <c r="Y121" s="40"/>
      <c r="Z121" s="37"/>
      <c r="AA121" s="37"/>
      <c r="AB121" s="40"/>
      <c r="AC121" s="37"/>
      <c r="AD121" s="37"/>
      <c r="AE121" s="40"/>
      <c r="AF121" s="37"/>
      <c r="AG121" s="37"/>
      <c r="AH121" s="40"/>
      <c r="AI121" s="37"/>
      <c r="AJ121" s="37"/>
      <c r="AK121" s="40"/>
      <c r="AL121" s="37"/>
      <c r="AM121" s="37"/>
      <c r="AN121" s="40"/>
      <c r="AO121" s="37"/>
      <c r="AP121" s="37"/>
      <c r="AQ121" s="37"/>
      <c r="AR121" s="56"/>
    </row>
    <row r="122" spans="1:44" x14ac:dyDescent="0.25">
      <c r="A122" s="14" t="s">
        <v>23</v>
      </c>
      <c r="B122" s="11">
        <v>0</v>
      </c>
      <c r="C122" s="11"/>
      <c r="D122" s="11"/>
      <c r="E122" s="11"/>
      <c r="F122" s="11"/>
      <c r="G122" s="36"/>
      <c r="H122" s="36"/>
      <c r="I122" s="37"/>
      <c r="J122" s="38"/>
      <c r="K122" s="37"/>
      <c r="L122" s="37"/>
      <c r="M122" s="38"/>
      <c r="N122" s="37"/>
      <c r="O122" s="37"/>
      <c r="P122" s="38"/>
      <c r="Q122" s="37"/>
      <c r="R122" s="37"/>
      <c r="S122" s="38"/>
      <c r="T122" s="37"/>
      <c r="U122" s="37"/>
      <c r="V122" s="38"/>
      <c r="W122" s="37"/>
      <c r="X122" s="37"/>
      <c r="Y122" s="38"/>
      <c r="Z122" s="37"/>
      <c r="AA122" s="37"/>
      <c r="AB122" s="38"/>
      <c r="AC122" s="37"/>
      <c r="AD122" s="37"/>
      <c r="AE122" s="38"/>
      <c r="AF122" s="37"/>
      <c r="AG122" s="37"/>
      <c r="AH122" s="38"/>
      <c r="AI122" s="37"/>
      <c r="AJ122" s="37"/>
      <c r="AK122" s="38"/>
      <c r="AL122" s="37"/>
      <c r="AM122" s="37"/>
      <c r="AN122" s="38"/>
      <c r="AO122" s="37"/>
      <c r="AP122" s="37"/>
      <c r="AQ122" s="37"/>
      <c r="AR122" s="55"/>
    </row>
    <row r="123" spans="1:44" x14ac:dyDescent="0.25">
      <c r="A123" s="72" t="s">
        <v>52</v>
      </c>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4"/>
      <c r="AQ123" s="49"/>
      <c r="AR123" s="55"/>
    </row>
    <row r="124" spans="1:44" s="6" customFormat="1" ht="90.75" customHeight="1" x14ac:dyDescent="0.25">
      <c r="A124" s="26" t="s">
        <v>53</v>
      </c>
      <c r="B124" s="41">
        <f>B125+B126+B127+B129</f>
        <v>5662.4</v>
      </c>
      <c r="C124" s="41">
        <f>C125+C126+C127+C129</f>
        <v>14711.289999999999</v>
      </c>
      <c r="D124" s="41">
        <f>D125+D126+D127+D129</f>
        <v>12165.390000000001</v>
      </c>
      <c r="E124" s="41">
        <f t="shared" ref="E124:F124" si="76">E125+E126+E127+E129</f>
        <v>11725.92</v>
      </c>
      <c r="F124" s="41">
        <f t="shared" si="76"/>
        <v>11725.92</v>
      </c>
      <c r="G124" s="41">
        <f>F124/C124*100</f>
        <v>79.706946161757415</v>
      </c>
      <c r="H124" s="41">
        <f>F124/D124*100</f>
        <v>96.387538747216482</v>
      </c>
      <c r="I124" s="41">
        <f>I125+I126+I127+I129</f>
        <v>369.51</v>
      </c>
      <c r="J124" s="41">
        <f t="shared" ref="J124:AQ124" si="77">J125+J126+J127+J129</f>
        <v>0</v>
      </c>
      <c r="K124" s="41">
        <f>K125+K126+K127+K129</f>
        <v>368.52</v>
      </c>
      <c r="L124" s="41">
        <f t="shared" si="77"/>
        <v>360.74</v>
      </c>
      <c r="M124" s="41">
        <f t="shared" si="77"/>
        <v>0</v>
      </c>
      <c r="N124" s="41">
        <f t="shared" si="77"/>
        <v>343.74</v>
      </c>
      <c r="O124" s="41">
        <f t="shared" si="77"/>
        <v>360.74</v>
      </c>
      <c r="P124" s="41">
        <f t="shared" si="77"/>
        <v>0</v>
      </c>
      <c r="Q124" s="41">
        <f t="shared" si="77"/>
        <v>365.36</v>
      </c>
      <c r="R124" s="41">
        <f t="shared" si="77"/>
        <v>360.74</v>
      </c>
      <c r="S124" s="41">
        <f t="shared" si="77"/>
        <v>0</v>
      </c>
      <c r="T124" s="41">
        <f t="shared" si="77"/>
        <v>347.27</v>
      </c>
      <c r="U124" s="41">
        <f t="shared" si="77"/>
        <v>775.07</v>
      </c>
      <c r="V124" s="41">
        <f t="shared" si="77"/>
        <v>0</v>
      </c>
      <c r="W124" s="41">
        <f t="shared" si="77"/>
        <v>354.13</v>
      </c>
      <c r="X124" s="41">
        <f t="shared" si="77"/>
        <v>447.88</v>
      </c>
      <c r="Y124" s="41">
        <f t="shared" si="77"/>
        <v>0</v>
      </c>
      <c r="Z124" s="41">
        <f t="shared" si="77"/>
        <v>481.6</v>
      </c>
      <c r="AA124" s="41">
        <f t="shared" si="77"/>
        <v>4120.88</v>
      </c>
      <c r="AB124" s="41">
        <f t="shared" si="77"/>
        <v>0</v>
      </c>
      <c r="AC124" s="41">
        <f t="shared" si="77"/>
        <v>434.69</v>
      </c>
      <c r="AD124" s="41">
        <f t="shared" si="77"/>
        <v>5369.83</v>
      </c>
      <c r="AE124" s="41">
        <f t="shared" si="77"/>
        <v>0</v>
      </c>
      <c r="AF124" s="41">
        <f t="shared" si="77"/>
        <v>9030.61</v>
      </c>
      <c r="AG124" s="41">
        <f t="shared" si="77"/>
        <v>573.79</v>
      </c>
      <c r="AH124" s="41">
        <f t="shared" si="77"/>
        <v>0</v>
      </c>
      <c r="AI124" s="41">
        <f t="shared" si="77"/>
        <v>0</v>
      </c>
      <c r="AJ124" s="41">
        <f t="shared" si="77"/>
        <v>452.71999999999997</v>
      </c>
      <c r="AK124" s="41">
        <f t="shared" si="77"/>
        <v>0</v>
      </c>
      <c r="AL124" s="41">
        <f t="shared" si="77"/>
        <v>0</v>
      </c>
      <c r="AM124" s="41">
        <f t="shared" si="77"/>
        <v>447.88</v>
      </c>
      <c r="AN124" s="41">
        <f t="shared" si="77"/>
        <v>0</v>
      </c>
      <c r="AO124" s="41">
        <f t="shared" si="77"/>
        <v>0</v>
      </c>
      <c r="AP124" s="41">
        <f t="shared" si="77"/>
        <v>1071.51</v>
      </c>
      <c r="AQ124" s="41">
        <f t="shared" si="77"/>
        <v>0</v>
      </c>
      <c r="AR124" s="86"/>
    </row>
    <row r="125" spans="1:44" s="6" customFormat="1" x14ac:dyDescent="0.25">
      <c r="A125" s="14" t="s">
        <v>16</v>
      </c>
      <c r="B125" s="11">
        <v>0</v>
      </c>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55"/>
      <c r="AR125" s="87"/>
    </row>
    <row r="126" spans="1:44" s="6" customFormat="1" x14ac:dyDescent="0.25">
      <c r="A126" s="14" t="s">
        <v>29</v>
      </c>
      <c r="B126" s="11">
        <v>0</v>
      </c>
      <c r="C126" s="11">
        <f t="shared" ref="C126:C128" si="78">I126+L126+O126+R126+U126+X126+AA126+AD126+AG126+AJ126+AM126+AP126</f>
        <v>0</v>
      </c>
      <c r="D126" s="11">
        <f>D132+D138</f>
        <v>0</v>
      </c>
      <c r="E126" s="11"/>
      <c r="F126" s="11"/>
      <c r="G126" s="11"/>
      <c r="H126" s="11"/>
      <c r="I126" s="11">
        <f t="shared" ref="I126:AQ128" si="79">I132+I138</f>
        <v>0</v>
      </c>
      <c r="J126" s="11">
        <f t="shared" si="79"/>
        <v>0</v>
      </c>
      <c r="K126" s="11">
        <f t="shared" si="79"/>
        <v>0</v>
      </c>
      <c r="L126" s="11">
        <f t="shared" si="79"/>
        <v>0</v>
      </c>
      <c r="M126" s="11">
        <f t="shared" si="79"/>
        <v>0</v>
      </c>
      <c r="N126" s="11">
        <f t="shared" si="79"/>
        <v>0</v>
      </c>
      <c r="O126" s="11">
        <f t="shared" si="79"/>
        <v>0</v>
      </c>
      <c r="P126" s="11">
        <f t="shared" si="79"/>
        <v>0</v>
      </c>
      <c r="Q126" s="11">
        <f t="shared" si="79"/>
        <v>0</v>
      </c>
      <c r="R126" s="11">
        <f t="shared" si="79"/>
        <v>0</v>
      </c>
      <c r="S126" s="11">
        <f t="shared" si="79"/>
        <v>0</v>
      </c>
      <c r="T126" s="11">
        <f t="shared" si="79"/>
        <v>0</v>
      </c>
      <c r="U126" s="11">
        <f t="shared" si="79"/>
        <v>0</v>
      </c>
      <c r="V126" s="11">
        <f t="shared" si="79"/>
        <v>0</v>
      </c>
      <c r="W126" s="11">
        <f t="shared" si="79"/>
        <v>0</v>
      </c>
      <c r="X126" s="11">
        <f t="shared" si="79"/>
        <v>0</v>
      </c>
      <c r="Y126" s="11">
        <f t="shared" si="79"/>
        <v>0</v>
      </c>
      <c r="Z126" s="11">
        <f t="shared" si="79"/>
        <v>0</v>
      </c>
      <c r="AA126" s="11">
        <f t="shared" si="79"/>
        <v>0</v>
      </c>
      <c r="AB126" s="11">
        <f t="shared" si="79"/>
        <v>0</v>
      </c>
      <c r="AC126" s="11">
        <f t="shared" si="79"/>
        <v>0</v>
      </c>
      <c r="AD126" s="11">
        <f t="shared" si="79"/>
        <v>0</v>
      </c>
      <c r="AE126" s="11">
        <f t="shared" si="79"/>
        <v>0</v>
      </c>
      <c r="AF126" s="11">
        <f t="shared" si="79"/>
        <v>0</v>
      </c>
      <c r="AG126" s="11">
        <f t="shared" si="79"/>
        <v>0</v>
      </c>
      <c r="AH126" s="11">
        <f t="shared" si="79"/>
        <v>0</v>
      </c>
      <c r="AI126" s="11">
        <f t="shared" si="79"/>
        <v>0</v>
      </c>
      <c r="AJ126" s="11">
        <f t="shared" si="79"/>
        <v>0</v>
      </c>
      <c r="AK126" s="11">
        <f t="shared" si="79"/>
        <v>0</v>
      </c>
      <c r="AL126" s="11">
        <f t="shared" si="79"/>
        <v>0</v>
      </c>
      <c r="AM126" s="11">
        <f t="shared" si="79"/>
        <v>0</v>
      </c>
      <c r="AN126" s="11">
        <f t="shared" si="79"/>
        <v>0</v>
      </c>
      <c r="AO126" s="11">
        <f t="shared" si="79"/>
        <v>0</v>
      </c>
      <c r="AP126" s="11">
        <f t="shared" si="79"/>
        <v>0</v>
      </c>
      <c r="AQ126" s="11">
        <f t="shared" si="79"/>
        <v>0</v>
      </c>
      <c r="AR126" s="87"/>
    </row>
    <row r="127" spans="1:44" s="6" customFormat="1" x14ac:dyDescent="0.25">
      <c r="A127" s="14" t="s">
        <v>15</v>
      </c>
      <c r="B127" s="11">
        <v>5662.4</v>
      </c>
      <c r="C127" s="11">
        <f t="shared" si="78"/>
        <v>14711.289999999999</v>
      </c>
      <c r="D127" s="11">
        <f t="shared" ref="D127:D128" si="80">D133+D139</f>
        <v>12165.390000000001</v>
      </c>
      <c r="E127" s="11">
        <f>F127</f>
        <v>11725.92</v>
      </c>
      <c r="F127" s="11">
        <f>K127+N127+Q127+T127+W127+Z127+AC127+AF127+AI127+AL127+AO127+AQ127</f>
        <v>11725.92</v>
      </c>
      <c r="G127" s="11"/>
      <c r="H127" s="11"/>
      <c r="I127" s="11">
        <f>I133+I139</f>
        <v>369.51</v>
      </c>
      <c r="J127" s="11">
        <f t="shared" si="79"/>
        <v>0</v>
      </c>
      <c r="K127" s="11">
        <f t="shared" si="79"/>
        <v>368.52</v>
      </c>
      <c r="L127" s="11">
        <f t="shared" si="79"/>
        <v>360.74</v>
      </c>
      <c r="M127" s="11">
        <f t="shared" si="79"/>
        <v>0</v>
      </c>
      <c r="N127" s="11">
        <f t="shared" si="79"/>
        <v>343.74</v>
      </c>
      <c r="O127" s="11">
        <f t="shared" si="79"/>
        <v>360.74</v>
      </c>
      <c r="P127" s="11">
        <f t="shared" si="79"/>
        <v>0</v>
      </c>
      <c r="Q127" s="11">
        <f t="shared" si="79"/>
        <v>365.36</v>
      </c>
      <c r="R127" s="11">
        <f t="shared" si="79"/>
        <v>360.74</v>
      </c>
      <c r="S127" s="11">
        <f t="shared" si="79"/>
        <v>0</v>
      </c>
      <c r="T127" s="11">
        <f t="shared" si="79"/>
        <v>347.27</v>
      </c>
      <c r="U127" s="11">
        <f t="shared" si="79"/>
        <v>775.07</v>
      </c>
      <c r="V127" s="11">
        <f t="shared" si="79"/>
        <v>0</v>
      </c>
      <c r="W127" s="11">
        <f t="shared" si="79"/>
        <v>354.13</v>
      </c>
      <c r="X127" s="11">
        <f t="shared" si="79"/>
        <v>447.88</v>
      </c>
      <c r="Y127" s="11">
        <f t="shared" si="79"/>
        <v>0</v>
      </c>
      <c r="Z127" s="11">
        <f t="shared" si="79"/>
        <v>481.6</v>
      </c>
      <c r="AA127" s="11">
        <f t="shared" si="79"/>
        <v>4120.88</v>
      </c>
      <c r="AB127" s="11">
        <f t="shared" si="79"/>
        <v>0</v>
      </c>
      <c r="AC127" s="11">
        <f t="shared" si="79"/>
        <v>434.69</v>
      </c>
      <c r="AD127" s="11">
        <f t="shared" si="79"/>
        <v>5369.83</v>
      </c>
      <c r="AE127" s="11">
        <f t="shared" si="79"/>
        <v>0</v>
      </c>
      <c r="AF127" s="11">
        <f t="shared" si="79"/>
        <v>9030.61</v>
      </c>
      <c r="AG127" s="11">
        <f t="shared" si="79"/>
        <v>573.79</v>
      </c>
      <c r="AH127" s="11">
        <f t="shared" si="79"/>
        <v>0</v>
      </c>
      <c r="AI127" s="11">
        <f t="shared" si="79"/>
        <v>0</v>
      </c>
      <c r="AJ127" s="11">
        <f t="shared" si="79"/>
        <v>452.71999999999997</v>
      </c>
      <c r="AK127" s="11">
        <f t="shared" si="79"/>
        <v>0</v>
      </c>
      <c r="AL127" s="11">
        <f t="shared" si="79"/>
        <v>0</v>
      </c>
      <c r="AM127" s="11">
        <f t="shared" si="79"/>
        <v>447.88</v>
      </c>
      <c r="AN127" s="11">
        <f t="shared" si="79"/>
        <v>0</v>
      </c>
      <c r="AO127" s="11">
        <f t="shared" si="79"/>
        <v>0</v>
      </c>
      <c r="AP127" s="11">
        <f t="shared" si="79"/>
        <v>1071.51</v>
      </c>
      <c r="AQ127" s="11">
        <f t="shared" si="79"/>
        <v>0</v>
      </c>
      <c r="AR127" s="87"/>
    </row>
    <row r="128" spans="1:44" s="22" customFormat="1" x14ac:dyDescent="0.25">
      <c r="A128" s="17" t="s">
        <v>28</v>
      </c>
      <c r="B128" s="18"/>
      <c r="C128" s="18">
        <f t="shared" si="78"/>
        <v>0</v>
      </c>
      <c r="D128" s="11">
        <f t="shared" si="80"/>
        <v>0</v>
      </c>
      <c r="E128" s="18"/>
      <c r="F128" s="18"/>
      <c r="G128" s="18"/>
      <c r="H128" s="18"/>
      <c r="I128" s="11">
        <f t="shared" si="79"/>
        <v>0</v>
      </c>
      <c r="J128" s="11">
        <f t="shared" si="79"/>
        <v>0</v>
      </c>
      <c r="K128" s="11">
        <f t="shared" si="79"/>
        <v>0</v>
      </c>
      <c r="L128" s="11">
        <f t="shared" si="79"/>
        <v>0</v>
      </c>
      <c r="M128" s="11">
        <f t="shared" si="79"/>
        <v>0</v>
      </c>
      <c r="N128" s="11">
        <f t="shared" si="79"/>
        <v>0</v>
      </c>
      <c r="O128" s="11">
        <f t="shared" si="79"/>
        <v>0</v>
      </c>
      <c r="P128" s="11">
        <f t="shared" si="79"/>
        <v>0</v>
      </c>
      <c r="Q128" s="11">
        <f t="shared" si="79"/>
        <v>0</v>
      </c>
      <c r="R128" s="11">
        <f t="shared" si="79"/>
        <v>0</v>
      </c>
      <c r="S128" s="11">
        <f t="shared" si="79"/>
        <v>0</v>
      </c>
      <c r="T128" s="11">
        <f t="shared" si="79"/>
        <v>0</v>
      </c>
      <c r="U128" s="11">
        <f t="shared" si="79"/>
        <v>0</v>
      </c>
      <c r="V128" s="11">
        <f t="shared" si="79"/>
        <v>0</v>
      </c>
      <c r="W128" s="11">
        <f t="shared" si="79"/>
        <v>0</v>
      </c>
      <c r="X128" s="11">
        <f t="shared" si="79"/>
        <v>0</v>
      </c>
      <c r="Y128" s="11">
        <f t="shared" si="79"/>
        <v>0</v>
      </c>
      <c r="Z128" s="11">
        <f t="shared" si="79"/>
        <v>0</v>
      </c>
      <c r="AA128" s="11">
        <f t="shared" si="79"/>
        <v>0</v>
      </c>
      <c r="AB128" s="11">
        <f t="shared" si="79"/>
        <v>0</v>
      </c>
      <c r="AC128" s="11">
        <f t="shared" si="79"/>
        <v>0</v>
      </c>
      <c r="AD128" s="11">
        <f t="shared" si="79"/>
        <v>0</v>
      </c>
      <c r="AE128" s="11">
        <f t="shared" si="79"/>
        <v>0</v>
      </c>
      <c r="AF128" s="11">
        <f t="shared" si="79"/>
        <v>0</v>
      </c>
      <c r="AG128" s="11">
        <f t="shared" si="79"/>
        <v>0</v>
      </c>
      <c r="AH128" s="11">
        <f t="shared" si="79"/>
        <v>0</v>
      </c>
      <c r="AI128" s="11">
        <f t="shared" si="79"/>
        <v>0</v>
      </c>
      <c r="AJ128" s="11">
        <f t="shared" si="79"/>
        <v>0</v>
      </c>
      <c r="AK128" s="11">
        <f t="shared" si="79"/>
        <v>0</v>
      </c>
      <c r="AL128" s="11">
        <f t="shared" si="79"/>
        <v>0</v>
      </c>
      <c r="AM128" s="11">
        <f t="shared" si="79"/>
        <v>0</v>
      </c>
      <c r="AN128" s="11">
        <f t="shared" si="79"/>
        <v>0</v>
      </c>
      <c r="AO128" s="11">
        <f t="shared" si="79"/>
        <v>0</v>
      </c>
      <c r="AP128" s="11">
        <f t="shared" si="79"/>
        <v>0</v>
      </c>
      <c r="AQ128" s="11">
        <f t="shared" si="79"/>
        <v>0</v>
      </c>
      <c r="AR128" s="87"/>
    </row>
    <row r="129" spans="1:44" s="6" customFormat="1" x14ac:dyDescent="0.25">
      <c r="A129" s="14" t="s">
        <v>23</v>
      </c>
      <c r="B129" s="11">
        <v>0</v>
      </c>
      <c r="C129" s="11"/>
      <c r="D129" s="11"/>
      <c r="E129" s="11"/>
      <c r="F129" s="11"/>
      <c r="G129" s="11"/>
      <c r="H129" s="11"/>
      <c r="I129" s="11"/>
      <c r="J129" s="12"/>
      <c r="K129" s="55"/>
      <c r="L129" s="11"/>
      <c r="M129" s="13"/>
      <c r="N129" s="13"/>
      <c r="O129" s="11"/>
      <c r="P129" s="13"/>
      <c r="Q129" s="13"/>
      <c r="R129" s="11"/>
      <c r="S129" s="13"/>
      <c r="T129" s="13"/>
      <c r="U129" s="11"/>
      <c r="V129" s="13"/>
      <c r="W129" s="13"/>
      <c r="X129" s="11"/>
      <c r="Y129" s="13"/>
      <c r="Z129" s="13"/>
      <c r="AA129" s="11"/>
      <c r="AB129" s="13"/>
      <c r="AC129" s="13"/>
      <c r="AD129" s="11"/>
      <c r="AE129" s="13"/>
      <c r="AF129" s="13"/>
      <c r="AG129" s="11"/>
      <c r="AH129" s="13"/>
      <c r="AI129" s="13"/>
      <c r="AJ129" s="11"/>
      <c r="AK129" s="13"/>
      <c r="AL129" s="13"/>
      <c r="AM129" s="11"/>
      <c r="AN129" s="13"/>
      <c r="AO129" s="13"/>
      <c r="AP129" s="11"/>
      <c r="AQ129" s="55"/>
      <c r="AR129" s="88"/>
    </row>
    <row r="130" spans="1:44" s="6" customFormat="1" ht="203.25" customHeight="1" x14ac:dyDescent="0.25">
      <c r="A130" s="27" t="s">
        <v>54</v>
      </c>
      <c r="B130" s="28">
        <f>B131+B132+B133+B135</f>
        <v>5662.4</v>
      </c>
      <c r="C130" s="28">
        <f>C131+C132+C133+C135</f>
        <v>8599.8000000000011</v>
      </c>
      <c r="D130" s="28">
        <f>D131+D132+D133+D135</f>
        <v>8594.9500000000007</v>
      </c>
      <c r="E130" s="28">
        <f t="shared" ref="E130" si="81">E131+E132+E133+E135</f>
        <v>8589.27</v>
      </c>
      <c r="F130" s="28">
        <f>F131+F132+F133+F135</f>
        <v>8589.27</v>
      </c>
      <c r="G130" s="28">
        <f>F130/C130*100</f>
        <v>99.877555291983526</v>
      </c>
      <c r="H130" s="28">
        <f>F130/D130*100</f>
        <v>99.933914682458877</v>
      </c>
      <c r="I130" s="28">
        <f>I131+I132+I133+I135</f>
        <v>0</v>
      </c>
      <c r="J130" s="28">
        <f t="shared" ref="J130:AQ130" si="82">J131+J132+J133+J135</f>
        <v>0</v>
      </c>
      <c r="K130" s="28">
        <f t="shared" si="82"/>
        <v>0</v>
      </c>
      <c r="L130" s="28">
        <f t="shared" si="82"/>
        <v>0</v>
      </c>
      <c r="M130" s="28">
        <f t="shared" si="82"/>
        <v>0</v>
      </c>
      <c r="N130" s="28">
        <f t="shared" si="82"/>
        <v>0</v>
      </c>
      <c r="O130" s="28">
        <f t="shared" si="82"/>
        <v>0</v>
      </c>
      <c r="P130" s="28">
        <f t="shared" si="82"/>
        <v>0</v>
      </c>
      <c r="Q130" s="28">
        <f t="shared" si="82"/>
        <v>0</v>
      </c>
      <c r="R130" s="28">
        <f t="shared" si="82"/>
        <v>0</v>
      </c>
      <c r="S130" s="28">
        <f t="shared" si="82"/>
        <v>0</v>
      </c>
      <c r="T130" s="28">
        <f t="shared" si="82"/>
        <v>0</v>
      </c>
      <c r="U130" s="28">
        <f t="shared" si="82"/>
        <v>0</v>
      </c>
      <c r="V130" s="28">
        <f t="shared" si="82"/>
        <v>0</v>
      </c>
      <c r="W130" s="28">
        <f t="shared" si="82"/>
        <v>0</v>
      </c>
      <c r="X130" s="28">
        <f t="shared" si="82"/>
        <v>0</v>
      </c>
      <c r="Y130" s="28">
        <f t="shared" si="82"/>
        <v>0</v>
      </c>
      <c r="Z130" s="28">
        <f t="shared" si="82"/>
        <v>0</v>
      </c>
      <c r="AA130" s="28">
        <f t="shared" si="82"/>
        <v>3673</v>
      </c>
      <c r="AB130" s="28">
        <f t="shared" si="82"/>
        <v>0</v>
      </c>
      <c r="AC130" s="28">
        <f t="shared" si="82"/>
        <v>0</v>
      </c>
      <c r="AD130" s="28">
        <f t="shared" si="82"/>
        <v>4921.95</v>
      </c>
      <c r="AE130" s="28">
        <f t="shared" si="82"/>
        <v>0</v>
      </c>
      <c r="AF130" s="28">
        <f t="shared" si="82"/>
        <v>8589.27</v>
      </c>
      <c r="AG130" s="28">
        <f t="shared" si="82"/>
        <v>0.01</v>
      </c>
      <c r="AH130" s="28">
        <f t="shared" si="82"/>
        <v>0</v>
      </c>
      <c r="AI130" s="28">
        <f t="shared" si="82"/>
        <v>0</v>
      </c>
      <c r="AJ130" s="28">
        <f t="shared" si="82"/>
        <v>4.84</v>
      </c>
      <c r="AK130" s="28">
        <f t="shared" si="82"/>
        <v>0</v>
      </c>
      <c r="AL130" s="28">
        <f t="shared" si="82"/>
        <v>0</v>
      </c>
      <c r="AM130" s="28">
        <f t="shared" si="82"/>
        <v>0</v>
      </c>
      <c r="AN130" s="28">
        <f t="shared" si="82"/>
        <v>0</v>
      </c>
      <c r="AO130" s="28">
        <f t="shared" si="82"/>
        <v>0</v>
      </c>
      <c r="AP130" s="28">
        <f t="shared" si="82"/>
        <v>0</v>
      </c>
      <c r="AQ130" s="28">
        <f t="shared" si="82"/>
        <v>0</v>
      </c>
      <c r="AR130" s="83" t="s">
        <v>86</v>
      </c>
    </row>
    <row r="131" spans="1:44" s="6" customFormat="1" x14ac:dyDescent="0.25">
      <c r="A131" s="14" t="s">
        <v>16</v>
      </c>
      <c r="B131" s="11">
        <v>0</v>
      </c>
      <c r="C131" s="11"/>
      <c r="D131" s="11"/>
      <c r="E131" s="11"/>
      <c r="F131" s="11"/>
      <c r="G131" s="11"/>
      <c r="H131" s="11"/>
      <c r="I131" s="11"/>
      <c r="J131" s="42"/>
      <c r="K131" s="5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55"/>
      <c r="AR131" s="84"/>
    </row>
    <row r="132" spans="1:44" s="6" customFormat="1" x14ac:dyDescent="0.25">
      <c r="A132" s="14" t="s">
        <v>29</v>
      </c>
      <c r="B132" s="11">
        <v>0</v>
      </c>
      <c r="C132" s="11"/>
      <c r="D132" s="11"/>
      <c r="E132" s="11"/>
      <c r="F132" s="11"/>
      <c r="G132" s="11"/>
      <c r="H132" s="11"/>
      <c r="I132" s="11"/>
      <c r="J132" s="43"/>
      <c r="K132" s="59"/>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55"/>
      <c r="AR132" s="84"/>
    </row>
    <row r="133" spans="1:44" s="6" customFormat="1" x14ac:dyDescent="0.25">
      <c r="A133" s="14" t="s">
        <v>15</v>
      </c>
      <c r="B133" s="11">
        <v>5662.4</v>
      </c>
      <c r="C133" s="11">
        <f t="shared" ref="C133" si="83">I133+L133+O133+R133+U133+X133+AA133+AD133+AG133+AJ133+AM133+AP133</f>
        <v>8599.8000000000011</v>
      </c>
      <c r="D133" s="11">
        <f>I133+L133+O133+R133+U133+X133+AA133+AD133</f>
        <v>8594.9500000000007</v>
      </c>
      <c r="E133" s="11">
        <f t="shared" ref="E133" si="84">F133</f>
        <v>8589.27</v>
      </c>
      <c r="F133" s="11">
        <f t="shared" ref="F133" si="85">K133+N133+Q133+T133+W133+Z133+AC133+AF133+AI133+AL133+AO133+AQ133</f>
        <v>8589.27</v>
      </c>
      <c r="G133" s="11">
        <f t="shared" ref="G133" si="86">F133/C133*100</f>
        <v>99.877555291983526</v>
      </c>
      <c r="H133" s="11">
        <f t="shared" ref="H133" si="87">F133/D133*100</f>
        <v>99.933914682458877</v>
      </c>
      <c r="I133" s="11"/>
      <c r="J133" s="43"/>
      <c r="K133" s="59"/>
      <c r="L133" s="37"/>
      <c r="M133" s="37"/>
      <c r="N133" s="37"/>
      <c r="O133" s="37"/>
      <c r="P133" s="37"/>
      <c r="Q133" s="37"/>
      <c r="R133" s="37"/>
      <c r="S133" s="37"/>
      <c r="T133" s="37"/>
      <c r="U133" s="37"/>
      <c r="V133" s="37"/>
      <c r="W133" s="37"/>
      <c r="X133" s="37"/>
      <c r="Y133" s="37"/>
      <c r="Z133" s="37"/>
      <c r="AA133" s="37">
        <v>3673</v>
      </c>
      <c r="AB133" s="37"/>
      <c r="AC133" s="37"/>
      <c r="AD133" s="37">
        <v>4921.95</v>
      </c>
      <c r="AE133" s="37"/>
      <c r="AF133" s="37">
        <v>8589.27</v>
      </c>
      <c r="AG133" s="37">
        <v>0.01</v>
      </c>
      <c r="AH133" s="37"/>
      <c r="AI133" s="37"/>
      <c r="AJ133" s="37">
        <v>4.84</v>
      </c>
      <c r="AK133" s="37"/>
      <c r="AL133" s="37"/>
      <c r="AM133" s="37"/>
      <c r="AN133" s="37"/>
      <c r="AO133" s="37"/>
      <c r="AP133" s="37"/>
      <c r="AQ133" s="55"/>
      <c r="AR133" s="84"/>
    </row>
    <row r="134" spans="1:44" s="22" customFormat="1" x14ac:dyDescent="0.25">
      <c r="A134" s="17" t="s">
        <v>28</v>
      </c>
      <c r="B134" s="18"/>
      <c r="C134" s="18"/>
      <c r="D134" s="11"/>
      <c r="E134" s="11"/>
      <c r="F134" s="11"/>
      <c r="G134" s="11"/>
      <c r="H134" s="11"/>
      <c r="I134" s="19"/>
      <c r="J134" s="44"/>
      <c r="K134" s="60"/>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56"/>
      <c r="AR134" s="84"/>
    </row>
    <row r="135" spans="1:44" s="6" customFormat="1" x14ac:dyDescent="0.25">
      <c r="A135" s="14" t="s">
        <v>23</v>
      </c>
      <c r="B135" s="11">
        <v>0</v>
      </c>
      <c r="C135" s="11"/>
      <c r="D135" s="11"/>
      <c r="E135" s="11"/>
      <c r="F135" s="11"/>
      <c r="G135" s="11"/>
      <c r="H135" s="11"/>
      <c r="I135" s="11"/>
      <c r="J135" s="42"/>
      <c r="K135" s="5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55"/>
      <c r="AR135" s="85"/>
    </row>
    <row r="136" spans="1:44" s="6" customFormat="1" ht="69" customHeight="1" x14ac:dyDescent="0.25">
      <c r="A136" s="27" t="s">
        <v>68</v>
      </c>
      <c r="B136" s="28">
        <f>B137+B138+B139+B141</f>
        <v>5662.4</v>
      </c>
      <c r="C136" s="28">
        <f t="shared" ref="C136:AQ136" si="88">C137+C138+C139+C141</f>
        <v>6111.4900000000007</v>
      </c>
      <c r="D136" s="28">
        <f t="shared" si="88"/>
        <v>3570.4400000000005</v>
      </c>
      <c r="E136" s="28">
        <f t="shared" si="88"/>
        <v>3136.65</v>
      </c>
      <c r="F136" s="28">
        <f t="shared" si="88"/>
        <v>3136.65</v>
      </c>
      <c r="G136" s="28">
        <f>F136/C136*100</f>
        <v>51.32381792328875</v>
      </c>
      <c r="H136" s="28">
        <f>F136/D136*100</f>
        <v>87.850517023111991</v>
      </c>
      <c r="I136" s="28">
        <f t="shared" si="88"/>
        <v>369.51</v>
      </c>
      <c r="J136" s="28">
        <f t="shared" si="88"/>
        <v>0</v>
      </c>
      <c r="K136" s="28">
        <f t="shared" si="88"/>
        <v>368.52</v>
      </c>
      <c r="L136" s="28">
        <f t="shared" si="88"/>
        <v>360.74</v>
      </c>
      <c r="M136" s="28">
        <f t="shared" si="88"/>
        <v>0</v>
      </c>
      <c r="N136" s="28">
        <f t="shared" si="88"/>
        <v>343.74</v>
      </c>
      <c r="O136" s="28">
        <f t="shared" si="88"/>
        <v>360.74</v>
      </c>
      <c r="P136" s="28">
        <f t="shared" si="88"/>
        <v>0</v>
      </c>
      <c r="Q136" s="28">
        <f t="shared" si="88"/>
        <v>365.36</v>
      </c>
      <c r="R136" s="28">
        <f t="shared" si="88"/>
        <v>360.74</v>
      </c>
      <c r="S136" s="28">
        <f t="shared" si="88"/>
        <v>0</v>
      </c>
      <c r="T136" s="28">
        <f t="shared" si="88"/>
        <v>347.27</v>
      </c>
      <c r="U136" s="28">
        <f t="shared" si="88"/>
        <v>775.07</v>
      </c>
      <c r="V136" s="28">
        <f t="shared" si="88"/>
        <v>0</v>
      </c>
      <c r="W136" s="28">
        <f t="shared" si="88"/>
        <v>354.13</v>
      </c>
      <c r="X136" s="28">
        <f t="shared" si="88"/>
        <v>447.88</v>
      </c>
      <c r="Y136" s="28">
        <f t="shared" si="88"/>
        <v>0</v>
      </c>
      <c r="Z136" s="28">
        <f t="shared" si="88"/>
        <v>481.6</v>
      </c>
      <c r="AA136" s="28">
        <f t="shared" si="88"/>
        <v>447.88</v>
      </c>
      <c r="AB136" s="28">
        <f t="shared" si="88"/>
        <v>0</v>
      </c>
      <c r="AC136" s="28">
        <f t="shared" si="88"/>
        <v>434.69</v>
      </c>
      <c r="AD136" s="28">
        <f t="shared" si="88"/>
        <v>447.88</v>
      </c>
      <c r="AE136" s="28">
        <f t="shared" si="88"/>
        <v>0</v>
      </c>
      <c r="AF136" s="28">
        <f t="shared" si="88"/>
        <v>441.34</v>
      </c>
      <c r="AG136" s="28">
        <f t="shared" si="88"/>
        <v>573.78</v>
      </c>
      <c r="AH136" s="28">
        <f t="shared" si="88"/>
        <v>0</v>
      </c>
      <c r="AI136" s="28">
        <f t="shared" si="88"/>
        <v>0</v>
      </c>
      <c r="AJ136" s="28">
        <f t="shared" si="88"/>
        <v>447.88</v>
      </c>
      <c r="AK136" s="28">
        <f t="shared" si="88"/>
        <v>0</v>
      </c>
      <c r="AL136" s="28">
        <f t="shared" si="88"/>
        <v>0</v>
      </c>
      <c r="AM136" s="28">
        <f t="shared" si="88"/>
        <v>447.88</v>
      </c>
      <c r="AN136" s="28">
        <f t="shared" si="88"/>
        <v>0</v>
      </c>
      <c r="AO136" s="28">
        <f t="shared" si="88"/>
        <v>0</v>
      </c>
      <c r="AP136" s="28">
        <f t="shared" si="88"/>
        <v>1071.51</v>
      </c>
      <c r="AQ136" s="28">
        <f t="shared" si="88"/>
        <v>0</v>
      </c>
      <c r="AR136" s="83" t="s">
        <v>87</v>
      </c>
    </row>
    <row r="137" spans="1:44" s="6" customFormat="1" x14ac:dyDescent="0.25">
      <c r="A137" s="14" t="s">
        <v>16</v>
      </c>
      <c r="B137" s="11">
        <v>0</v>
      </c>
      <c r="C137" s="11"/>
      <c r="D137" s="11"/>
      <c r="E137" s="11"/>
      <c r="F137" s="11"/>
      <c r="G137" s="11"/>
      <c r="H137" s="11"/>
      <c r="I137" s="11"/>
      <c r="J137" s="12"/>
      <c r="K137" s="55"/>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55"/>
      <c r="AR137" s="84"/>
    </row>
    <row r="138" spans="1:44" s="6" customFormat="1" x14ac:dyDescent="0.25">
      <c r="A138" s="14" t="s">
        <v>29</v>
      </c>
      <c r="B138" s="11">
        <v>0</v>
      </c>
      <c r="C138" s="11"/>
      <c r="D138" s="11"/>
      <c r="E138" s="11"/>
      <c r="F138" s="11"/>
      <c r="G138" s="11"/>
      <c r="H138" s="11"/>
      <c r="I138" s="11"/>
      <c r="J138" s="12"/>
      <c r="K138" s="55"/>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55"/>
      <c r="AR138" s="84"/>
    </row>
    <row r="139" spans="1:44" s="6" customFormat="1" x14ac:dyDescent="0.25">
      <c r="A139" s="14" t="s">
        <v>15</v>
      </c>
      <c r="B139" s="11">
        <v>5662.4</v>
      </c>
      <c r="C139" s="11">
        <f t="shared" ref="C139" si="89">I139+L139+O139+R139+U139+X139+AA139+AD139+AG139+AJ139+AM139+AP139</f>
        <v>6111.4900000000007</v>
      </c>
      <c r="D139" s="11">
        <f>I139+L139+O139+R139+U139+X139+AA139+AD139</f>
        <v>3570.4400000000005</v>
      </c>
      <c r="E139" s="11">
        <f>F139</f>
        <v>3136.65</v>
      </c>
      <c r="F139" s="11">
        <f>K139+N139+Q139+T139+W139+Z139+AC139+AF139+AI139+AL139+AO139+AQ139</f>
        <v>3136.65</v>
      </c>
      <c r="G139" s="11">
        <f>F139/C139*100</f>
        <v>51.32381792328875</v>
      </c>
      <c r="H139" s="11">
        <f>F139/D139*100</f>
        <v>87.850517023111991</v>
      </c>
      <c r="I139" s="11">
        <v>369.51</v>
      </c>
      <c r="J139" s="46"/>
      <c r="K139" s="57">
        <v>368.52</v>
      </c>
      <c r="L139" s="33">
        <v>360.74</v>
      </c>
      <c r="M139" s="33"/>
      <c r="N139" s="33">
        <v>343.74</v>
      </c>
      <c r="O139" s="33">
        <v>360.74</v>
      </c>
      <c r="P139" s="33"/>
      <c r="Q139" s="33">
        <v>365.36</v>
      </c>
      <c r="R139" s="33">
        <v>360.74</v>
      </c>
      <c r="S139" s="33"/>
      <c r="T139" s="33">
        <v>347.27</v>
      </c>
      <c r="U139" s="33">
        <v>775.07</v>
      </c>
      <c r="V139" s="33"/>
      <c r="W139" s="33">
        <v>354.13</v>
      </c>
      <c r="X139" s="33">
        <v>447.88</v>
      </c>
      <c r="Y139" s="33"/>
      <c r="Z139" s="33">
        <v>481.6</v>
      </c>
      <c r="AA139" s="33">
        <v>447.88</v>
      </c>
      <c r="AB139" s="33"/>
      <c r="AC139" s="33">
        <v>434.69</v>
      </c>
      <c r="AD139" s="33">
        <v>447.88</v>
      </c>
      <c r="AE139" s="33"/>
      <c r="AF139" s="33">
        <v>441.34</v>
      </c>
      <c r="AG139" s="33">
        <v>573.78</v>
      </c>
      <c r="AH139" s="33"/>
      <c r="AI139" s="33"/>
      <c r="AJ139" s="33">
        <v>447.88</v>
      </c>
      <c r="AK139" s="33"/>
      <c r="AL139" s="33"/>
      <c r="AM139" s="33">
        <v>447.88</v>
      </c>
      <c r="AN139" s="33"/>
      <c r="AO139" s="33"/>
      <c r="AP139" s="33">
        <v>1071.51</v>
      </c>
      <c r="AQ139" s="55"/>
      <c r="AR139" s="84"/>
    </row>
    <row r="140" spans="1:44" s="22" customFormat="1" ht="15" x14ac:dyDescent="0.25">
      <c r="A140" s="17" t="s">
        <v>28</v>
      </c>
      <c r="B140" s="18"/>
      <c r="C140" s="18"/>
      <c r="D140" s="18"/>
      <c r="E140" s="18"/>
      <c r="F140" s="18"/>
      <c r="G140" s="18"/>
      <c r="H140" s="18"/>
      <c r="I140" s="19"/>
      <c r="J140" s="20"/>
      <c r="K140" s="56"/>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56"/>
      <c r="AR140" s="84"/>
    </row>
    <row r="141" spans="1:44" s="6" customFormat="1" x14ac:dyDescent="0.25">
      <c r="A141" s="14" t="s">
        <v>23</v>
      </c>
      <c r="B141" s="11">
        <v>0</v>
      </c>
      <c r="C141" s="11"/>
      <c r="D141" s="11"/>
      <c r="E141" s="11"/>
      <c r="F141" s="11"/>
      <c r="G141" s="11"/>
      <c r="H141" s="11"/>
      <c r="I141" s="11"/>
      <c r="J141" s="12"/>
      <c r="K141" s="55"/>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55"/>
      <c r="AR141" s="85"/>
    </row>
    <row r="142" spans="1:44" x14ac:dyDescent="0.25">
      <c r="A142" s="23" t="s">
        <v>55</v>
      </c>
      <c r="B142" s="11">
        <f t="shared" ref="B142:B147" si="90">B21+B69+B81</f>
        <v>189192.5</v>
      </c>
      <c r="C142" s="47">
        <f>C143+C144+C145+C147</f>
        <v>14711.289999999999</v>
      </c>
      <c r="D142" s="47">
        <f t="shared" ref="D142:AQ142" si="91">D143+D144+D145+D147</f>
        <v>12165.390000000001</v>
      </c>
      <c r="E142" s="47">
        <f t="shared" si="91"/>
        <v>11725.92</v>
      </c>
      <c r="F142" s="47">
        <f t="shared" si="91"/>
        <v>11725.92</v>
      </c>
      <c r="G142" s="47">
        <f t="shared" si="91"/>
        <v>0</v>
      </c>
      <c r="H142" s="47">
        <f t="shared" si="91"/>
        <v>0</v>
      </c>
      <c r="I142" s="47">
        <f t="shared" si="91"/>
        <v>369.51</v>
      </c>
      <c r="J142" s="47">
        <f t="shared" si="91"/>
        <v>0</v>
      </c>
      <c r="K142" s="47">
        <f t="shared" si="91"/>
        <v>368.52</v>
      </c>
      <c r="L142" s="47">
        <f t="shared" si="91"/>
        <v>360.74</v>
      </c>
      <c r="M142" s="47">
        <f t="shared" si="91"/>
        <v>0</v>
      </c>
      <c r="N142" s="47">
        <f t="shared" si="91"/>
        <v>343.74</v>
      </c>
      <c r="O142" s="47">
        <f t="shared" si="91"/>
        <v>360.74</v>
      </c>
      <c r="P142" s="47">
        <f t="shared" si="91"/>
        <v>0</v>
      </c>
      <c r="Q142" s="47">
        <f t="shared" si="91"/>
        <v>365.36</v>
      </c>
      <c r="R142" s="47">
        <f t="shared" si="91"/>
        <v>360.74</v>
      </c>
      <c r="S142" s="47">
        <f t="shared" si="91"/>
        <v>0</v>
      </c>
      <c r="T142" s="47">
        <f t="shared" si="91"/>
        <v>347.27</v>
      </c>
      <c r="U142" s="47">
        <f t="shared" si="91"/>
        <v>775.07</v>
      </c>
      <c r="V142" s="47">
        <f t="shared" si="91"/>
        <v>0</v>
      </c>
      <c r="W142" s="47">
        <f t="shared" si="91"/>
        <v>354.13</v>
      </c>
      <c r="X142" s="47">
        <f t="shared" si="91"/>
        <v>447.88</v>
      </c>
      <c r="Y142" s="47">
        <f t="shared" si="91"/>
        <v>0</v>
      </c>
      <c r="Z142" s="47">
        <f t="shared" si="91"/>
        <v>481.6</v>
      </c>
      <c r="AA142" s="47">
        <f t="shared" si="91"/>
        <v>4120.88</v>
      </c>
      <c r="AB142" s="47">
        <f t="shared" si="91"/>
        <v>0</v>
      </c>
      <c r="AC142" s="47">
        <f t="shared" si="91"/>
        <v>434.69</v>
      </c>
      <c r="AD142" s="47">
        <f t="shared" si="91"/>
        <v>5369.83</v>
      </c>
      <c r="AE142" s="47">
        <f t="shared" si="91"/>
        <v>0</v>
      </c>
      <c r="AF142" s="47">
        <f t="shared" si="91"/>
        <v>9030.61</v>
      </c>
      <c r="AG142" s="47">
        <f t="shared" si="91"/>
        <v>573.79</v>
      </c>
      <c r="AH142" s="47">
        <f t="shared" si="91"/>
        <v>0</v>
      </c>
      <c r="AI142" s="47">
        <f t="shared" si="91"/>
        <v>0</v>
      </c>
      <c r="AJ142" s="47">
        <f t="shared" si="91"/>
        <v>452.71999999999997</v>
      </c>
      <c r="AK142" s="47">
        <f t="shared" si="91"/>
        <v>0</v>
      </c>
      <c r="AL142" s="47">
        <f t="shared" si="91"/>
        <v>0</v>
      </c>
      <c r="AM142" s="47">
        <f t="shared" si="91"/>
        <v>447.88</v>
      </c>
      <c r="AN142" s="47">
        <f t="shared" si="91"/>
        <v>0</v>
      </c>
      <c r="AO142" s="47">
        <f t="shared" si="91"/>
        <v>0</v>
      </c>
      <c r="AP142" s="47">
        <f t="shared" si="91"/>
        <v>1071.51</v>
      </c>
      <c r="AQ142" s="47">
        <f t="shared" si="91"/>
        <v>0</v>
      </c>
      <c r="AR142" s="55"/>
    </row>
    <row r="143" spans="1:44" x14ac:dyDescent="0.25">
      <c r="A143" s="9" t="s">
        <v>16</v>
      </c>
      <c r="B143" s="11">
        <f t="shared" si="90"/>
        <v>0</v>
      </c>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55"/>
    </row>
    <row r="144" spans="1:44" x14ac:dyDescent="0.25">
      <c r="A144" s="14" t="s">
        <v>29</v>
      </c>
      <c r="B144" s="11">
        <f t="shared" si="90"/>
        <v>54252.2</v>
      </c>
      <c r="C144" s="11">
        <f t="shared" ref="C144:C146" si="92">I144+L144+O144+R144+U144+X144+AA144+AD144+AG144+AJ144+AM144+AP144</f>
        <v>0</v>
      </c>
      <c r="D144" s="11">
        <f>D126</f>
        <v>0</v>
      </c>
      <c r="E144" s="11">
        <f t="shared" ref="E144:E146" si="93">F144</f>
        <v>0</v>
      </c>
      <c r="F144" s="11">
        <f t="shared" ref="F144:F146" si="94">K144+N144+Q144+T144+W144+Z144+AC144+AF144+AI144+AL144+AO144+AQ144</f>
        <v>0</v>
      </c>
      <c r="G144" s="11">
        <f t="shared" ref="G144:H146" si="95">G125</f>
        <v>0</v>
      </c>
      <c r="H144" s="11">
        <f t="shared" si="95"/>
        <v>0</v>
      </c>
      <c r="I144" s="11">
        <f t="shared" ref="I144:AQ146" si="96">I126</f>
        <v>0</v>
      </c>
      <c r="J144" s="11">
        <f t="shared" si="96"/>
        <v>0</v>
      </c>
      <c r="K144" s="11">
        <f t="shared" si="96"/>
        <v>0</v>
      </c>
      <c r="L144" s="11">
        <f t="shared" si="96"/>
        <v>0</v>
      </c>
      <c r="M144" s="11">
        <f t="shared" si="96"/>
        <v>0</v>
      </c>
      <c r="N144" s="11">
        <f t="shared" si="96"/>
        <v>0</v>
      </c>
      <c r="O144" s="11">
        <f t="shared" si="96"/>
        <v>0</v>
      </c>
      <c r="P144" s="11">
        <f t="shared" si="96"/>
        <v>0</v>
      </c>
      <c r="Q144" s="11">
        <f t="shared" si="96"/>
        <v>0</v>
      </c>
      <c r="R144" s="11">
        <f t="shared" si="96"/>
        <v>0</v>
      </c>
      <c r="S144" s="11">
        <f t="shared" si="96"/>
        <v>0</v>
      </c>
      <c r="T144" s="11">
        <f t="shared" si="96"/>
        <v>0</v>
      </c>
      <c r="U144" s="11">
        <f t="shared" si="96"/>
        <v>0</v>
      </c>
      <c r="V144" s="11">
        <f t="shared" si="96"/>
        <v>0</v>
      </c>
      <c r="W144" s="11">
        <f t="shared" si="96"/>
        <v>0</v>
      </c>
      <c r="X144" s="11">
        <f t="shared" si="96"/>
        <v>0</v>
      </c>
      <c r="Y144" s="11">
        <f t="shared" si="96"/>
        <v>0</v>
      </c>
      <c r="Z144" s="11">
        <f t="shared" si="96"/>
        <v>0</v>
      </c>
      <c r="AA144" s="11">
        <f t="shared" si="96"/>
        <v>0</v>
      </c>
      <c r="AB144" s="11">
        <f t="shared" si="96"/>
        <v>0</v>
      </c>
      <c r="AC144" s="11">
        <f t="shared" si="96"/>
        <v>0</v>
      </c>
      <c r="AD144" s="11">
        <f t="shared" si="96"/>
        <v>0</v>
      </c>
      <c r="AE144" s="11">
        <f t="shared" si="96"/>
        <v>0</v>
      </c>
      <c r="AF144" s="11">
        <f t="shared" si="96"/>
        <v>0</v>
      </c>
      <c r="AG144" s="11">
        <f t="shared" si="96"/>
        <v>0</v>
      </c>
      <c r="AH144" s="11">
        <f t="shared" si="96"/>
        <v>0</v>
      </c>
      <c r="AI144" s="11">
        <f t="shared" si="96"/>
        <v>0</v>
      </c>
      <c r="AJ144" s="11">
        <f t="shared" si="96"/>
        <v>0</v>
      </c>
      <c r="AK144" s="11">
        <f t="shared" si="96"/>
        <v>0</v>
      </c>
      <c r="AL144" s="11">
        <f t="shared" si="96"/>
        <v>0</v>
      </c>
      <c r="AM144" s="11">
        <f t="shared" si="96"/>
        <v>0</v>
      </c>
      <c r="AN144" s="11">
        <f t="shared" si="96"/>
        <v>0</v>
      </c>
      <c r="AO144" s="11">
        <f t="shared" si="96"/>
        <v>0</v>
      </c>
      <c r="AP144" s="11">
        <f t="shared" si="96"/>
        <v>0</v>
      </c>
      <c r="AQ144" s="11">
        <f t="shared" si="96"/>
        <v>0</v>
      </c>
      <c r="AR144" s="55"/>
    </row>
    <row r="145" spans="1:44" x14ac:dyDescent="0.25">
      <c r="A145" s="14" t="s">
        <v>56</v>
      </c>
      <c r="B145" s="11">
        <f t="shared" si="90"/>
        <v>134940.29999999999</v>
      </c>
      <c r="C145" s="11">
        <f t="shared" si="92"/>
        <v>14711.289999999999</v>
      </c>
      <c r="D145" s="11">
        <f t="shared" ref="D145:D146" si="97">D127</f>
        <v>12165.390000000001</v>
      </c>
      <c r="E145" s="11">
        <f t="shared" si="93"/>
        <v>11725.92</v>
      </c>
      <c r="F145" s="11">
        <f t="shared" si="94"/>
        <v>11725.92</v>
      </c>
      <c r="G145" s="11">
        <f t="shared" si="95"/>
        <v>0</v>
      </c>
      <c r="H145" s="11">
        <f t="shared" si="95"/>
        <v>0</v>
      </c>
      <c r="I145" s="11">
        <f>I127</f>
        <v>369.51</v>
      </c>
      <c r="J145" s="11">
        <f t="shared" si="96"/>
        <v>0</v>
      </c>
      <c r="K145" s="11">
        <f t="shared" si="96"/>
        <v>368.52</v>
      </c>
      <c r="L145" s="11">
        <f t="shared" si="96"/>
        <v>360.74</v>
      </c>
      <c r="M145" s="11">
        <f t="shared" si="96"/>
        <v>0</v>
      </c>
      <c r="N145" s="11">
        <f t="shared" si="96"/>
        <v>343.74</v>
      </c>
      <c r="O145" s="11">
        <f t="shared" si="96"/>
        <v>360.74</v>
      </c>
      <c r="P145" s="11">
        <f t="shared" si="96"/>
        <v>0</v>
      </c>
      <c r="Q145" s="11">
        <f t="shared" si="96"/>
        <v>365.36</v>
      </c>
      <c r="R145" s="11">
        <f t="shared" si="96"/>
        <v>360.74</v>
      </c>
      <c r="S145" s="11">
        <f t="shared" si="96"/>
        <v>0</v>
      </c>
      <c r="T145" s="11">
        <f t="shared" si="96"/>
        <v>347.27</v>
      </c>
      <c r="U145" s="11">
        <f t="shared" si="96"/>
        <v>775.07</v>
      </c>
      <c r="V145" s="11">
        <f t="shared" si="96"/>
        <v>0</v>
      </c>
      <c r="W145" s="11">
        <f t="shared" si="96"/>
        <v>354.13</v>
      </c>
      <c r="X145" s="11">
        <f t="shared" si="96"/>
        <v>447.88</v>
      </c>
      <c r="Y145" s="11">
        <f t="shared" si="96"/>
        <v>0</v>
      </c>
      <c r="Z145" s="11">
        <f t="shared" si="96"/>
        <v>481.6</v>
      </c>
      <c r="AA145" s="11">
        <f t="shared" si="96"/>
        <v>4120.88</v>
      </c>
      <c r="AB145" s="11">
        <f t="shared" si="96"/>
        <v>0</v>
      </c>
      <c r="AC145" s="11">
        <f t="shared" si="96"/>
        <v>434.69</v>
      </c>
      <c r="AD145" s="11">
        <f t="shared" si="96"/>
        <v>5369.83</v>
      </c>
      <c r="AE145" s="11">
        <f t="shared" si="96"/>
        <v>0</v>
      </c>
      <c r="AF145" s="11">
        <f t="shared" si="96"/>
        <v>9030.61</v>
      </c>
      <c r="AG145" s="11">
        <f t="shared" si="96"/>
        <v>573.79</v>
      </c>
      <c r="AH145" s="11">
        <f t="shared" si="96"/>
        <v>0</v>
      </c>
      <c r="AI145" s="11">
        <f t="shared" si="96"/>
        <v>0</v>
      </c>
      <c r="AJ145" s="11">
        <f t="shared" si="96"/>
        <v>452.71999999999997</v>
      </c>
      <c r="AK145" s="11">
        <f t="shared" si="96"/>
        <v>0</v>
      </c>
      <c r="AL145" s="11">
        <f t="shared" si="96"/>
        <v>0</v>
      </c>
      <c r="AM145" s="11">
        <f t="shared" si="96"/>
        <v>447.88</v>
      </c>
      <c r="AN145" s="11">
        <f t="shared" si="96"/>
        <v>0</v>
      </c>
      <c r="AO145" s="11">
        <f t="shared" si="96"/>
        <v>0</v>
      </c>
      <c r="AP145" s="11">
        <f t="shared" si="96"/>
        <v>1071.51</v>
      </c>
      <c r="AQ145" s="11">
        <f t="shared" si="96"/>
        <v>0</v>
      </c>
      <c r="AR145" s="55"/>
    </row>
    <row r="146" spans="1:44" s="22" customFormat="1" x14ac:dyDescent="0.25">
      <c r="A146" s="17" t="s">
        <v>28</v>
      </c>
      <c r="B146" s="18">
        <f t="shared" si="90"/>
        <v>0</v>
      </c>
      <c r="C146" s="18">
        <f t="shared" si="92"/>
        <v>0</v>
      </c>
      <c r="D146" s="11">
        <f t="shared" si="97"/>
        <v>0</v>
      </c>
      <c r="E146" s="11">
        <f t="shared" si="93"/>
        <v>0</v>
      </c>
      <c r="F146" s="11">
        <f t="shared" si="94"/>
        <v>0</v>
      </c>
      <c r="G146" s="11">
        <f t="shared" si="95"/>
        <v>0</v>
      </c>
      <c r="H146" s="11">
        <f t="shared" si="95"/>
        <v>0</v>
      </c>
      <c r="I146" s="11">
        <f>I128</f>
        <v>0</v>
      </c>
      <c r="J146" s="11">
        <f t="shared" si="96"/>
        <v>0</v>
      </c>
      <c r="K146" s="11">
        <f t="shared" si="96"/>
        <v>0</v>
      </c>
      <c r="L146" s="11">
        <f t="shared" si="96"/>
        <v>0</v>
      </c>
      <c r="M146" s="11">
        <f t="shared" si="96"/>
        <v>0</v>
      </c>
      <c r="N146" s="11">
        <f t="shared" si="96"/>
        <v>0</v>
      </c>
      <c r="O146" s="11">
        <f t="shared" si="96"/>
        <v>0</v>
      </c>
      <c r="P146" s="11">
        <f t="shared" si="96"/>
        <v>0</v>
      </c>
      <c r="Q146" s="11">
        <f t="shared" si="96"/>
        <v>0</v>
      </c>
      <c r="R146" s="11">
        <f t="shared" si="96"/>
        <v>0</v>
      </c>
      <c r="S146" s="11">
        <f t="shared" si="96"/>
        <v>0</v>
      </c>
      <c r="T146" s="11">
        <f t="shared" si="96"/>
        <v>0</v>
      </c>
      <c r="U146" s="11">
        <f t="shared" si="96"/>
        <v>0</v>
      </c>
      <c r="V146" s="11">
        <f t="shared" si="96"/>
        <v>0</v>
      </c>
      <c r="W146" s="11">
        <f t="shared" si="96"/>
        <v>0</v>
      </c>
      <c r="X146" s="11">
        <f t="shared" si="96"/>
        <v>0</v>
      </c>
      <c r="Y146" s="11">
        <f t="shared" si="96"/>
        <v>0</v>
      </c>
      <c r="Z146" s="11">
        <f t="shared" si="96"/>
        <v>0</v>
      </c>
      <c r="AA146" s="11">
        <f t="shared" si="96"/>
        <v>0</v>
      </c>
      <c r="AB146" s="11">
        <f t="shared" si="96"/>
        <v>0</v>
      </c>
      <c r="AC146" s="11">
        <f t="shared" si="96"/>
        <v>0</v>
      </c>
      <c r="AD146" s="11">
        <f t="shared" si="96"/>
        <v>0</v>
      </c>
      <c r="AE146" s="11">
        <f t="shared" si="96"/>
        <v>0</v>
      </c>
      <c r="AF146" s="11">
        <f t="shared" si="96"/>
        <v>0</v>
      </c>
      <c r="AG146" s="11">
        <f t="shared" si="96"/>
        <v>0</v>
      </c>
      <c r="AH146" s="11">
        <f t="shared" si="96"/>
        <v>0</v>
      </c>
      <c r="AI146" s="11">
        <f t="shared" si="96"/>
        <v>0</v>
      </c>
      <c r="AJ146" s="11">
        <f t="shared" si="96"/>
        <v>0</v>
      </c>
      <c r="AK146" s="11">
        <f t="shared" si="96"/>
        <v>0</v>
      </c>
      <c r="AL146" s="11">
        <f t="shared" si="96"/>
        <v>0</v>
      </c>
      <c r="AM146" s="11">
        <f t="shared" si="96"/>
        <v>0</v>
      </c>
      <c r="AN146" s="11">
        <f t="shared" si="96"/>
        <v>0</v>
      </c>
      <c r="AO146" s="11">
        <f t="shared" si="96"/>
        <v>0</v>
      </c>
      <c r="AP146" s="11">
        <f t="shared" si="96"/>
        <v>0</v>
      </c>
      <c r="AQ146" s="11">
        <f t="shared" si="96"/>
        <v>0</v>
      </c>
      <c r="AR146" s="56"/>
    </row>
    <row r="147" spans="1:44" ht="18.75" customHeight="1" x14ac:dyDescent="0.25">
      <c r="A147" s="14" t="s">
        <v>23</v>
      </c>
      <c r="B147" s="11">
        <f t="shared" si="90"/>
        <v>0</v>
      </c>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55"/>
    </row>
    <row r="148" spans="1:44" x14ac:dyDescent="0.25">
      <c r="A148" s="72" t="s">
        <v>69</v>
      </c>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4"/>
      <c r="AR148" s="55"/>
    </row>
    <row r="149" spans="1:44" s="6" customFormat="1" ht="47.25" customHeight="1" x14ac:dyDescent="0.25">
      <c r="A149" s="26" t="s">
        <v>70</v>
      </c>
      <c r="B149" s="41">
        <f>B150+B151+B152+B154</f>
        <v>5662.4</v>
      </c>
      <c r="C149" s="41">
        <f>C150+C151+C152+C154</f>
        <v>84955.86</v>
      </c>
      <c r="D149" s="41">
        <f>D150+D151+D152+D154</f>
        <v>77000</v>
      </c>
      <c r="E149" s="41">
        <f t="shared" ref="E149:F149" si="98">E150+E151+E152+E154</f>
        <v>77000</v>
      </c>
      <c r="F149" s="41">
        <f t="shared" si="98"/>
        <v>77000</v>
      </c>
      <c r="G149" s="41">
        <f>F149/C149*100</f>
        <v>90.635301673127671</v>
      </c>
      <c r="H149" s="41">
        <f>F149/D149*100</f>
        <v>100</v>
      </c>
      <c r="I149" s="41">
        <f>I150+I151+I152+I154</f>
        <v>0</v>
      </c>
      <c r="J149" s="41">
        <f t="shared" ref="J149" si="99">J150+J151+J152+J154</f>
        <v>0</v>
      </c>
      <c r="K149" s="41">
        <f>K150+K151+K152+K154</f>
        <v>0</v>
      </c>
      <c r="L149" s="41">
        <f t="shared" ref="L149:AQ149" si="100">L150+L151+L152+L154</f>
        <v>0</v>
      </c>
      <c r="M149" s="41">
        <f t="shared" si="100"/>
        <v>0</v>
      </c>
      <c r="N149" s="41">
        <f t="shared" si="100"/>
        <v>0</v>
      </c>
      <c r="O149" s="41">
        <f t="shared" si="100"/>
        <v>0</v>
      </c>
      <c r="P149" s="41">
        <f t="shared" si="100"/>
        <v>0</v>
      </c>
      <c r="Q149" s="41">
        <f t="shared" si="100"/>
        <v>0</v>
      </c>
      <c r="R149" s="41">
        <f t="shared" si="100"/>
        <v>0</v>
      </c>
      <c r="S149" s="41">
        <f t="shared" si="100"/>
        <v>0</v>
      </c>
      <c r="T149" s="41">
        <f t="shared" si="100"/>
        <v>0</v>
      </c>
      <c r="U149" s="41">
        <f t="shared" si="100"/>
        <v>0</v>
      </c>
      <c r="V149" s="41">
        <f t="shared" si="100"/>
        <v>0</v>
      </c>
      <c r="W149" s="41">
        <f t="shared" si="100"/>
        <v>0</v>
      </c>
      <c r="X149" s="41">
        <f t="shared" si="100"/>
        <v>0</v>
      </c>
      <c r="Y149" s="41">
        <f t="shared" si="100"/>
        <v>0</v>
      </c>
      <c r="Z149" s="41">
        <f t="shared" si="100"/>
        <v>0</v>
      </c>
      <c r="AA149" s="41">
        <f t="shared" si="100"/>
        <v>57500</v>
      </c>
      <c r="AB149" s="41">
        <f t="shared" si="100"/>
        <v>0</v>
      </c>
      <c r="AC149" s="41">
        <f t="shared" si="100"/>
        <v>0</v>
      </c>
      <c r="AD149" s="41">
        <f t="shared" si="100"/>
        <v>19500</v>
      </c>
      <c r="AE149" s="41">
        <f t="shared" si="100"/>
        <v>0</v>
      </c>
      <c r="AF149" s="41">
        <f t="shared" si="100"/>
        <v>77000</v>
      </c>
      <c r="AG149" s="41">
        <f t="shared" si="100"/>
        <v>0</v>
      </c>
      <c r="AH149" s="41">
        <f t="shared" si="100"/>
        <v>0</v>
      </c>
      <c r="AI149" s="41">
        <f t="shared" si="100"/>
        <v>0</v>
      </c>
      <c r="AJ149" s="41">
        <f t="shared" si="100"/>
        <v>7955.86</v>
      </c>
      <c r="AK149" s="41">
        <f t="shared" si="100"/>
        <v>0</v>
      </c>
      <c r="AL149" s="41">
        <f t="shared" si="100"/>
        <v>0</v>
      </c>
      <c r="AM149" s="41">
        <f t="shared" si="100"/>
        <v>0</v>
      </c>
      <c r="AN149" s="41">
        <f t="shared" si="100"/>
        <v>0</v>
      </c>
      <c r="AO149" s="41">
        <f t="shared" si="100"/>
        <v>0</v>
      </c>
      <c r="AP149" s="41">
        <f t="shared" si="100"/>
        <v>0</v>
      </c>
      <c r="AQ149" s="41">
        <f t="shared" si="100"/>
        <v>0</v>
      </c>
      <c r="AR149" s="95" t="s">
        <v>88</v>
      </c>
    </row>
    <row r="150" spans="1:44" s="6" customFormat="1" x14ac:dyDescent="0.25">
      <c r="A150" s="14" t="s">
        <v>16</v>
      </c>
      <c r="B150" s="11">
        <v>0</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55"/>
      <c r="AR150" s="96"/>
    </row>
    <row r="151" spans="1:44" s="6" customFormat="1" x14ac:dyDescent="0.25">
      <c r="A151" s="14" t="s">
        <v>29</v>
      </c>
      <c r="B151" s="11">
        <v>0</v>
      </c>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96"/>
    </row>
    <row r="152" spans="1:44" s="6" customFormat="1" x14ac:dyDescent="0.25">
      <c r="A152" s="14" t="s">
        <v>15</v>
      </c>
      <c r="B152" s="11">
        <v>5662.4</v>
      </c>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96"/>
    </row>
    <row r="153" spans="1:44" s="22" customFormat="1" x14ac:dyDescent="0.25">
      <c r="A153" s="17" t="s">
        <v>28</v>
      </c>
      <c r="B153" s="18"/>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96"/>
    </row>
    <row r="154" spans="1:44" s="6" customFormat="1" x14ac:dyDescent="0.25">
      <c r="A154" s="14" t="s">
        <v>23</v>
      </c>
      <c r="B154" s="11">
        <v>0</v>
      </c>
      <c r="C154" s="11">
        <f>I154+L154+O154+R154+U154+X154+AA154+AD154+AG154+AJ154+AM154+AP154</f>
        <v>84955.86</v>
      </c>
      <c r="D154" s="11">
        <f>I154+L154+O154+R154+U154+X154+AA154+AD154</f>
        <v>77000</v>
      </c>
      <c r="E154" s="11">
        <f>F154</f>
        <v>77000</v>
      </c>
      <c r="F154" s="11">
        <f>K154+N154+Q154+T154+W154+Z154+AC154+AF154+AI154+AL154+AO154+AQ154</f>
        <v>77000</v>
      </c>
      <c r="G154" s="11">
        <f>F154/C154*100</f>
        <v>90.635301673127671</v>
      </c>
      <c r="H154" s="11">
        <f>F154/D154*100</f>
        <v>100</v>
      </c>
      <c r="I154" s="11"/>
      <c r="J154" s="12"/>
      <c r="K154" s="55"/>
      <c r="L154" s="11"/>
      <c r="M154" s="13"/>
      <c r="N154" s="13"/>
      <c r="O154" s="11"/>
      <c r="P154" s="13"/>
      <c r="Q154" s="13"/>
      <c r="R154" s="11"/>
      <c r="S154" s="13"/>
      <c r="T154" s="13"/>
      <c r="U154" s="11"/>
      <c r="V154" s="13"/>
      <c r="W154" s="13"/>
      <c r="X154" s="11"/>
      <c r="Y154" s="13"/>
      <c r="Z154" s="13"/>
      <c r="AA154" s="11">
        <v>57500</v>
      </c>
      <c r="AB154" s="13"/>
      <c r="AC154" s="11"/>
      <c r="AD154" s="11">
        <v>19500</v>
      </c>
      <c r="AE154" s="11"/>
      <c r="AF154" s="11">
        <v>77000</v>
      </c>
      <c r="AG154" s="11"/>
      <c r="AH154" s="11"/>
      <c r="AI154" s="11"/>
      <c r="AJ154" s="11">
        <v>7955.86</v>
      </c>
      <c r="AK154" s="11"/>
      <c r="AL154" s="11"/>
      <c r="AM154" s="11"/>
      <c r="AN154" s="11"/>
      <c r="AO154" s="11"/>
      <c r="AP154" s="11"/>
      <c r="AQ154" s="11"/>
      <c r="AR154" s="97"/>
    </row>
    <row r="155" spans="1:44" ht="18" customHeight="1" x14ac:dyDescent="0.25">
      <c r="A155" s="34" t="s">
        <v>71</v>
      </c>
      <c r="B155" s="35">
        <f>B156+B157+B158+B160</f>
        <v>2416.1999999999998</v>
      </c>
      <c r="C155" s="36">
        <f>C158</f>
        <v>0</v>
      </c>
      <c r="D155" s="36">
        <f t="shared" ref="D155:H155" si="101">D158</f>
        <v>0</v>
      </c>
      <c r="E155" s="36">
        <f t="shared" si="101"/>
        <v>0</v>
      </c>
      <c r="F155" s="36">
        <f t="shared" si="101"/>
        <v>0</v>
      </c>
      <c r="G155" s="36">
        <f t="shared" si="101"/>
        <v>0</v>
      </c>
      <c r="H155" s="36">
        <f t="shared" si="101"/>
        <v>0</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55"/>
    </row>
    <row r="156" spans="1:44" x14ac:dyDescent="0.25">
      <c r="A156" s="14" t="s">
        <v>16</v>
      </c>
      <c r="B156" s="11">
        <v>0</v>
      </c>
      <c r="C156" s="11"/>
      <c r="D156" s="11"/>
      <c r="E156" s="11"/>
      <c r="F156" s="11"/>
      <c r="G156" s="36"/>
      <c r="H156" s="3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55"/>
    </row>
    <row r="157" spans="1:44" x14ac:dyDescent="0.25">
      <c r="A157" s="14" t="s">
        <v>29</v>
      </c>
      <c r="B157" s="11">
        <v>0</v>
      </c>
      <c r="C157" s="11"/>
      <c r="D157" s="11"/>
      <c r="E157" s="11"/>
      <c r="F157" s="11"/>
      <c r="G157" s="36"/>
      <c r="H157" s="36"/>
      <c r="I157" s="37"/>
      <c r="J157" s="38"/>
      <c r="K157" s="37"/>
      <c r="L157" s="37"/>
      <c r="M157" s="38"/>
      <c r="N157" s="37"/>
      <c r="O157" s="37"/>
      <c r="P157" s="38"/>
      <c r="Q157" s="37"/>
      <c r="R157" s="37"/>
      <c r="S157" s="38"/>
      <c r="T157" s="37"/>
      <c r="U157" s="37"/>
      <c r="V157" s="38"/>
      <c r="W157" s="37"/>
      <c r="X157" s="37"/>
      <c r="Y157" s="38"/>
      <c r="Z157" s="37"/>
      <c r="AA157" s="37"/>
      <c r="AB157" s="38"/>
      <c r="AC157" s="37"/>
      <c r="AD157" s="37"/>
      <c r="AE157" s="38"/>
      <c r="AF157" s="37"/>
      <c r="AG157" s="37"/>
      <c r="AH157" s="38"/>
      <c r="AI157" s="37"/>
      <c r="AJ157" s="37"/>
      <c r="AK157" s="38"/>
      <c r="AL157" s="37"/>
      <c r="AM157" s="37"/>
      <c r="AN157" s="38"/>
      <c r="AO157" s="37"/>
      <c r="AP157" s="37"/>
      <c r="AQ157" s="37"/>
      <c r="AR157" s="55"/>
    </row>
    <row r="158" spans="1:44" x14ac:dyDescent="0.25">
      <c r="A158" s="14" t="s">
        <v>15</v>
      </c>
      <c r="B158" s="11">
        <v>2416.1999999999998</v>
      </c>
      <c r="C158" s="11"/>
      <c r="D158" s="11"/>
      <c r="E158" s="11"/>
      <c r="F158" s="11"/>
      <c r="G158" s="36"/>
      <c r="H158" s="36"/>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55"/>
    </row>
    <row r="159" spans="1:44" s="22" customFormat="1" x14ac:dyDescent="0.25">
      <c r="A159" s="17" t="s">
        <v>28</v>
      </c>
      <c r="B159" s="18"/>
      <c r="C159" s="11"/>
      <c r="D159" s="18"/>
      <c r="E159" s="18"/>
      <c r="F159" s="18"/>
      <c r="G159" s="36"/>
      <c r="H159" s="36"/>
      <c r="I159" s="37"/>
      <c r="J159" s="39"/>
      <c r="K159" s="37"/>
      <c r="L159" s="37"/>
      <c r="M159" s="40"/>
      <c r="N159" s="37"/>
      <c r="O159" s="37"/>
      <c r="P159" s="40"/>
      <c r="Q159" s="37"/>
      <c r="R159" s="37"/>
      <c r="S159" s="40"/>
      <c r="T159" s="37"/>
      <c r="U159" s="37"/>
      <c r="V159" s="40"/>
      <c r="W159" s="37"/>
      <c r="X159" s="37"/>
      <c r="Y159" s="40"/>
      <c r="Z159" s="37"/>
      <c r="AA159" s="37"/>
      <c r="AB159" s="40"/>
      <c r="AC159" s="37"/>
      <c r="AD159" s="37"/>
      <c r="AE159" s="40"/>
      <c r="AF159" s="37"/>
      <c r="AG159" s="37"/>
      <c r="AH159" s="40"/>
      <c r="AI159" s="37"/>
      <c r="AJ159" s="37"/>
      <c r="AK159" s="40"/>
      <c r="AL159" s="37"/>
      <c r="AM159" s="37"/>
      <c r="AN159" s="40"/>
      <c r="AO159" s="37"/>
      <c r="AP159" s="37"/>
      <c r="AQ159" s="37"/>
      <c r="AR159" s="56"/>
    </row>
    <row r="160" spans="1:44" x14ac:dyDescent="0.25">
      <c r="A160" s="14" t="s">
        <v>23</v>
      </c>
      <c r="B160" s="11">
        <v>0</v>
      </c>
      <c r="C160" s="11">
        <f t="shared" ref="C160:H160" si="102">C154</f>
        <v>84955.86</v>
      </c>
      <c r="D160" s="11">
        <f t="shared" si="102"/>
        <v>77000</v>
      </c>
      <c r="E160" s="11">
        <f t="shared" si="102"/>
        <v>77000</v>
      </c>
      <c r="F160" s="11">
        <f t="shared" si="102"/>
        <v>77000</v>
      </c>
      <c r="G160" s="36">
        <f t="shared" si="102"/>
        <v>90.635301673127671</v>
      </c>
      <c r="H160" s="36">
        <f t="shared" si="102"/>
        <v>100</v>
      </c>
      <c r="I160" s="37"/>
      <c r="J160" s="38"/>
      <c r="K160" s="37"/>
      <c r="L160" s="37"/>
      <c r="M160" s="38"/>
      <c r="N160" s="37"/>
      <c r="O160" s="37"/>
      <c r="P160" s="38"/>
      <c r="Q160" s="37"/>
      <c r="R160" s="37"/>
      <c r="S160" s="38"/>
      <c r="T160" s="37"/>
      <c r="U160" s="37"/>
      <c r="V160" s="38"/>
      <c r="W160" s="37"/>
      <c r="X160" s="37"/>
      <c r="Y160" s="38"/>
      <c r="Z160" s="37"/>
      <c r="AA160" s="37"/>
      <c r="AB160" s="38"/>
      <c r="AC160" s="37"/>
      <c r="AD160" s="37"/>
      <c r="AE160" s="38"/>
      <c r="AF160" s="37"/>
      <c r="AG160" s="37"/>
      <c r="AH160" s="38"/>
      <c r="AI160" s="37"/>
      <c r="AJ160" s="37"/>
      <c r="AK160" s="38"/>
      <c r="AL160" s="37"/>
      <c r="AM160" s="37"/>
      <c r="AN160" s="38"/>
      <c r="AO160" s="37"/>
      <c r="AP160" s="37"/>
      <c r="AQ160" s="37"/>
      <c r="AR160" s="55"/>
    </row>
    <row r="161" spans="1:44" x14ac:dyDescent="0.25">
      <c r="A161" s="26" t="s">
        <v>18</v>
      </c>
      <c r="B161" s="41">
        <f t="shared" ref="B161:B166" si="103">B142+B14</f>
        <v>207857.5</v>
      </c>
      <c r="C161" s="41">
        <f>C162+C163+C164+C166</f>
        <v>410984.00200000004</v>
      </c>
      <c r="D161" s="41">
        <f>D162+D163+D164+D166</f>
        <v>245522.93199999997</v>
      </c>
      <c r="E161" s="41">
        <f t="shared" ref="E161:F161" si="104">E162+E163+E164+E166</f>
        <v>228621.78000000003</v>
      </c>
      <c r="F161" s="41">
        <f t="shared" si="104"/>
        <v>228621.78000000003</v>
      </c>
      <c r="G161" s="41">
        <f>F161/C161*100</f>
        <v>55.62790251869707</v>
      </c>
      <c r="H161" s="41">
        <f>F161/D161*100</f>
        <v>93.116263372091069</v>
      </c>
      <c r="I161" s="41">
        <f>I162+I163+I164+I166</f>
        <v>17414.649999999998</v>
      </c>
      <c r="J161" s="41">
        <f t="shared" ref="J161:AQ161" si="105">J162+J163+J164+J166</f>
        <v>0</v>
      </c>
      <c r="K161" s="41">
        <f t="shared" si="105"/>
        <v>10186.76</v>
      </c>
      <c r="L161" s="41">
        <f t="shared" si="105"/>
        <v>27407.670000000002</v>
      </c>
      <c r="M161" s="41">
        <f t="shared" si="105"/>
        <v>978.3</v>
      </c>
      <c r="N161" s="41">
        <f t="shared" si="105"/>
        <v>22925.48</v>
      </c>
      <c r="O161" s="41">
        <f t="shared" si="105"/>
        <v>18831.12</v>
      </c>
      <c r="P161" s="41">
        <f t="shared" si="105"/>
        <v>978.3</v>
      </c>
      <c r="Q161" s="41">
        <f t="shared" si="105"/>
        <v>19371.100000000002</v>
      </c>
      <c r="R161" s="41">
        <f t="shared" si="105"/>
        <v>19453.13</v>
      </c>
      <c r="S161" s="41">
        <f t="shared" si="105"/>
        <v>978.3</v>
      </c>
      <c r="T161" s="41">
        <f t="shared" si="105"/>
        <v>19920.66</v>
      </c>
      <c r="U161" s="41">
        <f t="shared" si="105"/>
        <v>20656.194000000003</v>
      </c>
      <c r="V161" s="41">
        <f t="shared" si="105"/>
        <v>978.3</v>
      </c>
      <c r="W161" s="41">
        <f t="shared" si="105"/>
        <v>19762.550000000003</v>
      </c>
      <c r="X161" s="41">
        <f t="shared" si="105"/>
        <v>20067.914000000001</v>
      </c>
      <c r="Y161" s="41">
        <f t="shared" si="105"/>
        <v>978.3</v>
      </c>
      <c r="Z161" s="41">
        <f t="shared" si="105"/>
        <v>16574.899999999998</v>
      </c>
      <c r="AA161" s="41">
        <f t="shared" si="105"/>
        <v>25135.234000000004</v>
      </c>
      <c r="AB161" s="41">
        <f t="shared" si="105"/>
        <v>978.3</v>
      </c>
      <c r="AC161" s="41">
        <f t="shared" si="105"/>
        <v>18757.509999999998</v>
      </c>
      <c r="AD161" s="41">
        <f t="shared" si="105"/>
        <v>64915.889999999992</v>
      </c>
      <c r="AE161" s="41">
        <f t="shared" si="105"/>
        <v>978.3</v>
      </c>
      <c r="AF161" s="41">
        <f t="shared" si="105"/>
        <v>24122.82</v>
      </c>
      <c r="AG161" s="41">
        <f t="shared" si="105"/>
        <v>15650.2</v>
      </c>
      <c r="AH161" s="41">
        <f t="shared" si="105"/>
        <v>978.3</v>
      </c>
      <c r="AI161" s="41">
        <f t="shared" si="105"/>
        <v>0</v>
      </c>
      <c r="AJ161" s="41">
        <f t="shared" si="105"/>
        <v>28160.79</v>
      </c>
      <c r="AK161" s="41">
        <f t="shared" si="105"/>
        <v>978.3</v>
      </c>
      <c r="AL161" s="41">
        <f t="shared" si="105"/>
        <v>0</v>
      </c>
      <c r="AM161" s="41">
        <f t="shared" si="105"/>
        <v>14351.9</v>
      </c>
      <c r="AN161" s="41">
        <f t="shared" si="105"/>
        <v>978.3</v>
      </c>
      <c r="AO161" s="41">
        <f t="shared" si="105"/>
        <v>0</v>
      </c>
      <c r="AP161" s="41">
        <f t="shared" si="105"/>
        <v>15199.949999999999</v>
      </c>
      <c r="AQ161" s="41">
        <f t="shared" si="105"/>
        <v>0</v>
      </c>
      <c r="AR161" s="55"/>
    </row>
    <row r="162" spans="1:44" x14ac:dyDescent="0.25">
      <c r="A162" s="14" t="s">
        <v>16</v>
      </c>
      <c r="B162" s="11">
        <f t="shared" si="103"/>
        <v>0</v>
      </c>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55"/>
    </row>
    <row r="163" spans="1:44" x14ac:dyDescent="0.25">
      <c r="A163" s="14" t="s">
        <v>29</v>
      </c>
      <c r="B163" s="11">
        <f t="shared" si="103"/>
        <v>54252.2</v>
      </c>
      <c r="C163" s="11">
        <f>C16+C119+C144+C157</f>
        <v>0</v>
      </c>
      <c r="D163" s="11">
        <f t="shared" ref="D163:F163" si="106">D16+D119+D144+D157</f>
        <v>0</v>
      </c>
      <c r="E163" s="11">
        <f t="shared" si="106"/>
        <v>0</v>
      </c>
      <c r="F163" s="11">
        <f t="shared" si="106"/>
        <v>0</v>
      </c>
      <c r="G163" s="11" t="e">
        <f>F163/C163*100</f>
        <v>#DIV/0!</v>
      </c>
      <c r="H163" s="11" t="e">
        <f>F163/D163*100</f>
        <v>#DIV/0!</v>
      </c>
      <c r="I163" s="11">
        <f t="shared" ref="I163:AQ163" si="107">I16+I119+I144</f>
        <v>0</v>
      </c>
      <c r="J163" s="11">
        <f t="shared" si="107"/>
        <v>0</v>
      </c>
      <c r="K163" s="11">
        <f t="shared" si="107"/>
        <v>0</v>
      </c>
      <c r="L163" s="11">
        <f t="shared" si="107"/>
        <v>0</v>
      </c>
      <c r="M163" s="11">
        <f t="shared" si="107"/>
        <v>0</v>
      </c>
      <c r="N163" s="11">
        <f t="shared" si="107"/>
        <v>0</v>
      </c>
      <c r="O163" s="11">
        <f t="shared" si="107"/>
        <v>0</v>
      </c>
      <c r="P163" s="11">
        <f t="shared" si="107"/>
        <v>0</v>
      </c>
      <c r="Q163" s="11">
        <f t="shared" si="107"/>
        <v>0</v>
      </c>
      <c r="R163" s="11">
        <f t="shared" si="107"/>
        <v>0</v>
      </c>
      <c r="S163" s="11">
        <f t="shared" si="107"/>
        <v>0</v>
      </c>
      <c r="T163" s="11">
        <f t="shared" si="107"/>
        <v>0</v>
      </c>
      <c r="U163" s="11">
        <f t="shared" si="107"/>
        <v>0</v>
      </c>
      <c r="V163" s="11">
        <f t="shared" si="107"/>
        <v>0</v>
      </c>
      <c r="W163" s="11">
        <f t="shared" si="107"/>
        <v>0</v>
      </c>
      <c r="X163" s="11">
        <f t="shared" si="107"/>
        <v>0</v>
      </c>
      <c r="Y163" s="11">
        <f t="shared" si="107"/>
        <v>0</v>
      </c>
      <c r="Z163" s="11">
        <f t="shared" si="107"/>
        <v>0</v>
      </c>
      <c r="AA163" s="11">
        <f t="shared" si="107"/>
        <v>0</v>
      </c>
      <c r="AB163" s="11">
        <f t="shared" si="107"/>
        <v>0</v>
      </c>
      <c r="AC163" s="11">
        <f t="shared" si="107"/>
        <v>0</v>
      </c>
      <c r="AD163" s="11">
        <f t="shared" si="107"/>
        <v>0</v>
      </c>
      <c r="AE163" s="11">
        <f t="shared" si="107"/>
        <v>0</v>
      </c>
      <c r="AF163" s="11">
        <f t="shared" si="107"/>
        <v>0</v>
      </c>
      <c r="AG163" s="11">
        <f t="shared" si="107"/>
        <v>0</v>
      </c>
      <c r="AH163" s="11">
        <f t="shared" si="107"/>
        <v>0</v>
      </c>
      <c r="AI163" s="11">
        <f t="shared" si="107"/>
        <v>0</v>
      </c>
      <c r="AJ163" s="11">
        <f t="shared" si="107"/>
        <v>0</v>
      </c>
      <c r="AK163" s="11">
        <f t="shared" si="107"/>
        <v>0</v>
      </c>
      <c r="AL163" s="11">
        <f t="shared" si="107"/>
        <v>0</v>
      </c>
      <c r="AM163" s="11">
        <f t="shared" si="107"/>
        <v>0</v>
      </c>
      <c r="AN163" s="11">
        <f t="shared" si="107"/>
        <v>0</v>
      </c>
      <c r="AO163" s="11">
        <f t="shared" si="107"/>
        <v>0</v>
      </c>
      <c r="AP163" s="11">
        <f t="shared" si="107"/>
        <v>0</v>
      </c>
      <c r="AQ163" s="11">
        <f t="shared" si="107"/>
        <v>0</v>
      </c>
      <c r="AR163" s="55"/>
    </row>
    <row r="164" spans="1:44" x14ac:dyDescent="0.25">
      <c r="A164" s="14" t="s">
        <v>15</v>
      </c>
      <c r="B164" s="11">
        <f t="shared" si="103"/>
        <v>153605.29999999999</v>
      </c>
      <c r="C164" s="11">
        <f t="shared" ref="C164:F166" si="108">C17+C120+C145+C158</f>
        <v>326028.14200000005</v>
      </c>
      <c r="D164" s="11">
        <f t="shared" si="108"/>
        <v>168522.93199999997</v>
      </c>
      <c r="E164" s="11">
        <f t="shared" si="108"/>
        <v>151621.78000000003</v>
      </c>
      <c r="F164" s="11">
        <f t="shared" si="108"/>
        <v>151621.78000000003</v>
      </c>
      <c r="G164" s="11">
        <f t="shared" ref="G164:G166" si="109">F164/C164*100</f>
        <v>46.505733851650142</v>
      </c>
      <c r="H164" s="11">
        <f t="shared" ref="H164:H166" si="110">F164/D164*100</f>
        <v>89.971007625241199</v>
      </c>
      <c r="I164" s="11">
        <f>I17+I120+I145+I158</f>
        <v>17414.649999999998</v>
      </c>
      <c r="J164" s="11">
        <f>J17+J120+J145</f>
        <v>0</v>
      </c>
      <c r="K164" s="11">
        <f>K17+K120+K145+K158</f>
        <v>10186.76</v>
      </c>
      <c r="L164" s="11">
        <f t="shared" ref="L164:AQ164" si="111">L17+L120+L145+L158</f>
        <v>27407.670000000002</v>
      </c>
      <c r="M164" s="11">
        <f t="shared" si="111"/>
        <v>978.3</v>
      </c>
      <c r="N164" s="11">
        <f t="shared" si="111"/>
        <v>22925.48</v>
      </c>
      <c r="O164" s="11">
        <f t="shared" si="111"/>
        <v>18831.12</v>
      </c>
      <c r="P164" s="11">
        <f t="shared" si="111"/>
        <v>978.3</v>
      </c>
      <c r="Q164" s="11">
        <f t="shared" si="111"/>
        <v>19371.100000000002</v>
      </c>
      <c r="R164" s="11">
        <f t="shared" si="111"/>
        <v>19453.13</v>
      </c>
      <c r="S164" s="11">
        <f t="shared" si="111"/>
        <v>978.3</v>
      </c>
      <c r="T164" s="11">
        <f t="shared" si="111"/>
        <v>19920.66</v>
      </c>
      <c r="U164" s="11">
        <f t="shared" si="111"/>
        <v>20656.194000000003</v>
      </c>
      <c r="V164" s="11">
        <f t="shared" si="111"/>
        <v>978.3</v>
      </c>
      <c r="W164" s="11">
        <f t="shared" si="111"/>
        <v>19762.550000000003</v>
      </c>
      <c r="X164" s="11">
        <f t="shared" si="111"/>
        <v>20067.914000000001</v>
      </c>
      <c r="Y164" s="11">
        <f t="shared" si="111"/>
        <v>978.3</v>
      </c>
      <c r="Z164" s="11">
        <f t="shared" si="111"/>
        <v>16574.899999999998</v>
      </c>
      <c r="AA164" s="11">
        <f t="shared" si="111"/>
        <v>25135.234000000004</v>
      </c>
      <c r="AB164" s="11">
        <f t="shared" si="111"/>
        <v>978.3</v>
      </c>
      <c r="AC164" s="11">
        <f t="shared" si="111"/>
        <v>18757.509999999998</v>
      </c>
      <c r="AD164" s="11">
        <f t="shared" si="111"/>
        <v>64915.889999999992</v>
      </c>
      <c r="AE164" s="11">
        <f t="shared" si="111"/>
        <v>978.3</v>
      </c>
      <c r="AF164" s="11">
        <f t="shared" si="111"/>
        <v>24122.82</v>
      </c>
      <c r="AG164" s="11">
        <f t="shared" si="111"/>
        <v>15650.2</v>
      </c>
      <c r="AH164" s="11">
        <f t="shared" si="111"/>
        <v>978.3</v>
      </c>
      <c r="AI164" s="11">
        <f t="shared" si="111"/>
        <v>0</v>
      </c>
      <c r="AJ164" s="11">
        <f t="shared" si="111"/>
        <v>28160.79</v>
      </c>
      <c r="AK164" s="11">
        <f t="shared" si="111"/>
        <v>978.3</v>
      </c>
      <c r="AL164" s="11">
        <f t="shared" si="111"/>
        <v>0</v>
      </c>
      <c r="AM164" s="11">
        <f t="shared" si="111"/>
        <v>14351.9</v>
      </c>
      <c r="AN164" s="11">
        <f t="shared" si="111"/>
        <v>978.3</v>
      </c>
      <c r="AO164" s="11">
        <f t="shared" si="111"/>
        <v>0</v>
      </c>
      <c r="AP164" s="11">
        <f t="shared" si="111"/>
        <v>15199.949999999999</v>
      </c>
      <c r="AQ164" s="11">
        <f t="shared" si="111"/>
        <v>0</v>
      </c>
      <c r="AR164" s="55"/>
    </row>
    <row r="165" spans="1:44" s="22" customFormat="1" x14ac:dyDescent="0.25">
      <c r="A165" s="17" t="s">
        <v>28</v>
      </c>
      <c r="B165" s="18">
        <f t="shared" si="103"/>
        <v>0</v>
      </c>
      <c r="C165" s="11">
        <f t="shared" si="108"/>
        <v>0</v>
      </c>
      <c r="D165" s="11">
        <f t="shared" si="108"/>
        <v>0</v>
      </c>
      <c r="E165" s="11">
        <f t="shared" si="108"/>
        <v>0</v>
      </c>
      <c r="F165" s="11">
        <f t="shared" si="108"/>
        <v>0</v>
      </c>
      <c r="G165" s="11" t="e">
        <f t="shared" si="109"/>
        <v>#DIV/0!</v>
      </c>
      <c r="H165" s="11" t="e">
        <f t="shared" si="110"/>
        <v>#DIV/0!</v>
      </c>
      <c r="I165" s="11">
        <f>I18+I121+I146</f>
        <v>0</v>
      </c>
      <c r="J165" s="11">
        <f>J18+J121+J146</f>
        <v>0</v>
      </c>
      <c r="K165" s="11">
        <f t="shared" ref="K165:AQ165" si="112">K18+K121+K146</f>
        <v>0</v>
      </c>
      <c r="L165" s="11">
        <f t="shared" si="112"/>
        <v>0</v>
      </c>
      <c r="M165" s="11">
        <f t="shared" si="112"/>
        <v>0</v>
      </c>
      <c r="N165" s="11">
        <f t="shared" si="112"/>
        <v>0</v>
      </c>
      <c r="O165" s="11">
        <f t="shared" si="112"/>
        <v>0</v>
      </c>
      <c r="P165" s="11">
        <f t="shared" si="112"/>
        <v>0</v>
      </c>
      <c r="Q165" s="11">
        <f t="shared" si="112"/>
        <v>0</v>
      </c>
      <c r="R165" s="11">
        <f t="shared" si="112"/>
        <v>0</v>
      </c>
      <c r="S165" s="11">
        <f t="shared" si="112"/>
        <v>0</v>
      </c>
      <c r="T165" s="11">
        <f t="shared" si="112"/>
        <v>0</v>
      </c>
      <c r="U165" s="11">
        <f t="shared" si="112"/>
        <v>0</v>
      </c>
      <c r="V165" s="11">
        <f t="shared" si="112"/>
        <v>0</v>
      </c>
      <c r="W165" s="11">
        <f t="shared" si="112"/>
        <v>0</v>
      </c>
      <c r="X165" s="11">
        <f t="shared" si="112"/>
        <v>0</v>
      </c>
      <c r="Y165" s="11">
        <f t="shared" si="112"/>
        <v>0</v>
      </c>
      <c r="Z165" s="11">
        <f t="shared" si="112"/>
        <v>0</v>
      </c>
      <c r="AA165" s="11">
        <f t="shared" si="112"/>
        <v>0</v>
      </c>
      <c r="AB165" s="11">
        <f t="shared" si="112"/>
        <v>0</v>
      </c>
      <c r="AC165" s="11">
        <f t="shared" si="112"/>
        <v>0</v>
      </c>
      <c r="AD165" s="11">
        <f t="shared" si="112"/>
        <v>0</v>
      </c>
      <c r="AE165" s="11">
        <f t="shared" si="112"/>
        <v>0</v>
      </c>
      <c r="AF165" s="11">
        <f t="shared" si="112"/>
        <v>0</v>
      </c>
      <c r="AG165" s="11">
        <f t="shared" si="112"/>
        <v>0</v>
      </c>
      <c r="AH165" s="11">
        <f t="shared" si="112"/>
        <v>0</v>
      </c>
      <c r="AI165" s="11">
        <f t="shared" si="112"/>
        <v>0</v>
      </c>
      <c r="AJ165" s="11">
        <f t="shared" si="112"/>
        <v>0</v>
      </c>
      <c r="AK165" s="11">
        <f t="shared" si="112"/>
        <v>0</v>
      </c>
      <c r="AL165" s="11">
        <f t="shared" si="112"/>
        <v>0</v>
      </c>
      <c r="AM165" s="11">
        <f t="shared" si="112"/>
        <v>0</v>
      </c>
      <c r="AN165" s="11">
        <f t="shared" si="112"/>
        <v>0</v>
      </c>
      <c r="AO165" s="11">
        <f t="shared" si="112"/>
        <v>0</v>
      </c>
      <c r="AP165" s="11">
        <f t="shared" si="112"/>
        <v>0</v>
      </c>
      <c r="AQ165" s="11">
        <f t="shared" si="112"/>
        <v>0</v>
      </c>
      <c r="AR165" s="56"/>
    </row>
    <row r="166" spans="1:44" x14ac:dyDescent="0.25">
      <c r="A166" s="14" t="s">
        <v>23</v>
      </c>
      <c r="B166" s="11">
        <f t="shared" si="103"/>
        <v>0</v>
      </c>
      <c r="C166" s="11">
        <f>C19+C122+C147+C160</f>
        <v>84955.86</v>
      </c>
      <c r="D166" s="11">
        <f t="shared" si="108"/>
        <v>77000</v>
      </c>
      <c r="E166" s="11">
        <f t="shared" si="108"/>
        <v>77000</v>
      </c>
      <c r="F166" s="11">
        <f t="shared" si="108"/>
        <v>77000</v>
      </c>
      <c r="G166" s="11">
        <f t="shared" si="109"/>
        <v>90.635301673127671</v>
      </c>
      <c r="H166" s="11">
        <f t="shared" si="110"/>
        <v>100</v>
      </c>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55"/>
    </row>
    <row r="167" spans="1:44" hidden="1" x14ac:dyDescent="0.25">
      <c r="A167" s="50" t="s">
        <v>27</v>
      </c>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11">
        <f t="shared" ref="Z167:Z185" si="113">Z20+Z123+Z161</f>
        <v>16574.899999999998</v>
      </c>
      <c r="AA167" s="49"/>
      <c r="AB167" s="49"/>
      <c r="AC167" s="49"/>
      <c r="AD167" s="49"/>
      <c r="AE167" s="49"/>
      <c r="AF167" s="49"/>
      <c r="AG167" s="49"/>
      <c r="AH167" s="49"/>
      <c r="AI167" s="49"/>
      <c r="AJ167" s="49"/>
      <c r="AK167" s="49"/>
      <c r="AL167" s="49"/>
      <c r="AM167" s="49"/>
      <c r="AN167" s="49"/>
      <c r="AO167" s="49"/>
      <c r="AP167" s="49"/>
    </row>
    <row r="168" spans="1:44" hidden="1" x14ac:dyDescent="0.25">
      <c r="A168" s="50" t="s">
        <v>57</v>
      </c>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11">
        <f t="shared" si="113"/>
        <v>481.6</v>
      </c>
      <c r="AA168" s="49"/>
      <c r="AB168" s="49"/>
      <c r="AC168" s="49"/>
      <c r="AD168" s="49"/>
      <c r="AE168" s="49"/>
      <c r="AF168" s="49"/>
      <c r="AG168" s="49"/>
      <c r="AH168" s="49"/>
      <c r="AI168" s="49"/>
      <c r="AJ168" s="49"/>
      <c r="AK168" s="49"/>
      <c r="AL168" s="49"/>
      <c r="AM168" s="49"/>
      <c r="AN168" s="49"/>
      <c r="AO168" s="49"/>
      <c r="AP168" s="49"/>
    </row>
    <row r="169" spans="1:44" hidden="1" x14ac:dyDescent="0.25">
      <c r="A169" s="14" t="s">
        <v>16</v>
      </c>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11">
        <f t="shared" si="113"/>
        <v>0</v>
      </c>
      <c r="AA169" s="49"/>
      <c r="AB169" s="49"/>
      <c r="AC169" s="49"/>
      <c r="AD169" s="49"/>
      <c r="AE169" s="49"/>
      <c r="AF169" s="49"/>
      <c r="AG169" s="49"/>
      <c r="AH169" s="49"/>
      <c r="AI169" s="49"/>
      <c r="AJ169" s="49"/>
      <c r="AK169" s="49"/>
      <c r="AL169" s="49"/>
      <c r="AM169" s="49"/>
      <c r="AN169" s="49"/>
      <c r="AO169" s="49"/>
      <c r="AP169" s="49"/>
    </row>
    <row r="170" spans="1:44" hidden="1" x14ac:dyDescent="0.25">
      <c r="A170" s="14" t="s">
        <v>29</v>
      </c>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11">
        <f t="shared" si="113"/>
        <v>16574.899999999998</v>
      </c>
      <c r="AA170" s="49"/>
      <c r="AB170" s="49"/>
      <c r="AC170" s="49"/>
      <c r="AD170" s="49"/>
      <c r="AE170" s="49"/>
      <c r="AF170" s="49"/>
      <c r="AG170" s="49"/>
      <c r="AH170" s="49"/>
      <c r="AI170" s="49"/>
      <c r="AJ170" s="49"/>
      <c r="AK170" s="49"/>
      <c r="AL170" s="49"/>
      <c r="AM170" s="49"/>
      <c r="AN170" s="49"/>
      <c r="AO170" s="49"/>
      <c r="AP170" s="49"/>
    </row>
    <row r="171" spans="1:44" hidden="1" x14ac:dyDescent="0.25">
      <c r="A171" s="14" t="s">
        <v>15</v>
      </c>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11">
        <f t="shared" si="113"/>
        <v>481.6</v>
      </c>
      <c r="AA171" s="49"/>
      <c r="AB171" s="49"/>
      <c r="AC171" s="49"/>
      <c r="AD171" s="49"/>
      <c r="AE171" s="49"/>
      <c r="AF171" s="49"/>
      <c r="AG171" s="49"/>
      <c r="AH171" s="49"/>
      <c r="AI171" s="49"/>
      <c r="AJ171" s="49"/>
      <c r="AK171" s="49"/>
      <c r="AL171" s="49"/>
      <c r="AM171" s="49"/>
      <c r="AN171" s="49"/>
      <c r="AO171" s="49"/>
      <c r="AP171" s="49"/>
    </row>
    <row r="172" spans="1:44" hidden="1" x14ac:dyDescent="0.25">
      <c r="A172" s="51" t="s">
        <v>28</v>
      </c>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11">
        <f t="shared" si="113"/>
        <v>0</v>
      </c>
      <c r="AA172" s="49"/>
      <c r="AB172" s="49"/>
      <c r="AC172" s="49"/>
      <c r="AD172" s="49"/>
      <c r="AE172" s="49"/>
      <c r="AF172" s="49"/>
      <c r="AG172" s="49"/>
      <c r="AH172" s="49"/>
      <c r="AI172" s="49"/>
      <c r="AJ172" s="49"/>
      <c r="AK172" s="49"/>
      <c r="AL172" s="49"/>
      <c r="AM172" s="49"/>
      <c r="AN172" s="49"/>
      <c r="AO172" s="49"/>
      <c r="AP172" s="49"/>
    </row>
    <row r="173" spans="1:44" hidden="1" x14ac:dyDescent="0.25">
      <c r="A173" s="14" t="s">
        <v>23</v>
      </c>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11">
        <f t="shared" si="113"/>
        <v>16574.899999999998</v>
      </c>
      <c r="AA173" s="49"/>
      <c r="AB173" s="49"/>
      <c r="AC173" s="49"/>
      <c r="AD173" s="49"/>
      <c r="AE173" s="49"/>
      <c r="AF173" s="49"/>
      <c r="AG173" s="49"/>
      <c r="AH173" s="49"/>
      <c r="AI173" s="49"/>
      <c r="AJ173" s="49"/>
      <c r="AK173" s="49"/>
      <c r="AL173" s="49"/>
      <c r="AM173" s="49"/>
      <c r="AN173" s="49"/>
      <c r="AO173" s="49"/>
      <c r="AP173" s="49"/>
    </row>
    <row r="174" spans="1:44" ht="32.65" hidden="1" customHeight="1" x14ac:dyDescent="0.25">
      <c r="A174" s="52" t="s">
        <v>58</v>
      </c>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11">
        <f t="shared" si="113"/>
        <v>481.6</v>
      </c>
      <c r="AA174" s="49"/>
      <c r="AB174" s="49"/>
      <c r="AC174" s="49"/>
      <c r="AD174" s="49"/>
      <c r="AE174" s="49"/>
      <c r="AF174" s="49"/>
      <c r="AG174" s="49"/>
      <c r="AH174" s="49"/>
      <c r="AI174" s="49"/>
      <c r="AJ174" s="49"/>
      <c r="AK174" s="49"/>
      <c r="AL174" s="49"/>
      <c r="AM174" s="49"/>
      <c r="AN174" s="49"/>
      <c r="AO174" s="49"/>
      <c r="AP174" s="49"/>
    </row>
    <row r="175" spans="1:44" hidden="1" x14ac:dyDescent="0.25">
      <c r="A175" s="14" t="s">
        <v>16</v>
      </c>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11">
        <f t="shared" si="113"/>
        <v>0</v>
      </c>
      <c r="AA175" s="49"/>
      <c r="AB175" s="49"/>
      <c r="AC175" s="49"/>
      <c r="AD175" s="49"/>
      <c r="AE175" s="49"/>
      <c r="AF175" s="49"/>
      <c r="AG175" s="49"/>
      <c r="AH175" s="49"/>
      <c r="AI175" s="49"/>
      <c r="AJ175" s="49"/>
      <c r="AK175" s="49"/>
      <c r="AL175" s="49"/>
      <c r="AM175" s="49"/>
      <c r="AN175" s="49"/>
      <c r="AO175" s="49"/>
      <c r="AP175" s="49"/>
    </row>
    <row r="176" spans="1:44" hidden="1" x14ac:dyDescent="0.25">
      <c r="A176" s="14" t="s">
        <v>29</v>
      </c>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11">
        <f t="shared" si="113"/>
        <v>16574.899999999998</v>
      </c>
      <c r="AA176" s="49"/>
      <c r="AB176" s="49"/>
      <c r="AC176" s="49"/>
      <c r="AD176" s="49"/>
      <c r="AE176" s="49"/>
      <c r="AF176" s="49"/>
      <c r="AG176" s="49"/>
      <c r="AH176" s="49"/>
      <c r="AI176" s="49"/>
      <c r="AJ176" s="49"/>
      <c r="AK176" s="49"/>
      <c r="AL176" s="49"/>
      <c r="AM176" s="49"/>
      <c r="AN176" s="49"/>
      <c r="AO176" s="49"/>
      <c r="AP176" s="49"/>
    </row>
    <row r="177" spans="1:42" hidden="1" x14ac:dyDescent="0.25">
      <c r="A177" s="14" t="s">
        <v>15</v>
      </c>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11">
        <f t="shared" si="113"/>
        <v>481.6</v>
      </c>
      <c r="AA177" s="49"/>
      <c r="AB177" s="49"/>
      <c r="AC177" s="49"/>
      <c r="AD177" s="49"/>
      <c r="AE177" s="49"/>
      <c r="AF177" s="49"/>
      <c r="AG177" s="49"/>
      <c r="AH177" s="49"/>
      <c r="AI177" s="49"/>
      <c r="AJ177" s="49"/>
      <c r="AK177" s="49"/>
      <c r="AL177" s="49"/>
      <c r="AM177" s="49"/>
      <c r="AN177" s="49"/>
      <c r="AO177" s="49"/>
      <c r="AP177" s="49"/>
    </row>
    <row r="178" spans="1:42" hidden="1" x14ac:dyDescent="0.25">
      <c r="A178" s="51" t="s">
        <v>28</v>
      </c>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11">
        <f t="shared" si="113"/>
        <v>0</v>
      </c>
      <c r="AA178" s="49"/>
      <c r="AB178" s="49"/>
      <c r="AC178" s="49"/>
      <c r="AD178" s="49"/>
      <c r="AE178" s="49"/>
      <c r="AF178" s="49"/>
      <c r="AG178" s="49"/>
      <c r="AH178" s="49"/>
      <c r="AI178" s="49"/>
      <c r="AJ178" s="49"/>
      <c r="AK178" s="49"/>
      <c r="AL178" s="49"/>
      <c r="AM178" s="49"/>
      <c r="AN178" s="49"/>
      <c r="AO178" s="49"/>
      <c r="AP178" s="49"/>
    </row>
    <row r="179" spans="1:42" hidden="1" x14ac:dyDescent="0.25">
      <c r="A179" s="14" t="s">
        <v>23</v>
      </c>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11">
        <f t="shared" si="113"/>
        <v>16574.899999999998</v>
      </c>
      <c r="AA179" s="49"/>
      <c r="AB179" s="49"/>
      <c r="AC179" s="49"/>
      <c r="AD179" s="49"/>
      <c r="AE179" s="49"/>
      <c r="AF179" s="49"/>
      <c r="AG179" s="49"/>
      <c r="AH179" s="49"/>
      <c r="AI179" s="49"/>
      <c r="AJ179" s="49"/>
      <c r="AK179" s="49"/>
      <c r="AL179" s="49"/>
      <c r="AM179" s="49"/>
      <c r="AN179" s="49"/>
      <c r="AO179" s="49"/>
      <c r="AP179" s="49"/>
    </row>
    <row r="180" spans="1:42" hidden="1" x14ac:dyDescent="0.25">
      <c r="A180" s="48" t="s">
        <v>59</v>
      </c>
      <c r="Z180" s="11">
        <f t="shared" si="113"/>
        <v>963.2</v>
      </c>
    </row>
    <row r="181" spans="1:42" hidden="1" x14ac:dyDescent="0.25">
      <c r="A181" s="14" t="s">
        <v>16</v>
      </c>
      <c r="Z181" s="11">
        <f t="shared" si="113"/>
        <v>0</v>
      </c>
    </row>
    <row r="182" spans="1:42" hidden="1" x14ac:dyDescent="0.25">
      <c r="A182" s="14" t="s">
        <v>29</v>
      </c>
      <c r="Z182" s="11">
        <f t="shared" si="113"/>
        <v>16574.899999999998</v>
      </c>
    </row>
    <row r="183" spans="1:42" hidden="1" x14ac:dyDescent="0.25">
      <c r="A183" s="14" t="s">
        <v>15</v>
      </c>
      <c r="Z183" s="11">
        <f t="shared" si="113"/>
        <v>963.2</v>
      </c>
    </row>
    <row r="184" spans="1:42" hidden="1" x14ac:dyDescent="0.25">
      <c r="A184" s="51" t="s">
        <v>28</v>
      </c>
      <c r="Z184" s="11">
        <f t="shared" si="113"/>
        <v>0</v>
      </c>
    </row>
    <row r="185" spans="1:42" hidden="1" x14ac:dyDescent="0.25">
      <c r="A185" s="14" t="s">
        <v>23</v>
      </c>
      <c r="Z185" s="11">
        <f t="shared" si="113"/>
        <v>16574.899999999998</v>
      </c>
    </row>
    <row r="186" spans="1:42" x14ac:dyDescent="0.25">
      <c r="A186" s="53"/>
    </row>
    <row r="188" spans="1:42" x14ac:dyDescent="0.25">
      <c r="A188" s="63" t="s">
        <v>61</v>
      </c>
      <c r="B188" s="63"/>
      <c r="C188" s="63"/>
      <c r="D188" s="63"/>
      <c r="E188" s="63"/>
      <c r="F188" s="63"/>
      <c r="G188" s="89" t="s">
        <v>24</v>
      </c>
      <c r="H188" s="89"/>
      <c r="I188" s="89"/>
      <c r="J188" s="89"/>
      <c r="K188" s="89"/>
      <c r="L188" s="89"/>
      <c r="M188" s="89"/>
      <c r="N188" s="89"/>
      <c r="O188" s="63"/>
      <c r="X188" s="63"/>
      <c r="Y188" s="63"/>
      <c r="Z188" s="63"/>
      <c r="AA188" s="63"/>
      <c r="AB188" s="63"/>
      <c r="AC188" s="63"/>
      <c r="AD188" s="63"/>
      <c r="AE188" s="63"/>
      <c r="AF188" s="63"/>
      <c r="AG188" s="63"/>
      <c r="AH188" s="63"/>
      <c r="AI188" s="63"/>
      <c r="AJ188" s="63"/>
    </row>
    <row r="191" spans="1:42" x14ac:dyDescent="0.25">
      <c r="A191" s="64"/>
      <c r="C191" s="89" t="s">
        <v>30</v>
      </c>
      <c r="D191" s="89"/>
      <c r="G191" s="90"/>
      <c r="H191" s="90"/>
      <c r="I191" s="89" t="s">
        <v>60</v>
      </c>
      <c r="J191" s="89"/>
      <c r="K191" s="89"/>
      <c r="L191" s="89"/>
      <c r="M191" s="89"/>
      <c r="N191" s="89"/>
      <c r="O191" s="89"/>
    </row>
  </sheetData>
  <mergeCells count="44">
    <mergeCell ref="A1:AP1"/>
    <mergeCell ref="A3:A4"/>
    <mergeCell ref="B3:B4"/>
    <mergeCell ref="C3:C4"/>
    <mergeCell ref="D3:D4"/>
    <mergeCell ref="E3:E4"/>
    <mergeCell ref="F3:F4"/>
    <mergeCell ref="G3:H3"/>
    <mergeCell ref="I3:K3"/>
    <mergeCell ref="L3:N3"/>
    <mergeCell ref="AR7:AR19"/>
    <mergeCell ref="O3:Q3"/>
    <mergeCell ref="R3:T3"/>
    <mergeCell ref="U3:W3"/>
    <mergeCell ref="X3:Z3"/>
    <mergeCell ref="AA3:AC3"/>
    <mergeCell ref="AD3:AF3"/>
    <mergeCell ref="AG3:AI3"/>
    <mergeCell ref="AJ3:AL3"/>
    <mergeCell ref="AM3:AO3"/>
    <mergeCell ref="AP3:AQ3"/>
    <mergeCell ref="A6:AP6"/>
    <mergeCell ref="AR111:AR116"/>
    <mergeCell ref="A20:AP20"/>
    <mergeCell ref="AR27:AR32"/>
    <mergeCell ref="AR33:AR38"/>
    <mergeCell ref="AR45:AR50"/>
    <mergeCell ref="AR51:AR56"/>
    <mergeCell ref="AR57:AR62"/>
    <mergeCell ref="AR75:AR86"/>
    <mergeCell ref="AR87:AR92"/>
    <mergeCell ref="AR93:AR98"/>
    <mergeCell ref="AR99:AR104"/>
    <mergeCell ref="AR105:AR110"/>
    <mergeCell ref="AR124:AR129"/>
    <mergeCell ref="AR130:AR135"/>
    <mergeCell ref="AR136:AR141"/>
    <mergeCell ref="A148:AQ148"/>
    <mergeCell ref="AR149:AR154"/>
    <mergeCell ref="G188:N188"/>
    <mergeCell ref="C191:D191"/>
    <mergeCell ref="G191:H191"/>
    <mergeCell ref="I191:O191"/>
    <mergeCell ref="A123:AP1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01.09.2021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2021-09-13T03:15:47Z</dcterms:modified>
</cp:coreProperties>
</file>