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0" i="1" l="1"/>
  <c r="B49" i="1"/>
  <c r="AE8" i="1" l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I8" i="1"/>
  <c r="J8" i="1"/>
  <c r="H8" i="1"/>
  <c r="G8" i="1"/>
  <c r="F8" i="1"/>
  <c r="E8" i="1" l="1"/>
  <c r="D8" i="1"/>
  <c r="C8" i="1"/>
  <c r="B8" i="1"/>
  <c r="E105" i="1" l="1"/>
  <c r="G98" i="1"/>
  <c r="G121" i="1"/>
  <c r="F121" i="1"/>
  <c r="F98" i="1"/>
  <c r="E128" i="1"/>
  <c r="E113" i="1"/>
  <c r="C105" i="1"/>
  <c r="B101" i="1"/>
  <c r="B102" i="1"/>
  <c r="B105" i="1"/>
  <c r="B52" i="1"/>
  <c r="E52" i="1"/>
  <c r="C52" i="1"/>
  <c r="E29" i="1" l="1"/>
  <c r="B29" i="1"/>
  <c r="C29" i="1"/>
  <c r="F67" i="1" l="1"/>
  <c r="C68" i="1"/>
  <c r="E68" i="1"/>
  <c r="C67" i="1"/>
  <c r="B67" i="1"/>
  <c r="E67" i="1"/>
  <c r="B113" i="1" l="1"/>
  <c r="C113" i="1"/>
  <c r="C94" i="1"/>
  <c r="D94" i="1"/>
  <c r="E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C95" i="1"/>
  <c r="D95" i="1"/>
  <c r="E95" i="1"/>
  <c r="F95" i="1"/>
  <c r="F94" i="1" s="1"/>
  <c r="G95" i="1"/>
  <c r="G94" i="1" s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B94" i="1"/>
  <c r="B95" i="1"/>
  <c r="C98" i="1"/>
  <c r="E98" i="1"/>
  <c r="B98" i="1"/>
  <c r="B74" i="1"/>
  <c r="C74" i="1"/>
  <c r="E74" i="1"/>
  <c r="C36" i="1" l="1"/>
  <c r="E36" i="1"/>
  <c r="B14" i="1" l="1"/>
  <c r="C14" i="1"/>
  <c r="B68" i="1" l="1"/>
  <c r="C66" i="1"/>
  <c r="B72" i="1"/>
  <c r="B71" i="1" s="1"/>
  <c r="C72" i="1"/>
  <c r="C71" i="1" s="1"/>
  <c r="D72" i="1"/>
  <c r="D71" i="1" s="1"/>
  <c r="H145" i="1" l="1"/>
  <c r="AD134" i="1"/>
  <c r="Q131" i="1"/>
  <c r="N134" i="1"/>
  <c r="J134" i="1"/>
  <c r="Z79" i="1"/>
  <c r="X79" i="1"/>
  <c r="W79" i="1"/>
  <c r="V79" i="1"/>
  <c r="U79" i="1"/>
  <c r="R79" i="1"/>
  <c r="M79" i="1"/>
  <c r="M145" i="1" s="1"/>
  <c r="M80" i="1"/>
  <c r="M146" i="1" s="1"/>
  <c r="M81" i="1"/>
  <c r="L79" i="1"/>
  <c r="L145" i="1" s="1"/>
  <c r="L81" i="1"/>
  <c r="K79" i="1"/>
  <c r="K145" i="1" s="1"/>
  <c r="K81" i="1"/>
  <c r="J79" i="1"/>
  <c r="J145" i="1" s="1"/>
  <c r="J81" i="1"/>
  <c r="I79" i="1"/>
  <c r="I145" i="1" s="1"/>
  <c r="I81" i="1"/>
  <c r="H79" i="1"/>
  <c r="H81" i="1"/>
  <c r="C79" i="1"/>
  <c r="AE144" i="1"/>
  <c r="AC71" i="1"/>
  <c r="AC72" i="1"/>
  <c r="AC50" i="1"/>
  <c r="AC49" i="1" s="1"/>
  <c r="D50" i="1"/>
  <c r="D49" i="1" s="1"/>
  <c r="E50" i="1"/>
  <c r="E49" i="1" s="1"/>
  <c r="C50" i="1"/>
  <c r="C49" i="1" s="1"/>
  <c r="AC91" i="1"/>
  <c r="AC88" i="1" s="1"/>
  <c r="AC87" i="1" s="1"/>
  <c r="AE91" i="1"/>
  <c r="AE88" i="1" s="1"/>
  <c r="AE87" i="1" s="1"/>
  <c r="AD88" i="1"/>
  <c r="AD87" i="1" s="1"/>
  <c r="AD91" i="1"/>
  <c r="AB91" i="1"/>
  <c r="AA88" i="1"/>
  <c r="AA87" i="1" s="1"/>
  <c r="AA91" i="1"/>
  <c r="AA134" i="1" s="1"/>
  <c r="Z91" i="1"/>
  <c r="Y88" i="1"/>
  <c r="Y87" i="1" s="1"/>
  <c r="Y91" i="1"/>
  <c r="Y134" i="1" s="1"/>
  <c r="X91" i="1"/>
  <c r="W88" i="1"/>
  <c r="W87" i="1" s="1"/>
  <c r="W91" i="1"/>
  <c r="W134" i="1" s="1"/>
  <c r="V91" i="1"/>
  <c r="U88" i="1"/>
  <c r="U87" i="1" s="1"/>
  <c r="U91" i="1"/>
  <c r="U134" i="1" s="1"/>
  <c r="T91" i="1"/>
  <c r="S88" i="1"/>
  <c r="S87" i="1" s="1"/>
  <c r="S91" i="1"/>
  <c r="S134" i="1" s="1"/>
  <c r="R91" i="1"/>
  <c r="Q88" i="1"/>
  <c r="Q87" i="1" s="1"/>
  <c r="Q91" i="1"/>
  <c r="P91" i="1"/>
  <c r="O88" i="1"/>
  <c r="O87" i="1" s="1"/>
  <c r="O91" i="1"/>
  <c r="O134" i="1" s="1"/>
  <c r="N87" i="1"/>
  <c r="N91" i="1"/>
  <c r="N88" i="1" s="1"/>
  <c r="M88" i="1"/>
  <c r="M87" i="1" s="1"/>
  <c r="M91" i="1"/>
  <c r="M134" i="1" s="1"/>
  <c r="L87" i="1"/>
  <c r="L91" i="1"/>
  <c r="L88" i="1" s="1"/>
  <c r="K88" i="1"/>
  <c r="K87" i="1" s="1"/>
  <c r="K91" i="1"/>
  <c r="K134" i="1" s="1"/>
  <c r="J87" i="1"/>
  <c r="J91" i="1"/>
  <c r="J88" i="1" s="1"/>
  <c r="I88" i="1"/>
  <c r="I87" i="1" s="1"/>
  <c r="I91" i="1"/>
  <c r="I134" i="1" s="1"/>
  <c r="H87" i="1"/>
  <c r="H91" i="1"/>
  <c r="H88" i="1" s="1"/>
  <c r="E91" i="1"/>
  <c r="E88" i="1" s="1"/>
  <c r="E87" i="1" s="1"/>
  <c r="D91" i="1"/>
  <c r="D88" i="1" s="1"/>
  <c r="D87" i="1" s="1"/>
  <c r="B91" i="1"/>
  <c r="C91" i="1"/>
  <c r="C88" i="1" s="1"/>
  <c r="C87" i="1" s="1"/>
  <c r="AD59" i="1"/>
  <c r="AD79" i="1" s="1"/>
  <c r="AD145" i="1" s="1"/>
  <c r="AD60" i="1"/>
  <c r="AD61" i="1"/>
  <c r="AD81" i="1" s="1"/>
  <c r="AC59" i="1"/>
  <c r="AC79" i="1" s="1"/>
  <c r="AC145" i="1" s="1"/>
  <c r="AC60" i="1"/>
  <c r="AC61" i="1"/>
  <c r="AC81" i="1" s="1"/>
  <c r="AB59" i="1"/>
  <c r="AB79" i="1" s="1"/>
  <c r="AB145" i="1" s="1"/>
  <c r="AB60" i="1"/>
  <c r="AB80" i="1" s="1"/>
  <c r="AB146" i="1" s="1"/>
  <c r="AB61" i="1"/>
  <c r="AB81" i="1" s="1"/>
  <c r="AA59" i="1"/>
  <c r="AA60" i="1"/>
  <c r="AA61" i="1"/>
  <c r="AA81" i="1" s="1"/>
  <c r="Z59" i="1"/>
  <c r="Z60" i="1"/>
  <c r="Z61" i="1"/>
  <c r="Z81" i="1" s="1"/>
  <c r="Y59" i="1"/>
  <c r="Y60" i="1"/>
  <c r="Y61" i="1"/>
  <c r="Y81" i="1" s="1"/>
  <c r="X57" i="1"/>
  <c r="X59" i="1"/>
  <c r="X60" i="1"/>
  <c r="X61" i="1"/>
  <c r="X81" i="1" s="1"/>
  <c r="W59" i="1"/>
  <c r="W60" i="1"/>
  <c r="W61" i="1"/>
  <c r="W81" i="1" s="1"/>
  <c r="V59" i="1"/>
  <c r="V60" i="1"/>
  <c r="V61" i="1"/>
  <c r="V81" i="1" s="1"/>
  <c r="U60" i="1"/>
  <c r="U61" i="1"/>
  <c r="U81" i="1" s="1"/>
  <c r="T61" i="1"/>
  <c r="T81" i="1" s="1"/>
  <c r="Q61" i="1"/>
  <c r="Q81" i="1" s="1"/>
  <c r="Q147" i="1" s="1"/>
  <c r="U58" i="1"/>
  <c r="U57" i="1" s="1"/>
  <c r="U59" i="1"/>
  <c r="T59" i="1"/>
  <c r="T58" i="1" s="1"/>
  <c r="N59" i="1"/>
  <c r="N79" i="1" s="1"/>
  <c r="N145" i="1" s="1"/>
  <c r="O59" i="1"/>
  <c r="O79" i="1" s="1"/>
  <c r="O145" i="1" s="1"/>
  <c r="P59" i="1"/>
  <c r="P79" i="1" s="1"/>
  <c r="P145" i="1" s="1"/>
  <c r="Q59" i="1"/>
  <c r="Q79" i="1" s="1"/>
  <c r="Q145" i="1" s="1"/>
  <c r="R59" i="1"/>
  <c r="S59" i="1"/>
  <c r="S58" i="1" s="1"/>
  <c r="S57" i="1" s="1"/>
  <c r="T60" i="1"/>
  <c r="S60" i="1"/>
  <c r="S61" i="1"/>
  <c r="S81" i="1" s="1"/>
  <c r="R60" i="1"/>
  <c r="R61" i="1"/>
  <c r="R81" i="1" s="1"/>
  <c r="N60" i="1"/>
  <c r="N58" i="1" s="1"/>
  <c r="N57" i="1" s="1"/>
  <c r="N61" i="1"/>
  <c r="N81" i="1" s="1"/>
  <c r="O60" i="1"/>
  <c r="O61" i="1"/>
  <c r="O81" i="1" s="1"/>
  <c r="P60" i="1"/>
  <c r="P61" i="1"/>
  <c r="Q60" i="1"/>
  <c r="Q58" i="1"/>
  <c r="Q57" i="1" s="1"/>
  <c r="E61" i="1"/>
  <c r="E81" i="1" s="1"/>
  <c r="D59" i="1"/>
  <c r="D79" i="1" s="1"/>
  <c r="D145" i="1" s="1"/>
  <c r="D60" i="1"/>
  <c r="D61" i="1"/>
  <c r="D81" i="1" s="1"/>
  <c r="C59" i="1"/>
  <c r="C60" i="1"/>
  <c r="C61" i="1"/>
  <c r="C81" i="1" s="1"/>
  <c r="B60" i="1"/>
  <c r="B61" i="1"/>
  <c r="B81" i="1" s="1"/>
  <c r="B36" i="1"/>
  <c r="B22" i="1" s="1"/>
  <c r="B20" i="1" s="1"/>
  <c r="B19" i="1" s="1"/>
  <c r="AE22" i="1"/>
  <c r="AE20" i="1" s="1"/>
  <c r="AE19" i="1" s="1"/>
  <c r="AD22" i="1"/>
  <c r="AD20" i="1" s="1"/>
  <c r="AD19" i="1" s="1"/>
  <c r="AC22" i="1"/>
  <c r="AC20" i="1" s="1"/>
  <c r="AC19" i="1" s="1"/>
  <c r="AB20" i="1"/>
  <c r="AB19" i="1" s="1"/>
  <c r="AB22" i="1"/>
  <c r="AA22" i="1"/>
  <c r="AA20" i="1" s="1"/>
  <c r="AA19" i="1" s="1"/>
  <c r="Z22" i="1"/>
  <c r="Z20" i="1" s="1"/>
  <c r="Z19" i="1" s="1"/>
  <c r="Y22" i="1"/>
  <c r="Y20" i="1" s="1"/>
  <c r="Y19" i="1" s="1"/>
  <c r="X22" i="1"/>
  <c r="X20" i="1" s="1"/>
  <c r="X19" i="1" s="1"/>
  <c r="W22" i="1"/>
  <c r="W20" i="1" s="1"/>
  <c r="W19" i="1" s="1"/>
  <c r="V22" i="1"/>
  <c r="V20" i="1" s="1"/>
  <c r="V19" i="1" s="1"/>
  <c r="U22" i="1"/>
  <c r="U20" i="1" s="1"/>
  <c r="U19" i="1" s="1"/>
  <c r="T22" i="1"/>
  <c r="T20" i="1" s="1"/>
  <c r="T19" i="1" s="1"/>
  <c r="S22" i="1"/>
  <c r="S20" i="1" s="1"/>
  <c r="S19" i="1" s="1"/>
  <c r="R22" i="1"/>
  <c r="R20" i="1" s="1"/>
  <c r="R19" i="1" s="1"/>
  <c r="Q22" i="1"/>
  <c r="Q80" i="1" s="1"/>
  <c r="Q146" i="1" s="1"/>
  <c r="P22" i="1"/>
  <c r="P20" i="1" s="1"/>
  <c r="P19" i="1" s="1"/>
  <c r="O22" i="1"/>
  <c r="O20" i="1" s="1"/>
  <c r="O19" i="1" s="1"/>
  <c r="N22" i="1"/>
  <c r="N20" i="1" s="1"/>
  <c r="N19" i="1" s="1"/>
  <c r="M20" i="1"/>
  <c r="M19" i="1" s="1"/>
  <c r="M22" i="1"/>
  <c r="L22" i="1"/>
  <c r="L20" i="1" s="1"/>
  <c r="L19" i="1" s="1"/>
  <c r="K22" i="1"/>
  <c r="K80" i="1" s="1"/>
  <c r="J22" i="1"/>
  <c r="J20" i="1" s="1"/>
  <c r="J19" i="1" s="1"/>
  <c r="I22" i="1"/>
  <c r="I80" i="1" s="1"/>
  <c r="I146" i="1" s="1"/>
  <c r="H22" i="1"/>
  <c r="H80" i="1" s="1"/>
  <c r="D22" i="1"/>
  <c r="D20" i="1" s="1"/>
  <c r="D19" i="1" s="1"/>
  <c r="AD11" i="1"/>
  <c r="AD12" i="1"/>
  <c r="AC11" i="1"/>
  <c r="AC12" i="1"/>
  <c r="AB11" i="1"/>
  <c r="AB12" i="1"/>
  <c r="AA11" i="1"/>
  <c r="AA12" i="1"/>
  <c r="Z11" i="1"/>
  <c r="Z12" i="1"/>
  <c r="Y11" i="1"/>
  <c r="Y12" i="1"/>
  <c r="X11" i="1"/>
  <c r="X12" i="1"/>
  <c r="W11" i="1"/>
  <c r="W12" i="1"/>
  <c r="V11" i="1"/>
  <c r="V12" i="1"/>
  <c r="U11" i="1"/>
  <c r="U12" i="1"/>
  <c r="T11" i="1"/>
  <c r="T12" i="1"/>
  <c r="S11" i="1"/>
  <c r="S12" i="1"/>
  <c r="F91" i="1" l="1"/>
  <c r="F88" i="1" s="1"/>
  <c r="F87" i="1" s="1"/>
  <c r="B88" i="1"/>
  <c r="B87" i="1" s="1"/>
  <c r="W80" i="1"/>
  <c r="W146" i="1" s="1"/>
  <c r="Q20" i="1"/>
  <c r="Q19" i="1" s="1"/>
  <c r="Q144" i="1"/>
  <c r="O80" i="1"/>
  <c r="O146" i="1" s="1"/>
  <c r="I20" i="1"/>
  <c r="I19" i="1" s="1"/>
  <c r="AD80" i="1"/>
  <c r="AD146" i="1" s="1"/>
  <c r="H146" i="1"/>
  <c r="H78" i="1"/>
  <c r="K146" i="1"/>
  <c r="K78" i="1"/>
  <c r="G74" i="1"/>
  <c r="G72" i="1" s="1"/>
  <c r="G71" i="1" s="1"/>
  <c r="E72" i="1"/>
  <c r="E71" i="1" s="1"/>
  <c r="F74" i="1"/>
  <c r="F72" i="1" s="1"/>
  <c r="F71" i="1" s="1"/>
  <c r="E60" i="1"/>
  <c r="G60" i="1" s="1"/>
  <c r="P81" i="1"/>
  <c r="P58" i="1"/>
  <c r="P57" i="1" s="1"/>
  <c r="O58" i="1"/>
  <c r="O57" i="1" s="1"/>
  <c r="R80" i="1"/>
  <c r="R146" i="1" s="1"/>
  <c r="R58" i="1"/>
  <c r="W58" i="1"/>
  <c r="W57" i="1" s="1"/>
  <c r="Z80" i="1"/>
  <c r="Z146" i="1" s="1"/>
  <c r="Z58" i="1"/>
  <c r="Z57" i="1" s="1"/>
  <c r="AB58" i="1"/>
  <c r="AB57" i="1" s="1"/>
  <c r="G91" i="1"/>
  <c r="G88" i="1" s="1"/>
  <c r="G87" i="1" s="1"/>
  <c r="N80" i="1"/>
  <c r="N146" i="1" s="1"/>
  <c r="P80" i="1"/>
  <c r="P146" i="1" s="1"/>
  <c r="P144" i="1" s="1"/>
  <c r="R145" i="1"/>
  <c r="T79" i="1"/>
  <c r="V145" i="1"/>
  <c r="X145" i="1"/>
  <c r="Z145" i="1"/>
  <c r="AB78" i="1"/>
  <c r="J147" i="1"/>
  <c r="J131" i="1"/>
  <c r="N147" i="1"/>
  <c r="N131" i="1"/>
  <c r="H20" i="1"/>
  <c r="H19" i="1" s="1"/>
  <c r="K20" i="1"/>
  <c r="K19" i="1" s="1"/>
  <c r="G81" i="1"/>
  <c r="F81" i="1"/>
  <c r="F61" i="1"/>
  <c r="T80" i="1"/>
  <c r="T146" i="1" s="1"/>
  <c r="N144" i="1"/>
  <c r="V58" i="1"/>
  <c r="V57" i="1" s="1"/>
  <c r="Y58" i="1"/>
  <c r="Y57" i="1" s="1"/>
  <c r="AA58" i="1"/>
  <c r="AA57" i="1" s="1"/>
  <c r="AD58" i="1"/>
  <c r="AD57" i="1" s="1"/>
  <c r="I147" i="1"/>
  <c r="I131" i="1"/>
  <c r="K147" i="1"/>
  <c r="K131" i="1"/>
  <c r="M147" i="1"/>
  <c r="M131" i="1"/>
  <c r="O147" i="1"/>
  <c r="O131" i="1"/>
  <c r="P88" i="1"/>
  <c r="P87" i="1" s="1"/>
  <c r="P134" i="1"/>
  <c r="P147" i="1" s="1"/>
  <c r="R88" i="1"/>
  <c r="R87" i="1" s="1"/>
  <c r="R134" i="1"/>
  <c r="S131" i="1"/>
  <c r="S147" i="1"/>
  <c r="T88" i="1"/>
  <c r="T87" i="1" s="1"/>
  <c r="T134" i="1"/>
  <c r="U131" i="1"/>
  <c r="U147" i="1"/>
  <c r="V88" i="1"/>
  <c r="V87" i="1" s="1"/>
  <c r="V134" i="1"/>
  <c r="W147" i="1"/>
  <c r="W131" i="1"/>
  <c r="X88" i="1"/>
  <c r="X87" i="1" s="1"/>
  <c r="X134" i="1"/>
  <c r="Y147" i="1"/>
  <c r="Y131" i="1"/>
  <c r="Z88" i="1"/>
  <c r="Z87" i="1" s="1"/>
  <c r="Z134" i="1"/>
  <c r="AA147" i="1"/>
  <c r="AA131" i="1"/>
  <c r="AB88" i="1"/>
  <c r="AB87" i="1" s="1"/>
  <c r="AB134" i="1"/>
  <c r="G52" i="1"/>
  <c r="G50" i="1" s="1"/>
  <c r="G49" i="1" s="1"/>
  <c r="F52" i="1"/>
  <c r="F50" i="1" s="1"/>
  <c r="F49" i="1" s="1"/>
  <c r="I144" i="1"/>
  <c r="I78" i="1"/>
  <c r="J80" i="1"/>
  <c r="L80" i="1"/>
  <c r="M144" i="1"/>
  <c r="M78" i="1"/>
  <c r="N78" i="1"/>
  <c r="P78" i="1"/>
  <c r="Q78" i="1"/>
  <c r="S79" i="1"/>
  <c r="U145" i="1"/>
  <c r="W145" i="1"/>
  <c r="W78" i="1"/>
  <c r="Y79" i="1"/>
  <c r="AA79" i="1"/>
  <c r="AA145" i="1" s="1"/>
  <c r="H134" i="1"/>
  <c r="L134" i="1"/>
  <c r="AD147" i="1"/>
  <c r="AD131" i="1"/>
  <c r="D80" i="1"/>
  <c r="D146" i="1" s="1"/>
  <c r="G61" i="1"/>
  <c r="S80" i="1"/>
  <c r="S146" i="1" s="1"/>
  <c r="U80" i="1"/>
  <c r="U146" i="1" s="1"/>
  <c r="V80" i="1"/>
  <c r="V146" i="1" s="1"/>
  <c r="X80" i="1"/>
  <c r="X146" i="1" s="1"/>
  <c r="Y80" i="1"/>
  <c r="Y146" i="1" s="1"/>
  <c r="AA80" i="1"/>
  <c r="AA146" i="1" s="1"/>
  <c r="AC58" i="1"/>
  <c r="AC57" i="1" s="1"/>
  <c r="AC80" i="1"/>
  <c r="AC146" i="1" s="1"/>
  <c r="AC134" i="1"/>
  <c r="C58" i="1"/>
  <c r="C57" i="1" s="1"/>
  <c r="D58" i="1"/>
  <c r="D57" i="1" s="1"/>
  <c r="G113" i="1"/>
  <c r="G110" i="1" s="1"/>
  <c r="G109" i="1" s="1"/>
  <c r="D110" i="1"/>
  <c r="D109" i="1" s="1"/>
  <c r="C110" i="1"/>
  <c r="C109" i="1" s="1"/>
  <c r="B110" i="1"/>
  <c r="B109" i="1" s="1"/>
  <c r="D121" i="1"/>
  <c r="D134" i="1" s="1"/>
  <c r="D131" i="1" s="1"/>
  <c r="C125" i="1"/>
  <c r="C124" i="1" s="1"/>
  <c r="D125" i="1"/>
  <c r="D124" i="1" s="1"/>
  <c r="E121" i="1"/>
  <c r="C128" i="1"/>
  <c r="C121" i="1" s="1"/>
  <c r="B128" i="1"/>
  <c r="B125" i="1" s="1"/>
  <c r="B124" i="1" s="1"/>
  <c r="S125" i="1"/>
  <c r="S124" i="1" s="1"/>
  <c r="G128" i="1"/>
  <c r="G125" i="1" s="1"/>
  <c r="G124" i="1" s="1"/>
  <c r="F128" i="1"/>
  <c r="F125" i="1" s="1"/>
  <c r="F124" i="1" s="1"/>
  <c r="G105" i="1"/>
  <c r="G102" i="1" s="1"/>
  <c r="G101" i="1" s="1"/>
  <c r="F105" i="1"/>
  <c r="F102" i="1" s="1"/>
  <c r="F101" i="1" s="1"/>
  <c r="E102" i="1"/>
  <c r="E101" i="1" s="1"/>
  <c r="D102" i="1"/>
  <c r="D101" i="1" s="1"/>
  <c r="C101" i="1"/>
  <c r="C102" i="1"/>
  <c r="Z101" i="1"/>
  <c r="AA102" i="1"/>
  <c r="AA101" i="1" s="1"/>
  <c r="AB102" i="1"/>
  <c r="AB101" i="1" s="1"/>
  <c r="Z78" i="1" l="1"/>
  <c r="R78" i="1"/>
  <c r="X78" i="1"/>
  <c r="O78" i="1"/>
  <c r="AD144" i="1"/>
  <c r="AA144" i="1"/>
  <c r="U144" i="1"/>
  <c r="O144" i="1"/>
  <c r="D78" i="1"/>
  <c r="E134" i="1"/>
  <c r="E118" i="1"/>
  <c r="E117" i="1" s="1"/>
  <c r="C134" i="1"/>
  <c r="C131" i="1" s="1"/>
  <c r="C118" i="1"/>
  <c r="C117" i="1" s="1"/>
  <c r="B121" i="1"/>
  <c r="F113" i="1"/>
  <c r="F110" i="1" s="1"/>
  <c r="F109" i="1" s="1"/>
  <c r="AC147" i="1"/>
  <c r="AC144" i="1" s="1"/>
  <c r="AC131" i="1"/>
  <c r="H131" i="1"/>
  <c r="H147" i="1"/>
  <c r="S78" i="1"/>
  <c r="S145" i="1"/>
  <c r="S144" i="1" s="1"/>
  <c r="J146" i="1"/>
  <c r="J78" i="1"/>
  <c r="E147" i="1"/>
  <c r="V78" i="1"/>
  <c r="E125" i="1"/>
  <c r="D118" i="1"/>
  <c r="D117" i="1" s="1"/>
  <c r="E110" i="1"/>
  <c r="E109" i="1" s="1"/>
  <c r="F60" i="1"/>
  <c r="L147" i="1"/>
  <c r="L131" i="1"/>
  <c r="AC78" i="1"/>
  <c r="Y145" i="1"/>
  <c r="Y78" i="1"/>
  <c r="W144" i="1"/>
  <c r="U78" i="1"/>
  <c r="L146" i="1"/>
  <c r="L78" i="1"/>
  <c r="AB147" i="1"/>
  <c r="AB144" i="1" s="1"/>
  <c r="AB131" i="1"/>
  <c r="Z131" i="1"/>
  <c r="Z147" i="1"/>
  <c r="Z144" i="1" s="1"/>
  <c r="X131" i="1"/>
  <c r="X147" i="1"/>
  <c r="X144" i="1" s="1"/>
  <c r="V131" i="1"/>
  <c r="V147" i="1"/>
  <c r="T147" i="1"/>
  <c r="T131" i="1"/>
  <c r="R147" i="1"/>
  <c r="R131" i="1"/>
  <c r="V144" i="1"/>
  <c r="T145" i="1"/>
  <c r="T78" i="1"/>
  <c r="R144" i="1"/>
  <c r="D147" i="1"/>
  <c r="D144" i="1" s="1"/>
  <c r="K144" i="1"/>
  <c r="E146" i="1"/>
  <c r="AC102" i="1"/>
  <c r="AC101" i="1" s="1"/>
  <c r="J144" i="1" l="1"/>
  <c r="C146" i="1"/>
  <c r="G146" i="1" s="1"/>
  <c r="B146" i="1"/>
  <c r="B134" i="1"/>
  <c r="B131" i="1" s="1"/>
  <c r="B118" i="1"/>
  <c r="B117" i="1" s="1"/>
  <c r="C145" i="1"/>
  <c r="T144" i="1"/>
  <c r="B145" i="1"/>
  <c r="L144" i="1"/>
  <c r="E145" i="1"/>
  <c r="E144" i="1" s="1"/>
  <c r="Y144" i="1"/>
  <c r="C147" i="1"/>
  <c r="G147" i="1" s="1"/>
  <c r="B147" i="1"/>
  <c r="F147" i="1" s="1"/>
  <c r="H144" i="1"/>
  <c r="G134" i="1"/>
  <c r="G131" i="1" s="1"/>
  <c r="E131" i="1"/>
  <c r="Y65" i="1"/>
  <c r="Y64" i="1" s="1"/>
  <c r="Z65" i="1"/>
  <c r="Z64" i="1" s="1"/>
  <c r="AA65" i="1"/>
  <c r="AA64" i="1" s="1"/>
  <c r="AD65" i="1"/>
  <c r="AD64" i="1" s="1"/>
  <c r="V65" i="1"/>
  <c r="V64" i="1" s="1"/>
  <c r="U65" i="1"/>
  <c r="U64" i="1" s="1"/>
  <c r="T64" i="1"/>
  <c r="S65" i="1"/>
  <c r="S64" i="1" s="1"/>
  <c r="D65" i="1"/>
  <c r="D64" i="1" s="1"/>
  <c r="E66" i="1"/>
  <c r="E59" i="1" s="1"/>
  <c r="B66" i="1"/>
  <c r="G66" i="1" l="1"/>
  <c r="F66" i="1"/>
  <c r="B59" i="1"/>
  <c r="F145" i="1"/>
  <c r="B144" i="1"/>
  <c r="F144" i="1" s="1"/>
  <c r="G145" i="1"/>
  <c r="C144" i="1"/>
  <c r="G144" i="1" s="1"/>
  <c r="B65" i="1"/>
  <c r="B64" i="1" s="1"/>
  <c r="E79" i="1"/>
  <c r="E58" i="1"/>
  <c r="F134" i="1"/>
  <c r="F131" i="1" s="1"/>
  <c r="F146" i="1"/>
  <c r="E65" i="1"/>
  <c r="C65" i="1"/>
  <c r="C64" i="1" s="1"/>
  <c r="G68" i="1"/>
  <c r="F68" i="1"/>
  <c r="C44" i="1"/>
  <c r="B44" i="1"/>
  <c r="B33" i="1"/>
  <c r="B34" i="1"/>
  <c r="F36" i="1"/>
  <c r="F34" i="1" s="1"/>
  <c r="F33" i="1" s="1"/>
  <c r="F65" i="1" l="1"/>
  <c r="F64" i="1" s="1"/>
  <c r="G36" i="1"/>
  <c r="G34" i="1" s="1"/>
  <c r="G33" i="1" s="1"/>
  <c r="C22" i="1"/>
  <c r="C20" i="1" s="1"/>
  <c r="C19" i="1" s="1"/>
  <c r="G44" i="1"/>
  <c r="E57" i="1"/>
  <c r="G58" i="1"/>
  <c r="G57" i="1" s="1"/>
  <c r="F79" i="1"/>
  <c r="G79" i="1"/>
  <c r="B79" i="1"/>
  <c r="B58" i="1"/>
  <c r="B57" i="1" s="1"/>
  <c r="C34" i="1"/>
  <c r="C33" i="1" s="1"/>
  <c r="F44" i="1"/>
  <c r="B80" i="1"/>
  <c r="G59" i="1"/>
  <c r="G65" i="1"/>
  <c r="G64" i="1" s="1"/>
  <c r="E64" i="1"/>
  <c r="B78" i="1" l="1"/>
  <c r="F58" i="1"/>
  <c r="F57" i="1"/>
  <c r="E22" i="1"/>
  <c r="D12" i="1"/>
  <c r="D11" i="1" s="1"/>
  <c r="B12" i="1"/>
  <c r="B11" i="1" s="1"/>
  <c r="E14" i="1"/>
  <c r="F14" i="1" s="1"/>
  <c r="F12" i="1" s="1"/>
  <c r="F11" i="1" s="1"/>
  <c r="C80" i="1"/>
  <c r="C78" i="1" s="1"/>
  <c r="E80" i="1" l="1"/>
  <c r="E78" i="1" s="1"/>
  <c r="F78" i="1" s="1"/>
  <c r="E12" i="1"/>
  <c r="E11" i="1" s="1"/>
  <c r="G14" i="1"/>
  <c r="G12" i="1" s="1"/>
  <c r="G11" i="1" s="1"/>
  <c r="C12" i="1"/>
  <c r="C11" i="1" s="1"/>
  <c r="G22" i="1"/>
  <c r="G20" i="1" s="1"/>
  <c r="G19" i="1" s="1"/>
  <c r="F22" i="1"/>
  <c r="F20" i="1" s="1"/>
  <c r="E20" i="1"/>
  <c r="E19" i="1" s="1"/>
  <c r="G29" i="1"/>
  <c r="G27" i="1" s="1"/>
  <c r="G26" i="1" s="1"/>
  <c r="F29" i="1"/>
  <c r="F27" i="1" s="1"/>
  <c r="F26" i="1" s="1"/>
  <c r="F80" i="1" l="1"/>
  <c r="G80" i="1"/>
  <c r="G78" i="1"/>
</calcChain>
</file>

<file path=xl/sharedStrings.xml><?xml version="1.0" encoding="utf-8"?>
<sst xmlns="http://schemas.openxmlformats.org/spreadsheetml/2006/main" count="228" uniqueCount="80">
  <si>
    <t>Комплексный план (сетевой график) по реализации муниципальной программы</t>
  </si>
  <si>
    <t xml:space="preserve"> (постановление Администрации города Когалыма от 11.10.2013 №2904)</t>
  </si>
  <si>
    <t>тыс.руб.</t>
  </si>
  <si>
    <t>Мероприятия программы</t>
  </si>
  <si>
    <t xml:space="preserve">План на 2019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</si>
  <si>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</si>
  <si>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</si>
  <si>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</si>
  <si>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</si>
  <si>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</si>
  <si>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</si>
  <si>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</si>
  <si>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</si>
  <si>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</si>
  <si>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</si>
  <si>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</si>
  <si>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</si>
  <si>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</si>
  <si>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</si>
  <si>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</si>
  <si>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</si>
  <si>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</si>
  <si>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</si>
  <si>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Подпрограмма 1 "Поддержка семьи, материнства и детства"</t>
  </si>
  <si>
    <t>Задача 1 "Повышение уровня материального благосостояния семей, принявших на воспитание в свои семьи детей-сирот и детей, оставшихся без попечения родителей, создание благоприятных условий жизнедеятельности семей опекунов, попечителей, приёмных семей"</t>
  </si>
  <si>
    <t>Задачи: 1. Повышение уровня материального благосостояния семей, принявших на воспитание в свои семьи детей-сирот и детей, оставгшихся без попечения родителей, создание благоприятных условий жизнидеятельности семей опекунов, попечителей, приёмных семей. 2. Исполнение отдельных государственных полномочий Ханты-Мансийского автономного округа - Югры в сфере опеки и попечительства. 3.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прав. 4. Обеспечение дополнительными гарантями прав детей-сирот и детей, оставшихся без попечения родителей, на медицинское обеспечение (предоставление путевок в организации отдыха детей и х оздоровление),имущество и жилое помещение.</t>
  </si>
  <si>
    <t>Мероприятие "1.1.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"(1)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</si>
  <si>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</si>
  <si>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</si>
  <si>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</si>
  <si>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</si>
  <si>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</si>
  <si>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</si>
  <si>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Задача 2 "Исполнение отдельных государственных полномочий Ханты-Мансийского автономного округа - Югры в сфере опеки и попечительства"</t>
  </si>
  <si>
    <t>Мероприятие "1.2.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(1,7)</t>
  </si>
  <si>
    <t>Подмероприятие "1.2.1.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попечительству"</t>
  </si>
  <si>
    <t>Подмероприятие "1.2.2. Поддержка негосударственных организаций, в том числе СОНКО в сфере опеки и попечительства" (7)</t>
  </si>
  <si>
    <t>Задача 4 "Обеспечение дополнительными гарантиями прав детей-сирот и детей, оставшихся без попечения родителей, лиц из числа детей-сирот и детей, оставшихся без попечения родителей, на медицинское обеспечение (предоставление путевок в организации отдыха детей и их оздоровления, имущество и жилое помещение"</t>
  </si>
  <si>
    <t>Мероприятие "1.3. Организация отдыха и оздоровления детей-сирот и детей, оставшихся без попечения родителей" (1)</t>
  </si>
  <si>
    <t>Задача 3 "Исполнение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</t>
  </si>
  <si>
    <t>Мероприятие "1.4.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 (2)</t>
  </si>
  <si>
    <t>Мероприятие "1.5. Повышение уровня благосостояния граждан, нуждающихся в особой заботе государства" (1)</t>
  </si>
  <si>
    <t>Подмероприятие "1.5.1. Обеспечение жилыми помещениями детей-сирот и детей, оставшихся без попечения родителей, лиц из их числа " (1)</t>
  </si>
  <si>
    <t>Подмероприятие "1.5.2.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 (1)</t>
  </si>
  <si>
    <t>Итого по подпрограмме 1 «Поддержка семьи, материнства и детства", в том числе</t>
  </si>
  <si>
    <t>Подпрограмма 2 "Социальная поддержка отдельных категорий граждан"</t>
  </si>
  <si>
    <t>Задача 5 "Создание благоприятных условий для привлечения кадров в сфере образования и здравоохранения"</t>
  </si>
  <si>
    <t>Мероприятие "2.1. Дополнительные меры социальной поддержки приглашенным специалистам в сфере здравоохранения и образования" (3,4)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</si>
  <si>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</si>
  <si>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</si>
  <si>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Задача 6 "Оказание поддержки гражданам, имеющим заслуги перед обществом города Когалыма"</t>
  </si>
  <si>
    <t>Мероприятие "2.2. Оказание поддержки гражданам удостоенным звания "Почётный гражданин города Когалыма"" (5)</t>
  </si>
  <si>
    <t>Мероприятие "2.3. Дополнительные меры поддержки отдельных категорий граждан, в том числе старшего поколения" (6)</t>
  </si>
  <si>
    <t xml:space="preserve">Подмероприятие "2.3.1. Чествование юбиляров из числа ветеранов Великой Отечественной войны от имени главы города Когалыма" </t>
  </si>
  <si>
    <t>Итого по подпрограмме 2 «Социальная поддержка отдельных категорий граждан" в том числе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</si>
  <si>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*</t>
    </r>
  </si>
  <si>
    <t>…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</si>
  <si>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</si>
  <si>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</si>
  <si>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</si>
  <si>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</si>
  <si>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</si>
  <si>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Руководитель структурного подразделения ____________ Анищенко А.А.</t>
  </si>
  <si>
    <t>«Социальное и демографическое развитие города Когалыма» на 01.01.2020</t>
  </si>
  <si>
    <t>План на 01.01.2020</t>
  </si>
  <si>
    <t>Профинансировано 01.01.2020</t>
  </si>
  <si>
    <t>Кассовый расход на 01.01.2020</t>
  </si>
  <si>
    <t>Задачи: 5. Создание благопрятных условий для привлечения кадров в сфере образования и здравоохранения. 6. Оказание поддержки гражданам, имеющим особые заслуги перед обществом города Когалыма.</t>
  </si>
  <si>
    <t>На 01.01.2020 года 54 приёмных родителя являются получателями вознаграждения за воспитание 66 приёмных детей.                              
Экономия субвенции в 2019 году составила 342 тыс.руб. по следующим причинам:                                                                                 
прекращена выплата вознаграждения:
5 родителей/3 ребёнка – достижение детьми совершеннолетия;
2 родителя/3 ребёнка – перемена места жительства семьи;
2 родителя/2 ребёнка – усыновление детей;
1 родитель/1 ребёнок – расторжение договора о приемной семье
приостановлена выплата вознаграждения:
4 родителя/3 ребёнка – раздельное проживание, связанное с обучением подопечных за пределами г.Когалыма;  
13 родителей/11 детей – пребывание в детском оздоровительном лагере Р. Крым;                                                                    
4 родителя/5 детей – пребывание в детском оздоровительном лагере Краснодарского края                                                                   
произведён перерасчёт вознаграждения:
3 родителя/3 ребёнка – социальная реабилитация семей в БУ ХМАО-Югры "Сургутский центр социального обслуживания населения";
2 родителя/1 ребёнок – лечение ребёнка в психо-неврологическом диспансере</t>
  </si>
  <si>
    <t xml:space="preserve">На 01.01.2020 года экономия составляет 977,17 тыс.руб.  Сложилось неисполнение по заработной плате и начислениям на оплату труда в размере 23,83 тыс.руб. связи с тем, что премия по итогам работы за 2018 год была рассчитана в полном объёме, а фактические выплаты составили меньше, т.к. в течение года у муниципальных служащих были листы нетрудоспособности, их них 8,66 тыс.руб.страховые взносы.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Неисполнение в размере 44,0 тыс.руб. по прочим выплатам персоналу (гарантии) сложилось в связи с тем, что не все сотрудники за год воспользовались правом на оплату льготного, лечебного проезда и частичную компенсацию стоимости оздоровительных и санаторно-курортных путевок (оплата будет произведена в последующих месяцах). Оплата суточных, проезда и проживания при служебных командировках - согласно фактически предоставленным авансовым отчетам. 
Экономия в размере   900,68тыс.руб. на оплату товаров, работ и услуг сложилась согласно проведения конкурсных процедур, в результате которых контракты были заключены на наименьшую сумму, а также согласно фактически предоставленных счетов на оплату.    
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</si>
  <si>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01.01.2020 года доля средств бюджета ХМАО-Югры,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попечительству, составляет  3,4 % (стоимость подготовки 1 кандидата - 29 991 руб.)                                                                                                                                                                                                    25.07.2019 №п/п 3955 произведена оплата услуг СОНКО в размере 389 883,00 руб. за подготовку 2-х групп (13 кандидатов получили свидетельства о прохождении подготовки ), 13.12.2019 №п/п 6492  в размере 209 937,00 за подготовку 1 группы (7 кандидатов получили свидетельства о прохождении подготовки).                                                                                                                                                                                                                                                                                                                                                                                                                                                                                                                                           Экономия составила 19,58 тыс.руб. </t>
  </si>
  <si>
    <t xml:space="preserve">Объявленные в 2019 году 2 аукциона по организации оздоровления 35 детей-сирот (предоставление путевок в оздоровительные лагеря и по оплате проезда к месту оздоровления и обратно), из них по оздоровлению 10 детей в оздоровительном учреждении Краснодарского края на сумму 532 700,00 руб., на оздоровление 25 детей в оздоровительном учреждении Республики Крым на сумму 1 750 000,00 руб.), общая сумма  -  2 282 700,00 руб., признаны несостоявшимися ввиду отсутствия участников.                                                                                                                                                                                                                         Законными представителями детей-сирот самостоятельно заключены договоры в 1 и 2 смены с летними оздоровительными организациями, с возмещением затрат Центром социальных выплат по возвращению.                                                                                                                                                                                              По итогам запроса котировок в электронной форме на оказание услуг по организации оздоровления в 3 и 4 смены 13 детей в оздоровительном учреждении Республики Крым на сумму 910 000,00 руб. заключено 2 муниципальных контракта на сумму 910 000,00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закрытием  субвенции в размере 1 750 000,00 руб. на основании уведомления Департамента финансов №290/17/005/3/290100104/84060 от 21.11.2019 исполнение составляет 100%.                                                  </t>
  </si>
  <si>
    <t>В 2019 году по итогам проведения аукционов в электронной форме приобретено 7 жилых помещений на вторичном рынке жилья и 7 жилых помещений во вновь возведённом многоквартирном жилом доме. 
Процент обеспечения детей-сирот жилыми помещениями составил 93% от 15 нуждающихся в 2019 году (с учётом задолженности 2017-2018 г.г.), реализовано 27 648 933,00 руб. (средства бюджета ХМАО - Югры – 24 102 761,76 руб., средства федерального бюджета – 745 446,24 руб., средства бюджета города Когалыма - 2 800 725 руб.
Не исполнены обязательства Администрацией города Когалыма по обеспечению жилым помещением 1 чел. (право обеспечения в 2019 году) вследствие признания объявленных аукционов несостоявшимися по причине отсутствия участников.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</si>
  <si>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единицы.
С 01.01.2017 года в штатное расписание Администрации города Когалыма введена ставка (0,1 ведущего специалиста).                                                                                                                                          По состоянию на 01.01.2020 года специалистами отдела опеки и попечительства Администрации города Когалыма осуществляется контроль за использованием и (или) распоряжением жилыми помещениями, обеспечением надлежащего санитарного и технического состояния 12 жилых помещений, нанимателями или членами семей нанимателей по договорам социального найма являются дети-сироты, 28 жилых помещений, собственниками (сособственниками) которых являются дети-сироты.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</si>
  <si>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 xml:space="preserve"> Остаток плана на 01.01.2020 г. составляет 10761,72 руб., в т.ч.:
1) 8351,73 руб.- в связи с фактическими расходами на услуги связи;
2) 1508,29 руб. - экономия по торгам (оказание услуг по обслуживанию ПП Vip Net, входящих в состав защищенного сегмента системы электронного взаимодействия ХМАО-Югры в г.Когалыме);
3) 901,70 руб. - экономияя по торгам (оказание типографских услуг по переплету документов длительного срока хранения).</t>
    </r>
    <r>
      <rPr>
        <sz val="14"/>
        <color rgb="FFC00000"/>
        <rFont val="Times New Roman"/>
        <family val="1"/>
        <charset val="204"/>
      </rPr>
      <t xml:space="preserve">                           </t>
    </r>
  </si>
  <si>
    <t>Ответственный за составление сетевого графика ____________ Орехова О.Р. 93-544</t>
  </si>
  <si>
    <t xml:space="preserve">В 2019 году реализовано 4828,00 руб. (средства бюджета города Когалыма). Экономия денежных средств в размере 3062,00 тыс.руб. возвращены в бюджет города Когалыма. В декабре 2019 года  выплата педагогам составила 352 тыс. рублей. </t>
  </si>
  <si>
    <t xml:space="preserve">Неисполнение в размере 198,83 рублей связано с тем, что один человек (Лосева Инна Вениаминовна) отказался от мер поддержки в 2019 году, оставив за собой право на получение единовременной материальной помощи ко Дню города Когалыма. В соответствии с распоряжением Администрации города Когалыма от 30.01.2019 №20-р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2019 году:
- компенсация расходов на оплату жилого помещения и коммунальных услуг в размере 17896,38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
</t>
  </si>
  <si>
    <t>МАУ "Информационно-ресурсный центр города Когалыма" приобретена подарочная продукция (цветы) на сумму 5,0 тыс. рублей (договор от 09.04.2019 индивидуальный предприниматель Мирзаголова Ольга Петровна). Приобретена сувенирная и подарочная продукция (комплекты постельного белья) на сумму 6,2 тыс. рублей (договор от 08.04.2019 индивидуальный предприниматель Цветков Евгений Юрьевич). Учитывая фактический список ветеранов ВОВ комплекты белья были приобретены по количеству людей. В связи с уменьшением численности ветеранов по состоянию на апрель месяц и остатком комплектов постельного белья с 2018 года имеется резервный фонд комплектов постельного белья по причине изменения численности (переезд, смертность) ветеранов ВОВ. Приобретено недостающее количество постельного белья с учетом остатков прошлого периода. В июне месяце произведена оплата за приобретение подарочной продукции (цветы) на сумму 6,0 тыс. рублей (договор от 17.06.2019 индивидуальный предприниматель Мирзаголова Ольга Петровна). Остаток денежных средств в сумме 8,9 тыс. руб. возвращены в бюджет города Когалыма.</t>
  </si>
  <si>
    <t xml:space="preserve">В 2019 году мерами социальной поддержки приглашенным специалистам БУ ХМАО-Югры "Когалымская городская больница" обеспечены 3 врача-специалиста (первой и высшей категории) по 500 тыс.руб. (1500,00 тыс.руб.), на основании порядка предоставления дополнительных мер социальной поддержки приглашённым специалистам БУ ХМАО-Югры «Когалымская городская больница», утвержденный  постановлением Администрации города Когалыма от 04.10.2017 №2063 «О дополнительных мерах социальной поддержки приглашённым специалистам бюджетного учреждения ХМАО-Югры «Когалымская городская больница», Муниципального автономного учреждения дополнительного образования «Детская школа искусств» города Когалыма и общеобразовательных организаций города Когалыма». Неисполнение денежных средств в размере 600 тыс.руб. по причине отсутствия ходатайства руководителя БУ ХМАО-Югры "Когалымская городская больница" о предоставлении выплаты врачам-специалистам.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</si>
</sst>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i/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wrapText="1"/>
    </xf>
    <xf numFmtId="0" fontId="8" fillId="2" borderId="2" xfId="0" applyFont="1" applyFill="1" applyBorder="1" applyAlignment="1">
      <alignment horizontal="justify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/>
    <xf numFmtId="0" fontId="0" fillId="2" borderId="0" xfId="0" applyFill="1"/>
    <xf numFmtId="165" fontId="5" fillId="2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2" fontId="11" fillId="2" borderId="0" xfId="0" applyNumberFormat="1" applyFont="1" applyFill="1"/>
    <xf numFmtId="0" fontId="10" fillId="0" borderId="2" xfId="0" applyFont="1" applyFill="1" applyBorder="1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0" fontId="6" fillId="2" borderId="3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8" xfId="0" applyFont="1" applyFill="1" applyBorder="1"/>
    <xf numFmtId="167" fontId="5" fillId="0" borderId="2" xfId="0" applyNumberFormat="1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11" fillId="0" borderId="0" xfId="0" applyNumberFormat="1" applyFont="1" applyFill="1"/>
    <xf numFmtId="167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0" fontId="5" fillId="0" borderId="2" xfId="0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8"/>
  <sheetViews>
    <sheetView tabSelected="1" zoomScale="70" zoomScaleNormal="70" workbookViewId="0">
      <pane xSplit="7" ySplit="6" topLeftCell="Z106" activePane="bottomRight" state="frozen"/>
      <selection pane="topRight" activeCell="H1" sqref="H1"/>
      <selection pane="bottomLeft" activeCell="A7" sqref="A7"/>
      <selection pane="bottomRight" activeCell="C116" sqref="C116"/>
    </sheetView>
  </sheetViews>
  <sheetFormatPr defaultRowHeight="15" x14ac:dyDescent="0.25"/>
  <cols>
    <col min="1" max="1" width="37" customWidth="1"/>
    <col min="2" max="3" width="18" customWidth="1"/>
    <col min="4" max="4" width="17.7109375" customWidth="1"/>
    <col min="5" max="5" width="17" customWidth="1"/>
    <col min="6" max="6" width="14.85546875" customWidth="1"/>
    <col min="7" max="7" width="15.28515625" customWidth="1"/>
    <col min="8" max="8" width="14" customWidth="1"/>
    <col min="9" max="11" width="13.42578125" customWidth="1"/>
    <col min="12" max="12" width="14.28515625" customWidth="1"/>
    <col min="13" max="14" width="11.7109375" customWidth="1"/>
    <col min="15" max="15" width="12.5703125" customWidth="1"/>
    <col min="16" max="16" width="12.28515625" customWidth="1"/>
    <col min="17" max="17" width="14.85546875" customWidth="1"/>
    <col min="18" max="18" width="12.28515625" customWidth="1"/>
    <col min="19" max="19" width="12.85546875" customWidth="1"/>
    <col min="20" max="20" width="13.42578125" customWidth="1"/>
    <col min="21" max="21" width="13.7109375" customWidth="1"/>
    <col min="22" max="22" width="13.42578125" customWidth="1"/>
    <col min="23" max="23" width="13.7109375" customWidth="1"/>
    <col min="24" max="24" width="14.5703125" customWidth="1"/>
    <col min="25" max="25" width="13.140625" customWidth="1"/>
    <col min="26" max="26" width="14" customWidth="1"/>
    <col min="27" max="27" width="15.7109375" customWidth="1"/>
    <col min="28" max="28" width="12.85546875" customWidth="1"/>
    <col min="29" max="29" width="13" customWidth="1"/>
    <col min="30" max="30" width="13.42578125" customWidth="1"/>
    <col min="31" max="31" width="9.7109375" bestFit="1" customWidth="1"/>
    <col min="32" max="32" width="138.28515625" customWidth="1"/>
  </cols>
  <sheetData>
    <row r="1" spans="1:56" ht="22.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2"/>
      <c r="AF1" s="1"/>
      <c r="AG1" s="1"/>
      <c r="AH1" s="1"/>
      <c r="AI1" s="1"/>
      <c r="AJ1" s="1"/>
    </row>
    <row r="2" spans="1:56" ht="22.5" x14ac:dyDescent="0.3">
      <c r="A2" s="86" t="s">
        <v>63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2"/>
      <c r="AF2" s="1"/>
      <c r="AG2" s="1"/>
      <c r="AH2" s="1"/>
      <c r="AI2" s="1"/>
      <c r="AJ2" s="1"/>
    </row>
    <row r="3" spans="1:56" ht="22.5" x14ac:dyDescent="0.3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3"/>
      <c r="AF3" s="1"/>
      <c r="AG3" s="1"/>
      <c r="AH3" s="1"/>
      <c r="AI3" s="1"/>
      <c r="AJ3" s="1"/>
    </row>
    <row r="4" spans="1:56" ht="19.5" x14ac:dyDescent="0.3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8"/>
      <c r="AE4" s="2"/>
      <c r="AF4" s="1"/>
      <c r="AG4" s="1"/>
      <c r="AH4" s="1"/>
      <c r="AI4" s="1"/>
      <c r="AJ4" s="1"/>
    </row>
    <row r="5" spans="1:56" ht="18.75" x14ac:dyDescent="0.25">
      <c r="A5" s="89" t="s">
        <v>3</v>
      </c>
      <c r="B5" s="90" t="s">
        <v>4</v>
      </c>
      <c r="C5" s="90" t="s">
        <v>64</v>
      </c>
      <c r="D5" s="90" t="s">
        <v>65</v>
      </c>
      <c r="E5" s="90" t="s">
        <v>66</v>
      </c>
      <c r="F5" s="92" t="s">
        <v>5</v>
      </c>
      <c r="G5" s="93"/>
      <c r="H5" s="94" t="s">
        <v>6</v>
      </c>
      <c r="I5" s="95"/>
      <c r="J5" s="94" t="s">
        <v>7</v>
      </c>
      <c r="K5" s="95"/>
      <c r="L5" s="94" t="s">
        <v>8</v>
      </c>
      <c r="M5" s="95"/>
      <c r="N5" s="94" t="s">
        <v>9</v>
      </c>
      <c r="O5" s="95"/>
      <c r="P5" s="94" t="s">
        <v>10</v>
      </c>
      <c r="Q5" s="95"/>
      <c r="R5" s="94" t="s">
        <v>11</v>
      </c>
      <c r="S5" s="95"/>
      <c r="T5" s="94" t="s">
        <v>12</v>
      </c>
      <c r="U5" s="95"/>
      <c r="V5" s="118" t="s">
        <v>13</v>
      </c>
      <c r="W5" s="119"/>
      <c r="X5" s="94" t="s">
        <v>14</v>
      </c>
      <c r="Y5" s="95"/>
      <c r="Z5" s="94" t="s">
        <v>15</v>
      </c>
      <c r="AA5" s="95"/>
      <c r="AB5" s="94" t="s">
        <v>16</v>
      </c>
      <c r="AC5" s="95"/>
      <c r="AD5" s="120" t="s">
        <v>17</v>
      </c>
      <c r="AE5" s="120"/>
      <c r="AF5" s="104" t="s">
        <v>18</v>
      </c>
      <c r="AG5" s="1"/>
      <c r="AH5" s="1"/>
      <c r="AI5" s="1"/>
      <c r="AJ5" s="1"/>
    </row>
    <row r="6" spans="1:56" ht="56.25" x14ac:dyDescent="0.25">
      <c r="A6" s="89"/>
      <c r="B6" s="91"/>
      <c r="C6" s="91"/>
      <c r="D6" s="91"/>
      <c r="E6" s="91"/>
      <c r="F6" s="4" t="s">
        <v>19</v>
      </c>
      <c r="G6" s="4" t="s">
        <v>20</v>
      </c>
      <c r="H6" s="5" t="s">
        <v>21</v>
      </c>
      <c r="I6" s="6" t="s">
        <v>22</v>
      </c>
      <c r="J6" s="6" t="s">
        <v>21</v>
      </c>
      <c r="K6" s="6" t="s">
        <v>22</v>
      </c>
      <c r="L6" s="6" t="s">
        <v>21</v>
      </c>
      <c r="M6" s="6" t="s">
        <v>22</v>
      </c>
      <c r="N6" s="6" t="s">
        <v>21</v>
      </c>
      <c r="O6" s="6" t="s">
        <v>22</v>
      </c>
      <c r="P6" s="6" t="s">
        <v>21</v>
      </c>
      <c r="Q6" s="6" t="s">
        <v>22</v>
      </c>
      <c r="R6" s="6" t="s">
        <v>21</v>
      </c>
      <c r="S6" s="6" t="s">
        <v>22</v>
      </c>
      <c r="T6" s="6" t="s">
        <v>21</v>
      </c>
      <c r="U6" s="6" t="s">
        <v>22</v>
      </c>
      <c r="V6" s="47" t="s">
        <v>21</v>
      </c>
      <c r="W6" s="47" t="s">
        <v>22</v>
      </c>
      <c r="X6" s="6" t="s">
        <v>21</v>
      </c>
      <c r="Y6" s="6" t="s">
        <v>22</v>
      </c>
      <c r="Z6" s="6" t="s">
        <v>21</v>
      </c>
      <c r="AA6" s="6" t="s">
        <v>22</v>
      </c>
      <c r="AB6" s="6" t="s">
        <v>21</v>
      </c>
      <c r="AC6" s="6" t="s">
        <v>22</v>
      </c>
      <c r="AD6" s="6" t="s">
        <v>21</v>
      </c>
      <c r="AE6" s="7" t="s">
        <v>22</v>
      </c>
      <c r="AF6" s="105"/>
      <c r="AG6" s="1"/>
      <c r="AH6" s="1"/>
      <c r="AI6" s="1"/>
      <c r="AJ6" s="1"/>
    </row>
    <row r="7" spans="1:56" ht="18.75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48">
        <v>22</v>
      </c>
      <c r="W7" s="4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10">
        <v>32</v>
      </c>
      <c r="AG7" s="1"/>
      <c r="AH7" s="1"/>
      <c r="AI7" s="1"/>
      <c r="AJ7" s="1"/>
    </row>
    <row r="8" spans="1:56" ht="77.25" customHeight="1" x14ac:dyDescent="0.3">
      <c r="A8" s="11" t="s">
        <v>23</v>
      </c>
      <c r="B8" s="16">
        <f>B11+B19+B41+B49+B57</f>
        <v>87072.8</v>
      </c>
      <c r="C8" s="12">
        <f>C11+C19+C41+C49+C57</f>
        <v>87072.8</v>
      </c>
      <c r="D8" s="12">
        <f>D11+D19+D41+D49+D57</f>
        <v>79762.09</v>
      </c>
      <c r="E8" s="12">
        <f>E11+E19+E41+E49+E57</f>
        <v>80561.679999999993</v>
      </c>
      <c r="F8" s="12">
        <f>E8/B8*100</f>
        <v>92.522211299050895</v>
      </c>
      <c r="G8" s="12">
        <f>E8/C8*100</f>
        <v>92.522211299050895</v>
      </c>
      <c r="H8" s="16">
        <f t="shared" ref="H8:AE8" si="0">H11+H19+H41+H49+H57</f>
        <v>4479.2700000000004</v>
      </c>
      <c r="I8" s="42">
        <f t="shared" si="0"/>
        <v>3913.3999999999996</v>
      </c>
      <c r="J8" s="16">
        <f t="shared" si="0"/>
        <v>4329.1899999999996</v>
      </c>
      <c r="K8" s="43">
        <f t="shared" si="0"/>
        <v>4411.92</v>
      </c>
      <c r="L8" s="16">
        <f t="shared" si="0"/>
        <v>3354.92</v>
      </c>
      <c r="M8" s="44">
        <f t="shared" si="0"/>
        <v>3275.59</v>
      </c>
      <c r="N8" s="16">
        <f t="shared" si="0"/>
        <v>7020.39</v>
      </c>
      <c r="O8" s="44">
        <f t="shared" si="0"/>
        <v>6873.38</v>
      </c>
      <c r="P8" s="16">
        <f t="shared" si="0"/>
        <v>24624.589999999997</v>
      </c>
      <c r="Q8" s="44">
        <f t="shared" si="0"/>
        <v>8510.81</v>
      </c>
      <c r="R8" s="16">
        <f t="shared" si="0"/>
        <v>4075.6299999999997</v>
      </c>
      <c r="S8" s="44">
        <f t="shared" si="0"/>
        <v>17724.120000000003</v>
      </c>
      <c r="T8" s="16">
        <f t="shared" si="0"/>
        <v>8867.57</v>
      </c>
      <c r="U8" s="44">
        <f t="shared" si="0"/>
        <v>7943.3399999999992</v>
      </c>
      <c r="V8" s="16">
        <f t="shared" si="0"/>
        <v>6855.65</v>
      </c>
      <c r="W8" s="44">
        <f t="shared" si="0"/>
        <v>4540.3099999999995</v>
      </c>
      <c r="X8" s="16">
        <f t="shared" si="0"/>
        <v>4280.1000000000004</v>
      </c>
      <c r="Y8" s="44">
        <f t="shared" si="0"/>
        <v>5920.6200000000008</v>
      </c>
      <c r="Z8" s="16">
        <f t="shared" si="0"/>
        <v>6782.65</v>
      </c>
      <c r="AA8" s="44">
        <f t="shared" si="0"/>
        <v>6621.619999999999</v>
      </c>
      <c r="AB8" s="16">
        <f t="shared" si="0"/>
        <v>3428.75</v>
      </c>
      <c r="AC8" s="44">
        <f t="shared" si="0"/>
        <v>3843.2999999999997</v>
      </c>
      <c r="AD8" s="16">
        <f t="shared" si="0"/>
        <v>10012.630000000001</v>
      </c>
      <c r="AE8" s="42">
        <f t="shared" si="0"/>
        <v>1739.76</v>
      </c>
      <c r="AF8" s="45"/>
      <c r="AG8" s="49">
        <v>100154.82</v>
      </c>
      <c r="AH8" s="49">
        <v>72300.73000000001</v>
      </c>
      <c r="AI8" s="49">
        <v>75202.33</v>
      </c>
      <c r="AJ8" s="50">
        <v>-3775.6399999999994</v>
      </c>
    </row>
    <row r="9" spans="1:56" ht="218.25" customHeight="1" x14ac:dyDescent="0.3">
      <c r="A9" s="11" t="s">
        <v>24</v>
      </c>
      <c r="B9" s="12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6"/>
      <c r="W9" s="16"/>
      <c r="X9" s="13"/>
      <c r="Y9" s="13"/>
      <c r="Z9" s="13"/>
      <c r="AA9" s="13"/>
      <c r="AB9" s="13"/>
      <c r="AC9" s="13"/>
      <c r="AD9" s="13"/>
      <c r="AE9" s="14"/>
      <c r="AF9" s="15"/>
      <c r="AG9" s="49">
        <v>0</v>
      </c>
      <c r="AH9" s="49">
        <v>0</v>
      </c>
      <c r="AI9" s="49">
        <v>0</v>
      </c>
      <c r="AJ9" s="50">
        <v>0</v>
      </c>
    </row>
    <row r="10" spans="1:56" ht="18.75" x14ac:dyDescent="0.3">
      <c r="A10" s="106" t="s">
        <v>25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8"/>
      <c r="AA10" s="13"/>
      <c r="AB10" s="13"/>
      <c r="AC10" s="13"/>
      <c r="AD10" s="13"/>
      <c r="AE10" s="14"/>
      <c r="AF10" s="15"/>
      <c r="AG10" s="49">
        <v>0</v>
      </c>
      <c r="AH10" s="49">
        <v>0</v>
      </c>
      <c r="AI10" s="49">
        <v>0</v>
      </c>
      <c r="AJ10" s="50">
        <v>0</v>
      </c>
    </row>
    <row r="11" spans="1:56" ht="208.5" customHeight="1" x14ac:dyDescent="0.25">
      <c r="A11" s="57" t="s">
        <v>26</v>
      </c>
      <c r="B11" s="24">
        <f t="shared" ref="B11:G11" si="1">B12</f>
        <v>27242.3</v>
      </c>
      <c r="C11" s="24">
        <f t="shared" si="1"/>
        <v>27242.3</v>
      </c>
      <c r="D11" s="24">
        <f t="shared" si="1"/>
        <v>22242.3</v>
      </c>
      <c r="E11" s="24">
        <f t="shared" si="1"/>
        <v>26900.28</v>
      </c>
      <c r="F11" s="24">
        <f t="shared" si="1"/>
        <v>98.744525976147386</v>
      </c>
      <c r="G11" s="24">
        <f t="shared" si="1"/>
        <v>98.744525976147386</v>
      </c>
      <c r="H11" s="13">
        <v>0</v>
      </c>
      <c r="I11" s="59">
        <v>0</v>
      </c>
      <c r="J11" s="13">
        <v>2292</v>
      </c>
      <c r="K11" s="13">
        <v>2285.16</v>
      </c>
      <c r="L11" s="13">
        <v>2291</v>
      </c>
      <c r="M11" s="13">
        <v>2283.0500000000002</v>
      </c>
      <c r="N11" s="13">
        <v>2245</v>
      </c>
      <c r="O11" s="13">
        <v>2186.14</v>
      </c>
      <c r="P11" s="13">
        <v>3672.95</v>
      </c>
      <c r="Q11" s="13">
        <v>2112.84</v>
      </c>
      <c r="R11" s="13">
        <v>2231</v>
      </c>
      <c r="S11" s="13">
        <f t="shared" ref="S11:AD11" si="2">S12</f>
        <v>2063.1799999999998</v>
      </c>
      <c r="T11" s="13">
        <f t="shared" si="2"/>
        <v>2231</v>
      </c>
      <c r="U11" s="13">
        <f t="shared" si="2"/>
        <v>2114.94</v>
      </c>
      <c r="V11" s="13">
        <f t="shared" si="2"/>
        <v>2231</v>
      </c>
      <c r="W11" s="13">
        <f t="shared" si="2"/>
        <v>2371.9899999999998</v>
      </c>
      <c r="X11" s="13">
        <f t="shared" si="2"/>
        <v>2233</v>
      </c>
      <c r="Y11" s="13">
        <f t="shared" si="2"/>
        <v>2357.86</v>
      </c>
      <c r="Z11" s="13">
        <f t="shared" si="2"/>
        <v>2236</v>
      </c>
      <c r="AA11" s="13">
        <f t="shared" si="2"/>
        <v>2177.1</v>
      </c>
      <c r="AB11" s="13">
        <f t="shared" si="2"/>
        <v>2236</v>
      </c>
      <c r="AC11" s="13">
        <f t="shared" si="2"/>
        <v>2313.12</v>
      </c>
      <c r="AD11" s="13">
        <f t="shared" si="2"/>
        <v>4799.3</v>
      </c>
      <c r="AE11" s="59">
        <v>0</v>
      </c>
      <c r="AF11" s="109" t="s">
        <v>68</v>
      </c>
      <c r="AG11" s="60">
        <v>39589.9</v>
      </c>
      <c r="AH11" s="60">
        <v>24257.79</v>
      </c>
      <c r="AI11" s="60">
        <v>26968.690000000002</v>
      </c>
      <c r="AJ11" s="61">
        <v>-254.7400000000016</v>
      </c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</row>
    <row r="12" spans="1:56" ht="18.75" x14ac:dyDescent="0.3">
      <c r="A12" s="23" t="s">
        <v>27</v>
      </c>
      <c r="B12" s="24">
        <f t="shared" ref="B12:G12" si="3">B14</f>
        <v>27242.3</v>
      </c>
      <c r="C12" s="24">
        <f t="shared" si="3"/>
        <v>27242.3</v>
      </c>
      <c r="D12" s="24">
        <f t="shared" si="3"/>
        <v>22242.3</v>
      </c>
      <c r="E12" s="24">
        <f t="shared" si="3"/>
        <v>26900.28</v>
      </c>
      <c r="F12" s="24">
        <f t="shared" si="3"/>
        <v>98.744525976147386</v>
      </c>
      <c r="G12" s="24">
        <f t="shared" si="3"/>
        <v>98.744525976147386</v>
      </c>
      <c r="H12" s="13">
        <v>0</v>
      </c>
      <c r="I12" s="13">
        <v>0</v>
      </c>
      <c r="J12" s="13">
        <v>2292</v>
      </c>
      <c r="K12" s="13">
        <v>2285.16</v>
      </c>
      <c r="L12" s="13">
        <v>2291</v>
      </c>
      <c r="M12" s="13">
        <v>2283.0500000000002</v>
      </c>
      <c r="N12" s="13">
        <v>2245</v>
      </c>
      <c r="O12" s="13">
        <v>2186.14</v>
      </c>
      <c r="P12" s="13">
        <v>3672.95</v>
      </c>
      <c r="Q12" s="13">
        <v>2112.84</v>
      </c>
      <c r="R12" s="13">
        <v>2231</v>
      </c>
      <c r="S12" s="13">
        <f t="shared" ref="S12:AD12" si="4">S14</f>
        <v>2063.1799999999998</v>
      </c>
      <c r="T12" s="13">
        <f t="shared" si="4"/>
        <v>2231</v>
      </c>
      <c r="U12" s="13">
        <f t="shared" si="4"/>
        <v>2114.94</v>
      </c>
      <c r="V12" s="13">
        <f t="shared" si="4"/>
        <v>2231</v>
      </c>
      <c r="W12" s="13">
        <f t="shared" si="4"/>
        <v>2371.9899999999998</v>
      </c>
      <c r="X12" s="13">
        <f t="shared" si="4"/>
        <v>2233</v>
      </c>
      <c r="Y12" s="13">
        <f t="shared" si="4"/>
        <v>2357.86</v>
      </c>
      <c r="Z12" s="13">
        <f t="shared" si="4"/>
        <v>2236</v>
      </c>
      <c r="AA12" s="13">
        <f t="shared" si="4"/>
        <v>2177.1</v>
      </c>
      <c r="AB12" s="13">
        <f t="shared" si="4"/>
        <v>2236</v>
      </c>
      <c r="AC12" s="13">
        <f t="shared" si="4"/>
        <v>2313.12</v>
      </c>
      <c r="AD12" s="13">
        <f t="shared" si="4"/>
        <v>4799.3</v>
      </c>
      <c r="AE12" s="59">
        <v>0</v>
      </c>
      <c r="AF12" s="110"/>
      <c r="AG12" s="60">
        <v>39589.9</v>
      </c>
      <c r="AH12" s="60">
        <v>24257.79</v>
      </c>
      <c r="AI12" s="60">
        <v>26968.690000000002</v>
      </c>
      <c r="AJ12" s="61">
        <v>-254.7400000000016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</row>
    <row r="13" spans="1:56" s="53" customFormat="1" ht="27.75" customHeight="1" x14ac:dyDescent="0.3">
      <c r="A13" s="25" t="s">
        <v>28</v>
      </c>
      <c r="B13" s="26"/>
      <c r="C13" s="26"/>
      <c r="D13" s="26"/>
      <c r="E13" s="26"/>
      <c r="F13" s="26"/>
      <c r="G13" s="26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59"/>
      <c r="AF13" s="110"/>
      <c r="AG13" s="60">
        <v>0</v>
      </c>
      <c r="AH13" s="60">
        <v>0</v>
      </c>
      <c r="AI13" s="60">
        <v>0</v>
      </c>
      <c r="AJ13" s="61">
        <v>0</v>
      </c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s="53" customFormat="1" ht="69.75" customHeight="1" x14ac:dyDescent="0.3">
      <c r="A14" s="27" t="s">
        <v>29</v>
      </c>
      <c r="B14" s="26">
        <f>H14+J14+L14+N14+P14+R14+T14+V14+X14+Z14+AB14+AD14</f>
        <v>27242.3</v>
      </c>
      <c r="C14" s="26">
        <f>H14+J14+L14+N14+P14+R14+T14+V14+X14+Z14+AB14+AD14</f>
        <v>27242.3</v>
      </c>
      <c r="D14" s="26">
        <v>22242.3</v>
      </c>
      <c r="E14" s="26">
        <f>I14+K14+M14+O14+Q14+S14+U14+W14+Y14+AA14+AC14+AE14</f>
        <v>26900.28</v>
      </c>
      <c r="F14" s="26">
        <f>E14/B14*100</f>
        <v>98.744525976147386</v>
      </c>
      <c r="G14" s="26">
        <f>E14/C14*100</f>
        <v>98.744525976147386</v>
      </c>
      <c r="H14" s="20">
        <v>0</v>
      </c>
      <c r="I14" s="20">
        <v>0</v>
      </c>
      <c r="J14" s="20">
        <v>2292</v>
      </c>
      <c r="K14" s="20">
        <v>2285.16</v>
      </c>
      <c r="L14" s="20">
        <v>2291</v>
      </c>
      <c r="M14" s="20">
        <v>2283.0500000000002</v>
      </c>
      <c r="N14" s="20">
        <v>2245</v>
      </c>
      <c r="O14" s="20">
        <v>2186.14</v>
      </c>
      <c r="P14" s="20">
        <v>2217</v>
      </c>
      <c r="Q14" s="20">
        <v>2112.84</v>
      </c>
      <c r="R14" s="20">
        <v>2231</v>
      </c>
      <c r="S14" s="20">
        <v>2063.1799999999998</v>
      </c>
      <c r="T14" s="20">
        <v>2231</v>
      </c>
      <c r="U14" s="20">
        <v>2114.94</v>
      </c>
      <c r="V14" s="20">
        <v>2231</v>
      </c>
      <c r="W14" s="20">
        <v>2371.9899999999998</v>
      </c>
      <c r="X14" s="20">
        <v>2233</v>
      </c>
      <c r="Y14" s="20">
        <v>2357.86</v>
      </c>
      <c r="Z14" s="20">
        <v>2236</v>
      </c>
      <c r="AA14" s="20">
        <v>2177.1</v>
      </c>
      <c r="AB14" s="20">
        <v>2236</v>
      </c>
      <c r="AC14" s="20">
        <v>2313.12</v>
      </c>
      <c r="AD14" s="20">
        <v>4799.3</v>
      </c>
      <c r="AE14" s="59">
        <v>4634.8999999999996</v>
      </c>
      <c r="AF14" s="110"/>
      <c r="AG14" s="60">
        <v>28920.3</v>
      </c>
      <c r="AH14" s="60">
        <v>17971</v>
      </c>
      <c r="AI14" s="60">
        <v>19952.259999999998</v>
      </c>
      <c r="AJ14" s="61">
        <v>-254.7400000000016</v>
      </c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56" s="53" customFormat="1" ht="36" customHeight="1" x14ac:dyDescent="0.3">
      <c r="A15" s="25" t="s">
        <v>30</v>
      </c>
      <c r="B15" s="26"/>
      <c r="C15" s="26"/>
      <c r="D15" s="26"/>
      <c r="E15" s="26"/>
      <c r="F15" s="26"/>
      <c r="G15" s="2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59"/>
      <c r="AF15" s="110"/>
      <c r="AG15" s="60">
        <v>0</v>
      </c>
      <c r="AH15" s="60">
        <v>0</v>
      </c>
      <c r="AI15" s="60">
        <v>0</v>
      </c>
      <c r="AJ15" s="61">
        <v>0</v>
      </c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1:56" s="53" customFormat="1" ht="46.5" customHeight="1" x14ac:dyDescent="0.3">
      <c r="A16" s="27" t="s">
        <v>31</v>
      </c>
      <c r="B16" s="26"/>
      <c r="C16" s="26"/>
      <c r="D16" s="26"/>
      <c r="E16" s="26"/>
      <c r="F16" s="26"/>
      <c r="G16" s="2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59"/>
      <c r="AF16" s="110"/>
      <c r="AG16" s="60">
        <v>0</v>
      </c>
      <c r="AH16" s="60">
        <v>0</v>
      </c>
      <c r="AI16" s="60">
        <v>0</v>
      </c>
      <c r="AJ16" s="61">
        <v>0</v>
      </c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56" s="53" customFormat="1" ht="33.75" customHeight="1" x14ac:dyDescent="0.3">
      <c r="A17" s="25" t="s">
        <v>32</v>
      </c>
      <c r="B17" s="26"/>
      <c r="C17" s="26"/>
      <c r="D17" s="26"/>
      <c r="E17" s="26"/>
      <c r="F17" s="26"/>
      <c r="G17" s="26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59"/>
      <c r="AF17" s="111"/>
      <c r="AG17" s="60">
        <v>0</v>
      </c>
      <c r="AH17" s="60">
        <v>0</v>
      </c>
      <c r="AI17" s="60">
        <v>0</v>
      </c>
      <c r="AJ17" s="61">
        <v>0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</row>
    <row r="18" spans="1:56" ht="139.5" customHeight="1" x14ac:dyDescent="0.3">
      <c r="A18" s="11" t="s">
        <v>33</v>
      </c>
      <c r="B18" s="12"/>
      <c r="C18" s="12"/>
      <c r="D18" s="12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42"/>
      <c r="AF18" s="45"/>
      <c r="AG18" s="49">
        <v>0</v>
      </c>
      <c r="AH18" s="49">
        <v>0</v>
      </c>
      <c r="AI18" s="49">
        <v>0</v>
      </c>
      <c r="AJ18" s="50">
        <v>0</v>
      </c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</row>
    <row r="19" spans="1:56" ht="297.75" customHeight="1" x14ac:dyDescent="0.3">
      <c r="A19" s="57" t="s">
        <v>34</v>
      </c>
      <c r="B19" s="12">
        <f>B20</f>
        <v>18508.700000000004</v>
      </c>
      <c r="C19" s="12">
        <f>C20</f>
        <v>18508.700000000004</v>
      </c>
      <c r="D19" s="12">
        <f>D20</f>
        <v>18489.12</v>
      </c>
      <c r="E19" s="12">
        <f>E20</f>
        <v>17512.349999999999</v>
      </c>
      <c r="F19" s="12">
        <v>168.37721195992043</v>
      </c>
      <c r="G19" s="12">
        <f t="shared" ref="G19:AE19" si="5">G20</f>
        <v>94.616855856975334</v>
      </c>
      <c r="H19" s="16">
        <f t="shared" si="5"/>
        <v>3105.38</v>
      </c>
      <c r="I19" s="16">
        <f t="shared" si="5"/>
        <v>2702.64</v>
      </c>
      <c r="J19" s="16">
        <f t="shared" si="5"/>
        <v>1410.56</v>
      </c>
      <c r="K19" s="16">
        <f t="shared" si="5"/>
        <v>1489.89</v>
      </c>
      <c r="L19" s="16">
        <f t="shared" si="5"/>
        <v>764.82999999999993</v>
      </c>
      <c r="M19" s="16">
        <f t="shared" si="5"/>
        <v>673.89</v>
      </c>
      <c r="N19" s="16">
        <f t="shared" si="5"/>
        <v>1627.92</v>
      </c>
      <c r="O19" s="16">
        <f t="shared" si="5"/>
        <v>1611.2</v>
      </c>
      <c r="P19" s="16">
        <f t="shared" si="5"/>
        <v>1455.95</v>
      </c>
      <c r="Q19" s="16">
        <f t="shared" si="5"/>
        <v>1272.0999999999999</v>
      </c>
      <c r="R19" s="16">
        <f t="shared" si="5"/>
        <v>1225.99</v>
      </c>
      <c r="S19" s="16">
        <f t="shared" si="5"/>
        <v>1009.04</v>
      </c>
      <c r="T19" s="16">
        <f t="shared" si="5"/>
        <v>2812.27</v>
      </c>
      <c r="U19" s="16">
        <f t="shared" si="5"/>
        <v>2521.6</v>
      </c>
      <c r="V19" s="16">
        <f t="shared" si="5"/>
        <v>1203.78</v>
      </c>
      <c r="W19" s="16">
        <f t="shared" si="5"/>
        <v>1351.2</v>
      </c>
      <c r="X19" s="16">
        <f t="shared" si="5"/>
        <v>814.8</v>
      </c>
      <c r="Y19" s="16">
        <f t="shared" si="5"/>
        <v>783.17</v>
      </c>
      <c r="Z19" s="16">
        <f t="shared" si="5"/>
        <v>1527.6</v>
      </c>
      <c r="AA19" s="16">
        <f t="shared" si="5"/>
        <v>1351.84</v>
      </c>
      <c r="AB19" s="16">
        <f t="shared" si="5"/>
        <v>918.45</v>
      </c>
      <c r="AC19" s="16">
        <f t="shared" si="5"/>
        <v>1006.02</v>
      </c>
      <c r="AD19" s="16">
        <f t="shared" si="5"/>
        <v>1641.17</v>
      </c>
      <c r="AE19" s="42">
        <f t="shared" si="5"/>
        <v>1739.76</v>
      </c>
      <c r="AF19" s="54"/>
      <c r="AG19" s="49">
        <v>18804.270000000004</v>
      </c>
      <c r="AH19" s="49">
        <v>14421.460000000003</v>
      </c>
      <c r="AI19" s="49">
        <v>14766.150000000001</v>
      </c>
      <c r="AJ19" s="50">
        <v>-1182.9000000000015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</row>
    <row r="20" spans="1:56" ht="18.75" x14ac:dyDescent="0.3">
      <c r="A20" s="17" t="s">
        <v>27</v>
      </c>
      <c r="B20" s="12">
        <f t="shared" ref="B20:AE20" si="6">B22</f>
        <v>18508.700000000004</v>
      </c>
      <c r="C20" s="12">
        <f t="shared" si="6"/>
        <v>18508.700000000004</v>
      </c>
      <c r="D20" s="12">
        <f t="shared" si="6"/>
        <v>18489.12</v>
      </c>
      <c r="E20" s="12">
        <f t="shared" si="6"/>
        <v>17512.349999999999</v>
      </c>
      <c r="F20" s="12">
        <f t="shared" si="6"/>
        <v>94.616855856975334</v>
      </c>
      <c r="G20" s="12">
        <f t="shared" si="6"/>
        <v>94.616855856975334</v>
      </c>
      <c r="H20" s="16">
        <f t="shared" si="6"/>
        <v>3105.38</v>
      </c>
      <c r="I20" s="16">
        <f t="shared" si="6"/>
        <v>2702.64</v>
      </c>
      <c r="J20" s="16">
        <f t="shared" si="6"/>
        <v>1410.56</v>
      </c>
      <c r="K20" s="16">
        <f t="shared" si="6"/>
        <v>1489.89</v>
      </c>
      <c r="L20" s="16">
        <f t="shared" si="6"/>
        <v>764.82999999999993</v>
      </c>
      <c r="M20" s="16">
        <f t="shared" si="6"/>
        <v>673.89</v>
      </c>
      <c r="N20" s="16">
        <f t="shared" si="6"/>
        <v>1627.92</v>
      </c>
      <c r="O20" s="16">
        <f t="shared" si="6"/>
        <v>1611.2</v>
      </c>
      <c r="P20" s="16">
        <f t="shared" si="6"/>
        <v>1455.95</v>
      </c>
      <c r="Q20" s="16">
        <f t="shared" si="6"/>
        <v>1272.0999999999999</v>
      </c>
      <c r="R20" s="16">
        <f t="shared" si="6"/>
        <v>1225.99</v>
      </c>
      <c r="S20" s="16">
        <f t="shared" si="6"/>
        <v>1009.04</v>
      </c>
      <c r="T20" s="16">
        <f t="shared" si="6"/>
        <v>2812.27</v>
      </c>
      <c r="U20" s="16">
        <f t="shared" si="6"/>
        <v>2521.6</v>
      </c>
      <c r="V20" s="16">
        <f t="shared" si="6"/>
        <v>1203.78</v>
      </c>
      <c r="W20" s="16">
        <f t="shared" si="6"/>
        <v>1351.2</v>
      </c>
      <c r="X20" s="16">
        <f t="shared" si="6"/>
        <v>814.8</v>
      </c>
      <c r="Y20" s="16">
        <f t="shared" si="6"/>
        <v>783.17</v>
      </c>
      <c r="Z20" s="16">
        <f t="shared" si="6"/>
        <v>1527.6</v>
      </c>
      <c r="AA20" s="16">
        <f t="shared" si="6"/>
        <v>1351.84</v>
      </c>
      <c r="AB20" s="16">
        <f t="shared" si="6"/>
        <v>918.45</v>
      </c>
      <c r="AC20" s="16">
        <f t="shared" si="6"/>
        <v>1006.02</v>
      </c>
      <c r="AD20" s="16">
        <f t="shared" si="6"/>
        <v>1641.17</v>
      </c>
      <c r="AE20" s="42">
        <f t="shared" si="6"/>
        <v>1739.76</v>
      </c>
      <c r="AF20" s="55"/>
      <c r="AG20" s="49">
        <v>18804.270000000004</v>
      </c>
      <c r="AH20" s="49">
        <v>14421.460000000003</v>
      </c>
      <c r="AI20" s="49">
        <v>14766.150000000001</v>
      </c>
      <c r="AJ20" s="50">
        <v>-1182.9000000000015</v>
      </c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</row>
    <row r="21" spans="1:56" s="53" customFormat="1" ht="35.25" customHeight="1" x14ac:dyDescent="0.3">
      <c r="A21" s="18" t="s">
        <v>28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42">
        <v>0</v>
      </c>
      <c r="AF21" s="56"/>
      <c r="AG21" s="49">
        <v>0</v>
      </c>
      <c r="AH21" s="49">
        <v>0</v>
      </c>
      <c r="AI21" s="49">
        <v>0</v>
      </c>
      <c r="AJ21" s="50">
        <v>0</v>
      </c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</row>
    <row r="22" spans="1:56" s="53" customFormat="1" ht="62.25" customHeight="1" x14ac:dyDescent="0.3">
      <c r="A22" s="27" t="s">
        <v>29</v>
      </c>
      <c r="B22" s="19">
        <f>B29+B36</f>
        <v>18508.700000000004</v>
      </c>
      <c r="C22" s="19">
        <f>C29+C36</f>
        <v>18508.700000000004</v>
      </c>
      <c r="D22" s="19">
        <f>D29+D36</f>
        <v>18489.12</v>
      </c>
      <c r="E22" s="19">
        <f>E29+E36</f>
        <v>17512.349999999999</v>
      </c>
      <c r="F22" s="19">
        <f>E22/B22*100</f>
        <v>94.616855856975334</v>
      </c>
      <c r="G22" s="19">
        <f>E22/C22*100</f>
        <v>94.616855856975334</v>
      </c>
      <c r="H22" s="21">
        <f t="shared" ref="H22:AE22" si="7">H29+H36</f>
        <v>3105.38</v>
      </c>
      <c r="I22" s="21">
        <f t="shared" si="7"/>
        <v>2702.64</v>
      </c>
      <c r="J22" s="21">
        <f t="shared" si="7"/>
        <v>1410.56</v>
      </c>
      <c r="K22" s="21">
        <f t="shared" si="7"/>
        <v>1489.89</v>
      </c>
      <c r="L22" s="21">
        <f t="shared" si="7"/>
        <v>764.82999999999993</v>
      </c>
      <c r="M22" s="21">
        <f t="shared" si="7"/>
        <v>673.89</v>
      </c>
      <c r="N22" s="21">
        <f t="shared" si="7"/>
        <v>1627.92</v>
      </c>
      <c r="O22" s="21">
        <f t="shared" si="7"/>
        <v>1611.2</v>
      </c>
      <c r="P22" s="21">
        <f t="shared" si="7"/>
        <v>1455.95</v>
      </c>
      <c r="Q22" s="21">
        <f t="shared" si="7"/>
        <v>1272.0999999999999</v>
      </c>
      <c r="R22" s="21">
        <f t="shared" si="7"/>
        <v>1225.99</v>
      </c>
      <c r="S22" s="21">
        <f t="shared" si="7"/>
        <v>1009.04</v>
      </c>
      <c r="T22" s="21">
        <f t="shared" si="7"/>
        <v>2812.27</v>
      </c>
      <c r="U22" s="21">
        <f t="shared" si="7"/>
        <v>2521.6</v>
      </c>
      <c r="V22" s="21">
        <f t="shared" si="7"/>
        <v>1203.78</v>
      </c>
      <c r="W22" s="21">
        <f t="shared" si="7"/>
        <v>1351.2</v>
      </c>
      <c r="X22" s="21">
        <f t="shared" si="7"/>
        <v>814.8</v>
      </c>
      <c r="Y22" s="21">
        <f t="shared" si="7"/>
        <v>783.17</v>
      </c>
      <c r="Z22" s="21">
        <f t="shared" si="7"/>
        <v>1527.6</v>
      </c>
      <c r="AA22" s="21">
        <f t="shared" si="7"/>
        <v>1351.84</v>
      </c>
      <c r="AB22" s="21">
        <f t="shared" si="7"/>
        <v>918.45</v>
      </c>
      <c r="AC22" s="21">
        <f t="shared" si="7"/>
        <v>1006.02</v>
      </c>
      <c r="AD22" s="21">
        <f t="shared" si="7"/>
        <v>1641.17</v>
      </c>
      <c r="AE22" s="42">
        <f t="shared" si="7"/>
        <v>1739.76</v>
      </c>
      <c r="AF22" s="45"/>
      <c r="AG22" s="49">
        <v>18804.270000000004</v>
      </c>
      <c r="AH22" s="49">
        <v>14421.460000000003</v>
      </c>
      <c r="AI22" s="49">
        <v>14766.150000000001</v>
      </c>
      <c r="AJ22" s="50">
        <v>-1182.9000000000015</v>
      </c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1:56" s="53" customFormat="1" ht="39" customHeight="1" x14ac:dyDescent="0.3">
      <c r="A23" s="18" t="s">
        <v>30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42">
        <v>0</v>
      </c>
      <c r="AF23" s="45"/>
      <c r="AG23" s="49">
        <v>0</v>
      </c>
      <c r="AH23" s="49">
        <v>0</v>
      </c>
      <c r="AI23" s="49">
        <v>0</v>
      </c>
      <c r="AJ23" s="50">
        <v>0</v>
      </c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</row>
    <row r="24" spans="1:56" s="53" customFormat="1" ht="64.5" customHeight="1" x14ac:dyDescent="0.3">
      <c r="A24" s="22" t="s">
        <v>31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42">
        <v>0</v>
      </c>
      <c r="AF24" s="45"/>
      <c r="AG24" s="49">
        <v>0</v>
      </c>
      <c r="AH24" s="49">
        <v>0</v>
      </c>
      <c r="AI24" s="49">
        <v>0</v>
      </c>
      <c r="AJ24" s="50">
        <v>0</v>
      </c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</row>
    <row r="25" spans="1:56" s="53" customFormat="1" ht="41.25" customHeight="1" x14ac:dyDescent="0.3">
      <c r="A25" s="18" t="s">
        <v>32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42">
        <v>0</v>
      </c>
      <c r="AF25" s="45"/>
      <c r="AG25" s="49">
        <v>0</v>
      </c>
      <c r="AH25" s="49">
        <v>0</v>
      </c>
      <c r="AI25" s="49">
        <v>0</v>
      </c>
      <c r="AJ25" s="50">
        <v>0</v>
      </c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</row>
    <row r="26" spans="1:56" ht="204" customHeight="1" x14ac:dyDescent="0.25">
      <c r="A26" s="62" t="s">
        <v>35</v>
      </c>
      <c r="B26" s="24">
        <v>18371.670000000002</v>
      </c>
      <c r="C26" s="24">
        <v>15559.170000000002</v>
      </c>
      <c r="D26" s="24">
        <v>15188.72</v>
      </c>
      <c r="E26" s="24">
        <v>14376.27</v>
      </c>
      <c r="F26" s="24">
        <f>F27</f>
        <v>94.539920511143521</v>
      </c>
      <c r="G26" s="24">
        <f>G27</f>
        <v>94.539920511143521</v>
      </c>
      <c r="H26" s="13">
        <v>3105.38</v>
      </c>
      <c r="I26" s="13">
        <v>2702.63</v>
      </c>
      <c r="J26" s="13">
        <v>1410.56</v>
      </c>
      <c r="K26" s="13">
        <v>1489.89</v>
      </c>
      <c r="L26" s="13">
        <v>656.68</v>
      </c>
      <c r="M26" s="13">
        <v>673.89</v>
      </c>
      <c r="N26" s="13">
        <v>1627.92</v>
      </c>
      <c r="O26" s="13">
        <v>1611.2</v>
      </c>
      <c r="P26" s="13">
        <v>1455.95</v>
      </c>
      <c r="Q26" s="13">
        <v>1272.1099999999999</v>
      </c>
      <c r="R26" s="13">
        <v>1117.83</v>
      </c>
      <c r="S26" s="13">
        <v>1009.03</v>
      </c>
      <c r="T26" s="13">
        <v>2638.69</v>
      </c>
      <c r="U26" s="13">
        <v>2131.7199999999998</v>
      </c>
      <c r="V26" s="13">
        <v>1203.78</v>
      </c>
      <c r="W26" s="13">
        <v>1351.19</v>
      </c>
      <c r="X26" s="13">
        <v>814.79</v>
      </c>
      <c r="Y26" s="13">
        <v>783.17</v>
      </c>
      <c r="Z26" s="13">
        <v>1527.59</v>
      </c>
      <c r="AA26" s="13">
        <v>1351.44</v>
      </c>
      <c r="AB26" s="13">
        <v>731.65</v>
      </c>
      <c r="AC26" s="13">
        <v>0</v>
      </c>
      <c r="AD26" s="13">
        <v>2080.85</v>
      </c>
      <c r="AE26" s="59">
        <v>0</v>
      </c>
      <c r="AF26" s="109" t="s">
        <v>69</v>
      </c>
      <c r="AG26" s="49">
        <v>18371.670000000002</v>
      </c>
      <c r="AH26" s="49">
        <v>14031.580000000002</v>
      </c>
      <c r="AI26" s="49">
        <v>14376.27</v>
      </c>
      <c r="AJ26" s="50">
        <v>-1182.9000000000015</v>
      </c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</row>
    <row r="27" spans="1:56" ht="18.75" x14ac:dyDescent="0.3">
      <c r="A27" s="23" t="s">
        <v>27</v>
      </c>
      <c r="B27" s="24">
        <v>18371.670000000002</v>
      </c>
      <c r="C27" s="24">
        <v>15559.170000000002</v>
      </c>
      <c r="D27" s="24">
        <v>15188.72</v>
      </c>
      <c r="E27" s="24">
        <v>14376.27</v>
      </c>
      <c r="F27" s="24">
        <f>F29</f>
        <v>94.539920511143521</v>
      </c>
      <c r="G27" s="24">
        <f>G29</f>
        <v>94.539920511143521</v>
      </c>
      <c r="H27" s="13">
        <v>3105.38</v>
      </c>
      <c r="I27" s="13">
        <v>2702.63</v>
      </c>
      <c r="J27" s="13">
        <v>1410.56</v>
      </c>
      <c r="K27" s="13">
        <v>1489.89</v>
      </c>
      <c r="L27" s="13">
        <v>656.68</v>
      </c>
      <c r="M27" s="13">
        <v>673.89</v>
      </c>
      <c r="N27" s="13">
        <v>1627.92</v>
      </c>
      <c r="O27" s="13">
        <v>1611.2</v>
      </c>
      <c r="P27" s="13">
        <v>1455.95</v>
      </c>
      <c r="Q27" s="13">
        <v>1272.1099999999999</v>
      </c>
      <c r="R27" s="13">
        <v>1117.83</v>
      </c>
      <c r="S27" s="13">
        <v>1009.03</v>
      </c>
      <c r="T27" s="13">
        <v>2638.69</v>
      </c>
      <c r="U27" s="13">
        <v>2131.7199999999998</v>
      </c>
      <c r="V27" s="13">
        <v>1203.78</v>
      </c>
      <c r="W27" s="13">
        <v>1351.19</v>
      </c>
      <c r="X27" s="13">
        <v>814.79</v>
      </c>
      <c r="Y27" s="13">
        <v>783.17</v>
      </c>
      <c r="Z27" s="13">
        <v>1527.59</v>
      </c>
      <c r="AA27" s="13">
        <v>1351.44</v>
      </c>
      <c r="AB27" s="13">
        <v>731.65</v>
      </c>
      <c r="AC27" s="13">
        <v>0</v>
      </c>
      <c r="AD27" s="13">
        <v>2080.85</v>
      </c>
      <c r="AE27" s="59">
        <v>0</v>
      </c>
      <c r="AF27" s="112"/>
      <c r="AG27" s="49">
        <v>18371.670000000002</v>
      </c>
      <c r="AH27" s="49">
        <v>14031.580000000002</v>
      </c>
      <c r="AI27" s="49">
        <v>14376.27</v>
      </c>
      <c r="AJ27" s="50">
        <v>-1182.9000000000015</v>
      </c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1:56" ht="27.75" customHeight="1" x14ac:dyDescent="0.3">
      <c r="A28" s="25" t="s">
        <v>28</v>
      </c>
      <c r="B28" s="26"/>
      <c r="C28" s="26"/>
      <c r="D28" s="26"/>
      <c r="E28" s="26"/>
      <c r="F28" s="26"/>
      <c r="G28" s="26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59"/>
      <c r="AF28" s="112"/>
      <c r="AG28" s="49">
        <v>0</v>
      </c>
      <c r="AH28" s="49">
        <v>0</v>
      </c>
      <c r="AI28" s="49">
        <v>0</v>
      </c>
      <c r="AJ28" s="50">
        <v>0</v>
      </c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1:56" ht="42.75" customHeight="1" x14ac:dyDescent="0.3">
      <c r="A29" s="27" t="s">
        <v>29</v>
      </c>
      <c r="B29" s="26">
        <f>H29+J29+L29+N29+P29+R29+T29+V29+X29+Z29+AB29+AD29</f>
        <v>17889.300000000003</v>
      </c>
      <c r="C29" s="26">
        <f>H29+J29+L29+N29+P29+R29+T29+V29+X29+Z29+AB29+AD29</f>
        <v>17889.300000000003</v>
      </c>
      <c r="D29" s="26">
        <v>17889.3</v>
      </c>
      <c r="E29" s="26">
        <f>I29+K29+M29+O29+Q29+S29+U29+W29+Y29+AA29+AC29+AE29</f>
        <v>16912.53</v>
      </c>
      <c r="F29" s="26">
        <f>E29/B29*100</f>
        <v>94.539920511143521</v>
      </c>
      <c r="G29" s="26">
        <f>E29/C29*100</f>
        <v>94.539920511143521</v>
      </c>
      <c r="H29" s="20">
        <v>3105.38</v>
      </c>
      <c r="I29" s="20">
        <v>2702.64</v>
      </c>
      <c r="J29" s="20">
        <v>1410.56</v>
      </c>
      <c r="K29" s="20">
        <v>1489.89</v>
      </c>
      <c r="L29" s="20">
        <v>656.68</v>
      </c>
      <c r="M29" s="20">
        <v>673.89</v>
      </c>
      <c r="N29" s="20">
        <v>1627.92</v>
      </c>
      <c r="O29" s="20">
        <v>1611.2</v>
      </c>
      <c r="P29" s="20">
        <v>1455.95</v>
      </c>
      <c r="Q29" s="20">
        <v>1272.0999999999999</v>
      </c>
      <c r="R29" s="20">
        <v>1117.8399999999999</v>
      </c>
      <c r="S29" s="20">
        <v>1009.04</v>
      </c>
      <c r="T29" s="20">
        <v>2638.69</v>
      </c>
      <c r="U29" s="20">
        <v>2131.7199999999998</v>
      </c>
      <c r="V29" s="20">
        <v>1203.78</v>
      </c>
      <c r="W29" s="20">
        <v>1351.2</v>
      </c>
      <c r="X29" s="20">
        <v>814.8</v>
      </c>
      <c r="Y29" s="20">
        <v>783.17</v>
      </c>
      <c r="Z29" s="20">
        <v>1527.6</v>
      </c>
      <c r="AA29" s="20">
        <v>1351.84</v>
      </c>
      <c r="AB29" s="20">
        <v>731.65</v>
      </c>
      <c r="AC29" s="20">
        <v>1006.02</v>
      </c>
      <c r="AD29" s="20">
        <v>1598.45</v>
      </c>
      <c r="AE29" s="20">
        <v>1529.82</v>
      </c>
      <c r="AF29" s="112"/>
      <c r="AG29" s="49">
        <v>18371.670000000002</v>
      </c>
      <c r="AH29" s="49">
        <v>14031.580000000002</v>
      </c>
      <c r="AI29" s="49">
        <v>14376.27</v>
      </c>
      <c r="AJ29" s="50">
        <v>-1182.9000000000015</v>
      </c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</row>
    <row r="30" spans="1:56" ht="37.5" customHeight="1" x14ac:dyDescent="0.3">
      <c r="A30" s="25" t="s">
        <v>30</v>
      </c>
      <c r="B30" s="26"/>
      <c r="C30" s="26"/>
      <c r="D30" s="26"/>
      <c r="E30" s="26"/>
      <c r="F30" s="26"/>
      <c r="G30" s="26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59"/>
      <c r="AF30" s="112"/>
      <c r="AG30" s="49">
        <v>0</v>
      </c>
      <c r="AH30" s="49">
        <v>0</v>
      </c>
      <c r="AI30" s="49">
        <v>0</v>
      </c>
      <c r="AJ30" s="50">
        <v>0</v>
      </c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1:56" ht="55.5" customHeight="1" x14ac:dyDescent="0.3">
      <c r="A31" s="27" t="s">
        <v>31</v>
      </c>
      <c r="B31" s="26"/>
      <c r="C31" s="26"/>
      <c r="D31" s="26"/>
      <c r="E31" s="26"/>
      <c r="F31" s="26"/>
      <c r="G31" s="26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59"/>
      <c r="AF31" s="112"/>
      <c r="AG31" s="49">
        <v>0</v>
      </c>
      <c r="AH31" s="49">
        <v>0</v>
      </c>
      <c r="AI31" s="49">
        <v>0</v>
      </c>
      <c r="AJ31" s="50">
        <v>0</v>
      </c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</row>
    <row r="32" spans="1:56" ht="83.25" customHeight="1" x14ac:dyDescent="0.3">
      <c r="A32" s="25" t="s">
        <v>32</v>
      </c>
      <c r="B32" s="26"/>
      <c r="C32" s="26"/>
      <c r="D32" s="26"/>
      <c r="E32" s="26"/>
      <c r="F32" s="26"/>
      <c r="G32" s="26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59"/>
      <c r="AF32" s="113"/>
      <c r="AG32" s="49">
        <v>0</v>
      </c>
      <c r="AH32" s="49">
        <v>0</v>
      </c>
      <c r="AI32" s="49">
        <v>0</v>
      </c>
      <c r="AJ32" s="50">
        <v>0</v>
      </c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1:56" ht="141" customHeight="1" x14ac:dyDescent="0.25">
      <c r="A33" s="62" t="s">
        <v>36</v>
      </c>
      <c r="B33" s="24">
        <f>B34</f>
        <v>619.40000000000009</v>
      </c>
      <c r="C33" s="24">
        <f>C34</f>
        <v>619.40000000000009</v>
      </c>
      <c r="D33" s="24">
        <v>389.88</v>
      </c>
      <c r="E33" s="24">
        <v>389.88</v>
      </c>
      <c r="F33" s="24">
        <f>F34</f>
        <v>96.838876331934102</v>
      </c>
      <c r="G33" s="24">
        <f>G34</f>
        <v>96.838876331934102</v>
      </c>
      <c r="H33" s="13">
        <v>0</v>
      </c>
      <c r="I33" s="13">
        <v>0</v>
      </c>
      <c r="J33" s="13">
        <v>0</v>
      </c>
      <c r="K33" s="13">
        <v>0</v>
      </c>
      <c r="L33" s="13">
        <v>108.15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108.15</v>
      </c>
      <c r="S33" s="13">
        <v>0</v>
      </c>
      <c r="T33" s="13">
        <v>173.58</v>
      </c>
      <c r="U33" s="13">
        <v>389.88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42.72</v>
      </c>
      <c r="AE33" s="59">
        <v>0</v>
      </c>
      <c r="AF33" s="109" t="s">
        <v>70</v>
      </c>
      <c r="AG33" s="60">
        <v>432.6</v>
      </c>
      <c r="AH33" s="60">
        <v>389.88</v>
      </c>
      <c r="AI33" s="60">
        <v>389.88</v>
      </c>
      <c r="AJ33" s="61">
        <v>0</v>
      </c>
      <c r="AK33" s="63"/>
      <c r="AL33" s="63"/>
      <c r="AM33" s="63"/>
      <c r="AN33" s="63"/>
      <c r="AO33" s="63"/>
      <c r="AP33" s="63"/>
      <c r="AQ33" s="63"/>
      <c r="AR33" s="63"/>
      <c r="AS33" s="63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</row>
    <row r="34" spans="1:56" ht="18.75" x14ac:dyDescent="0.3">
      <c r="A34" s="23" t="s">
        <v>27</v>
      </c>
      <c r="B34" s="24">
        <f>B36</f>
        <v>619.40000000000009</v>
      </c>
      <c r="C34" s="24">
        <f>C36</f>
        <v>619.40000000000009</v>
      </c>
      <c r="D34" s="24">
        <v>389.88</v>
      </c>
      <c r="E34" s="24">
        <v>389.88</v>
      </c>
      <c r="F34" s="24">
        <f>F36</f>
        <v>96.838876331934102</v>
      </c>
      <c r="G34" s="24">
        <f>G36</f>
        <v>96.838876331934102</v>
      </c>
      <c r="H34" s="13">
        <v>0</v>
      </c>
      <c r="I34" s="13">
        <v>0</v>
      </c>
      <c r="J34" s="13">
        <v>0</v>
      </c>
      <c r="K34" s="13">
        <v>0</v>
      </c>
      <c r="L34" s="13">
        <v>108.15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108.15</v>
      </c>
      <c r="S34" s="13">
        <v>0</v>
      </c>
      <c r="T34" s="13">
        <v>173.58</v>
      </c>
      <c r="U34" s="13">
        <v>389.88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42.72</v>
      </c>
      <c r="AE34" s="59">
        <v>0</v>
      </c>
      <c r="AF34" s="114"/>
      <c r="AG34" s="60">
        <v>432.6</v>
      </c>
      <c r="AH34" s="60">
        <v>389.88</v>
      </c>
      <c r="AI34" s="60">
        <v>389.88</v>
      </c>
      <c r="AJ34" s="61">
        <v>0</v>
      </c>
      <c r="AK34" s="63"/>
      <c r="AL34" s="63"/>
      <c r="AM34" s="63"/>
      <c r="AN34" s="63"/>
      <c r="AO34" s="63"/>
      <c r="AP34" s="63"/>
      <c r="AQ34" s="63"/>
      <c r="AR34" s="63"/>
      <c r="AS34" s="63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1:56" ht="29.25" customHeight="1" x14ac:dyDescent="0.3">
      <c r="A35" s="25" t="s">
        <v>28</v>
      </c>
      <c r="B35" s="26"/>
      <c r="C35" s="26"/>
      <c r="D35" s="26"/>
      <c r="E35" s="26"/>
      <c r="F35" s="26"/>
      <c r="G35" s="26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59"/>
      <c r="AF35" s="114"/>
      <c r="AG35" s="60">
        <v>0</v>
      </c>
      <c r="AH35" s="60">
        <v>0</v>
      </c>
      <c r="AI35" s="60">
        <v>0</v>
      </c>
      <c r="AJ35" s="61">
        <v>0</v>
      </c>
      <c r="AK35" s="63"/>
      <c r="AL35" s="63"/>
      <c r="AM35" s="63"/>
      <c r="AN35" s="63"/>
      <c r="AO35" s="63"/>
      <c r="AP35" s="63"/>
      <c r="AQ35" s="63"/>
      <c r="AR35" s="63"/>
      <c r="AS35" s="63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</row>
    <row r="36" spans="1:56" ht="47.25" customHeight="1" x14ac:dyDescent="0.3">
      <c r="A36" s="27" t="s">
        <v>29</v>
      </c>
      <c r="B36" s="26">
        <f>H36+J36+L36+N36+P36+R36+T36+V36+X36+Z36+AB36+AD36</f>
        <v>619.40000000000009</v>
      </c>
      <c r="C36" s="26">
        <f>H36+J36+L36+N36+P36+R36+T36+V36+X36+Z36+AB36+AD36</f>
        <v>619.40000000000009</v>
      </c>
      <c r="D36" s="26">
        <v>599.82000000000005</v>
      </c>
      <c r="E36" s="26">
        <f>I36+K36+M36+O36+Q36+S36+U36+W36+Y36+AA36+AC36+AE36</f>
        <v>599.81999999999994</v>
      </c>
      <c r="F36" s="26">
        <f>E36/B36*100</f>
        <v>96.838876331934102</v>
      </c>
      <c r="G36" s="26">
        <f>E36/C36*100</f>
        <v>96.838876331934102</v>
      </c>
      <c r="H36" s="20">
        <v>0</v>
      </c>
      <c r="I36" s="20">
        <v>0</v>
      </c>
      <c r="J36" s="20">
        <v>0</v>
      </c>
      <c r="K36" s="20">
        <v>0</v>
      </c>
      <c r="L36" s="20">
        <v>108.15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108.15</v>
      </c>
      <c r="S36" s="20">
        <v>0</v>
      </c>
      <c r="T36" s="20">
        <v>173.58</v>
      </c>
      <c r="U36" s="20">
        <v>389.88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186.8</v>
      </c>
      <c r="AC36" s="20">
        <v>0</v>
      </c>
      <c r="AD36" s="20">
        <v>42.72</v>
      </c>
      <c r="AE36" s="59">
        <v>209.94</v>
      </c>
      <c r="AF36" s="114"/>
      <c r="AG36" s="60">
        <v>432.6</v>
      </c>
      <c r="AH36" s="60">
        <v>389.88</v>
      </c>
      <c r="AI36" s="60">
        <v>389.88</v>
      </c>
      <c r="AJ36" s="61">
        <v>0</v>
      </c>
      <c r="AK36" s="63"/>
      <c r="AL36" s="63"/>
      <c r="AM36" s="63"/>
      <c r="AN36" s="63"/>
      <c r="AO36" s="63"/>
      <c r="AP36" s="63"/>
      <c r="AQ36" s="63"/>
      <c r="AR36" s="63"/>
      <c r="AS36" s="63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56" ht="28.5" customHeight="1" x14ac:dyDescent="0.3">
      <c r="A37" s="25" t="s">
        <v>30</v>
      </c>
      <c r="B37" s="26"/>
      <c r="C37" s="26"/>
      <c r="D37" s="26"/>
      <c r="E37" s="26"/>
      <c r="F37" s="26"/>
      <c r="G37" s="2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59"/>
      <c r="AF37" s="114"/>
      <c r="AG37" s="60">
        <v>0</v>
      </c>
      <c r="AH37" s="60">
        <v>0</v>
      </c>
      <c r="AI37" s="60">
        <v>0</v>
      </c>
      <c r="AJ37" s="61">
        <v>0</v>
      </c>
      <c r="AK37" s="63"/>
      <c r="AL37" s="63"/>
      <c r="AM37" s="63"/>
      <c r="AN37" s="63"/>
      <c r="AO37" s="63"/>
      <c r="AP37" s="63"/>
      <c r="AQ37" s="63"/>
      <c r="AR37" s="63"/>
      <c r="AS37" s="63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</row>
    <row r="38" spans="1:56" ht="46.5" customHeight="1" x14ac:dyDescent="0.3">
      <c r="A38" s="27" t="s">
        <v>31</v>
      </c>
      <c r="B38" s="26"/>
      <c r="C38" s="26"/>
      <c r="D38" s="26"/>
      <c r="E38" s="26"/>
      <c r="F38" s="26"/>
      <c r="G38" s="26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59"/>
      <c r="AF38" s="114"/>
      <c r="AG38" s="60">
        <v>0</v>
      </c>
      <c r="AH38" s="60">
        <v>0</v>
      </c>
      <c r="AI38" s="60">
        <v>0</v>
      </c>
      <c r="AJ38" s="61">
        <v>0</v>
      </c>
      <c r="AK38" s="63"/>
      <c r="AL38" s="63"/>
      <c r="AM38" s="63"/>
      <c r="AN38" s="63"/>
      <c r="AO38" s="63"/>
      <c r="AP38" s="63"/>
      <c r="AQ38" s="63"/>
      <c r="AR38" s="63"/>
      <c r="AS38" s="63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1:56" ht="57.75" customHeight="1" x14ac:dyDescent="0.3">
      <c r="A39" s="25" t="s">
        <v>32</v>
      </c>
      <c r="B39" s="26"/>
      <c r="C39" s="26"/>
      <c r="D39" s="26"/>
      <c r="E39" s="26"/>
      <c r="F39" s="26"/>
      <c r="G39" s="26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59"/>
      <c r="AF39" s="115"/>
      <c r="AG39" s="60">
        <v>0</v>
      </c>
      <c r="AH39" s="60">
        <v>0</v>
      </c>
      <c r="AI39" s="60">
        <v>0</v>
      </c>
      <c r="AJ39" s="61">
        <v>0</v>
      </c>
      <c r="AK39" s="63"/>
      <c r="AL39" s="63"/>
      <c r="AM39" s="63"/>
      <c r="AN39" s="63"/>
      <c r="AO39" s="63"/>
      <c r="AP39" s="63"/>
      <c r="AQ39" s="63"/>
      <c r="AR39" s="63"/>
      <c r="AS39" s="63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</row>
    <row r="40" spans="1:56" ht="274.5" customHeight="1" x14ac:dyDescent="0.3">
      <c r="A40" s="33" t="s">
        <v>37</v>
      </c>
      <c r="B40" s="24"/>
      <c r="C40" s="24"/>
      <c r="D40" s="24"/>
      <c r="E40" s="24"/>
      <c r="F40" s="24"/>
      <c r="G40" s="24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59"/>
      <c r="AF40" s="70"/>
      <c r="AG40" s="49">
        <v>0</v>
      </c>
      <c r="AH40" s="49">
        <v>0</v>
      </c>
      <c r="AI40" s="49">
        <v>0</v>
      </c>
      <c r="AJ40" s="50">
        <v>0</v>
      </c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1:56" ht="111" customHeight="1" x14ac:dyDescent="0.25">
      <c r="A41" s="57" t="s">
        <v>38</v>
      </c>
      <c r="B41" s="24">
        <v>2660</v>
      </c>
      <c r="C41" s="24">
        <v>2660</v>
      </c>
      <c r="D41" s="24">
        <v>910</v>
      </c>
      <c r="E41" s="24">
        <v>910</v>
      </c>
      <c r="F41" s="24">
        <v>34.210526315789473</v>
      </c>
      <c r="G41" s="24">
        <v>34.210526315789473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880</v>
      </c>
      <c r="U41" s="13">
        <v>0</v>
      </c>
      <c r="V41" s="13">
        <v>880</v>
      </c>
      <c r="W41" s="13">
        <v>420</v>
      </c>
      <c r="X41" s="13">
        <v>900</v>
      </c>
      <c r="Y41" s="13">
        <v>490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59">
        <v>0</v>
      </c>
      <c r="AF41" s="109" t="s">
        <v>71</v>
      </c>
      <c r="AG41" s="49">
        <v>2660</v>
      </c>
      <c r="AH41" s="49">
        <v>2660</v>
      </c>
      <c r="AI41" s="49">
        <v>910</v>
      </c>
      <c r="AJ41" s="50">
        <v>-1750</v>
      </c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</row>
    <row r="42" spans="1:56" ht="18.75" x14ac:dyDescent="0.3">
      <c r="A42" s="23" t="s">
        <v>27</v>
      </c>
      <c r="B42" s="24">
        <v>2660</v>
      </c>
      <c r="C42" s="24">
        <v>2660</v>
      </c>
      <c r="D42" s="24">
        <v>910</v>
      </c>
      <c r="E42" s="24">
        <v>910</v>
      </c>
      <c r="F42" s="24">
        <v>34.210526315789473</v>
      </c>
      <c r="G42" s="24">
        <v>34.210526315789473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880</v>
      </c>
      <c r="U42" s="13">
        <v>0</v>
      </c>
      <c r="V42" s="13">
        <v>880</v>
      </c>
      <c r="W42" s="13">
        <v>420</v>
      </c>
      <c r="X42" s="13">
        <v>900</v>
      </c>
      <c r="Y42" s="13">
        <v>490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59">
        <v>0</v>
      </c>
      <c r="AF42" s="116"/>
      <c r="AG42" s="49">
        <v>2660</v>
      </c>
      <c r="AH42" s="49">
        <v>2660</v>
      </c>
      <c r="AI42" s="49">
        <v>910</v>
      </c>
      <c r="AJ42" s="50">
        <v>-1750</v>
      </c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1:56" s="53" customFormat="1" ht="27.75" customHeight="1" x14ac:dyDescent="0.3">
      <c r="A43" s="25" t="s">
        <v>28</v>
      </c>
      <c r="B43" s="26"/>
      <c r="C43" s="26"/>
      <c r="D43" s="26"/>
      <c r="E43" s="26"/>
      <c r="F43" s="26"/>
      <c r="G43" s="26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59"/>
      <c r="AF43" s="116"/>
      <c r="AG43" s="49">
        <v>0</v>
      </c>
      <c r="AH43" s="49">
        <v>0</v>
      </c>
      <c r="AI43" s="49">
        <v>0</v>
      </c>
      <c r="AJ43" s="50">
        <v>0</v>
      </c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1:56" s="53" customFormat="1" ht="47.25" customHeight="1" x14ac:dyDescent="0.3">
      <c r="A44" s="27" t="s">
        <v>29</v>
      </c>
      <c r="B44" s="26">
        <f>H44+J44+L44+N44+P44+R44+T44+V44+X44+Z44+AB44+AD44</f>
        <v>910</v>
      </c>
      <c r="C44" s="26">
        <f>H44+J44+L44+N44+P44+R44+T44+V44+X44+Z44+AB44</f>
        <v>910</v>
      </c>
      <c r="D44" s="26">
        <v>910</v>
      </c>
      <c r="E44" s="26">
        <v>910</v>
      </c>
      <c r="F44" s="26">
        <f>E44/B44*100</f>
        <v>100</v>
      </c>
      <c r="G44" s="26">
        <f>E44/C44*100</f>
        <v>100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880</v>
      </c>
      <c r="U44" s="20">
        <v>0</v>
      </c>
      <c r="V44" s="20">
        <v>30</v>
      </c>
      <c r="W44" s="20">
        <v>420</v>
      </c>
      <c r="X44" s="20">
        <v>0</v>
      </c>
      <c r="Y44" s="20">
        <v>490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59"/>
      <c r="AF44" s="116"/>
      <c r="AG44" s="49">
        <v>2660</v>
      </c>
      <c r="AH44" s="49">
        <v>2660</v>
      </c>
      <c r="AI44" s="49">
        <v>910</v>
      </c>
      <c r="AJ44" s="50">
        <v>-1750</v>
      </c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1:56" ht="30" customHeight="1" x14ac:dyDescent="0.3">
      <c r="A45" s="25" t="s">
        <v>30</v>
      </c>
      <c r="B45" s="26"/>
      <c r="C45" s="26"/>
      <c r="D45" s="26"/>
      <c r="E45" s="26"/>
      <c r="F45" s="26"/>
      <c r="G45" s="26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59"/>
      <c r="AF45" s="116"/>
      <c r="AG45" s="49">
        <v>0</v>
      </c>
      <c r="AH45" s="49">
        <v>0</v>
      </c>
      <c r="AI45" s="49">
        <v>0</v>
      </c>
      <c r="AJ45" s="50">
        <v>0</v>
      </c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</row>
    <row r="46" spans="1:56" ht="63" customHeight="1" x14ac:dyDescent="0.3">
      <c r="A46" s="27" t="s">
        <v>31</v>
      </c>
      <c r="B46" s="26"/>
      <c r="C46" s="26"/>
      <c r="D46" s="26"/>
      <c r="E46" s="26"/>
      <c r="F46" s="26"/>
      <c r="G46" s="26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59"/>
      <c r="AF46" s="116"/>
      <c r="AG46" s="49">
        <v>0</v>
      </c>
      <c r="AH46" s="49">
        <v>0</v>
      </c>
      <c r="AI46" s="49">
        <v>0</v>
      </c>
      <c r="AJ46" s="50">
        <v>0</v>
      </c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</row>
    <row r="47" spans="1:56" ht="62.25" customHeight="1" x14ac:dyDescent="0.3">
      <c r="A47" s="25" t="s">
        <v>32</v>
      </c>
      <c r="B47" s="26"/>
      <c r="C47" s="26"/>
      <c r="D47" s="26"/>
      <c r="E47" s="26"/>
      <c r="F47" s="26"/>
      <c r="G47" s="26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59"/>
      <c r="AF47" s="117"/>
      <c r="AG47" s="49">
        <v>0</v>
      </c>
      <c r="AH47" s="49">
        <v>0</v>
      </c>
      <c r="AI47" s="49">
        <v>0</v>
      </c>
      <c r="AJ47" s="50">
        <v>0</v>
      </c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</row>
    <row r="48" spans="1:56" ht="211.5" customHeight="1" x14ac:dyDescent="0.3">
      <c r="A48" s="33" t="s">
        <v>39</v>
      </c>
      <c r="B48" s="24"/>
      <c r="C48" s="24"/>
      <c r="D48" s="24"/>
      <c r="E48" s="24"/>
      <c r="F48" s="24"/>
      <c r="G48" s="24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59"/>
      <c r="AF48" s="70"/>
      <c r="AG48" s="49">
        <v>0</v>
      </c>
      <c r="AH48" s="49">
        <v>0</v>
      </c>
      <c r="AI48" s="49">
        <v>0</v>
      </c>
      <c r="AJ48" s="50">
        <v>0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1:56" ht="208.5" customHeight="1" x14ac:dyDescent="0.25">
      <c r="A49" s="57" t="s">
        <v>40</v>
      </c>
      <c r="B49" s="24">
        <f>B50</f>
        <v>7775.8200000000006</v>
      </c>
      <c r="C49" s="24">
        <f t="shared" ref="B49:G49" si="8">C50</f>
        <v>7775.8200000000006</v>
      </c>
      <c r="D49" s="24">
        <f t="shared" si="8"/>
        <v>7735.9</v>
      </c>
      <c r="E49" s="24">
        <f t="shared" si="8"/>
        <v>7497.5499999999993</v>
      </c>
      <c r="F49" s="24">
        <f t="shared" si="8"/>
        <v>96.42134205781511</v>
      </c>
      <c r="G49" s="24">
        <f t="shared" si="8"/>
        <v>96.42134205781511</v>
      </c>
      <c r="H49" s="13">
        <v>1373.89</v>
      </c>
      <c r="I49" s="13">
        <v>1210.76</v>
      </c>
      <c r="J49" s="13">
        <v>626.63</v>
      </c>
      <c r="K49" s="13">
        <v>636.87</v>
      </c>
      <c r="L49" s="13">
        <v>299.08999999999997</v>
      </c>
      <c r="M49" s="13">
        <v>318.64999999999998</v>
      </c>
      <c r="N49" s="13">
        <v>926.85</v>
      </c>
      <c r="O49" s="13">
        <v>855.42</v>
      </c>
      <c r="P49" s="13">
        <v>787.59</v>
      </c>
      <c r="Q49" s="13">
        <v>741.47</v>
      </c>
      <c r="R49" s="13">
        <v>618.64</v>
      </c>
      <c r="S49" s="13">
        <v>328.17</v>
      </c>
      <c r="T49" s="13">
        <v>1140.99</v>
      </c>
      <c r="U49" s="13">
        <v>1114.5999999999999</v>
      </c>
      <c r="V49" s="13">
        <v>348.57</v>
      </c>
      <c r="W49" s="13">
        <v>387.69</v>
      </c>
      <c r="X49" s="13">
        <v>332.3</v>
      </c>
      <c r="Y49" s="13">
        <v>208.15</v>
      </c>
      <c r="Z49" s="13">
        <v>489.23</v>
      </c>
      <c r="AA49" s="13">
        <v>593.91</v>
      </c>
      <c r="AB49" s="13">
        <v>274.3</v>
      </c>
      <c r="AC49" s="13">
        <f>AC50</f>
        <v>512.30999999999995</v>
      </c>
      <c r="AD49" s="13">
        <v>557.74</v>
      </c>
      <c r="AE49" s="59">
        <v>0</v>
      </c>
      <c r="AF49" s="121" t="s">
        <v>74</v>
      </c>
      <c r="AG49" s="60">
        <v>7775.8200000000006</v>
      </c>
      <c r="AH49" s="49">
        <v>6454.55</v>
      </c>
      <c r="AI49" s="49">
        <v>6395.69</v>
      </c>
      <c r="AJ49" s="50">
        <v>-548.09000000000106</v>
      </c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</row>
    <row r="50" spans="1:56" ht="18.75" x14ac:dyDescent="0.3">
      <c r="A50" s="23" t="s">
        <v>27</v>
      </c>
      <c r="B50" s="24">
        <f>B52</f>
        <v>7775.8200000000006</v>
      </c>
      <c r="C50" s="24">
        <f t="shared" ref="B50:G50" si="9">C52</f>
        <v>7775.8200000000006</v>
      </c>
      <c r="D50" s="24">
        <f t="shared" si="9"/>
        <v>7735.9</v>
      </c>
      <c r="E50" s="24">
        <f t="shared" si="9"/>
        <v>7497.5499999999993</v>
      </c>
      <c r="F50" s="24">
        <f t="shared" si="9"/>
        <v>96.42134205781511</v>
      </c>
      <c r="G50" s="24">
        <f t="shared" si="9"/>
        <v>96.42134205781511</v>
      </c>
      <c r="H50" s="13">
        <v>1373.89</v>
      </c>
      <c r="I50" s="13">
        <v>1210.76</v>
      </c>
      <c r="J50" s="13">
        <v>626.63</v>
      </c>
      <c r="K50" s="13">
        <v>636.87</v>
      </c>
      <c r="L50" s="13">
        <v>299.08999999999997</v>
      </c>
      <c r="M50" s="13">
        <v>318.64999999999998</v>
      </c>
      <c r="N50" s="13">
        <v>926.85</v>
      </c>
      <c r="O50" s="13">
        <v>855.42</v>
      </c>
      <c r="P50" s="13">
        <v>787.59</v>
      </c>
      <c r="Q50" s="13">
        <v>741.47</v>
      </c>
      <c r="R50" s="13">
        <v>618.64</v>
      </c>
      <c r="S50" s="13">
        <v>328.17</v>
      </c>
      <c r="T50" s="13">
        <v>1140.99</v>
      </c>
      <c r="U50" s="13">
        <v>1114.5999999999999</v>
      </c>
      <c r="V50" s="13">
        <v>348.57</v>
      </c>
      <c r="W50" s="13">
        <v>387.69</v>
      </c>
      <c r="X50" s="13">
        <v>332.3</v>
      </c>
      <c r="Y50" s="13">
        <v>208.15</v>
      </c>
      <c r="Z50" s="13">
        <v>489.23</v>
      </c>
      <c r="AA50" s="13">
        <v>593.91</v>
      </c>
      <c r="AB50" s="13">
        <v>274.3</v>
      </c>
      <c r="AC50" s="13">
        <f>AC52</f>
        <v>512.30999999999995</v>
      </c>
      <c r="AD50" s="13">
        <v>557.74</v>
      </c>
      <c r="AE50" s="59">
        <v>0</v>
      </c>
      <c r="AF50" s="112"/>
      <c r="AG50" s="60">
        <v>7775.8200000000006</v>
      </c>
      <c r="AH50" s="49">
        <v>6454.55</v>
      </c>
      <c r="AI50" s="49">
        <v>6395.69</v>
      </c>
      <c r="AJ50" s="50">
        <v>-548.09000000000106</v>
      </c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</row>
    <row r="51" spans="1:56" s="53" customFormat="1" ht="26.25" customHeight="1" x14ac:dyDescent="0.3">
      <c r="A51" s="25" t="s">
        <v>28</v>
      </c>
      <c r="B51" s="26"/>
      <c r="C51" s="26"/>
      <c r="D51" s="26"/>
      <c r="E51" s="26"/>
      <c r="F51" s="26"/>
      <c r="G51" s="26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59"/>
      <c r="AF51" s="112"/>
      <c r="AG51" s="60">
        <v>0</v>
      </c>
      <c r="AH51" s="49">
        <v>0</v>
      </c>
      <c r="AI51" s="49">
        <v>0</v>
      </c>
      <c r="AJ51" s="50">
        <v>0</v>
      </c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</row>
    <row r="52" spans="1:56" s="53" customFormat="1" ht="38.25" customHeight="1" x14ac:dyDescent="0.3">
      <c r="A52" s="27" t="s">
        <v>29</v>
      </c>
      <c r="B52" s="26">
        <f>H52+J52+L52+N52+P52+R52+T52+V52+X52+Z52+AB52+AD52</f>
        <v>7775.8200000000006</v>
      </c>
      <c r="C52" s="26">
        <f>H52+J52+L52+N52+P52+R52+T52+V52+X52+Z52+AB52+AD52</f>
        <v>7775.8200000000006</v>
      </c>
      <c r="D52" s="26">
        <v>7735.9</v>
      </c>
      <c r="E52" s="26">
        <f>I52+K52+M52+O52+Q52+S52+U52+W52+Y52+AA52+AC52+AE52</f>
        <v>7497.5499999999993</v>
      </c>
      <c r="F52" s="26">
        <f>E52/B52*100</f>
        <v>96.42134205781511</v>
      </c>
      <c r="G52" s="26">
        <f>E52/C52*100</f>
        <v>96.42134205781511</v>
      </c>
      <c r="H52" s="20">
        <v>1373.89</v>
      </c>
      <c r="I52" s="20">
        <v>1210.75</v>
      </c>
      <c r="J52" s="20">
        <v>626.63</v>
      </c>
      <c r="K52" s="20">
        <v>636.87</v>
      </c>
      <c r="L52" s="20">
        <v>299.08999999999997</v>
      </c>
      <c r="M52" s="20">
        <v>318.64</v>
      </c>
      <c r="N52" s="20">
        <v>926.85</v>
      </c>
      <c r="O52" s="20">
        <v>855.43</v>
      </c>
      <c r="P52" s="20">
        <v>787.59</v>
      </c>
      <c r="Q52" s="20">
        <v>741.47</v>
      </c>
      <c r="R52" s="20">
        <v>618.64</v>
      </c>
      <c r="S52" s="20">
        <v>328.18</v>
      </c>
      <c r="T52" s="20">
        <v>1140.99</v>
      </c>
      <c r="U52" s="20">
        <v>1114.5999999999999</v>
      </c>
      <c r="V52" s="20">
        <v>348.57</v>
      </c>
      <c r="W52" s="20">
        <v>387.69</v>
      </c>
      <c r="X52" s="20">
        <v>332.3</v>
      </c>
      <c r="Y52" s="20">
        <v>208.14</v>
      </c>
      <c r="Z52" s="20">
        <v>489.23</v>
      </c>
      <c r="AA52" s="20">
        <v>593.91</v>
      </c>
      <c r="AB52" s="20">
        <v>274.3</v>
      </c>
      <c r="AC52" s="20">
        <v>512.30999999999995</v>
      </c>
      <c r="AD52" s="20">
        <v>557.74</v>
      </c>
      <c r="AE52" s="59">
        <v>589.55999999999995</v>
      </c>
      <c r="AF52" s="112"/>
      <c r="AG52" s="60">
        <v>7775.8200000000006</v>
      </c>
      <c r="AH52" s="49">
        <v>6454.55</v>
      </c>
      <c r="AI52" s="49">
        <v>6395.69</v>
      </c>
      <c r="AJ52" s="50">
        <v>-548.09000000000106</v>
      </c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</row>
    <row r="53" spans="1:56" ht="31.5" customHeight="1" x14ac:dyDescent="0.3">
      <c r="A53" s="25" t="s">
        <v>30</v>
      </c>
      <c r="B53" s="26"/>
      <c r="C53" s="26"/>
      <c r="D53" s="26"/>
      <c r="E53" s="26"/>
      <c r="F53" s="26"/>
      <c r="G53" s="26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59"/>
      <c r="AF53" s="112"/>
      <c r="AG53" s="60">
        <v>0</v>
      </c>
      <c r="AH53" s="49">
        <v>0</v>
      </c>
      <c r="AI53" s="49">
        <v>0</v>
      </c>
      <c r="AJ53" s="50">
        <v>0</v>
      </c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</row>
    <row r="54" spans="1:56" ht="61.5" customHeight="1" x14ac:dyDescent="0.3">
      <c r="A54" s="27" t="s">
        <v>31</v>
      </c>
      <c r="B54" s="26"/>
      <c r="C54" s="26"/>
      <c r="D54" s="26"/>
      <c r="E54" s="26"/>
      <c r="F54" s="26"/>
      <c r="G54" s="26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59"/>
      <c r="AF54" s="112"/>
      <c r="AG54" s="60">
        <v>0</v>
      </c>
      <c r="AH54" s="49">
        <v>0</v>
      </c>
      <c r="AI54" s="49">
        <v>0</v>
      </c>
      <c r="AJ54" s="50">
        <v>0</v>
      </c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1:56" ht="21.75" customHeight="1" x14ac:dyDescent="0.3">
      <c r="A55" s="25" t="s">
        <v>32</v>
      </c>
      <c r="B55" s="26"/>
      <c r="C55" s="26"/>
      <c r="D55" s="26"/>
      <c r="E55" s="26"/>
      <c r="F55" s="26"/>
      <c r="G55" s="26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59"/>
      <c r="AF55" s="113"/>
      <c r="AG55" s="60">
        <v>0</v>
      </c>
      <c r="AH55" s="49">
        <v>0</v>
      </c>
      <c r="AI55" s="49">
        <v>0</v>
      </c>
      <c r="AJ55" s="50">
        <v>0</v>
      </c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1:56" ht="264" customHeight="1" x14ac:dyDescent="0.3">
      <c r="A56" s="33" t="s">
        <v>37</v>
      </c>
      <c r="B56" s="24"/>
      <c r="C56" s="24"/>
      <c r="D56" s="24"/>
      <c r="E56" s="24"/>
      <c r="F56" s="24"/>
      <c r="G56" s="24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59"/>
      <c r="AF56" s="70"/>
      <c r="AG56" s="49">
        <v>0</v>
      </c>
      <c r="AH56" s="49">
        <v>0</v>
      </c>
      <c r="AI56" s="49">
        <v>0</v>
      </c>
      <c r="AJ56" s="50">
        <v>0</v>
      </c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1:56" ht="120" customHeight="1" x14ac:dyDescent="0.3">
      <c r="A57" s="57" t="s">
        <v>41</v>
      </c>
      <c r="B57" s="24">
        <f>B58</f>
        <v>30885.980000000003</v>
      </c>
      <c r="C57" s="24">
        <f>C58</f>
        <v>30885.980000000003</v>
      </c>
      <c r="D57" s="24">
        <f>D58</f>
        <v>30384.77</v>
      </c>
      <c r="E57" s="24">
        <f>E58</f>
        <v>27741.5</v>
      </c>
      <c r="F57" s="24">
        <f>E57/B57*100</f>
        <v>89.8190700117011</v>
      </c>
      <c r="G57" s="24">
        <f>G58</f>
        <v>89.8190700117011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f>N58</f>
        <v>2220.62</v>
      </c>
      <c r="O57" s="13">
        <f>O58</f>
        <v>2220.62</v>
      </c>
      <c r="P57" s="13">
        <f>P58</f>
        <v>18708.099999999999</v>
      </c>
      <c r="Q57" s="13">
        <f>Q58</f>
        <v>4384.3999999999996</v>
      </c>
      <c r="R57" s="13">
        <v>0</v>
      </c>
      <c r="S57" s="13">
        <f>S58</f>
        <v>14323.730000000001</v>
      </c>
      <c r="T57" s="13">
        <v>1803.3100000000002</v>
      </c>
      <c r="U57" s="13">
        <f t="shared" ref="U57:AD57" si="10">U58</f>
        <v>2192.1999999999998</v>
      </c>
      <c r="V57" s="13">
        <f t="shared" si="10"/>
        <v>2192.3000000000002</v>
      </c>
      <c r="W57" s="13">
        <f t="shared" si="10"/>
        <v>9.43</v>
      </c>
      <c r="X57" s="13">
        <f t="shared" si="10"/>
        <v>0</v>
      </c>
      <c r="Y57" s="13">
        <f t="shared" si="10"/>
        <v>2081.44</v>
      </c>
      <c r="Z57" s="13">
        <f t="shared" si="10"/>
        <v>2529.8199999999997</v>
      </c>
      <c r="AA57" s="13">
        <f t="shared" si="10"/>
        <v>2498.77</v>
      </c>
      <c r="AB57" s="13">
        <f t="shared" si="10"/>
        <v>0</v>
      </c>
      <c r="AC57" s="13">
        <f t="shared" si="10"/>
        <v>11.85</v>
      </c>
      <c r="AD57" s="13">
        <f t="shared" si="10"/>
        <v>3014.42</v>
      </c>
      <c r="AE57" s="59">
        <v>0</v>
      </c>
      <c r="AF57" s="70"/>
      <c r="AG57" s="49">
        <v>31324.829999999998</v>
      </c>
      <c r="AH57" s="49">
        <v>24506.93</v>
      </c>
      <c r="AI57" s="49">
        <v>26161.8</v>
      </c>
      <c r="AJ57" s="50">
        <v>-39.910000000003492</v>
      </c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</row>
    <row r="58" spans="1:56" ht="18.75" x14ac:dyDescent="0.3">
      <c r="A58" s="23" t="s">
        <v>27</v>
      </c>
      <c r="B58" s="24">
        <f>B59+B60+B61+B62+B63</f>
        <v>30885.980000000003</v>
      </c>
      <c r="C58" s="24">
        <f>C59+C60+C61+C62+C63</f>
        <v>30885.980000000003</v>
      </c>
      <c r="D58" s="24">
        <f>D59+D60+D61+D62+D63</f>
        <v>30384.77</v>
      </c>
      <c r="E58" s="24">
        <f>E59+E60+E61+E62+E63</f>
        <v>27741.5</v>
      </c>
      <c r="F58" s="24">
        <f>E58/B58*100</f>
        <v>89.8190700117011</v>
      </c>
      <c r="G58" s="24">
        <f>E58/C58*100</f>
        <v>89.8190700117011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f t="shared" ref="N58:W58" si="11">N59+N60+N61+N62+N63</f>
        <v>2220.62</v>
      </c>
      <c r="O58" s="13">
        <f t="shared" si="11"/>
        <v>2220.62</v>
      </c>
      <c r="P58" s="13">
        <f t="shared" si="11"/>
        <v>18708.099999999999</v>
      </c>
      <c r="Q58" s="13">
        <f t="shared" si="11"/>
        <v>4384.3999999999996</v>
      </c>
      <c r="R58" s="13">
        <f t="shared" si="11"/>
        <v>0</v>
      </c>
      <c r="S58" s="13">
        <f t="shared" si="11"/>
        <v>14323.730000000001</v>
      </c>
      <c r="T58" s="13">
        <f t="shared" si="11"/>
        <v>2220.7200000000003</v>
      </c>
      <c r="U58" s="13">
        <f t="shared" si="11"/>
        <v>2192.1999999999998</v>
      </c>
      <c r="V58" s="13">
        <f t="shared" si="11"/>
        <v>2192.3000000000002</v>
      </c>
      <c r="W58" s="13">
        <f t="shared" si="11"/>
        <v>9.43</v>
      </c>
      <c r="X58" s="13">
        <v>0</v>
      </c>
      <c r="Y58" s="13">
        <f t="shared" ref="Y58:AD58" si="12">Y59+Y60+Y61+Y62+Y63</f>
        <v>2081.44</v>
      </c>
      <c r="Z58" s="13">
        <f t="shared" si="12"/>
        <v>2529.8199999999997</v>
      </c>
      <c r="AA58" s="13">
        <f t="shared" si="12"/>
        <v>2498.77</v>
      </c>
      <c r="AB58" s="13">
        <f t="shared" si="12"/>
        <v>0</v>
      </c>
      <c r="AC58" s="13">
        <f t="shared" si="12"/>
        <v>11.85</v>
      </c>
      <c r="AD58" s="13">
        <f t="shared" si="12"/>
        <v>3014.42</v>
      </c>
      <c r="AE58" s="59">
        <v>0</v>
      </c>
      <c r="AF58" s="70"/>
      <c r="AG58" s="49">
        <v>31324.829999999998</v>
      </c>
      <c r="AH58" s="49">
        <v>24506.93</v>
      </c>
      <c r="AI58" s="49">
        <v>26161.8</v>
      </c>
      <c r="AJ58" s="50">
        <v>-39.910000000003492</v>
      </c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56" s="53" customFormat="1" ht="26.25" customHeight="1" x14ac:dyDescent="0.3">
      <c r="A59" s="25" t="s">
        <v>28</v>
      </c>
      <c r="B59" s="26">
        <f t="shared" ref="B59:E61" si="13">B66+B73</f>
        <v>745.4</v>
      </c>
      <c r="C59" s="26">
        <f t="shared" si="13"/>
        <v>745.4</v>
      </c>
      <c r="D59" s="26">
        <f t="shared" si="13"/>
        <v>745.45</v>
      </c>
      <c r="E59" s="26">
        <f t="shared" si="13"/>
        <v>745.4</v>
      </c>
      <c r="F59" s="26">
        <v>100</v>
      </c>
      <c r="G59" s="26">
        <f>E59/B59*100</f>
        <v>100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f t="shared" ref="N59:AD59" si="14">N66+N73</f>
        <v>0</v>
      </c>
      <c r="O59" s="20">
        <f t="shared" si="14"/>
        <v>0</v>
      </c>
      <c r="P59" s="20">
        <f t="shared" si="14"/>
        <v>0</v>
      </c>
      <c r="Q59" s="20">
        <f t="shared" si="14"/>
        <v>0</v>
      </c>
      <c r="R59" s="20">
        <f t="shared" si="14"/>
        <v>0</v>
      </c>
      <c r="S59" s="20">
        <f t="shared" si="14"/>
        <v>0</v>
      </c>
      <c r="T59" s="20">
        <f t="shared" si="14"/>
        <v>0</v>
      </c>
      <c r="U59" s="20">
        <f t="shared" si="14"/>
        <v>0</v>
      </c>
      <c r="V59" s="20">
        <f t="shared" si="14"/>
        <v>0</v>
      </c>
      <c r="W59" s="20">
        <f t="shared" si="14"/>
        <v>0</v>
      </c>
      <c r="X59" s="20">
        <f t="shared" si="14"/>
        <v>0</v>
      </c>
      <c r="Y59" s="20">
        <f t="shared" si="14"/>
        <v>0</v>
      </c>
      <c r="Z59" s="20">
        <f t="shared" si="14"/>
        <v>745.4</v>
      </c>
      <c r="AA59" s="20">
        <f t="shared" si="14"/>
        <v>745.4</v>
      </c>
      <c r="AB59" s="20">
        <f t="shared" si="14"/>
        <v>0</v>
      </c>
      <c r="AC59" s="20">
        <f t="shared" si="14"/>
        <v>0</v>
      </c>
      <c r="AD59" s="20">
        <f t="shared" si="14"/>
        <v>0</v>
      </c>
      <c r="AE59" s="59">
        <v>0</v>
      </c>
      <c r="AF59" s="70"/>
      <c r="AG59" s="49">
        <v>745.45</v>
      </c>
      <c r="AH59" s="49">
        <v>0</v>
      </c>
      <c r="AI59" s="49">
        <v>745.45</v>
      </c>
      <c r="AJ59" s="50">
        <v>0.45000000000004547</v>
      </c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</row>
    <row r="60" spans="1:56" s="53" customFormat="1" ht="45.75" customHeight="1" x14ac:dyDescent="0.3">
      <c r="A60" s="27" t="s">
        <v>29</v>
      </c>
      <c r="B60" s="26">
        <f t="shared" si="13"/>
        <v>26717.89</v>
      </c>
      <c r="C60" s="26">
        <f t="shared" si="13"/>
        <v>26717.89</v>
      </c>
      <c r="D60" s="26">
        <f t="shared" si="13"/>
        <v>26717.89</v>
      </c>
      <c r="E60" s="26">
        <f t="shared" si="13"/>
        <v>24195.379999999997</v>
      </c>
      <c r="F60" s="26">
        <f>E60/B60*100</f>
        <v>90.558723012932532</v>
      </c>
      <c r="G60" s="26">
        <f>E60/C60*100</f>
        <v>90.558723012932532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f t="shared" ref="N60:AD60" si="15">N67+N74</f>
        <v>1803.29</v>
      </c>
      <c r="O60" s="20">
        <f t="shared" si="15"/>
        <v>1803.29</v>
      </c>
      <c r="P60" s="20">
        <f t="shared" si="15"/>
        <v>17038.8</v>
      </c>
      <c r="Q60" s="20">
        <f t="shared" si="15"/>
        <v>3549.74</v>
      </c>
      <c r="R60" s="20">
        <f t="shared" si="15"/>
        <v>0</v>
      </c>
      <c r="S60" s="20">
        <f t="shared" si="15"/>
        <v>13489.03</v>
      </c>
      <c r="T60" s="20">
        <f t="shared" si="15"/>
        <v>1803.3200000000002</v>
      </c>
      <c r="U60" s="20">
        <f t="shared" si="15"/>
        <v>1774.87</v>
      </c>
      <c r="V60" s="20">
        <f t="shared" si="15"/>
        <v>1774.9</v>
      </c>
      <c r="W60" s="20">
        <f t="shared" si="15"/>
        <v>9.43</v>
      </c>
      <c r="X60" s="20">
        <f t="shared" si="15"/>
        <v>0</v>
      </c>
      <c r="Y60" s="20">
        <f t="shared" si="15"/>
        <v>1784.74</v>
      </c>
      <c r="Z60" s="20">
        <f t="shared" si="15"/>
        <v>1784.4199999999998</v>
      </c>
      <c r="AA60" s="20">
        <f t="shared" si="15"/>
        <v>1753.37</v>
      </c>
      <c r="AB60" s="20">
        <f t="shared" si="15"/>
        <v>0</v>
      </c>
      <c r="AC60" s="20">
        <f t="shared" si="15"/>
        <v>11.85</v>
      </c>
      <c r="AD60" s="20">
        <f t="shared" si="15"/>
        <v>2513.16</v>
      </c>
      <c r="AE60" s="59">
        <v>0</v>
      </c>
      <c r="AF60" s="70"/>
      <c r="AG60" s="49">
        <v>26753.38</v>
      </c>
      <c r="AH60" s="49">
        <v>22420.300000000003</v>
      </c>
      <c r="AI60" s="49">
        <v>22424.99</v>
      </c>
      <c r="AJ60" s="50">
        <v>-40.36000000000422</v>
      </c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</row>
    <row r="61" spans="1:56" s="53" customFormat="1" ht="31.5" customHeight="1" x14ac:dyDescent="0.3">
      <c r="A61" s="25" t="s">
        <v>30</v>
      </c>
      <c r="B61" s="26">
        <f t="shared" si="13"/>
        <v>3422.6900000000005</v>
      </c>
      <c r="C61" s="26">
        <f t="shared" si="13"/>
        <v>3422.6900000000005</v>
      </c>
      <c r="D61" s="26">
        <f t="shared" si="13"/>
        <v>2921.43</v>
      </c>
      <c r="E61" s="26">
        <f t="shared" si="13"/>
        <v>2800.72</v>
      </c>
      <c r="F61" s="26">
        <f>E61/B61*100</f>
        <v>81.828035843152591</v>
      </c>
      <c r="G61" s="26">
        <f>E61/C61*100</f>
        <v>81.828035843152591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f t="shared" ref="N61:AD61" si="16">N68+N75</f>
        <v>417.33</v>
      </c>
      <c r="O61" s="20">
        <f t="shared" si="16"/>
        <v>417.33</v>
      </c>
      <c r="P61" s="20">
        <f t="shared" si="16"/>
        <v>1669.3</v>
      </c>
      <c r="Q61" s="20">
        <f t="shared" si="16"/>
        <v>834.66</v>
      </c>
      <c r="R61" s="20">
        <f t="shared" si="16"/>
        <v>0</v>
      </c>
      <c r="S61" s="20">
        <f t="shared" si="16"/>
        <v>834.7</v>
      </c>
      <c r="T61" s="20">
        <f t="shared" si="16"/>
        <v>417.4</v>
      </c>
      <c r="U61" s="20">
        <f t="shared" si="16"/>
        <v>417.33</v>
      </c>
      <c r="V61" s="20">
        <f t="shared" si="16"/>
        <v>417.4</v>
      </c>
      <c r="W61" s="20">
        <f t="shared" si="16"/>
        <v>0</v>
      </c>
      <c r="X61" s="20">
        <f t="shared" si="16"/>
        <v>0</v>
      </c>
      <c r="Y61" s="20">
        <f t="shared" si="16"/>
        <v>296.7</v>
      </c>
      <c r="Z61" s="20">
        <f t="shared" si="16"/>
        <v>0</v>
      </c>
      <c r="AA61" s="20">
        <f t="shared" si="16"/>
        <v>0</v>
      </c>
      <c r="AB61" s="20">
        <f t="shared" si="16"/>
        <v>0</v>
      </c>
      <c r="AC61" s="20">
        <f t="shared" si="16"/>
        <v>0</v>
      </c>
      <c r="AD61" s="20">
        <f t="shared" si="16"/>
        <v>501.26</v>
      </c>
      <c r="AE61" s="59">
        <v>0</v>
      </c>
      <c r="AF61" s="70"/>
      <c r="AG61" s="49">
        <v>2086.63</v>
      </c>
      <c r="AH61" s="49">
        <v>2086.63</v>
      </c>
      <c r="AI61" s="49">
        <v>1251.99</v>
      </c>
      <c r="AJ61" s="50">
        <v>0</v>
      </c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</row>
    <row r="62" spans="1:56" ht="55.5" customHeight="1" x14ac:dyDescent="0.3">
      <c r="A62" s="27" t="s">
        <v>31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59">
        <v>0</v>
      </c>
      <c r="AF62" s="70"/>
      <c r="AG62" s="49">
        <v>0</v>
      </c>
      <c r="AH62" s="49">
        <v>0</v>
      </c>
      <c r="AI62" s="49">
        <v>0</v>
      </c>
      <c r="AJ62" s="50">
        <v>0</v>
      </c>
    </row>
    <row r="63" spans="1:56" ht="30.75" customHeight="1" x14ac:dyDescent="0.3">
      <c r="A63" s="25" t="s">
        <v>32</v>
      </c>
      <c r="B63" s="26">
        <v>0</v>
      </c>
      <c r="C63" s="26">
        <v>0</v>
      </c>
      <c r="D63" s="26">
        <v>0</v>
      </c>
      <c r="E63" s="26">
        <v>0</v>
      </c>
      <c r="F63" s="26">
        <v>100</v>
      </c>
      <c r="G63" s="26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59">
        <v>0</v>
      </c>
      <c r="AF63" s="70"/>
      <c r="AG63" s="49">
        <v>1739.37</v>
      </c>
      <c r="AH63" s="49">
        <v>0</v>
      </c>
      <c r="AI63" s="49">
        <v>1739.37</v>
      </c>
      <c r="AJ63" s="50">
        <v>0</v>
      </c>
    </row>
    <row r="64" spans="1:56" ht="133.5" customHeight="1" x14ac:dyDescent="0.25">
      <c r="A64" s="62" t="s">
        <v>42</v>
      </c>
      <c r="B64" s="24">
        <f t="shared" ref="B64:G64" si="17">B65</f>
        <v>30755.68</v>
      </c>
      <c r="C64" s="24">
        <f t="shared" si="17"/>
        <v>30755.68</v>
      </c>
      <c r="D64" s="24">
        <f t="shared" si="17"/>
        <v>30254.47</v>
      </c>
      <c r="E64" s="24">
        <f t="shared" si="17"/>
        <v>27648.9</v>
      </c>
      <c r="F64" s="24">
        <f t="shared" si="17"/>
        <v>89.898516306581428</v>
      </c>
      <c r="G64" s="24">
        <f t="shared" si="17"/>
        <v>89.898516306581428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2192.1999999999998</v>
      </c>
      <c r="O64" s="13">
        <v>2192.13</v>
      </c>
      <c r="P64" s="13">
        <v>18708.099999999999</v>
      </c>
      <c r="Q64" s="13">
        <v>4384.3999999999996</v>
      </c>
      <c r="R64" s="13">
        <v>0</v>
      </c>
      <c r="S64" s="13">
        <f>S65</f>
        <v>14323.730000000001</v>
      </c>
      <c r="T64" s="13">
        <f>T65</f>
        <v>2192.3000000000002</v>
      </c>
      <c r="U64" s="13">
        <f>U65</f>
        <v>2192.1999999999998</v>
      </c>
      <c r="V64" s="13">
        <f>V65</f>
        <v>2192.3000000000002</v>
      </c>
      <c r="W64" s="13">
        <v>0</v>
      </c>
      <c r="X64" s="13">
        <v>0</v>
      </c>
      <c r="Y64" s="13">
        <f>Y65</f>
        <v>2071.6</v>
      </c>
      <c r="Z64" s="13">
        <f>Z65</f>
        <v>2484.77</v>
      </c>
      <c r="AA64" s="13">
        <f>AA65</f>
        <v>2484.77</v>
      </c>
      <c r="AB64" s="13">
        <v>0</v>
      </c>
      <c r="AC64" s="13">
        <v>0</v>
      </c>
      <c r="AD64" s="13">
        <f>AD65</f>
        <v>2986.01</v>
      </c>
      <c r="AE64" s="59">
        <v>0</v>
      </c>
      <c r="AF64" s="109" t="s">
        <v>72</v>
      </c>
      <c r="AG64" s="49">
        <v>31194.54</v>
      </c>
      <c r="AH64" s="49">
        <v>24450.100000000002</v>
      </c>
      <c r="AI64" s="49">
        <v>26100.12</v>
      </c>
      <c r="AJ64" s="50">
        <v>0.28999999999723514</v>
      </c>
    </row>
    <row r="65" spans="1:36" ht="18.75" x14ac:dyDescent="0.3">
      <c r="A65" s="23" t="s">
        <v>27</v>
      </c>
      <c r="B65" s="24">
        <f>B66+B67+B68+B69+B70</f>
        <v>30755.68</v>
      </c>
      <c r="C65" s="24">
        <f>C66+C67+C68+C69+C70</f>
        <v>30755.68</v>
      </c>
      <c r="D65" s="24">
        <f>D66+D67+D68+D69+D70</f>
        <v>30254.47</v>
      </c>
      <c r="E65" s="24">
        <f>E66+E67+E68+E69+E70</f>
        <v>27648.9</v>
      </c>
      <c r="F65" s="24">
        <f>E65/B65*100</f>
        <v>89.898516306581428</v>
      </c>
      <c r="G65" s="24">
        <f>E65/C65*100</f>
        <v>89.898516306581428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2192.1999999999998</v>
      </c>
      <c r="O65" s="13">
        <v>2192.13</v>
      </c>
      <c r="P65" s="13">
        <v>18708.099999999999</v>
      </c>
      <c r="Q65" s="13">
        <v>4384.3999999999996</v>
      </c>
      <c r="R65" s="13">
        <v>0</v>
      </c>
      <c r="S65" s="13">
        <f>S66+S67+S68+S69+S70</f>
        <v>14323.730000000001</v>
      </c>
      <c r="T65" s="13">
        <v>2192.3000000000002</v>
      </c>
      <c r="U65" s="13">
        <f>U66+U67+U68+U69+U70</f>
        <v>2192.1999999999998</v>
      </c>
      <c r="V65" s="13">
        <f>V66+V67+V68+V69+V70</f>
        <v>2192.3000000000002</v>
      </c>
      <c r="W65" s="13">
        <v>0</v>
      </c>
      <c r="X65" s="13">
        <v>0</v>
      </c>
      <c r="Y65" s="13">
        <f>Y66+Y67+Y68+Y69+Y70</f>
        <v>2071.6</v>
      </c>
      <c r="Z65" s="13">
        <f>Z66+Z67+Z68+Z69+Z70</f>
        <v>2484.77</v>
      </c>
      <c r="AA65" s="13">
        <f>AA66+AA67+AA68+AA69+AA70</f>
        <v>2484.77</v>
      </c>
      <c r="AB65" s="13">
        <v>0</v>
      </c>
      <c r="AC65" s="13">
        <v>0</v>
      </c>
      <c r="AD65" s="13">
        <f>AD66+AD67+AD68+AD69+AD70</f>
        <v>2986.01</v>
      </c>
      <c r="AE65" s="59">
        <v>0</v>
      </c>
      <c r="AF65" s="114"/>
      <c r="AG65" s="49">
        <v>31194.54</v>
      </c>
      <c r="AH65" s="49">
        <v>24450.100000000002</v>
      </c>
      <c r="AI65" s="49">
        <v>26100.12</v>
      </c>
      <c r="AJ65" s="50">
        <v>0.28999999999723514</v>
      </c>
    </row>
    <row r="66" spans="1:36" ht="39.75" customHeight="1" x14ac:dyDescent="0.3">
      <c r="A66" s="25" t="s">
        <v>28</v>
      </c>
      <c r="B66" s="26">
        <f>H66+J66+L66+N66+P66+R66+T66+V66+X66+Z66+AB66+AD66</f>
        <v>745.4</v>
      </c>
      <c r="C66" s="26">
        <f>H66+J66+L66+N66+P66+R66+T66+V66+X66+Z66+AB66</f>
        <v>745.4</v>
      </c>
      <c r="D66" s="26">
        <v>745.45</v>
      </c>
      <c r="E66" s="26">
        <f>I66+K66+M66+O66+Q66+S66+U66+W66+Y66+AA66+AC66+AE66</f>
        <v>745.4</v>
      </c>
      <c r="F66" s="26">
        <f>E66/B66*100</f>
        <v>100</v>
      </c>
      <c r="G66" s="26">
        <f>E66/C66*100</f>
        <v>100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745.4</v>
      </c>
      <c r="AA66" s="20">
        <v>745.4</v>
      </c>
      <c r="AB66" s="20">
        <v>0</v>
      </c>
      <c r="AC66" s="20">
        <v>0</v>
      </c>
      <c r="AD66" s="20">
        <v>0</v>
      </c>
      <c r="AE66" s="59">
        <v>0</v>
      </c>
      <c r="AF66" s="114"/>
      <c r="AG66" s="49">
        <v>745.45</v>
      </c>
      <c r="AH66" s="49">
        <v>0</v>
      </c>
      <c r="AI66" s="49">
        <v>745.45</v>
      </c>
      <c r="AJ66" s="50">
        <v>0.45000000000004547</v>
      </c>
    </row>
    <row r="67" spans="1:36" ht="45.75" customHeight="1" x14ac:dyDescent="0.3">
      <c r="A67" s="27" t="s">
        <v>29</v>
      </c>
      <c r="B67" s="26">
        <f>H67+J67+L67+N67+P67+R67+T67+V67+X67+Z67+AB67+AD67</f>
        <v>26587.59</v>
      </c>
      <c r="C67" s="26">
        <f>H67+J67+L67+N67+P67+R67+T67+V67+X67+Z67+AB67+AD67</f>
        <v>26587.59</v>
      </c>
      <c r="D67" s="26">
        <v>26587.59</v>
      </c>
      <c r="E67" s="26">
        <f>I67+K67+M67+O67+Q67+S67+U67+W67+Y67+AA67+AC67+AE67</f>
        <v>24102.78</v>
      </c>
      <c r="F67" s="26">
        <f>E67/B67*100</f>
        <v>90.654248843163288</v>
      </c>
      <c r="G67" s="26">
        <v>99.999284547523246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1774.87</v>
      </c>
      <c r="O67" s="20">
        <v>1774.87</v>
      </c>
      <c r="P67" s="20">
        <v>17038.8</v>
      </c>
      <c r="Q67" s="20">
        <v>3549.74</v>
      </c>
      <c r="R67" s="20">
        <v>0</v>
      </c>
      <c r="S67" s="20">
        <v>13489.03</v>
      </c>
      <c r="T67" s="20">
        <v>1774.9</v>
      </c>
      <c r="U67" s="20">
        <v>1774.87</v>
      </c>
      <c r="V67" s="20">
        <v>1774.9</v>
      </c>
      <c r="W67" s="20">
        <v>0</v>
      </c>
      <c r="X67" s="20">
        <v>0</v>
      </c>
      <c r="Y67" s="20">
        <v>1774.9</v>
      </c>
      <c r="Z67" s="20">
        <v>1739.37</v>
      </c>
      <c r="AA67" s="20">
        <v>1739.37</v>
      </c>
      <c r="AB67" s="20">
        <v>0</v>
      </c>
      <c r="AC67" s="20">
        <v>0</v>
      </c>
      <c r="AD67" s="20">
        <v>2484.75</v>
      </c>
      <c r="AE67" s="59">
        <v>0</v>
      </c>
      <c r="AF67" s="114"/>
      <c r="AG67" s="49">
        <v>26623.09</v>
      </c>
      <c r="AH67" s="49">
        <v>22363.47</v>
      </c>
      <c r="AI67" s="49">
        <v>22363.309999999998</v>
      </c>
      <c r="AJ67" s="50">
        <v>-0.16000000000349246</v>
      </c>
    </row>
    <row r="68" spans="1:36" ht="52.5" customHeight="1" x14ac:dyDescent="0.3">
      <c r="A68" s="25" t="s">
        <v>30</v>
      </c>
      <c r="B68" s="26">
        <f>H68+J68+L68+N68+P68+R68+T68+V68+X68+Z68+AB68+AD68</f>
        <v>3422.6900000000005</v>
      </c>
      <c r="C68" s="26">
        <f>H68+J68+L68+N68+P68+R68+T68+V68+X68+Z68+AB68+AD68</f>
        <v>3422.6900000000005</v>
      </c>
      <c r="D68" s="26">
        <v>2921.43</v>
      </c>
      <c r="E68" s="26">
        <f>I68+K68+M68+O68+Q68+S68+U68+W68+Y68+AA68+AC68+AE68</f>
        <v>2800.72</v>
      </c>
      <c r="F68" s="26">
        <f>E68/B68*100</f>
        <v>81.828035843152591</v>
      </c>
      <c r="G68" s="26">
        <f>E68/C68*100</f>
        <v>81.828035843152591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417.33</v>
      </c>
      <c r="O68" s="20">
        <v>417.33</v>
      </c>
      <c r="P68" s="20">
        <v>1669.3</v>
      </c>
      <c r="Q68" s="20">
        <v>834.66</v>
      </c>
      <c r="R68" s="20">
        <v>0</v>
      </c>
      <c r="S68" s="20">
        <v>834.7</v>
      </c>
      <c r="T68" s="20">
        <v>417.4</v>
      </c>
      <c r="U68" s="20">
        <v>417.33</v>
      </c>
      <c r="V68" s="20">
        <v>417.4</v>
      </c>
      <c r="W68" s="20">
        <v>0</v>
      </c>
      <c r="X68" s="20">
        <v>0</v>
      </c>
      <c r="Y68" s="20">
        <v>296.7</v>
      </c>
      <c r="Z68" s="20">
        <v>0</v>
      </c>
      <c r="AA68" s="20">
        <v>0</v>
      </c>
      <c r="AB68" s="20">
        <v>0</v>
      </c>
      <c r="AC68" s="20">
        <v>0</v>
      </c>
      <c r="AD68" s="20">
        <v>501.26</v>
      </c>
      <c r="AE68" s="59">
        <v>0</v>
      </c>
      <c r="AF68" s="114"/>
      <c r="AG68" s="49">
        <v>2086.63</v>
      </c>
      <c r="AH68" s="49">
        <v>2086.63</v>
      </c>
      <c r="AI68" s="49">
        <v>1251.99</v>
      </c>
      <c r="AJ68" s="50">
        <v>0</v>
      </c>
    </row>
    <row r="69" spans="1:36" ht="52.5" customHeight="1" x14ac:dyDescent="0.3">
      <c r="A69" s="27" t="s">
        <v>31</v>
      </c>
      <c r="B69" s="26"/>
      <c r="C69" s="26"/>
      <c r="D69" s="26"/>
      <c r="E69" s="26"/>
      <c r="F69" s="26"/>
      <c r="G69" s="26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59"/>
      <c r="AF69" s="114"/>
      <c r="AG69" s="49">
        <v>0</v>
      </c>
      <c r="AH69" s="49">
        <v>0</v>
      </c>
      <c r="AI69" s="49">
        <v>0</v>
      </c>
      <c r="AJ69" s="50">
        <v>0</v>
      </c>
    </row>
    <row r="70" spans="1:36" ht="135.75" customHeight="1" x14ac:dyDescent="0.3">
      <c r="A70" s="25" t="s">
        <v>32</v>
      </c>
      <c r="B70" s="26"/>
      <c r="C70" s="26"/>
      <c r="D70" s="26"/>
      <c r="E70" s="26"/>
      <c r="F70" s="26"/>
      <c r="G70" s="26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59"/>
      <c r="AF70" s="115"/>
      <c r="AG70" s="49">
        <v>1739.37</v>
      </c>
      <c r="AH70" s="49">
        <v>0</v>
      </c>
      <c r="AI70" s="49">
        <v>1739.37</v>
      </c>
      <c r="AJ70" s="50">
        <v>0</v>
      </c>
    </row>
    <row r="71" spans="1:36" ht="240" customHeight="1" x14ac:dyDescent="0.25">
      <c r="A71" s="62" t="s">
        <v>43</v>
      </c>
      <c r="B71" s="24">
        <f t="shared" ref="B71:G71" si="18">B72</f>
        <v>130.30000000000001</v>
      </c>
      <c r="C71" s="24">
        <f t="shared" si="18"/>
        <v>130.30000000000001</v>
      </c>
      <c r="D71" s="24">
        <f t="shared" si="18"/>
        <v>130.30000000000001</v>
      </c>
      <c r="E71" s="24">
        <f t="shared" si="18"/>
        <v>92.6</v>
      </c>
      <c r="F71" s="24">
        <f t="shared" si="18"/>
        <v>71.066768994627765</v>
      </c>
      <c r="G71" s="24">
        <f t="shared" si="18"/>
        <v>71.066768994627765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28.42</v>
      </c>
      <c r="O71" s="13">
        <v>28.42</v>
      </c>
      <c r="P71" s="13">
        <v>0</v>
      </c>
      <c r="Q71" s="13">
        <v>0</v>
      </c>
      <c r="R71" s="13">
        <v>0</v>
      </c>
      <c r="S71" s="13">
        <v>0</v>
      </c>
      <c r="T71" s="13">
        <v>28.41</v>
      </c>
      <c r="U71" s="13">
        <v>0</v>
      </c>
      <c r="V71" s="13">
        <v>0</v>
      </c>
      <c r="W71" s="13">
        <v>9.43</v>
      </c>
      <c r="X71" s="13">
        <v>0</v>
      </c>
      <c r="Y71" s="13">
        <v>9.84</v>
      </c>
      <c r="Z71" s="13">
        <v>45.05</v>
      </c>
      <c r="AA71" s="13">
        <v>13.99</v>
      </c>
      <c r="AB71" s="13">
        <v>0</v>
      </c>
      <c r="AC71" s="13">
        <f>AC72</f>
        <v>11.85</v>
      </c>
      <c r="AD71" s="13">
        <v>28.41</v>
      </c>
      <c r="AE71" s="59">
        <v>0</v>
      </c>
      <c r="AF71" s="109" t="s">
        <v>73</v>
      </c>
      <c r="AG71" s="49">
        <v>130.29</v>
      </c>
      <c r="AH71" s="49">
        <v>56.83</v>
      </c>
      <c r="AI71" s="49">
        <v>61.68</v>
      </c>
      <c r="AJ71" s="50">
        <v>-40.199999999999996</v>
      </c>
    </row>
    <row r="72" spans="1:36" ht="18.75" x14ac:dyDescent="0.3">
      <c r="A72" s="23" t="s">
        <v>27</v>
      </c>
      <c r="B72" s="24">
        <f t="shared" ref="B72:G72" si="19">B74</f>
        <v>130.30000000000001</v>
      </c>
      <c r="C72" s="24">
        <f t="shared" si="19"/>
        <v>130.30000000000001</v>
      </c>
      <c r="D72" s="24">
        <f t="shared" si="19"/>
        <v>130.30000000000001</v>
      </c>
      <c r="E72" s="24">
        <f t="shared" si="19"/>
        <v>92.6</v>
      </c>
      <c r="F72" s="24">
        <f t="shared" si="19"/>
        <v>71.066768994627765</v>
      </c>
      <c r="G72" s="24">
        <f t="shared" si="19"/>
        <v>71.066768994627765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28.42</v>
      </c>
      <c r="O72" s="13">
        <v>28.42</v>
      </c>
      <c r="P72" s="13">
        <v>0</v>
      </c>
      <c r="Q72" s="13">
        <v>0</v>
      </c>
      <c r="R72" s="13">
        <v>0</v>
      </c>
      <c r="S72" s="13">
        <v>0</v>
      </c>
      <c r="T72" s="13">
        <v>28.41</v>
      </c>
      <c r="U72" s="13">
        <v>0</v>
      </c>
      <c r="V72" s="13">
        <v>0</v>
      </c>
      <c r="W72" s="13">
        <v>9.43</v>
      </c>
      <c r="X72" s="13">
        <v>0</v>
      </c>
      <c r="Y72" s="13">
        <v>9.84</v>
      </c>
      <c r="Z72" s="13">
        <v>45.05</v>
      </c>
      <c r="AA72" s="13">
        <v>13.99</v>
      </c>
      <c r="AB72" s="13">
        <v>0</v>
      </c>
      <c r="AC72" s="13">
        <f>AC74</f>
        <v>11.85</v>
      </c>
      <c r="AD72" s="13">
        <v>28.41</v>
      </c>
      <c r="AE72" s="59">
        <v>0</v>
      </c>
      <c r="AF72" s="114"/>
      <c r="AG72" s="49">
        <v>130.29</v>
      </c>
      <c r="AH72" s="49">
        <v>56.83</v>
      </c>
      <c r="AI72" s="49">
        <v>61.68</v>
      </c>
      <c r="AJ72" s="50">
        <v>-40.199999999999996</v>
      </c>
    </row>
    <row r="73" spans="1:36" ht="32.25" customHeight="1" x14ac:dyDescent="0.3">
      <c r="A73" s="25" t="s">
        <v>28</v>
      </c>
      <c r="B73" s="26"/>
      <c r="C73" s="26"/>
      <c r="D73" s="26"/>
      <c r="E73" s="26"/>
      <c r="F73" s="26"/>
      <c r="G73" s="26"/>
      <c r="H73" s="26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59"/>
      <c r="AF73" s="114"/>
      <c r="AG73" s="49">
        <v>0</v>
      </c>
      <c r="AH73" s="49">
        <v>0</v>
      </c>
      <c r="AI73" s="49">
        <v>0</v>
      </c>
      <c r="AJ73" s="50">
        <v>0</v>
      </c>
    </row>
    <row r="74" spans="1:36" ht="53.25" customHeight="1" x14ac:dyDescent="0.3">
      <c r="A74" s="27" t="s">
        <v>29</v>
      </c>
      <c r="B74" s="26">
        <f>H74+J74+L74+N74+P74+R74+T74+V74+X74+Z74+AB74+AD74</f>
        <v>130.30000000000001</v>
      </c>
      <c r="C74" s="26">
        <f>H74+J74+L74+N74+P74+R74+T74+V74+X74+Z74+AB74+AD74</f>
        <v>130.30000000000001</v>
      </c>
      <c r="D74" s="26">
        <v>130.30000000000001</v>
      </c>
      <c r="E74" s="26">
        <f>I74+K74+M74+O74+Q74+S74+U74+W74+Y74+AA74+AC74+AE74</f>
        <v>92.6</v>
      </c>
      <c r="F74" s="26">
        <f>E74/B74*100</f>
        <v>71.066768994627765</v>
      </c>
      <c r="G74" s="26">
        <f>E74/C74*100</f>
        <v>71.066768994627765</v>
      </c>
      <c r="H74" s="26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28.42</v>
      </c>
      <c r="O74" s="28">
        <v>28.42</v>
      </c>
      <c r="P74" s="28">
        <v>0</v>
      </c>
      <c r="Q74" s="28">
        <v>0</v>
      </c>
      <c r="R74" s="28">
        <v>0</v>
      </c>
      <c r="S74" s="28">
        <v>0</v>
      </c>
      <c r="T74" s="28">
        <v>28.42</v>
      </c>
      <c r="U74" s="28">
        <v>0</v>
      </c>
      <c r="V74" s="28">
        <v>0</v>
      </c>
      <c r="W74" s="28">
        <v>9.43</v>
      </c>
      <c r="X74" s="28">
        <v>0</v>
      </c>
      <c r="Y74" s="28">
        <v>9.84</v>
      </c>
      <c r="Z74" s="28">
        <v>45.05</v>
      </c>
      <c r="AA74" s="28">
        <v>14</v>
      </c>
      <c r="AB74" s="28">
        <v>0</v>
      </c>
      <c r="AC74" s="28">
        <v>11.85</v>
      </c>
      <c r="AD74" s="28">
        <v>28.41</v>
      </c>
      <c r="AE74" s="59">
        <v>19.059999999999999</v>
      </c>
      <c r="AF74" s="114"/>
      <c r="AG74" s="49">
        <v>130.29</v>
      </c>
      <c r="AH74" s="49">
        <v>56.83</v>
      </c>
      <c r="AI74" s="49">
        <v>61.68</v>
      </c>
      <c r="AJ74" s="50">
        <v>-40.199999999999996</v>
      </c>
    </row>
    <row r="75" spans="1:36" ht="31.5" customHeight="1" x14ac:dyDescent="0.3">
      <c r="A75" s="25" t="s">
        <v>30</v>
      </c>
      <c r="B75" s="26"/>
      <c r="C75" s="26"/>
      <c r="D75" s="26"/>
      <c r="E75" s="26"/>
      <c r="F75" s="26"/>
      <c r="G75" s="26"/>
      <c r="H75" s="26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59"/>
      <c r="AF75" s="114"/>
      <c r="AG75" s="49">
        <v>0</v>
      </c>
      <c r="AH75" s="49">
        <v>0</v>
      </c>
      <c r="AI75" s="49">
        <v>0</v>
      </c>
      <c r="AJ75" s="50">
        <v>0</v>
      </c>
    </row>
    <row r="76" spans="1:36" ht="45" customHeight="1" x14ac:dyDescent="0.3">
      <c r="A76" s="27" t="s">
        <v>31</v>
      </c>
      <c r="B76" s="26"/>
      <c r="C76" s="26"/>
      <c r="D76" s="26"/>
      <c r="E76" s="26"/>
      <c r="F76" s="26"/>
      <c r="G76" s="26"/>
      <c r="H76" s="26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59"/>
      <c r="AF76" s="114"/>
      <c r="AG76" s="49">
        <v>0</v>
      </c>
      <c r="AH76" s="49">
        <v>0</v>
      </c>
      <c r="AI76" s="49">
        <v>0</v>
      </c>
      <c r="AJ76" s="50">
        <v>0</v>
      </c>
    </row>
    <row r="77" spans="1:36" ht="38.25" customHeight="1" x14ac:dyDescent="0.3">
      <c r="A77" s="25" t="s">
        <v>32</v>
      </c>
      <c r="B77" s="26"/>
      <c r="C77" s="26"/>
      <c r="D77" s="26"/>
      <c r="E77" s="26"/>
      <c r="F77" s="26"/>
      <c r="G77" s="26"/>
      <c r="H77" s="26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59"/>
      <c r="AF77" s="115"/>
      <c r="AG77" s="49">
        <v>0</v>
      </c>
      <c r="AH77" s="49">
        <v>0</v>
      </c>
      <c r="AI77" s="49">
        <v>0</v>
      </c>
      <c r="AJ77" s="50">
        <v>0</v>
      </c>
    </row>
    <row r="78" spans="1:36" ht="84" customHeight="1" x14ac:dyDescent="0.3">
      <c r="A78" s="23" t="s">
        <v>44</v>
      </c>
      <c r="B78" s="24">
        <f>B79+B80+B81+B82+B83</f>
        <v>85322.8</v>
      </c>
      <c r="C78" s="24">
        <f>C79+C80+C81+C82+C83</f>
        <v>85322.8</v>
      </c>
      <c r="D78" s="24">
        <f>D79+D80+D81+D82+D83</f>
        <v>79762.09</v>
      </c>
      <c r="E78" s="24">
        <f>E79+E80+E81+E82+E83</f>
        <v>80561.679999999993</v>
      </c>
      <c r="F78" s="24">
        <f>E78/B78*100</f>
        <v>94.419873703160221</v>
      </c>
      <c r="G78" s="24">
        <f>E78/C78*100</f>
        <v>94.419873703160221</v>
      </c>
      <c r="H78" s="24">
        <f t="shared" ref="H78:O78" si="20">H79+H80+H81+H82+H83</f>
        <v>4479.2700000000004</v>
      </c>
      <c r="I78" s="34">
        <f t="shared" si="20"/>
        <v>3913.39</v>
      </c>
      <c r="J78" s="34">
        <f t="shared" si="20"/>
        <v>4329.1900000000005</v>
      </c>
      <c r="K78" s="34">
        <f t="shared" si="20"/>
        <v>4411.92</v>
      </c>
      <c r="L78" s="34">
        <f t="shared" si="20"/>
        <v>3354.92</v>
      </c>
      <c r="M78" s="34">
        <f t="shared" si="20"/>
        <v>3275.58</v>
      </c>
      <c r="N78" s="34">
        <f t="shared" si="20"/>
        <v>7020.3899999999994</v>
      </c>
      <c r="O78" s="34">
        <f t="shared" si="20"/>
        <v>6873.3899999999994</v>
      </c>
      <c r="P78" s="34">
        <f>P79+P80+P81</f>
        <v>23168.639999999999</v>
      </c>
      <c r="Q78" s="34">
        <f>Q79+Q80+Q81</f>
        <v>8510.81</v>
      </c>
      <c r="R78" s="34">
        <f>R79+R80+R81+R82+R83</f>
        <v>4075.63</v>
      </c>
      <c r="S78" s="34">
        <f t="shared" ref="S78:Z78" si="21">S79+S80+S81</f>
        <v>17724.13</v>
      </c>
      <c r="T78" s="34">
        <f t="shared" si="21"/>
        <v>9284.98</v>
      </c>
      <c r="U78" s="34">
        <f t="shared" si="21"/>
        <v>7943.34</v>
      </c>
      <c r="V78" s="34">
        <f t="shared" si="21"/>
        <v>6005.65</v>
      </c>
      <c r="W78" s="34">
        <f t="shared" si="21"/>
        <v>4540.3099999999995</v>
      </c>
      <c r="X78" s="34">
        <f t="shared" si="21"/>
        <v>3380.1</v>
      </c>
      <c r="Y78" s="34">
        <f t="shared" si="21"/>
        <v>5920.61</v>
      </c>
      <c r="Z78" s="34">
        <f t="shared" si="21"/>
        <v>6782.65</v>
      </c>
      <c r="AA78" s="34">
        <v>4136.4399999999996</v>
      </c>
      <c r="AB78" s="34">
        <f>AB79+AB80+AB81</f>
        <v>3428.75</v>
      </c>
      <c r="AC78" s="34">
        <f>AC79+AC80+AC81</f>
        <v>3843.2999999999997</v>
      </c>
      <c r="AD78" s="34">
        <v>13446.64</v>
      </c>
      <c r="AE78" s="34">
        <v>0</v>
      </c>
      <c r="AF78" s="70"/>
      <c r="AG78" s="49">
        <v>87000.4</v>
      </c>
      <c r="AH78" s="49">
        <v>66013.94</v>
      </c>
      <c r="AI78" s="49">
        <v>65701.08</v>
      </c>
      <c r="AJ78" s="50">
        <v>-3776.0900000000111</v>
      </c>
    </row>
    <row r="79" spans="1:36" ht="23.25" customHeight="1" x14ac:dyDescent="0.3">
      <c r="A79" s="25" t="s">
        <v>28</v>
      </c>
      <c r="B79" s="26">
        <f>B59</f>
        <v>745.4</v>
      </c>
      <c r="C79" s="26">
        <f>C59</f>
        <v>745.4</v>
      </c>
      <c r="D79" s="26">
        <f>D59</f>
        <v>745.45</v>
      </c>
      <c r="E79" s="26">
        <f>E59</f>
        <v>745.4</v>
      </c>
      <c r="F79" s="26">
        <f>E79/B79*100</f>
        <v>100</v>
      </c>
      <c r="G79" s="26">
        <f>E79/C79*100</f>
        <v>100</v>
      </c>
      <c r="H79" s="26">
        <f t="shared" ref="H79:AD79" si="22">H59</f>
        <v>0</v>
      </c>
      <c r="I79" s="28">
        <f t="shared" si="22"/>
        <v>0</v>
      </c>
      <c r="J79" s="28">
        <f t="shared" si="22"/>
        <v>0</v>
      </c>
      <c r="K79" s="28">
        <f t="shared" si="22"/>
        <v>0</v>
      </c>
      <c r="L79" s="28">
        <f t="shared" si="22"/>
        <v>0</v>
      </c>
      <c r="M79" s="28">
        <f t="shared" si="22"/>
        <v>0</v>
      </c>
      <c r="N79" s="28">
        <f t="shared" si="22"/>
        <v>0</v>
      </c>
      <c r="O79" s="28">
        <f t="shared" si="22"/>
        <v>0</v>
      </c>
      <c r="P79" s="28">
        <f t="shared" si="22"/>
        <v>0</v>
      </c>
      <c r="Q79" s="28">
        <f t="shared" si="22"/>
        <v>0</v>
      </c>
      <c r="R79" s="28">
        <f t="shared" si="22"/>
        <v>0</v>
      </c>
      <c r="S79" s="28">
        <f t="shared" si="22"/>
        <v>0</v>
      </c>
      <c r="T79" s="28">
        <f t="shared" si="22"/>
        <v>0</v>
      </c>
      <c r="U79" s="28">
        <f t="shared" si="22"/>
        <v>0</v>
      </c>
      <c r="V79" s="28">
        <f t="shared" si="22"/>
        <v>0</v>
      </c>
      <c r="W79" s="28">
        <f t="shared" si="22"/>
        <v>0</v>
      </c>
      <c r="X79" s="28">
        <f t="shared" si="22"/>
        <v>0</v>
      </c>
      <c r="Y79" s="28">
        <f t="shared" si="22"/>
        <v>0</v>
      </c>
      <c r="Z79" s="28">
        <f t="shared" si="22"/>
        <v>745.4</v>
      </c>
      <c r="AA79" s="28">
        <f t="shared" si="22"/>
        <v>745.4</v>
      </c>
      <c r="AB79" s="28">
        <f t="shared" si="22"/>
        <v>0</v>
      </c>
      <c r="AC79" s="28">
        <f t="shared" si="22"/>
        <v>0</v>
      </c>
      <c r="AD79" s="28">
        <f t="shared" si="22"/>
        <v>0</v>
      </c>
      <c r="AE79" s="34"/>
      <c r="AF79" s="71"/>
      <c r="AG79" s="49">
        <v>0</v>
      </c>
      <c r="AH79" s="49">
        <v>0</v>
      </c>
      <c r="AI79" s="49">
        <v>0</v>
      </c>
      <c r="AJ79" s="50">
        <v>0</v>
      </c>
    </row>
    <row r="80" spans="1:36" ht="37.5" x14ac:dyDescent="0.3">
      <c r="A80" s="27" t="s">
        <v>29</v>
      </c>
      <c r="B80" s="26">
        <f>B60+B52+B44+B22+B14</f>
        <v>81154.710000000006</v>
      </c>
      <c r="C80" s="26">
        <f>C60+C52+C44+C22+C14</f>
        <v>81154.710000000006</v>
      </c>
      <c r="D80" s="26">
        <f>D60+D52+D44+D22+D14</f>
        <v>76095.210000000006</v>
      </c>
      <c r="E80" s="26">
        <f>E60+E52+E44+E22+E14</f>
        <v>77015.56</v>
      </c>
      <c r="F80" s="26">
        <f>E80/B80*100</f>
        <v>94.899679883028341</v>
      </c>
      <c r="G80" s="26">
        <f>E80/C80*100</f>
        <v>94.899679883028341</v>
      </c>
      <c r="H80" s="26">
        <f t="shared" ref="H80:AD80" si="23">H60+H52+H44+H22+H14</f>
        <v>4479.2700000000004</v>
      </c>
      <c r="I80" s="28">
        <f t="shared" si="23"/>
        <v>3913.39</v>
      </c>
      <c r="J80" s="28">
        <f t="shared" si="23"/>
        <v>4329.1900000000005</v>
      </c>
      <c r="K80" s="28">
        <f t="shared" si="23"/>
        <v>4411.92</v>
      </c>
      <c r="L80" s="28">
        <f t="shared" si="23"/>
        <v>3354.92</v>
      </c>
      <c r="M80" s="28">
        <f t="shared" si="23"/>
        <v>3275.58</v>
      </c>
      <c r="N80" s="28">
        <f t="shared" si="23"/>
        <v>6603.0599999999995</v>
      </c>
      <c r="O80" s="28">
        <f t="shared" si="23"/>
        <v>6456.0599999999995</v>
      </c>
      <c r="P80" s="28">
        <f t="shared" si="23"/>
        <v>21499.34</v>
      </c>
      <c r="Q80" s="28">
        <f t="shared" si="23"/>
        <v>7676.15</v>
      </c>
      <c r="R80" s="28">
        <f t="shared" si="23"/>
        <v>4075.63</v>
      </c>
      <c r="S80" s="28">
        <f t="shared" si="23"/>
        <v>16889.43</v>
      </c>
      <c r="T80" s="28">
        <f t="shared" si="23"/>
        <v>8867.58</v>
      </c>
      <c r="U80" s="28">
        <f t="shared" si="23"/>
        <v>7526.01</v>
      </c>
      <c r="V80" s="28">
        <f t="shared" si="23"/>
        <v>5588.25</v>
      </c>
      <c r="W80" s="28">
        <f t="shared" si="23"/>
        <v>4540.3099999999995</v>
      </c>
      <c r="X80" s="28">
        <f t="shared" si="23"/>
        <v>3380.1</v>
      </c>
      <c r="Y80" s="28">
        <f t="shared" si="23"/>
        <v>5623.91</v>
      </c>
      <c r="Z80" s="28">
        <f t="shared" si="23"/>
        <v>6037.25</v>
      </c>
      <c r="AA80" s="28">
        <f t="shared" si="23"/>
        <v>5876.2199999999993</v>
      </c>
      <c r="AB80" s="28">
        <f t="shared" si="23"/>
        <v>3428.75</v>
      </c>
      <c r="AC80" s="28">
        <f t="shared" si="23"/>
        <v>3843.2999999999997</v>
      </c>
      <c r="AD80" s="28">
        <f t="shared" si="23"/>
        <v>9511.369999999999</v>
      </c>
      <c r="AE80" s="34">
        <v>0</v>
      </c>
      <c r="AF80" s="70"/>
      <c r="AG80" s="49">
        <v>84913.76999999999</v>
      </c>
      <c r="AH80" s="49">
        <v>63927.31</v>
      </c>
      <c r="AI80" s="49">
        <v>64449.090000000004</v>
      </c>
      <c r="AJ80" s="50">
        <v>-3776.0900000000111</v>
      </c>
    </row>
    <row r="81" spans="1:36" ht="18.75" x14ac:dyDescent="0.3">
      <c r="A81" s="25" t="s">
        <v>30</v>
      </c>
      <c r="B81" s="26">
        <f>B61</f>
        <v>3422.6900000000005</v>
      </c>
      <c r="C81" s="26">
        <f>C61</f>
        <v>3422.6900000000005</v>
      </c>
      <c r="D81" s="26">
        <f>D61</f>
        <v>2921.43</v>
      </c>
      <c r="E81" s="26">
        <f>E61</f>
        <v>2800.72</v>
      </c>
      <c r="F81" s="26">
        <f>E81/B81*100</f>
        <v>81.828035843152591</v>
      </c>
      <c r="G81" s="26">
        <f>E81/C81*100</f>
        <v>81.828035843152591</v>
      </c>
      <c r="H81" s="26">
        <f t="shared" ref="H81:AD81" si="24">H61</f>
        <v>0</v>
      </c>
      <c r="I81" s="26">
        <f t="shared" si="24"/>
        <v>0</v>
      </c>
      <c r="J81" s="26">
        <f t="shared" si="24"/>
        <v>0</v>
      </c>
      <c r="K81" s="26">
        <f t="shared" si="24"/>
        <v>0</v>
      </c>
      <c r="L81" s="26">
        <f t="shared" si="24"/>
        <v>0</v>
      </c>
      <c r="M81" s="26">
        <f t="shared" si="24"/>
        <v>0</v>
      </c>
      <c r="N81" s="26">
        <f t="shared" si="24"/>
        <v>417.33</v>
      </c>
      <c r="O81" s="26">
        <f t="shared" si="24"/>
        <v>417.33</v>
      </c>
      <c r="P81" s="26">
        <f t="shared" si="24"/>
        <v>1669.3</v>
      </c>
      <c r="Q81" s="26">
        <f t="shared" si="24"/>
        <v>834.66</v>
      </c>
      <c r="R81" s="26">
        <f t="shared" si="24"/>
        <v>0</v>
      </c>
      <c r="S81" s="26">
        <f t="shared" si="24"/>
        <v>834.7</v>
      </c>
      <c r="T81" s="26">
        <f t="shared" si="24"/>
        <v>417.4</v>
      </c>
      <c r="U81" s="26">
        <f t="shared" si="24"/>
        <v>417.33</v>
      </c>
      <c r="V81" s="26">
        <f t="shared" si="24"/>
        <v>417.4</v>
      </c>
      <c r="W81" s="26">
        <f t="shared" si="24"/>
        <v>0</v>
      </c>
      <c r="X81" s="26">
        <f t="shared" si="24"/>
        <v>0</v>
      </c>
      <c r="Y81" s="26">
        <f t="shared" si="24"/>
        <v>296.7</v>
      </c>
      <c r="Z81" s="26">
        <f t="shared" si="24"/>
        <v>0</v>
      </c>
      <c r="AA81" s="26">
        <f t="shared" si="24"/>
        <v>0</v>
      </c>
      <c r="AB81" s="26">
        <f t="shared" si="24"/>
        <v>0</v>
      </c>
      <c r="AC81" s="26">
        <f t="shared" si="24"/>
        <v>0</v>
      </c>
      <c r="AD81" s="26">
        <f t="shared" si="24"/>
        <v>501.26</v>
      </c>
      <c r="AE81" s="26">
        <v>0</v>
      </c>
      <c r="AF81" s="70"/>
      <c r="AG81" s="49">
        <v>2086.63</v>
      </c>
      <c r="AH81" s="49">
        <v>2086.63</v>
      </c>
      <c r="AI81" s="49">
        <v>1251.99</v>
      </c>
      <c r="AJ81" s="50">
        <v>0</v>
      </c>
    </row>
    <row r="82" spans="1:36" ht="56.25" x14ac:dyDescent="0.3">
      <c r="A82" s="35" t="s">
        <v>31</v>
      </c>
      <c r="B82" s="26"/>
      <c r="C82" s="26"/>
      <c r="D82" s="26"/>
      <c r="E82" s="26"/>
      <c r="F82" s="26"/>
      <c r="G82" s="26"/>
      <c r="H82" s="26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34"/>
      <c r="AF82" s="70"/>
      <c r="AG82" s="49">
        <v>0</v>
      </c>
      <c r="AH82" s="49">
        <v>0</v>
      </c>
      <c r="AI82" s="49">
        <v>0</v>
      </c>
      <c r="AJ82" s="50">
        <v>0</v>
      </c>
    </row>
    <row r="83" spans="1:36" ht="18.75" x14ac:dyDescent="0.3">
      <c r="A83" s="25" t="s">
        <v>32</v>
      </c>
      <c r="B83" s="26"/>
      <c r="C83" s="26"/>
      <c r="D83" s="26"/>
      <c r="E83" s="26"/>
      <c r="F83" s="26"/>
      <c r="G83" s="26"/>
      <c r="H83" s="26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34"/>
      <c r="AF83" s="70"/>
      <c r="AG83" s="49">
        <v>0</v>
      </c>
      <c r="AH83" s="49">
        <v>0</v>
      </c>
      <c r="AI83" s="49">
        <v>0</v>
      </c>
      <c r="AJ83" s="50">
        <v>0</v>
      </c>
    </row>
    <row r="84" spans="1:36" ht="75" x14ac:dyDescent="0.3">
      <c r="A84" s="64" t="s">
        <v>45</v>
      </c>
      <c r="B84" s="24">
        <v>10646.1</v>
      </c>
      <c r="C84" s="24">
        <v>5121.1000000000004</v>
      </c>
      <c r="D84" s="24">
        <v>5121.1000000000004</v>
      </c>
      <c r="E84" s="24">
        <v>5057.08</v>
      </c>
      <c r="F84" s="24">
        <v>47.501714242774348</v>
      </c>
      <c r="G84" s="24">
        <v>98.749877955907905</v>
      </c>
      <c r="H84" s="13">
        <v>1107.5</v>
      </c>
      <c r="I84" s="13">
        <v>80</v>
      </c>
      <c r="J84" s="13">
        <v>237.5</v>
      </c>
      <c r="K84" s="13">
        <v>237.5</v>
      </c>
      <c r="L84" s="13">
        <v>227.5</v>
      </c>
      <c r="M84" s="13">
        <v>1227.5</v>
      </c>
      <c r="N84" s="13">
        <v>753.6</v>
      </c>
      <c r="O84" s="13">
        <v>261.39</v>
      </c>
      <c r="P84" s="13">
        <v>207.5</v>
      </c>
      <c r="Q84" s="13">
        <v>180</v>
      </c>
      <c r="R84" s="13">
        <v>197.5</v>
      </c>
      <c r="S84" s="13">
        <v>195.1</v>
      </c>
      <c r="T84" s="13">
        <v>187.5</v>
      </c>
      <c r="U84" s="13">
        <v>185.1</v>
      </c>
      <c r="V84" s="13">
        <v>187.5</v>
      </c>
      <c r="W84" s="13">
        <v>185.1</v>
      </c>
      <c r="X84" s="13">
        <v>1987.5</v>
      </c>
      <c r="Y84" s="13">
        <v>1985.09</v>
      </c>
      <c r="Z84" s="13">
        <v>27.5</v>
      </c>
      <c r="AA84" s="13">
        <v>525.1</v>
      </c>
      <c r="AB84" s="13">
        <v>767.5</v>
      </c>
      <c r="AC84" s="13">
        <v>0</v>
      </c>
      <c r="AD84" s="13">
        <v>4757.5</v>
      </c>
      <c r="AE84" s="13">
        <v>0</v>
      </c>
      <c r="AF84" s="70"/>
      <c r="AG84" s="49">
        <v>10646.1</v>
      </c>
      <c r="AH84" s="49">
        <v>5093.6000000000004</v>
      </c>
      <c r="AI84" s="49">
        <v>5061.88</v>
      </c>
      <c r="AJ84" s="50">
        <v>-64.020000000000437</v>
      </c>
    </row>
    <row r="85" spans="1:36" ht="93.75" x14ac:dyDescent="0.3">
      <c r="A85" s="65" t="s">
        <v>46</v>
      </c>
      <c r="B85" s="66"/>
      <c r="C85" s="66"/>
      <c r="D85" s="66"/>
      <c r="E85" s="66"/>
      <c r="F85" s="66"/>
      <c r="G85" s="66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72"/>
      <c r="AF85" s="73"/>
      <c r="AG85" s="49">
        <v>0</v>
      </c>
      <c r="AH85" s="49">
        <v>0</v>
      </c>
      <c r="AI85" s="49">
        <v>0</v>
      </c>
      <c r="AJ85" s="50">
        <v>0</v>
      </c>
    </row>
    <row r="86" spans="1:36" ht="18.75" x14ac:dyDescent="0.25">
      <c r="A86" s="96" t="s">
        <v>67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8"/>
      <c r="AE86" s="74"/>
      <c r="AF86" s="74"/>
      <c r="AG86" s="49">
        <v>0</v>
      </c>
      <c r="AH86" s="49">
        <v>0</v>
      </c>
      <c r="AI86" s="49">
        <v>0</v>
      </c>
      <c r="AJ86" s="50">
        <v>0</v>
      </c>
    </row>
    <row r="87" spans="1:36" ht="131.25" x14ac:dyDescent="0.3">
      <c r="A87" s="67" t="s">
        <v>47</v>
      </c>
      <c r="B87" s="68">
        <f t="shared" ref="B87:AE87" si="25">B88</f>
        <v>9990</v>
      </c>
      <c r="C87" s="68">
        <f t="shared" si="25"/>
        <v>9990</v>
      </c>
      <c r="D87" s="68">
        <f t="shared" si="25"/>
        <v>6328</v>
      </c>
      <c r="E87" s="68">
        <f t="shared" si="25"/>
        <v>6328</v>
      </c>
      <c r="F87" s="68">
        <f t="shared" si="25"/>
        <v>63.343343343343342</v>
      </c>
      <c r="G87" s="68">
        <f t="shared" si="25"/>
        <v>63.343343343343342</v>
      </c>
      <c r="H87" s="30">
        <f t="shared" si="25"/>
        <v>1080</v>
      </c>
      <c r="I87" s="30">
        <f t="shared" si="25"/>
        <v>80</v>
      </c>
      <c r="J87" s="30">
        <f t="shared" si="25"/>
        <v>210</v>
      </c>
      <c r="K87" s="30">
        <f t="shared" si="25"/>
        <v>210</v>
      </c>
      <c r="L87" s="30">
        <f t="shared" si="25"/>
        <v>200</v>
      </c>
      <c r="M87" s="30">
        <f t="shared" si="25"/>
        <v>1200</v>
      </c>
      <c r="N87" s="30">
        <f t="shared" si="25"/>
        <v>700</v>
      </c>
      <c r="O87" s="30">
        <f t="shared" si="25"/>
        <v>200</v>
      </c>
      <c r="P87" s="30">
        <f t="shared" si="25"/>
        <v>180</v>
      </c>
      <c r="Q87" s="30">
        <f t="shared" si="25"/>
        <v>180</v>
      </c>
      <c r="R87" s="30">
        <f t="shared" si="25"/>
        <v>170</v>
      </c>
      <c r="S87" s="30">
        <f t="shared" si="25"/>
        <v>170</v>
      </c>
      <c r="T87" s="30">
        <f t="shared" si="25"/>
        <v>160</v>
      </c>
      <c r="U87" s="30">
        <f t="shared" si="25"/>
        <v>160</v>
      </c>
      <c r="V87" s="30">
        <f t="shared" si="25"/>
        <v>160</v>
      </c>
      <c r="W87" s="30">
        <f t="shared" si="25"/>
        <v>160</v>
      </c>
      <c r="X87" s="30">
        <f t="shared" si="25"/>
        <v>1900</v>
      </c>
      <c r="Y87" s="30">
        <f t="shared" si="25"/>
        <v>1900</v>
      </c>
      <c r="Z87" s="30">
        <f t="shared" si="25"/>
        <v>710</v>
      </c>
      <c r="AA87" s="30">
        <f t="shared" si="25"/>
        <v>1210</v>
      </c>
      <c r="AB87" s="30">
        <f t="shared" si="25"/>
        <v>1106</v>
      </c>
      <c r="AC87" s="30">
        <f t="shared" si="25"/>
        <v>506</v>
      </c>
      <c r="AD87" s="30">
        <f t="shared" si="25"/>
        <v>3414</v>
      </c>
      <c r="AE87" s="75">
        <f t="shared" si="25"/>
        <v>352</v>
      </c>
      <c r="AF87" s="76"/>
      <c r="AG87" s="49">
        <v>9990</v>
      </c>
      <c r="AH87" s="49">
        <v>4760</v>
      </c>
      <c r="AI87" s="49">
        <v>4760</v>
      </c>
      <c r="AJ87" s="50">
        <v>0</v>
      </c>
    </row>
    <row r="88" spans="1:36" ht="18.75" x14ac:dyDescent="0.3">
      <c r="A88" s="23" t="s">
        <v>27</v>
      </c>
      <c r="B88" s="24">
        <f t="shared" ref="B88:AE88" si="26">B91</f>
        <v>9990</v>
      </c>
      <c r="C88" s="24">
        <f t="shared" si="26"/>
        <v>9990</v>
      </c>
      <c r="D88" s="24">
        <f t="shared" si="26"/>
        <v>6328</v>
      </c>
      <c r="E88" s="24">
        <f t="shared" si="26"/>
        <v>6328</v>
      </c>
      <c r="F88" s="24">
        <f t="shared" si="26"/>
        <v>63.343343343343342</v>
      </c>
      <c r="G88" s="24">
        <f t="shared" si="26"/>
        <v>63.343343343343342</v>
      </c>
      <c r="H88" s="13">
        <f t="shared" si="26"/>
        <v>1080</v>
      </c>
      <c r="I88" s="13">
        <f t="shared" si="26"/>
        <v>80</v>
      </c>
      <c r="J88" s="13">
        <f t="shared" si="26"/>
        <v>210</v>
      </c>
      <c r="K88" s="13">
        <f t="shared" si="26"/>
        <v>210</v>
      </c>
      <c r="L88" s="13">
        <f t="shared" si="26"/>
        <v>200</v>
      </c>
      <c r="M88" s="13">
        <f t="shared" si="26"/>
        <v>1200</v>
      </c>
      <c r="N88" s="13">
        <f t="shared" si="26"/>
        <v>700</v>
      </c>
      <c r="O88" s="13">
        <f t="shared" si="26"/>
        <v>200</v>
      </c>
      <c r="P88" s="13">
        <f t="shared" si="26"/>
        <v>180</v>
      </c>
      <c r="Q88" s="13">
        <f t="shared" si="26"/>
        <v>180</v>
      </c>
      <c r="R88" s="13">
        <f t="shared" si="26"/>
        <v>170</v>
      </c>
      <c r="S88" s="13">
        <f t="shared" si="26"/>
        <v>170</v>
      </c>
      <c r="T88" s="13">
        <f t="shared" si="26"/>
        <v>160</v>
      </c>
      <c r="U88" s="13">
        <f t="shared" si="26"/>
        <v>160</v>
      </c>
      <c r="V88" s="13">
        <f t="shared" si="26"/>
        <v>160</v>
      </c>
      <c r="W88" s="13">
        <f t="shared" si="26"/>
        <v>160</v>
      </c>
      <c r="X88" s="13">
        <f t="shared" si="26"/>
        <v>1900</v>
      </c>
      <c r="Y88" s="13">
        <f t="shared" si="26"/>
        <v>1900</v>
      </c>
      <c r="Z88" s="13">
        <f t="shared" si="26"/>
        <v>710</v>
      </c>
      <c r="AA88" s="13">
        <f t="shared" si="26"/>
        <v>1210</v>
      </c>
      <c r="AB88" s="13">
        <f t="shared" si="26"/>
        <v>1106</v>
      </c>
      <c r="AC88" s="13">
        <f t="shared" si="26"/>
        <v>506</v>
      </c>
      <c r="AD88" s="13">
        <f t="shared" si="26"/>
        <v>3414</v>
      </c>
      <c r="AE88" s="59">
        <f t="shared" si="26"/>
        <v>352</v>
      </c>
      <c r="AF88" s="70"/>
      <c r="AG88" s="49">
        <v>9990</v>
      </c>
      <c r="AH88" s="49">
        <v>4760</v>
      </c>
      <c r="AI88" s="49">
        <v>4760</v>
      </c>
      <c r="AJ88" s="50">
        <v>0</v>
      </c>
    </row>
    <row r="89" spans="1:36" ht="18.75" x14ac:dyDescent="0.3">
      <c r="A89" s="25" t="s">
        <v>28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59">
        <v>0</v>
      </c>
      <c r="AF89" s="70"/>
      <c r="AG89" s="49">
        <v>0</v>
      </c>
      <c r="AH89" s="49">
        <v>0</v>
      </c>
      <c r="AI89" s="49">
        <v>0</v>
      </c>
      <c r="AJ89" s="50">
        <v>0</v>
      </c>
    </row>
    <row r="90" spans="1:36" ht="37.5" x14ac:dyDescent="0.3">
      <c r="A90" s="27" t="s">
        <v>29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59">
        <v>0</v>
      </c>
      <c r="AF90" s="70"/>
      <c r="AG90" s="49">
        <v>0</v>
      </c>
      <c r="AH90" s="49">
        <v>0</v>
      </c>
      <c r="AI90" s="49">
        <v>0</v>
      </c>
      <c r="AJ90" s="50">
        <v>0</v>
      </c>
    </row>
    <row r="91" spans="1:36" s="46" customFormat="1" ht="18.75" x14ac:dyDescent="0.3">
      <c r="A91" s="25" t="s">
        <v>30</v>
      </c>
      <c r="B91" s="26">
        <f>B98+B105</f>
        <v>9990</v>
      </c>
      <c r="C91" s="26">
        <f>C98+C105</f>
        <v>9990</v>
      </c>
      <c r="D91" s="26">
        <f>D98+D105</f>
        <v>6328</v>
      </c>
      <c r="E91" s="26">
        <f>E98+E105</f>
        <v>6328</v>
      </c>
      <c r="F91" s="26">
        <f>E91/B91*100</f>
        <v>63.343343343343342</v>
      </c>
      <c r="G91" s="26">
        <f>E91/C91*100</f>
        <v>63.343343343343342</v>
      </c>
      <c r="H91" s="20">
        <f t="shared" ref="H91:AE91" si="27">H98+H105</f>
        <v>1080</v>
      </c>
      <c r="I91" s="20">
        <f t="shared" si="27"/>
        <v>80</v>
      </c>
      <c r="J91" s="20">
        <f t="shared" si="27"/>
        <v>210</v>
      </c>
      <c r="K91" s="20">
        <f t="shared" si="27"/>
        <v>210</v>
      </c>
      <c r="L91" s="20">
        <f t="shared" si="27"/>
        <v>200</v>
      </c>
      <c r="M91" s="20">
        <f t="shared" si="27"/>
        <v>1200</v>
      </c>
      <c r="N91" s="20">
        <f t="shared" si="27"/>
        <v>700</v>
      </c>
      <c r="O91" s="20">
        <f t="shared" si="27"/>
        <v>200</v>
      </c>
      <c r="P91" s="20">
        <f t="shared" si="27"/>
        <v>180</v>
      </c>
      <c r="Q91" s="20">
        <f t="shared" si="27"/>
        <v>180</v>
      </c>
      <c r="R91" s="20">
        <f t="shared" si="27"/>
        <v>170</v>
      </c>
      <c r="S91" s="20">
        <f t="shared" si="27"/>
        <v>170</v>
      </c>
      <c r="T91" s="20">
        <f t="shared" si="27"/>
        <v>160</v>
      </c>
      <c r="U91" s="20">
        <f t="shared" si="27"/>
        <v>160</v>
      </c>
      <c r="V91" s="20">
        <f t="shared" si="27"/>
        <v>160</v>
      </c>
      <c r="W91" s="20">
        <f t="shared" si="27"/>
        <v>160</v>
      </c>
      <c r="X91" s="20">
        <f t="shared" si="27"/>
        <v>1900</v>
      </c>
      <c r="Y91" s="20">
        <f t="shared" si="27"/>
        <v>1900</v>
      </c>
      <c r="Z91" s="20">
        <f t="shared" si="27"/>
        <v>710</v>
      </c>
      <c r="AA91" s="20">
        <f t="shared" si="27"/>
        <v>1210</v>
      </c>
      <c r="AB91" s="20">
        <f t="shared" si="27"/>
        <v>1106</v>
      </c>
      <c r="AC91" s="20">
        <f t="shared" si="27"/>
        <v>506</v>
      </c>
      <c r="AD91" s="20">
        <f t="shared" si="27"/>
        <v>3414</v>
      </c>
      <c r="AE91" s="59">
        <f t="shared" si="27"/>
        <v>352</v>
      </c>
      <c r="AF91" s="70"/>
      <c r="AG91" s="49">
        <v>9990</v>
      </c>
      <c r="AH91" s="49">
        <v>4760</v>
      </c>
      <c r="AI91" s="49">
        <v>4760</v>
      </c>
      <c r="AJ91" s="50">
        <v>0</v>
      </c>
    </row>
    <row r="92" spans="1:36" ht="56.25" x14ac:dyDescent="0.3">
      <c r="A92" s="27" t="s">
        <v>31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59">
        <v>0</v>
      </c>
      <c r="AF92" s="70"/>
      <c r="AG92" s="49">
        <v>0</v>
      </c>
      <c r="AH92" s="49">
        <v>0</v>
      </c>
      <c r="AI92" s="49">
        <v>0</v>
      </c>
      <c r="AJ92" s="50">
        <v>0</v>
      </c>
    </row>
    <row r="93" spans="1:36" ht="18.75" x14ac:dyDescent="0.3">
      <c r="A93" s="25" t="s">
        <v>32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59">
        <v>0</v>
      </c>
      <c r="AF93" s="70"/>
      <c r="AG93" s="49">
        <v>0</v>
      </c>
      <c r="AH93" s="49">
        <v>0</v>
      </c>
      <c r="AI93" s="49">
        <v>0</v>
      </c>
      <c r="AJ93" s="50">
        <v>0</v>
      </c>
    </row>
    <row r="94" spans="1:36" ht="129" customHeight="1" x14ac:dyDescent="0.25">
      <c r="A94" s="51" t="s">
        <v>48</v>
      </c>
      <c r="B94" s="31">
        <f>B95</f>
        <v>2100</v>
      </c>
      <c r="C94" s="31">
        <f t="shared" ref="C94:AE94" si="28">C95</f>
        <v>2100</v>
      </c>
      <c r="D94" s="31">
        <f t="shared" si="28"/>
        <v>1500</v>
      </c>
      <c r="E94" s="31">
        <f t="shared" si="28"/>
        <v>1500</v>
      </c>
      <c r="F94" s="31">
        <f t="shared" si="28"/>
        <v>71.428571428571431</v>
      </c>
      <c r="G94" s="31">
        <f t="shared" si="28"/>
        <v>71.428571428571431</v>
      </c>
      <c r="H94" s="31">
        <f t="shared" si="28"/>
        <v>1000</v>
      </c>
      <c r="I94" s="31">
        <f t="shared" si="28"/>
        <v>0</v>
      </c>
      <c r="J94" s="31">
        <f t="shared" si="28"/>
        <v>0</v>
      </c>
      <c r="K94" s="31">
        <f t="shared" si="28"/>
        <v>0</v>
      </c>
      <c r="L94" s="31">
        <f t="shared" si="28"/>
        <v>0</v>
      </c>
      <c r="M94" s="31">
        <f t="shared" si="28"/>
        <v>1000</v>
      </c>
      <c r="N94" s="31">
        <f t="shared" si="28"/>
        <v>500</v>
      </c>
      <c r="O94" s="31">
        <f t="shared" si="28"/>
        <v>0</v>
      </c>
      <c r="P94" s="31">
        <f t="shared" si="28"/>
        <v>0</v>
      </c>
      <c r="Q94" s="31">
        <f t="shared" si="28"/>
        <v>0</v>
      </c>
      <c r="R94" s="31">
        <f t="shared" si="28"/>
        <v>0</v>
      </c>
      <c r="S94" s="31">
        <f t="shared" si="28"/>
        <v>0</v>
      </c>
      <c r="T94" s="31">
        <f t="shared" si="28"/>
        <v>0</v>
      </c>
      <c r="U94" s="31">
        <f t="shared" si="28"/>
        <v>0</v>
      </c>
      <c r="V94" s="31">
        <f t="shared" si="28"/>
        <v>0</v>
      </c>
      <c r="W94" s="31">
        <f t="shared" si="28"/>
        <v>0</v>
      </c>
      <c r="X94" s="31">
        <f t="shared" si="28"/>
        <v>0</v>
      </c>
      <c r="Y94" s="31">
        <f t="shared" si="28"/>
        <v>0</v>
      </c>
      <c r="Z94" s="31">
        <f t="shared" si="28"/>
        <v>0</v>
      </c>
      <c r="AA94" s="31">
        <f t="shared" si="28"/>
        <v>500</v>
      </c>
      <c r="AB94" s="31">
        <f t="shared" si="28"/>
        <v>600</v>
      </c>
      <c r="AC94" s="31">
        <f t="shared" si="28"/>
        <v>0</v>
      </c>
      <c r="AD94" s="31">
        <f t="shared" si="28"/>
        <v>0</v>
      </c>
      <c r="AE94" s="31">
        <f t="shared" si="28"/>
        <v>0</v>
      </c>
      <c r="AF94" s="99" t="s">
        <v>79</v>
      </c>
      <c r="AG94" s="49">
        <v>2100</v>
      </c>
      <c r="AH94" s="49">
        <v>1500</v>
      </c>
      <c r="AI94" s="49">
        <v>1500</v>
      </c>
      <c r="AJ94" s="50">
        <v>0</v>
      </c>
    </row>
    <row r="95" spans="1:36" ht="18.75" x14ac:dyDescent="0.3">
      <c r="A95" s="23" t="s">
        <v>27</v>
      </c>
      <c r="B95" s="24">
        <f>B98</f>
        <v>2100</v>
      </c>
      <c r="C95" s="24">
        <f t="shared" ref="C95:AE95" si="29">C98</f>
        <v>2100</v>
      </c>
      <c r="D95" s="24">
        <f t="shared" si="29"/>
        <v>1500</v>
      </c>
      <c r="E95" s="24">
        <f t="shared" si="29"/>
        <v>1500</v>
      </c>
      <c r="F95" s="24">
        <f t="shared" si="29"/>
        <v>71.428571428571431</v>
      </c>
      <c r="G95" s="24">
        <f t="shared" si="29"/>
        <v>71.428571428571431</v>
      </c>
      <c r="H95" s="24">
        <f t="shared" si="29"/>
        <v>1000</v>
      </c>
      <c r="I95" s="24">
        <f t="shared" si="29"/>
        <v>0</v>
      </c>
      <c r="J95" s="24">
        <f t="shared" si="29"/>
        <v>0</v>
      </c>
      <c r="K95" s="24">
        <f t="shared" si="29"/>
        <v>0</v>
      </c>
      <c r="L95" s="24">
        <f t="shared" si="29"/>
        <v>0</v>
      </c>
      <c r="M95" s="24">
        <f t="shared" si="29"/>
        <v>1000</v>
      </c>
      <c r="N95" s="24">
        <f t="shared" si="29"/>
        <v>500</v>
      </c>
      <c r="O95" s="24">
        <f t="shared" si="29"/>
        <v>0</v>
      </c>
      <c r="P95" s="24">
        <f t="shared" si="29"/>
        <v>0</v>
      </c>
      <c r="Q95" s="24">
        <f t="shared" si="29"/>
        <v>0</v>
      </c>
      <c r="R95" s="24">
        <f t="shared" si="29"/>
        <v>0</v>
      </c>
      <c r="S95" s="24">
        <f t="shared" si="29"/>
        <v>0</v>
      </c>
      <c r="T95" s="24">
        <f t="shared" si="29"/>
        <v>0</v>
      </c>
      <c r="U95" s="24">
        <f t="shared" si="29"/>
        <v>0</v>
      </c>
      <c r="V95" s="24">
        <f t="shared" si="29"/>
        <v>0</v>
      </c>
      <c r="W95" s="24">
        <f t="shared" si="29"/>
        <v>0</v>
      </c>
      <c r="X95" s="24">
        <f t="shared" si="29"/>
        <v>0</v>
      </c>
      <c r="Y95" s="24">
        <f t="shared" si="29"/>
        <v>0</v>
      </c>
      <c r="Z95" s="24">
        <f t="shared" si="29"/>
        <v>0</v>
      </c>
      <c r="AA95" s="24">
        <f t="shared" si="29"/>
        <v>500</v>
      </c>
      <c r="AB95" s="24">
        <f t="shared" si="29"/>
        <v>600</v>
      </c>
      <c r="AC95" s="24">
        <f t="shared" si="29"/>
        <v>0</v>
      </c>
      <c r="AD95" s="24">
        <f t="shared" si="29"/>
        <v>0</v>
      </c>
      <c r="AE95" s="24">
        <f t="shared" si="29"/>
        <v>0</v>
      </c>
      <c r="AF95" s="100"/>
      <c r="AG95" s="49">
        <v>2100</v>
      </c>
      <c r="AH95" s="49">
        <v>1500</v>
      </c>
      <c r="AI95" s="49">
        <v>1500</v>
      </c>
      <c r="AJ95" s="50">
        <v>0</v>
      </c>
    </row>
    <row r="96" spans="1:36" ht="18.75" x14ac:dyDescent="0.3">
      <c r="A96" s="25" t="s">
        <v>28</v>
      </c>
      <c r="B96" s="26"/>
      <c r="C96" s="26"/>
      <c r="D96" s="26"/>
      <c r="E96" s="26"/>
      <c r="F96" s="26"/>
      <c r="G96" s="26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59"/>
      <c r="AF96" s="100"/>
      <c r="AG96" s="49">
        <v>0</v>
      </c>
      <c r="AH96" s="49">
        <v>0</v>
      </c>
      <c r="AI96" s="49">
        <v>0</v>
      </c>
      <c r="AJ96" s="50">
        <v>0</v>
      </c>
    </row>
    <row r="97" spans="1:36" ht="37.5" x14ac:dyDescent="0.3">
      <c r="A97" s="27" t="s">
        <v>29</v>
      </c>
      <c r="B97" s="26"/>
      <c r="C97" s="26"/>
      <c r="D97" s="26"/>
      <c r="E97" s="26"/>
      <c r="F97" s="26"/>
      <c r="G97" s="26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59"/>
      <c r="AF97" s="100"/>
      <c r="AG97" s="49">
        <v>0</v>
      </c>
      <c r="AH97" s="49">
        <v>0</v>
      </c>
      <c r="AI97" s="49">
        <v>0</v>
      </c>
      <c r="AJ97" s="50">
        <v>0</v>
      </c>
    </row>
    <row r="98" spans="1:36" ht="18.75" x14ac:dyDescent="0.3">
      <c r="A98" s="25" t="s">
        <v>30</v>
      </c>
      <c r="B98" s="26">
        <f>H98+J98+L98+N98+P98+R98+T98+V98+X98+Z98+AB98+AD98</f>
        <v>2100</v>
      </c>
      <c r="C98" s="26">
        <f>H98+J98+L98+N98+P98+R98+T98+V98+X98+Z98+AB98+AD98</f>
        <v>2100</v>
      </c>
      <c r="D98" s="26">
        <v>1500</v>
      </c>
      <c r="E98" s="26">
        <f>I98+K98+M98+O98+Q98+S98+U98+W98+Y98+AA98+AC98+AE98</f>
        <v>1500</v>
      </c>
      <c r="F98" s="26">
        <f>E98/B98*100</f>
        <v>71.428571428571431</v>
      </c>
      <c r="G98" s="26">
        <f>E98/B98*100</f>
        <v>71.428571428571431</v>
      </c>
      <c r="H98" s="20">
        <v>1000</v>
      </c>
      <c r="I98" s="20">
        <v>0</v>
      </c>
      <c r="J98" s="20">
        <v>0</v>
      </c>
      <c r="K98" s="20">
        <v>0</v>
      </c>
      <c r="L98" s="20">
        <v>0</v>
      </c>
      <c r="M98" s="20">
        <v>1000</v>
      </c>
      <c r="N98" s="20">
        <v>500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500</v>
      </c>
      <c r="AB98" s="20">
        <v>600</v>
      </c>
      <c r="AC98" s="20">
        <v>0</v>
      </c>
      <c r="AD98" s="20">
        <v>0</v>
      </c>
      <c r="AE98" s="59">
        <v>0</v>
      </c>
      <c r="AF98" s="100"/>
      <c r="AG98" s="49">
        <v>2100</v>
      </c>
      <c r="AH98" s="49">
        <v>1500</v>
      </c>
      <c r="AI98" s="49">
        <v>1500</v>
      </c>
      <c r="AJ98" s="50">
        <v>0</v>
      </c>
    </row>
    <row r="99" spans="1:36" ht="56.25" x14ac:dyDescent="0.3">
      <c r="A99" s="27" t="s">
        <v>31</v>
      </c>
      <c r="B99" s="26"/>
      <c r="C99" s="26"/>
      <c r="D99" s="26"/>
      <c r="E99" s="26"/>
      <c r="F99" s="26"/>
      <c r="G99" s="26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59"/>
      <c r="AF99" s="100"/>
      <c r="AG99" s="49">
        <v>0</v>
      </c>
      <c r="AH99" s="49">
        <v>0</v>
      </c>
      <c r="AI99" s="49">
        <v>0</v>
      </c>
      <c r="AJ99" s="50">
        <v>0</v>
      </c>
    </row>
    <row r="100" spans="1:36" ht="18.75" x14ac:dyDescent="0.3">
      <c r="A100" s="25" t="s">
        <v>32</v>
      </c>
      <c r="B100" s="26"/>
      <c r="C100" s="26"/>
      <c r="D100" s="26"/>
      <c r="E100" s="26"/>
      <c r="F100" s="26"/>
      <c r="G100" s="26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59"/>
      <c r="AF100" s="101"/>
      <c r="AG100" s="49">
        <v>0</v>
      </c>
      <c r="AH100" s="49">
        <v>0</v>
      </c>
      <c r="AI100" s="49">
        <v>0</v>
      </c>
      <c r="AJ100" s="50">
        <v>0</v>
      </c>
    </row>
    <row r="101" spans="1:36" ht="400.5" customHeight="1" x14ac:dyDescent="0.25">
      <c r="A101" s="51" t="s">
        <v>49</v>
      </c>
      <c r="B101" s="31">
        <f t="shared" ref="B101:G101" si="30">B102</f>
        <v>7890</v>
      </c>
      <c r="C101" s="31">
        <f t="shared" si="30"/>
        <v>7890</v>
      </c>
      <c r="D101" s="31">
        <f t="shared" si="30"/>
        <v>4828</v>
      </c>
      <c r="E101" s="31">
        <f t="shared" si="30"/>
        <v>4828</v>
      </c>
      <c r="F101" s="31">
        <f t="shared" si="30"/>
        <v>61.191381495564002</v>
      </c>
      <c r="G101" s="31">
        <f t="shared" si="30"/>
        <v>61.191381495564002</v>
      </c>
      <c r="H101" s="20">
        <v>80</v>
      </c>
      <c r="I101" s="20">
        <v>80</v>
      </c>
      <c r="J101" s="20">
        <v>210</v>
      </c>
      <c r="K101" s="20">
        <v>210</v>
      </c>
      <c r="L101" s="20">
        <v>200</v>
      </c>
      <c r="M101" s="20">
        <v>200</v>
      </c>
      <c r="N101" s="20">
        <v>200</v>
      </c>
      <c r="O101" s="20">
        <v>200</v>
      </c>
      <c r="P101" s="20">
        <v>180</v>
      </c>
      <c r="Q101" s="20">
        <v>180</v>
      </c>
      <c r="R101" s="20">
        <v>170</v>
      </c>
      <c r="S101" s="20">
        <v>170</v>
      </c>
      <c r="T101" s="20">
        <v>160</v>
      </c>
      <c r="U101" s="20">
        <v>160</v>
      </c>
      <c r="V101" s="20">
        <v>160</v>
      </c>
      <c r="W101" s="20">
        <v>160</v>
      </c>
      <c r="X101" s="20">
        <v>1900</v>
      </c>
      <c r="Y101" s="20">
        <v>1900</v>
      </c>
      <c r="Z101" s="20">
        <f>Z102</f>
        <v>710</v>
      </c>
      <c r="AA101" s="20">
        <f>AA102</f>
        <v>710</v>
      </c>
      <c r="AB101" s="20">
        <f>AB102</f>
        <v>506</v>
      </c>
      <c r="AC101" s="20">
        <f>AC102</f>
        <v>506</v>
      </c>
      <c r="AD101" s="20">
        <v>4630</v>
      </c>
      <c r="AE101" s="59">
        <v>0</v>
      </c>
      <c r="AF101" s="99" t="s">
        <v>76</v>
      </c>
      <c r="AG101" s="49">
        <v>7890</v>
      </c>
      <c r="AH101" s="49">
        <v>3260</v>
      </c>
      <c r="AI101" s="49">
        <v>3260</v>
      </c>
      <c r="AJ101" s="50">
        <v>0</v>
      </c>
    </row>
    <row r="102" spans="1:36" ht="18.75" x14ac:dyDescent="0.3">
      <c r="A102" s="23" t="s">
        <v>27</v>
      </c>
      <c r="B102" s="24">
        <f t="shared" ref="B102:G102" si="31">B105</f>
        <v>7890</v>
      </c>
      <c r="C102" s="24">
        <f t="shared" si="31"/>
        <v>7890</v>
      </c>
      <c r="D102" s="24">
        <f t="shared" si="31"/>
        <v>4828</v>
      </c>
      <c r="E102" s="24">
        <f t="shared" si="31"/>
        <v>4828</v>
      </c>
      <c r="F102" s="24">
        <f t="shared" si="31"/>
        <v>61.191381495564002</v>
      </c>
      <c r="G102" s="24">
        <f t="shared" si="31"/>
        <v>61.191381495564002</v>
      </c>
      <c r="H102" s="20">
        <v>80</v>
      </c>
      <c r="I102" s="20">
        <v>80</v>
      </c>
      <c r="J102" s="20">
        <v>210</v>
      </c>
      <c r="K102" s="20">
        <v>210</v>
      </c>
      <c r="L102" s="20">
        <v>200</v>
      </c>
      <c r="M102" s="20">
        <v>200</v>
      </c>
      <c r="N102" s="20">
        <v>200</v>
      </c>
      <c r="O102" s="20">
        <v>200</v>
      </c>
      <c r="P102" s="20">
        <v>180</v>
      </c>
      <c r="Q102" s="20">
        <v>180</v>
      </c>
      <c r="R102" s="20">
        <v>170</v>
      </c>
      <c r="S102" s="20">
        <v>170</v>
      </c>
      <c r="T102" s="20">
        <v>160</v>
      </c>
      <c r="U102" s="20">
        <v>160</v>
      </c>
      <c r="V102" s="20">
        <v>160</v>
      </c>
      <c r="W102" s="20">
        <v>160</v>
      </c>
      <c r="X102" s="20">
        <v>1900</v>
      </c>
      <c r="Y102" s="20">
        <v>1900</v>
      </c>
      <c r="Z102" s="20">
        <v>710</v>
      </c>
      <c r="AA102" s="20">
        <f>AA105</f>
        <v>710</v>
      </c>
      <c r="AB102" s="20">
        <f>AB105</f>
        <v>506</v>
      </c>
      <c r="AC102" s="20">
        <f>AC105</f>
        <v>506</v>
      </c>
      <c r="AD102" s="20">
        <v>4630</v>
      </c>
      <c r="AE102" s="59">
        <v>0</v>
      </c>
      <c r="AF102" s="102"/>
      <c r="AG102" s="49">
        <v>7890</v>
      </c>
      <c r="AH102" s="49">
        <v>3260</v>
      </c>
      <c r="AI102" s="49">
        <v>3260</v>
      </c>
      <c r="AJ102" s="50">
        <v>0</v>
      </c>
    </row>
    <row r="103" spans="1:36" ht="18.75" x14ac:dyDescent="0.3">
      <c r="A103" s="25" t="s">
        <v>28</v>
      </c>
      <c r="B103" s="26"/>
      <c r="C103" s="26"/>
      <c r="D103" s="26"/>
      <c r="E103" s="26"/>
      <c r="F103" s="26"/>
      <c r="G103" s="26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59"/>
      <c r="AF103" s="102"/>
      <c r="AG103" s="49">
        <v>0</v>
      </c>
      <c r="AH103" s="49">
        <v>0</v>
      </c>
      <c r="AI103" s="49">
        <v>0</v>
      </c>
      <c r="AJ103" s="50">
        <v>0</v>
      </c>
    </row>
    <row r="104" spans="1:36" ht="37.5" x14ac:dyDescent="0.3">
      <c r="A104" s="27" t="s">
        <v>29</v>
      </c>
      <c r="B104" s="26"/>
      <c r="C104" s="26"/>
      <c r="D104" s="26"/>
      <c r="E104" s="26"/>
      <c r="F104" s="26"/>
      <c r="G104" s="26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59"/>
      <c r="AF104" s="102"/>
      <c r="AG104" s="49">
        <v>0</v>
      </c>
      <c r="AH104" s="49">
        <v>0</v>
      </c>
      <c r="AI104" s="49">
        <v>0</v>
      </c>
      <c r="AJ104" s="50">
        <v>0</v>
      </c>
    </row>
    <row r="105" spans="1:36" ht="18.75" x14ac:dyDescent="0.3">
      <c r="A105" s="25" t="s">
        <v>30</v>
      </c>
      <c r="B105" s="26">
        <f>H105+J105+L105+N105+P105+R105+T105+V105+X105+Z105+AB105+AD105</f>
        <v>7890</v>
      </c>
      <c r="C105" s="26">
        <f>H105+J105+L105+N105+P105+R105+T105+V105+X105+Z105+AB105+AD105</f>
        <v>7890</v>
      </c>
      <c r="D105" s="26">
        <v>4828</v>
      </c>
      <c r="E105" s="26">
        <f>I105+K105+M105+O105+Q105+S105+U105+W105+Y105+AA105+AC105+AE105</f>
        <v>4828</v>
      </c>
      <c r="F105" s="26">
        <f>E105/B105*100</f>
        <v>61.191381495564002</v>
      </c>
      <c r="G105" s="26">
        <f>E105/C105*100</f>
        <v>61.191381495564002</v>
      </c>
      <c r="H105" s="20">
        <v>80</v>
      </c>
      <c r="I105" s="20">
        <v>80</v>
      </c>
      <c r="J105" s="20">
        <v>210</v>
      </c>
      <c r="K105" s="20">
        <v>210</v>
      </c>
      <c r="L105" s="20">
        <v>200</v>
      </c>
      <c r="M105" s="20">
        <v>200</v>
      </c>
      <c r="N105" s="20">
        <v>200</v>
      </c>
      <c r="O105" s="20">
        <v>200</v>
      </c>
      <c r="P105" s="20">
        <v>180</v>
      </c>
      <c r="Q105" s="20">
        <v>180</v>
      </c>
      <c r="R105" s="20">
        <v>170</v>
      </c>
      <c r="S105" s="20">
        <v>170</v>
      </c>
      <c r="T105" s="20">
        <v>160</v>
      </c>
      <c r="U105" s="20">
        <v>160</v>
      </c>
      <c r="V105" s="20">
        <v>160</v>
      </c>
      <c r="W105" s="20">
        <v>160</v>
      </c>
      <c r="X105" s="20">
        <v>1900</v>
      </c>
      <c r="Y105" s="20">
        <v>1900</v>
      </c>
      <c r="Z105" s="20">
        <v>710</v>
      </c>
      <c r="AA105" s="20">
        <v>710</v>
      </c>
      <c r="AB105" s="20">
        <v>506</v>
      </c>
      <c r="AC105" s="20">
        <v>506</v>
      </c>
      <c r="AD105" s="20">
        <v>3414</v>
      </c>
      <c r="AE105" s="59">
        <v>352</v>
      </c>
      <c r="AF105" s="102"/>
      <c r="AG105" s="49">
        <v>7890</v>
      </c>
      <c r="AH105" s="49">
        <v>3260</v>
      </c>
      <c r="AI105" s="49">
        <v>3260</v>
      </c>
      <c r="AJ105" s="50">
        <v>0</v>
      </c>
    </row>
    <row r="106" spans="1:36" ht="56.25" x14ac:dyDescent="0.3">
      <c r="A106" s="27" t="s">
        <v>31</v>
      </c>
      <c r="B106" s="26"/>
      <c r="C106" s="26"/>
      <c r="D106" s="26"/>
      <c r="E106" s="26"/>
      <c r="F106" s="26"/>
      <c r="G106" s="26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59"/>
      <c r="AF106" s="102"/>
      <c r="AG106" s="49">
        <v>0</v>
      </c>
      <c r="AH106" s="49">
        <v>0</v>
      </c>
      <c r="AI106" s="49">
        <v>0</v>
      </c>
      <c r="AJ106" s="50">
        <v>0</v>
      </c>
    </row>
    <row r="107" spans="1:36" ht="18.75" x14ac:dyDescent="0.3">
      <c r="A107" s="25" t="s">
        <v>32</v>
      </c>
      <c r="B107" s="26"/>
      <c r="C107" s="26"/>
      <c r="D107" s="26"/>
      <c r="E107" s="26"/>
      <c r="F107" s="26"/>
      <c r="G107" s="26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59"/>
      <c r="AF107" s="103"/>
      <c r="AG107" s="49">
        <v>0</v>
      </c>
      <c r="AH107" s="49">
        <v>0</v>
      </c>
      <c r="AI107" s="49">
        <v>0</v>
      </c>
      <c r="AJ107" s="50">
        <v>0</v>
      </c>
    </row>
    <row r="108" spans="1:36" ht="93.75" x14ac:dyDescent="0.3">
      <c r="A108" s="33" t="s">
        <v>50</v>
      </c>
      <c r="B108" s="24"/>
      <c r="C108" s="24"/>
      <c r="D108" s="24"/>
      <c r="E108" s="24"/>
      <c r="F108" s="24"/>
      <c r="G108" s="2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59"/>
      <c r="AF108" s="70"/>
      <c r="AG108" s="49">
        <v>0</v>
      </c>
      <c r="AH108" s="49">
        <v>0</v>
      </c>
      <c r="AI108" s="49">
        <v>0</v>
      </c>
      <c r="AJ108" s="50">
        <v>0</v>
      </c>
    </row>
    <row r="109" spans="1:36" ht="112.5" x14ac:dyDescent="0.25">
      <c r="A109" s="69" t="s">
        <v>51</v>
      </c>
      <c r="B109" s="24">
        <f t="shared" ref="B109:G109" si="32">B110</f>
        <v>630</v>
      </c>
      <c r="C109" s="24">
        <f t="shared" si="32"/>
        <v>630</v>
      </c>
      <c r="D109" s="24">
        <f t="shared" si="32"/>
        <v>431.17</v>
      </c>
      <c r="E109" s="24">
        <f t="shared" si="32"/>
        <v>431.17</v>
      </c>
      <c r="F109" s="24">
        <f t="shared" si="32"/>
        <v>68.439682539682551</v>
      </c>
      <c r="G109" s="24">
        <f t="shared" si="32"/>
        <v>68.439682539682551</v>
      </c>
      <c r="H109" s="13">
        <v>27.5</v>
      </c>
      <c r="I109" s="13">
        <v>0</v>
      </c>
      <c r="J109" s="13">
        <v>27.5</v>
      </c>
      <c r="K109" s="13">
        <v>27.5</v>
      </c>
      <c r="L109" s="13">
        <v>27.5</v>
      </c>
      <c r="M109" s="13">
        <v>27.5</v>
      </c>
      <c r="N109" s="13">
        <v>27.5</v>
      </c>
      <c r="O109" s="13">
        <v>50.19</v>
      </c>
      <c r="P109" s="13">
        <v>27.5</v>
      </c>
      <c r="Q109" s="13">
        <v>0</v>
      </c>
      <c r="R109" s="13">
        <v>27.5</v>
      </c>
      <c r="S109" s="13">
        <v>25.1</v>
      </c>
      <c r="T109" s="13">
        <v>27.5</v>
      </c>
      <c r="U109" s="13">
        <v>25.1</v>
      </c>
      <c r="V109" s="13">
        <v>27.5</v>
      </c>
      <c r="W109" s="13">
        <v>25.1</v>
      </c>
      <c r="X109" s="13">
        <v>87.5</v>
      </c>
      <c r="Y109" s="13">
        <v>85.09</v>
      </c>
      <c r="Z109" s="13">
        <v>27.5</v>
      </c>
      <c r="AA109" s="13">
        <v>25.1</v>
      </c>
      <c r="AB109" s="13">
        <v>167.5</v>
      </c>
      <c r="AC109" s="13">
        <v>0</v>
      </c>
      <c r="AD109" s="13">
        <v>127.5</v>
      </c>
      <c r="AE109" s="59">
        <v>0</v>
      </c>
      <c r="AF109" s="99" t="s">
        <v>77</v>
      </c>
      <c r="AG109" s="49">
        <v>630</v>
      </c>
      <c r="AH109" s="49">
        <v>307.5</v>
      </c>
      <c r="AI109" s="49">
        <v>290.68</v>
      </c>
      <c r="AJ109" s="50">
        <v>-49.120000000000005</v>
      </c>
    </row>
    <row r="110" spans="1:36" ht="18.75" x14ac:dyDescent="0.3">
      <c r="A110" s="23" t="s">
        <v>27</v>
      </c>
      <c r="B110" s="24">
        <f t="shared" ref="B110:G110" si="33">B113</f>
        <v>630</v>
      </c>
      <c r="C110" s="24">
        <f t="shared" si="33"/>
        <v>630</v>
      </c>
      <c r="D110" s="24">
        <f t="shared" si="33"/>
        <v>431.17</v>
      </c>
      <c r="E110" s="24">
        <f t="shared" si="33"/>
        <v>431.17</v>
      </c>
      <c r="F110" s="24">
        <f t="shared" si="33"/>
        <v>68.439682539682551</v>
      </c>
      <c r="G110" s="24">
        <f t="shared" si="33"/>
        <v>68.439682539682551</v>
      </c>
      <c r="H110" s="13">
        <v>27.5</v>
      </c>
      <c r="I110" s="13">
        <v>0</v>
      </c>
      <c r="J110" s="13">
        <v>27.5</v>
      </c>
      <c r="K110" s="13">
        <v>27.5</v>
      </c>
      <c r="L110" s="13">
        <v>27.5</v>
      </c>
      <c r="M110" s="13">
        <v>27.5</v>
      </c>
      <c r="N110" s="13">
        <v>27.5</v>
      </c>
      <c r="O110" s="13">
        <v>50.19</v>
      </c>
      <c r="P110" s="13">
        <v>27.5</v>
      </c>
      <c r="Q110" s="13">
        <v>0</v>
      </c>
      <c r="R110" s="13">
        <v>27.5</v>
      </c>
      <c r="S110" s="13">
        <v>25.1</v>
      </c>
      <c r="T110" s="13">
        <v>27.5</v>
      </c>
      <c r="U110" s="13">
        <v>25.1</v>
      </c>
      <c r="V110" s="13">
        <v>27.5</v>
      </c>
      <c r="W110" s="13">
        <v>25.1</v>
      </c>
      <c r="X110" s="13">
        <v>87.5</v>
      </c>
      <c r="Y110" s="13">
        <v>85.09</v>
      </c>
      <c r="Z110" s="13">
        <v>27.5</v>
      </c>
      <c r="AA110" s="13">
        <v>25.1</v>
      </c>
      <c r="AB110" s="13">
        <v>167.5</v>
      </c>
      <c r="AC110" s="13">
        <v>0</v>
      </c>
      <c r="AD110" s="13">
        <v>127.5</v>
      </c>
      <c r="AE110" s="59">
        <v>0</v>
      </c>
      <c r="AF110" s="100"/>
      <c r="AG110" s="49">
        <v>630</v>
      </c>
      <c r="AH110" s="49">
        <v>307.5</v>
      </c>
      <c r="AI110" s="49">
        <v>290.68</v>
      </c>
      <c r="AJ110" s="50">
        <v>-49.120000000000005</v>
      </c>
    </row>
    <row r="111" spans="1:36" ht="18.75" x14ac:dyDescent="0.3">
      <c r="A111" s="25" t="s">
        <v>28</v>
      </c>
      <c r="B111" s="26"/>
      <c r="C111" s="26"/>
      <c r="D111" s="26"/>
      <c r="E111" s="26"/>
      <c r="F111" s="26"/>
      <c r="G111" s="26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59"/>
      <c r="AF111" s="100"/>
      <c r="AG111" s="49">
        <v>0</v>
      </c>
      <c r="AH111" s="49">
        <v>0</v>
      </c>
      <c r="AI111" s="49">
        <v>0</v>
      </c>
      <c r="AJ111" s="50">
        <v>0</v>
      </c>
    </row>
    <row r="112" spans="1:36" ht="37.5" x14ac:dyDescent="0.3">
      <c r="A112" s="27" t="s">
        <v>29</v>
      </c>
      <c r="B112" s="26"/>
      <c r="C112" s="26"/>
      <c r="D112" s="26"/>
      <c r="E112" s="26"/>
      <c r="F112" s="26"/>
      <c r="G112" s="26"/>
      <c r="H112" s="20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59"/>
      <c r="AF112" s="100"/>
      <c r="AG112" s="49">
        <v>0</v>
      </c>
      <c r="AH112" s="49">
        <v>0</v>
      </c>
      <c r="AI112" s="49">
        <v>0</v>
      </c>
      <c r="AJ112" s="50">
        <v>0</v>
      </c>
    </row>
    <row r="113" spans="1:58" s="46" customFormat="1" ht="18.75" x14ac:dyDescent="0.3">
      <c r="A113" s="25" t="s">
        <v>30</v>
      </c>
      <c r="B113" s="26">
        <f>H113+J113+L113+N113+P113+R113+T113+V113+X113+Z113+AB113+AD113</f>
        <v>630</v>
      </c>
      <c r="C113" s="26">
        <f>H113+J113+L113+N113+P113+R113+T113+V113+X113+Z113+AB113+AD113</f>
        <v>630</v>
      </c>
      <c r="D113" s="26">
        <v>431.17</v>
      </c>
      <c r="E113" s="26">
        <f>I113+K113+M113+O113+Q113+S113+U113+W113+Y113+AA113+AC113+AE113</f>
        <v>431.17</v>
      </c>
      <c r="F113" s="26">
        <f>E113/B113*100</f>
        <v>68.439682539682551</v>
      </c>
      <c r="G113" s="26">
        <f>E113/C113*100</f>
        <v>68.439682539682551</v>
      </c>
      <c r="H113" s="20">
        <v>27.5</v>
      </c>
      <c r="I113" s="20">
        <v>0</v>
      </c>
      <c r="J113" s="20">
        <v>27.5</v>
      </c>
      <c r="K113" s="20">
        <v>25.1</v>
      </c>
      <c r="L113" s="20">
        <v>27.5</v>
      </c>
      <c r="M113" s="20">
        <v>25.1</v>
      </c>
      <c r="N113" s="20">
        <v>27.5</v>
      </c>
      <c r="O113" s="20">
        <v>50.19</v>
      </c>
      <c r="P113" s="20">
        <v>27.5</v>
      </c>
      <c r="Q113" s="20">
        <v>0</v>
      </c>
      <c r="R113" s="20">
        <v>27.5</v>
      </c>
      <c r="S113" s="20">
        <v>25.1</v>
      </c>
      <c r="T113" s="20">
        <v>27.5</v>
      </c>
      <c r="U113" s="20">
        <v>25.1</v>
      </c>
      <c r="V113" s="20">
        <v>27.5</v>
      </c>
      <c r="W113" s="20">
        <v>25.1</v>
      </c>
      <c r="X113" s="20">
        <v>87.5</v>
      </c>
      <c r="Y113" s="20">
        <v>85.09</v>
      </c>
      <c r="Z113" s="20">
        <v>27.5</v>
      </c>
      <c r="AA113" s="20">
        <v>25.1</v>
      </c>
      <c r="AB113" s="20">
        <v>167.5</v>
      </c>
      <c r="AC113" s="20">
        <v>25.1</v>
      </c>
      <c r="AD113" s="20">
        <v>127.5</v>
      </c>
      <c r="AE113" s="59">
        <v>120.19</v>
      </c>
      <c r="AF113" s="100"/>
      <c r="AG113" s="49">
        <v>630</v>
      </c>
      <c r="AH113" s="49">
        <v>307.5</v>
      </c>
      <c r="AI113" s="49">
        <v>285.88</v>
      </c>
      <c r="AJ113" s="50">
        <v>-49.120000000000005</v>
      </c>
    </row>
    <row r="114" spans="1:58" ht="56.25" x14ac:dyDescent="0.3">
      <c r="A114" s="27" t="s">
        <v>31</v>
      </c>
      <c r="B114" s="26"/>
      <c r="C114" s="26"/>
      <c r="D114" s="26"/>
      <c r="E114" s="26"/>
      <c r="F114" s="26"/>
      <c r="G114" s="26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59"/>
      <c r="AF114" s="100"/>
      <c r="AG114" s="49">
        <v>0</v>
      </c>
      <c r="AH114" s="49">
        <v>0</v>
      </c>
      <c r="AI114" s="49">
        <v>0</v>
      </c>
      <c r="AJ114" s="50">
        <v>0</v>
      </c>
    </row>
    <row r="115" spans="1:58" ht="18.75" x14ac:dyDescent="0.3">
      <c r="A115" s="25" t="s">
        <v>32</v>
      </c>
      <c r="B115" s="26"/>
      <c r="C115" s="26"/>
      <c r="D115" s="26"/>
      <c r="E115" s="26"/>
      <c r="F115" s="26"/>
      <c r="G115" s="26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59"/>
      <c r="AF115" s="101"/>
      <c r="AG115" s="49">
        <v>0</v>
      </c>
      <c r="AH115" s="49">
        <v>0</v>
      </c>
      <c r="AI115" s="49">
        <v>0</v>
      </c>
      <c r="AJ115" s="50">
        <v>0</v>
      </c>
    </row>
    <row r="116" spans="1:58" ht="93.75" x14ac:dyDescent="0.3">
      <c r="A116" s="33" t="s">
        <v>50</v>
      </c>
      <c r="B116" s="24"/>
      <c r="C116" s="24"/>
      <c r="D116" s="24"/>
      <c r="E116" s="24"/>
      <c r="F116" s="24"/>
      <c r="G116" s="2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59"/>
      <c r="AF116" s="70"/>
      <c r="AG116" s="49">
        <v>0</v>
      </c>
      <c r="AH116" s="49">
        <v>0</v>
      </c>
      <c r="AI116" s="49">
        <v>0</v>
      </c>
      <c r="AJ116" s="50">
        <v>0</v>
      </c>
    </row>
    <row r="117" spans="1:58" ht="112.5" x14ac:dyDescent="0.3">
      <c r="A117" s="33" t="s">
        <v>52</v>
      </c>
      <c r="B117" s="24">
        <f>B118</f>
        <v>26.1</v>
      </c>
      <c r="C117" s="24">
        <f>C118</f>
        <v>26.1</v>
      </c>
      <c r="D117" s="24">
        <f>D118</f>
        <v>17.2</v>
      </c>
      <c r="E117" s="24">
        <f>E118</f>
        <v>17.2</v>
      </c>
      <c r="F117" s="24">
        <v>42.911877394636008</v>
      </c>
      <c r="G117" s="24">
        <v>42.911877394636008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26.1</v>
      </c>
      <c r="O117" s="13">
        <v>11.2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59">
        <v>0</v>
      </c>
      <c r="AF117" s="70"/>
      <c r="AG117" s="49">
        <v>26.1</v>
      </c>
      <c r="AH117" s="49">
        <v>26.1</v>
      </c>
      <c r="AI117" s="49">
        <v>11.2</v>
      </c>
      <c r="AJ117" s="50">
        <v>-14.900000000000002</v>
      </c>
    </row>
    <row r="118" spans="1:58" ht="18.75" x14ac:dyDescent="0.3">
      <c r="A118" s="23" t="s">
        <v>27</v>
      </c>
      <c r="B118" s="24">
        <f>B121</f>
        <v>26.1</v>
      </c>
      <c r="C118" s="24">
        <f>C121</f>
        <v>26.1</v>
      </c>
      <c r="D118" s="24">
        <f>D121</f>
        <v>17.2</v>
      </c>
      <c r="E118" s="24">
        <f>E121</f>
        <v>17.2</v>
      </c>
      <c r="F118" s="24">
        <v>42.911877394636008</v>
      </c>
      <c r="G118" s="24">
        <v>42.911877394636008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26.1</v>
      </c>
      <c r="O118" s="13">
        <v>11.2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59">
        <v>0</v>
      </c>
      <c r="AF118" s="70"/>
      <c r="AG118" s="49">
        <v>26.1</v>
      </c>
      <c r="AH118" s="49">
        <v>26.1</v>
      </c>
      <c r="AI118" s="49">
        <v>11.2</v>
      </c>
      <c r="AJ118" s="50">
        <v>-14.900000000000002</v>
      </c>
    </row>
    <row r="119" spans="1:58" ht="18.75" x14ac:dyDescent="0.3">
      <c r="A119" s="25" t="s">
        <v>28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59">
        <v>0</v>
      </c>
      <c r="AF119" s="70"/>
      <c r="AG119" s="49">
        <v>0</v>
      </c>
      <c r="AH119" s="49">
        <v>0</v>
      </c>
      <c r="AI119" s="49">
        <v>0</v>
      </c>
      <c r="AJ119" s="50">
        <v>0</v>
      </c>
    </row>
    <row r="120" spans="1:58" ht="37.5" x14ac:dyDescent="0.3">
      <c r="A120" s="27" t="s">
        <v>29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59">
        <v>0</v>
      </c>
      <c r="AF120" s="70"/>
      <c r="AG120" s="49">
        <v>0</v>
      </c>
      <c r="AH120" s="49">
        <v>0</v>
      </c>
      <c r="AI120" s="49">
        <v>0</v>
      </c>
      <c r="AJ120" s="50">
        <v>0</v>
      </c>
    </row>
    <row r="121" spans="1:58" s="46" customFormat="1" ht="18.75" x14ac:dyDescent="0.3">
      <c r="A121" s="25" t="s">
        <v>30</v>
      </c>
      <c r="B121" s="26">
        <f t="shared" ref="B121:G121" si="34">B128</f>
        <v>26.1</v>
      </c>
      <c r="C121" s="26">
        <f t="shared" si="34"/>
        <v>26.1</v>
      </c>
      <c r="D121" s="26">
        <f t="shared" si="34"/>
        <v>17.2</v>
      </c>
      <c r="E121" s="26">
        <f t="shared" si="34"/>
        <v>17.2</v>
      </c>
      <c r="F121" s="26">
        <f t="shared" si="34"/>
        <v>65.900383141762447</v>
      </c>
      <c r="G121" s="26">
        <f t="shared" si="34"/>
        <v>65.900383141762447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26.1</v>
      </c>
      <c r="O121" s="20">
        <v>11.2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59">
        <v>0</v>
      </c>
      <c r="AF121" s="70"/>
      <c r="AG121" s="49">
        <v>26.1</v>
      </c>
      <c r="AH121" s="49">
        <v>26.1</v>
      </c>
      <c r="AI121" s="49">
        <v>11.2</v>
      </c>
      <c r="AJ121" s="50">
        <v>-14.900000000000002</v>
      </c>
    </row>
    <row r="122" spans="1:58" ht="56.25" x14ac:dyDescent="0.3">
      <c r="A122" s="27" t="s">
        <v>31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59">
        <v>0</v>
      </c>
      <c r="AF122" s="70"/>
      <c r="AG122" s="49">
        <v>0</v>
      </c>
      <c r="AH122" s="49">
        <v>0</v>
      </c>
      <c r="AI122" s="49">
        <v>0</v>
      </c>
      <c r="AJ122" s="50">
        <v>0</v>
      </c>
    </row>
    <row r="123" spans="1:58" ht="18.75" x14ac:dyDescent="0.3">
      <c r="A123" s="25" t="s">
        <v>32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59">
        <v>0</v>
      </c>
      <c r="AF123" s="70"/>
      <c r="AG123" s="49">
        <v>0</v>
      </c>
      <c r="AH123" s="49">
        <v>0</v>
      </c>
      <c r="AI123" s="49">
        <v>0</v>
      </c>
      <c r="AJ123" s="50">
        <v>0</v>
      </c>
    </row>
    <row r="124" spans="1:58" ht="112.5" x14ac:dyDescent="0.25">
      <c r="A124" s="33" t="s">
        <v>53</v>
      </c>
      <c r="B124" s="24">
        <f>B125</f>
        <v>26.1</v>
      </c>
      <c r="C124" s="24">
        <f>C125</f>
        <v>26.1</v>
      </c>
      <c r="D124" s="24">
        <f>D125</f>
        <v>17.2</v>
      </c>
      <c r="E124" s="24">
        <v>17.2</v>
      </c>
      <c r="F124" s="24">
        <f>F125</f>
        <v>65.900383141762447</v>
      </c>
      <c r="G124" s="24">
        <f>G125</f>
        <v>65.900383141762447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26.1</v>
      </c>
      <c r="O124" s="13">
        <v>11.2</v>
      </c>
      <c r="P124" s="13">
        <v>0</v>
      </c>
      <c r="Q124" s="13">
        <v>0</v>
      </c>
      <c r="R124" s="13">
        <v>0</v>
      </c>
      <c r="S124" s="13">
        <f>S125</f>
        <v>6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59">
        <v>0</v>
      </c>
      <c r="AF124" s="99" t="s">
        <v>78</v>
      </c>
      <c r="AG124" s="60">
        <v>26.1</v>
      </c>
      <c r="AH124" s="60">
        <v>26.1</v>
      </c>
      <c r="AI124" s="60">
        <v>11.2</v>
      </c>
      <c r="AJ124" s="61">
        <v>-14.900000000000002</v>
      </c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</row>
    <row r="125" spans="1:58" ht="18.75" x14ac:dyDescent="0.3">
      <c r="A125" s="23" t="s">
        <v>27</v>
      </c>
      <c r="B125" s="24">
        <f t="shared" ref="B125:G125" si="35">B128</f>
        <v>26.1</v>
      </c>
      <c r="C125" s="24">
        <f t="shared" si="35"/>
        <v>26.1</v>
      </c>
      <c r="D125" s="24">
        <f t="shared" si="35"/>
        <v>17.2</v>
      </c>
      <c r="E125" s="24">
        <f t="shared" si="35"/>
        <v>17.2</v>
      </c>
      <c r="F125" s="24">
        <f t="shared" si="35"/>
        <v>65.900383141762447</v>
      </c>
      <c r="G125" s="24">
        <f t="shared" si="35"/>
        <v>65.900383141762447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26.1</v>
      </c>
      <c r="O125" s="13">
        <v>11.2</v>
      </c>
      <c r="P125" s="13">
        <v>0</v>
      </c>
      <c r="Q125" s="13">
        <v>0</v>
      </c>
      <c r="R125" s="13">
        <v>0</v>
      </c>
      <c r="S125" s="13">
        <f>S128</f>
        <v>6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59">
        <v>0</v>
      </c>
      <c r="AF125" s="100"/>
      <c r="AG125" s="60">
        <v>26.1</v>
      </c>
      <c r="AH125" s="60">
        <v>26.1</v>
      </c>
      <c r="AI125" s="60">
        <v>11.2</v>
      </c>
      <c r="AJ125" s="61">
        <v>-14.900000000000002</v>
      </c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</row>
    <row r="126" spans="1:58" ht="18.75" x14ac:dyDescent="0.3">
      <c r="A126" s="25" t="s">
        <v>28</v>
      </c>
      <c r="B126" s="26"/>
      <c r="C126" s="26"/>
      <c r="D126" s="26"/>
      <c r="E126" s="26"/>
      <c r="F126" s="26"/>
      <c r="G126" s="26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59"/>
      <c r="AF126" s="100"/>
      <c r="AG126" s="60">
        <v>0</v>
      </c>
      <c r="AH126" s="60">
        <v>0</v>
      </c>
      <c r="AI126" s="60">
        <v>0</v>
      </c>
      <c r="AJ126" s="61">
        <v>0</v>
      </c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</row>
    <row r="127" spans="1:58" ht="37.5" x14ac:dyDescent="0.3">
      <c r="A127" s="27" t="s">
        <v>29</v>
      </c>
      <c r="B127" s="26"/>
      <c r="C127" s="26"/>
      <c r="D127" s="26"/>
      <c r="E127" s="26"/>
      <c r="F127" s="26"/>
      <c r="G127" s="26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59"/>
      <c r="AF127" s="100"/>
      <c r="AG127" s="60">
        <v>0</v>
      </c>
      <c r="AH127" s="60">
        <v>0</v>
      </c>
      <c r="AI127" s="60">
        <v>0</v>
      </c>
      <c r="AJ127" s="61">
        <v>0</v>
      </c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</row>
    <row r="128" spans="1:58" ht="18.75" x14ac:dyDescent="0.3">
      <c r="A128" s="25" t="s">
        <v>30</v>
      </c>
      <c r="B128" s="26">
        <f>H128+J128+L128+N128+P128+R128+T128+V128+X128+Z128+AB128+AD128</f>
        <v>26.1</v>
      </c>
      <c r="C128" s="26">
        <f>H128+J128+L128+N128+P128+R128+T128+V128+X128+Z128+AB128</f>
        <v>26.1</v>
      </c>
      <c r="D128" s="26">
        <v>17.2</v>
      </c>
      <c r="E128" s="26">
        <f>I128+K128+M128+O128+Q128+S128+U128+W128+Y128+AA128+AC128+AE128</f>
        <v>17.2</v>
      </c>
      <c r="F128" s="26">
        <f>E128/B128*100</f>
        <v>65.900383141762447</v>
      </c>
      <c r="G128" s="26">
        <f>E128/C128*100</f>
        <v>65.900383141762447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26.1</v>
      </c>
      <c r="O128" s="20">
        <v>11.2</v>
      </c>
      <c r="P128" s="20">
        <v>0</v>
      </c>
      <c r="Q128" s="20">
        <v>0</v>
      </c>
      <c r="R128" s="20">
        <v>0</v>
      </c>
      <c r="S128" s="20">
        <v>6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59">
        <v>0</v>
      </c>
      <c r="AF128" s="100"/>
      <c r="AG128" s="60">
        <v>26.1</v>
      </c>
      <c r="AH128" s="60">
        <v>26.1</v>
      </c>
      <c r="AI128" s="60">
        <v>11.2</v>
      </c>
      <c r="AJ128" s="61">
        <v>-14.900000000000002</v>
      </c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</row>
    <row r="129" spans="1:58" ht="56.25" x14ac:dyDescent="0.3">
      <c r="A129" s="27" t="s">
        <v>31</v>
      </c>
      <c r="B129" s="26"/>
      <c r="C129" s="26"/>
      <c r="D129" s="26"/>
      <c r="E129" s="26"/>
      <c r="F129" s="26"/>
      <c r="G129" s="26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59"/>
      <c r="AF129" s="100"/>
      <c r="AG129" s="60">
        <v>0</v>
      </c>
      <c r="AH129" s="60">
        <v>0</v>
      </c>
      <c r="AI129" s="60">
        <v>0</v>
      </c>
      <c r="AJ129" s="61">
        <v>0</v>
      </c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</row>
    <row r="130" spans="1:58" ht="18.75" x14ac:dyDescent="0.3">
      <c r="A130" s="25" t="s">
        <v>32</v>
      </c>
      <c r="B130" s="26"/>
      <c r="C130" s="26"/>
      <c r="D130" s="26"/>
      <c r="E130" s="26"/>
      <c r="F130" s="26"/>
      <c r="G130" s="26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59"/>
      <c r="AF130" s="101"/>
      <c r="AG130" s="60">
        <v>0</v>
      </c>
      <c r="AH130" s="60">
        <v>0</v>
      </c>
      <c r="AI130" s="60">
        <v>0</v>
      </c>
      <c r="AJ130" s="61">
        <v>0</v>
      </c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</row>
    <row r="131" spans="1:58" s="52" customFormat="1" ht="75" x14ac:dyDescent="0.3">
      <c r="A131" s="23" t="s">
        <v>54</v>
      </c>
      <c r="B131" s="24">
        <f t="shared" ref="B131:O131" si="36">B134</f>
        <v>10646.1</v>
      </c>
      <c r="C131" s="24">
        <f t="shared" si="36"/>
        <v>10646.1</v>
      </c>
      <c r="D131" s="24">
        <f t="shared" si="36"/>
        <v>6776.37</v>
      </c>
      <c r="E131" s="24">
        <f t="shared" si="36"/>
        <v>6776.37</v>
      </c>
      <c r="F131" s="24">
        <f t="shared" si="36"/>
        <v>63.651196212697606</v>
      </c>
      <c r="G131" s="24">
        <f t="shared" si="36"/>
        <v>63.651196212697606</v>
      </c>
      <c r="H131" s="24">
        <f t="shared" si="36"/>
        <v>1107.5</v>
      </c>
      <c r="I131" s="34">
        <f t="shared" si="36"/>
        <v>80</v>
      </c>
      <c r="J131" s="34">
        <f t="shared" si="36"/>
        <v>237.5</v>
      </c>
      <c r="K131" s="34">
        <f t="shared" si="36"/>
        <v>235.1</v>
      </c>
      <c r="L131" s="34">
        <f t="shared" si="36"/>
        <v>227.5</v>
      </c>
      <c r="M131" s="34">
        <f t="shared" si="36"/>
        <v>1225.0999999999999</v>
      </c>
      <c r="N131" s="34">
        <f t="shared" si="36"/>
        <v>753.6</v>
      </c>
      <c r="O131" s="34">
        <f t="shared" si="36"/>
        <v>261.39</v>
      </c>
      <c r="P131" s="34">
        <v>207.5</v>
      </c>
      <c r="Q131" s="34">
        <f t="shared" ref="Q131:AD131" si="37">Q134</f>
        <v>180</v>
      </c>
      <c r="R131" s="34">
        <f t="shared" si="37"/>
        <v>197.5</v>
      </c>
      <c r="S131" s="34">
        <f t="shared" si="37"/>
        <v>195.1</v>
      </c>
      <c r="T131" s="34">
        <f t="shared" si="37"/>
        <v>187.5</v>
      </c>
      <c r="U131" s="34">
        <f t="shared" si="37"/>
        <v>185.1</v>
      </c>
      <c r="V131" s="34">
        <f t="shared" si="37"/>
        <v>187.5</v>
      </c>
      <c r="W131" s="34">
        <f t="shared" si="37"/>
        <v>185.1</v>
      </c>
      <c r="X131" s="34">
        <f t="shared" si="37"/>
        <v>1987.5</v>
      </c>
      <c r="Y131" s="34">
        <f t="shared" si="37"/>
        <v>1985.09</v>
      </c>
      <c r="Z131" s="34">
        <f t="shared" si="37"/>
        <v>737.5</v>
      </c>
      <c r="AA131" s="34">
        <f t="shared" si="37"/>
        <v>1235.0999999999999</v>
      </c>
      <c r="AB131" s="34">
        <f t="shared" si="37"/>
        <v>1273.5</v>
      </c>
      <c r="AC131" s="34">
        <f t="shared" si="37"/>
        <v>531.1</v>
      </c>
      <c r="AD131" s="34">
        <f t="shared" si="37"/>
        <v>3541.5</v>
      </c>
      <c r="AE131" s="34">
        <v>0</v>
      </c>
      <c r="AF131" s="34"/>
      <c r="AG131" s="60">
        <v>10646.1</v>
      </c>
      <c r="AH131" s="60">
        <v>5093.6000000000004</v>
      </c>
      <c r="AI131" s="60">
        <v>5057.08</v>
      </c>
      <c r="AJ131" s="61">
        <v>-64.020000000000437</v>
      </c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</row>
    <row r="132" spans="1:58" s="52" customFormat="1" ht="18.75" x14ac:dyDescent="0.3">
      <c r="A132" s="25" t="s">
        <v>28</v>
      </c>
      <c r="B132" s="26"/>
      <c r="C132" s="26"/>
      <c r="D132" s="26"/>
      <c r="E132" s="26"/>
      <c r="F132" s="26"/>
      <c r="G132" s="26"/>
      <c r="H132" s="26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4"/>
      <c r="AF132" s="34"/>
      <c r="AG132" s="60">
        <v>0</v>
      </c>
      <c r="AH132" s="60">
        <v>0</v>
      </c>
      <c r="AI132" s="60">
        <v>0</v>
      </c>
      <c r="AJ132" s="61">
        <v>0</v>
      </c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</row>
    <row r="133" spans="1:58" s="52" customFormat="1" ht="37.5" x14ac:dyDescent="0.3">
      <c r="A133" s="27" t="s">
        <v>29</v>
      </c>
      <c r="B133" s="26"/>
      <c r="C133" s="26"/>
      <c r="D133" s="26"/>
      <c r="E133" s="26"/>
      <c r="F133" s="26"/>
      <c r="G133" s="26"/>
      <c r="H133" s="26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4"/>
      <c r="AF133" s="34"/>
      <c r="AG133" s="60">
        <v>0</v>
      </c>
      <c r="AH133" s="60">
        <v>0</v>
      </c>
      <c r="AI133" s="60">
        <v>0</v>
      </c>
      <c r="AJ133" s="61">
        <v>0</v>
      </c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</row>
    <row r="134" spans="1:58" s="52" customFormat="1" ht="18.75" x14ac:dyDescent="0.3">
      <c r="A134" s="25" t="s">
        <v>30</v>
      </c>
      <c r="B134" s="26">
        <f>B121+B113+B91</f>
        <v>10646.1</v>
      </c>
      <c r="C134" s="26">
        <f>C121+C113+C91</f>
        <v>10646.1</v>
      </c>
      <c r="D134" s="26">
        <f>D121+D113+D91</f>
        <v>6776.37</v>
      </c>
      <c r="E134" s="26">
        <f>E121+E113+E91</f>
        <v>6776.37</v>
      </c>
      <c r="F134" s="26">
        <f>E134/B134*100</f>
        <v>63.651196212697606</v>
      </c>
      <c r="G134" s="26">
        <f>E134/C134*100</f>
        <v>63.651196212697606</v>
      </c>
      <c r="H134" s="26">
        <f t="shared" ref="H134:P134" si="38">H121+H113+H91</f>
        <v>1107.5</v>
      </c>
      <c r="I134" s="28">
        <f t="shared" si="38"/>
        <v>80</v>
      </c>
      <c r="J134" s="28">
        <f t="shared" si="38"/>
        <v>237.5</v>
      </c>
      <c r="K134" s="28">
        <f t="shared" si="38"/>
        <v>235.1</v>
      </c>
      <c r="L134" s="28">
        <f t="shared" si="38"/>
        <v>227.5</v>
      </c>
      <c r="M134" s="28">
        <f t="shared" si="38"/>
        <v>1225.0999999999999</v>
      </c>
      <c r="N134" s="28">
        <f t="shared" si="38"/>
        <v>753.6</v>
      </c>
      <c r="O134" s="28">
        <f t="shared" si="38"/>
        <v>261.39</v>
      </c>
      <c r="P134" s="28">
        <f t="shared" si="38"/>
        <v>207.5</v>
      </c>
      <c r="Q134" s="28">
        <v>180</v>
      </c>
      <c r="R134" s="28">
        <f t="shared" ref="R134:AD134" si="39">R121+R113+R91</f>
        <v>197.5</v>
      </c>
      <c r="S134" s="28">
        <f t="shared" si="39"/>
        <v>195.1</v>
      </c>
      <c r="T134" s="28">
        <f t="shared" si="39"/>
        <v>187.5</v>
      </c>
      <c r="U134" s="28">
        <f t="shared" si="39"/>
        <v>185.1</v>
      </c>
      <c r="V134" s="28">
        <f t="shared" si="39"/>
        <v>187.5</v>
      </c>
      <c r="W134" s="28">
        <f t="shared" si="39"/>
        <v>185.1</v>
      </c>
      <c r="X134" s="28">
        <f t="shared" si="39"/>
        <v>1987.5</v>
      </c>
      <c r="Y134" s="28">
        <f t="shared" si="39"/>
        <v>1985.09</v>
      </c>
      <c r="Z134" s="28">
        <f t="shared" si="39"/>
        <v>737.5</v>
      </c>
      <c r="AA134" s="28">
        <f t="shared" si="39"/>
        <v>1235.0999999999999</v>
      </c>
      <c r="AB134" s="28">
        <f t="shared" si="39"/>
        <v>1273.5</v>
      </c>
      <c r="AC134" s="28">
        <f t="shared" si="39"/>
        <v>531.1</v>
      </c>
      <c r="AD134" s="28">
        <f t="shared" si="39"/>
        <v>3541.5</v>
      </c>
      <c r="AE134" s="28">
        <v>0</v>
      </c>
      <c r="AF134" s="34"/>
      <c r="AG134" s="60">
        <v>10646.1</v>
      </c>
      <c r="AH134" s="60">
        <v>5093.6000000000004</v>
      </c>
      <c r="AI134" s="60">
        <v>5057.08</v>
      </c>
      <c r="AJ134" s="61">
        <v>-64.020000000000437</v>
      </c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</row>
    <row r="135" spans="1:58" s="52" customFormat="1" ht="56.25" x14ac:dyDescent="0.25">
      <c r="A135" s="35" t="s">
        <v>31</v>
      </c>
      <c r="B135" s="26"/>
      <c r="C135" s="26"/>
      <c r="D135" s="26"/>
      <c r="E135" s="26"/>
      <c r="F135" s="26"/>
      <c r="G135" s="26"/>
      <c r="H135" s="26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34"/>
      <c r="AF135" s="34"/>
      <c r="AG135" s="60">
        <v>0</v>
      </c>
      <c r="AH135" s="60">
        <v>0</v>
      </c>
      <c r="AI135" s="60">
        <v>0</v>
      </c>
      <c r="AJ135" s="61">
        <v>0</v>
      </c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</row>
    <row r="136" spans="1:58" s="52" customFormat="1" ht="18.75" x14ac:dyDescent="0.3">
      <c r="A136" s="25" t="s">
        <v>32</v>
      </c>
      <c r="B136" s="26"/>
      <c r="C136" s="26"/>
      <c r="D136" s="26"/>
      <c r="E136" s="26"/>
      <c r="F136" s="26"/>
      <c r="G136" s="26"/>
      <c r="H136" s="2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34"/>
      <c r="AF136" s="34"/>
      <c r="AG136" s="60">
        <v>0</v>
      </c>
      <c r="AH136" s="60">
        <v>0</v>
      </c>
      <c r="AI136" s="60">
        <v>0</v>
      </c>
      <c r="AJ136" s="61">
        <v>0</v>
      </c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</row>
    <row r="137" spans="1:58" ht="150" hidden="1" x14ac:dyDescent="0.3">
      <c r="A137" s="23" t="s">
        <v>55</v>
      </c>
      <c r="B137" s="24"/>
      <c r="C137" s="24"/>
      <c r="D137" s="24"/>
      <c r="E137" s="24"/>
      <c r="F137" s="24"/>
      <c r="G137" s="24"/>
      <c r="H137" s="26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59"/>
      <c r="AF137" s="70"/>
      <c r="AG137" s="60">
        <v>0</v>
      </c>
      <c r="AH137" s="60">
        <v>0</v>
      </c>
      <c r="AI137" s="60">
        <v>0</v>
      </c>
      <c r="AJ137" s="61">
        <v>0</v>
      </c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</row>
    <row r="138" spans="1:58" ht="18.75" hidden="1" x14ac:dyDescent="0.3">
      <c r="A138" s="25" t="s">
        <v>28</v>
      </c>
      <c r="B138" s="26"/>
      <c r="C138" s="26"/>
      <c r="D138" s="26"/>
      <c r="E138" s="26"/>
      <c r="F138" s="26"/>
      <c r="G138" s="26"/>
      <c r="H138" s="26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59"/>
      <c r="AF138" s="70"/>
      <c r="AG138" s="60">
        <v>0</v>
      </c>
      <c r="AH138" s="60">
        <v>0</v>
      </c>
      <c r="AI138" s="60">
        <v>0</v>
      </c>
      <c r="AJ138" s="61">
        <v>0</v>
      </c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</row>
    <row r="139" spans="1:58" ht="37.5" hidden="1" x14ac:dyDescent="0.3">
      <c r="A139" s="27" t="s">
        <v>29</v>
      </c>
      <c r="B139" s="26"/>
      <c r="C139" s="26"/>
      <c r="D139" s="26"/>
      <c r="E139" s="26"/>
      <c r="F139" s="26"/>
      <c r="G139" s="26"/>
      <c r="H139" s="26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59"/>
      <c r="AF139" s="70"/>
      <c r="AG139" s="60">
        <v>0</v>
      </c>
      <c r="AH139" s="60">
        <v>0</v>
      </c>
      <c r="AI139" s="60">
        <v>0</v>
      </c>
      <c r="AJ139" s="61">
        <v>0</v>
      </c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</row>
    <row r="140" spans="1:58" ht="18.75" hidden="1" x14ac:dyDescent="0.3">
      <c r="A140" s="25" t="s">
        <v>30</v>
      </c>
      <c r="B140" s="26"/>
      <c r="C140" s="26"/>
      <c r="D140" s="26"/>
      <c r="E140" s="26"/>
      <c r="F140" s="26"/>
      <c r="G140" s="26"/>
      <c r="H140" s="26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59"/>
      <c r="AF140" s="70"/>
      <c r="AG140" s="60">
        <v>0</v>
      </c>
      <c r="AH140" s="60">
        <v>0</v>
      </c>
      <c r="AI140" s="60">
        <v>0</v>
      </c>
      <c r="AJ140" s="61">
        <v>0</v>
      </c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</row>
    <row r="141" spans="1:58" ht="56.25" hidden="1" x14ac:dyDescent="0.3">
      <c r="A141" s="35" t="s">
        <v>31</v>
      </c>
      <c r="B141" s="26"/>
      <c r="C141" s="26"/>
      <c r="D141" s="26"/>
      <c r="E141" s="26"/>
      <c r="F141" s="26"/>
      <c r="G141" s="26"/>
      <c r="H141" s="26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59"/>
      <c r="AF141" s="70"/>
      <c r="AG141" s="60">
        <v>0</v>
      </c>
      <c r="AH141" s="60">
        <v>0</v>
      </c>
      <c r="AI141" s="60">
        <v>0</v>
      </c>
      <c r="AJ141" s="61">
        <v>0</v>
      </c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</row>
    <row r="142" spans="1:58" ht="18.75" hidden="1" x14ac:dyDescent="0.3">
      <c r="A142" s="25" t="s">
        <v>32</v>
      </c>
      <c r="B142" s="26"/>
      <c r="C142" s="26"/>
      <c r="D142" s="26"/>
      <c r="E142" s="26"/>
      <c r="F142" s="26"/>
      <c r="G142" s="26"/>
      <c r="H142" s="26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59"/>
      <c r="AF142" s="70"/>
      <c r="AG142" s="60">
        <v>0</v>
      </c>
      <c r="AH142" s="60">
        <v>0</v>
      </c>
      <c r="AI142" s="60">
        <v>0</v>
      </c>
      <c r="AJ142" s="61">
        <v>0</v>
      </c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</row>
    <row r="143" spans="1:58" ht="18.75" hidden="1" x14ac:dyDescent="0.3">
      <c r="A143" s="23" t="s">
        <v>56</v>
      </c>
      <c r="B143" s="24"/>
      <c r="C143" s="24"/>
      <c r="D143" s="24"/>
      <c r="E143" s="24"/>
      <c r="F143" s="24"/>
      <c r="G143" s="24"/>
      <c r="H143" s="26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59"/>
      <c r="AF143" s="70"/>
      <c r="AG143" s="60">
        <v>0</v>
      </c>
      <c r="AH143" s="60">
        <v>0</v>
      </c>
      <c r="AI143" s="60">
        <v>0</v>
      </c>
      <c r="AJ143" s="61">
        <v>0</v>
      </c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</row>
    <row r="144" spans="1:58" ht="37.5" x14ac:dyDescent="0.3">
      <c r="A144" s="23" t="s">
        <v>57</v>
      </c>
      <c r="B144" s="24">
        <f>B145+B146+B147+B148+B149</f>
        <v>95968.89999999998</v>
      </c>
      <c r="C144" s="24">
        <f>C145+C146+C147+C148+C149</f>
        <v>82414.76999999999</v>
      </c>
      <c r="D144" s="24">
        <f>D145+D146+D147</f>
        <v>86538.46</v>
      </c>
      <c r="E144" s="24">
        <f>E145+E146+E147+E148+E149</f>
        <v>79876.579999999987</v>
      </c>
      <c r="F144" s="24">
        <f>E144/B144*100</f>
        <v>83.231734447305328</v>
      </c>
      <c r="G144" s="24">
        <f>E144/C144*100</f>
        <v>96.920224372403155</v>
      </c>
      <c r="H144" s="24">
        <f t="shared" ref="H144:AD144" si="40">H145+H146+H147+H148+H149</f>
        <v>5586.77</v>
      </c>
      <c r="I144" s="34">
        <f t="shared" si="40"/>
        <v>3993.39</v>
      </c>
      <c r="J144" s="34">
        <f t="shared" si="40"/>
        <v>4566.6900000000005</v>
      </c>
      <c r="K144" s="34">
        <f t="shared" si="40"/>
        <v>4647.0200000000004</v>
      </c>
      <c r="L144" s="24">
        <f t="shared" si="40"/>
        <v>3582.42</v>
      </c>
      <c r="M144" s="24">
        <f t="shared" si="40"/>
        <v>4500.68</v>
      </c>
      <c r="N144" s="24">
        <f t="shared" si="40"/>
        <v>7773.99</v>
      </c>
      <c r="O144" s="24">
        <f t="shared" si="40"/>
        <v>7134.78</v>
      </c>
      <c r="P144" s="24">
        <f t="shared" si="40"/>
        <v>23376.14</v>
      </c>
      <c r="Q144" s="24">
        <f t="shared" si="40"/>
        <v>8690.81</v>
      </c>
      <c r="R144" s="24">
        <f t="shared" si="40"/>
        <v>4273.13</v>
      </c>
      <c r="S144" s="24">
        <f t="shared" si="40"/>
        <v>17919.23</v>
      </c>
      <c r="T144" s="24">
        <f t="shared" si="40"/>
        <v>9472.48</v>
      </c>
      <c r="U144" s="24">
        <f t="shared" si="40"/>
        <v>8128.4400000000005</v>
      </c>
      <c r="V144" s="24">
        <f t="shared" si="40"/>
        <v>6193.15</v>
      </c>
      <c r="W144" s="24">
        <f t="shared" si="40"/>
        <v>4725.41</v>
      </c>
      <c r="X144" s="24">
        <f t="shared" si="40"/>
        <v>5367.6</v>
      </c>
      <c r="Y144" s="24">
        <f t="shared" si="40"/>
        <v>7905.7</v>
      </c>
      <c r="Z144" s="24">
        <f t="shared" si="40"/>
        <v>7520.15</v>
      </c>
      <c r="AA144" s="24">
        <f>AA145+AA146+AA147+AA148+AA149</f>
        <v>7856.7199999999993</v>
      </c>
      <c r="AB144" s="24">
        <f t="shared" si="40"/>
        <v>4702.25</v>
      </c>
      <c r="AC144" s="24">
        <f t="shared" si="40"/>
        <v>4374.3999999999996</v>
      </c>
      <c r="AD144" s="24">
        <f t="shared" si="40"/>
        <v>13554.13</v>
      </c>
      <c r="AE144" s="24">
        <f>AE145+AE146+AE147+AE149</f>
        <v>0</v>
      </c>
      <c r="AF144" s="34"/>
      <c r="AG144" s="60">
        <v>97646.499999999985</v>
      </c>
      <c r="AH144" s="60">
        <v>71107.539999999994</v>
      </c>
      <c r="AI144" s="60">
        <v>70758.16</v>
      </c>
      <c r="AJ144" s="61">
        <v>-3840.1100000000151</v>
      </c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</row>
    <row r="145" spans="1:58" ht="18.75" x14ac:dyDescent="0.3">
      <c r="A145" s="25" t="s">
        <v>28</v>
      </c>
      <c r="B145" s="26">
        <f>H145+J145+L145+N145+P145+R145+T145+V145+X145+Z145+AB145+AD145</f>
        <v>745.4</v>
      </c>
      <c r="C145" s="26">
        <f>H145+J145+L145+N145+P145+R145+T145+V145+X145+Z145+AB145</f>
        <v>745.4</v>
      </c>
      <c r="D145" s="26">
        <f>D132+D79</f>
        <v>745.45</v>
      </c>
      <c r="E145" s="26">
        <f>I145+K145+M145+O145+Q145+S145+U145+W145+Y145+AA145+AC145+AE145</f>
        <v>745.4</v>
      </c>
      <c r="F145" s="26">
        <f>E145/B145*100</f>
        <v>100</v>
      </c>
      <c r="G145" s="26">
        <f>E145/C145*100</f>
        <v>100</v>
      </c>
      <c r="H145" s="26">
        <f t="shared" ref="H145:Z145" si="41">H132+H79</f>
        <v>0</v>
      </c>
      <c r="I145" s="28">
        <f t="shared" si="41"/>
        <v>0</v>
      </c>
      <c r="J145" s="28">
        <f t="shared" si="41"/>
        <v>0</v>
      </c>
      <c r="K145" s="28">
        <f t="shared" si="41"/>
        <v>0</v>
      </c>
      <c r="L145" s="26">
        <f t="shared" si="41"/>
        <v>0</v>
      </c>
      <c r="M145" s="26">
        <f t="shared" si="41"/>
        <v>0</v>
      </c>
      <c r="N145" s="26">
        <f t="shared" si="41"/>
        <v>0</v>
      </c>
      <c r="O145" s="26">
        <f t="shared" si="41"/>
        <v>0</v>
      </c>
      <c r="P145" s="26">
        <f t="shared" si="41"/>
        <v>0</v>
      </c>
      <c r="Q145" s="26">
        <f t="shared" si="41"/>
        <v>0</v>
      </c>
      <c r="R145" s="26">
        <f t="shared" si="41"/>
        <v>0</v>
      </c>
      <c r="S145" s="26">
        <f t="shared" si="41"/>
        <v>0</v>
      </c>
      <c r="T145" s="26">
        <f t="shared" si="41"/>
        <v>0</v>
      </c>
      <c r="U145" s="26">
        <f t="shared" si="41"/>
        <v>0</v>
      </c>
      <c r="V145" s="26">
        <f t="shared" si="41"/>
        <v>0</v>
      </c>
      <c r="W145" s="26">
        <f t="shared" si="41"/>
        <v>0</v>
      </c>
      <c r="X145" s="26">
        <f t="shared" si="41"/>
        <v>0</v>
      </c>
      <c r="Y145" s="26">
        <f t="shared" si="41"/>
        <v>0</v>
      </c>
      <c r="Z145" s="26">
        <f t="shared" si="41"/>
        <v>745.4</v>
      </c>
      <c r="AA145" s="26">
        <f t="shared" ref="AA145:AD147" si="42">AA132+AA79</f>
        <v>745.4</v>
      </c>
      <c r="AB145" s="26">
        <f t="shared" si="42"/>
        <v>0</v>
      </c>
      <c r="AC145" s="26">
        <f t="shared" si="42"/>
        <v>0</v>
      </c>
      <c r="AD145" s="26">
        <f t="shared" si="42"/>
        <v>0</v>
      </c>
      <c r="AE145" s="26"/>
      <c r="AF145" s="70"/>
      <c r="AG145" s="60">
        <v>0</v>
      </c>
      <c r="AH145" s="60">
        <v>0</v>
      </c>
      <c r="AI145" s="60">
        <v>0</v>
      </c>
      <c r="AJ145" s="61">
        <v>0</v>
      </c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</row>
    <row r="146" spans="1:58" ht="37.5" x14ac:dyDescent="0.3">
      <c r="A146" s="27" t="s">
        <v>29</v>
      </c>
      <c r="B146" s="26">
        <f>H146+J146+L146+N146+P146+R146+T146+V146+X146+Z146+AB146+AD146</f>
        <v>81154.709999999992</v>
      </c>
      <c r="C146" s="26">
        <f>H146+J146+L146+N146+P146+R146+T146+V146+X146+Z146+AB146</f>
        <v>71643.34</v>
      </c>
      <c r="D146" s="26">
        <f>D133+D80</f>
        <v>76095.210000000006</v>
      </c>
      <c r="E146" s="26">
        <f>I146+K146+M146+O146+Q146+S146+U146+W146+Y146+AA146+AC146+AE146</f>
        <v>70032.28</v>
      </c>
      <c r="F146" s="26">
        <f>E146/C146*100</f>
        <v>97.751277369257224</v>
      </c>
      <c r="G146" s="26">
        <f>E146/C146*100</f>
        <v>97.751277369257224</v>
      </c>
      <c r="H146" s="26">
        <f t="shared" ref="H146:Z146" si="43">H133+H80</f>
        <v>4479.2700000000004</v>
      </c>
      <c r="I146" s="28">
        <f t="shared" si="43"/>
        <v>3913.39</v>
      </c>
      <c r="J146" s="28">
        <f t="shared" si="43"/>
        <v>4329.1900000000005</v>
      </c>
      <c r="K146" s="28">
        <f t="shared" si="43"/>
        <v>4411.92</v>
      </c>
      <c r="L146" s="26">
        <f t="shared" si="43"/>
        <v>3354.92</v>
      </c>
      <c r="M146" s="26">
        <f t="shared" si="43"/>
        <v>3275.58</v>
      </c>
      <c r="N146" s="26">
        <f t="shared" si="43"/>
        <v>6603.0599999999995</v>
      </c>
      <c r="O146" s="26">
        <f t="shared" si="43"/>
        <v>6456.0599999999995</v>
      </c>
      <c r="P146" s="26">
        <f t="shared" si="43"/>
        <v>21499.34</v>
      </c>
      <c r="Q146" s="26">
        <f t="shared" si="43"/>
        <v>7676.15</v>
      </c>
      <c r="R146" s="26">
        <f t="shared" si="43"/>
        <v>4075.63</v>
      </c>
      <c r="S146" s="26">
        <f t="shared" si="43"/>
        <v>16889.43</v>
      </c>
      <c r="T146" s="26">
        <f t="shared" si="43"/>
        <v>8867.58</v>
      </c>
      <c r="U146" s="26">
        <f t="shared" si="43"/>
        <v>7526.01</v>
      </c>
      <c r="V146" s="26">
        <f t="shared" si="43"/>
        <v>5588.25</v>
      </c>
      <c r="W146" s="26">
        <f t="shared" si="43"/>
        <v>4540.3099999999995</v>
      </c>
      <c r="X146" s="26">
        <f t="shared" si="43"/>
        <v>3380.1</v>
      </c>
      <c r="Y146" s="26">
        <f t="shared" si="43"/>
        <v>5623.91</v>
      </c>
      <c r="Z146" s="26">
        <f t="shared" si="43"/>
        <v>6037.25</v>
      </c>
      <c r="AA146" s="26">
        <f t="shared" si="42"/>
        <v>5876.2199999999993</v>
      </c>
      <c r="AB146" s="26">
        <f t="shared" si="42"/>
        <v>3428.75</v>
      </c>
      <c r="AC146" s="26">
        <f t="shared" si="42"/>
        <v>3843.2999999999997</v>
      </c>
      <c r="AD146" s="26">
        <f t="shared" si="42"/>
        <v>9511.369999999999</v>
      </c>
      <c r="AE146" s="26">
        <v>0</v>
      </c>
      <c r="AF146" s="70"/>
      <c r="AG146" s="60">
        <v>84913.76999999999</v>
      </c>
      <c r="AH146" s="60">
        <v>63927.31</v>
      </c>
      <c r="AI146" s="60">
        <v>64449.090000000004</v>
      </c>
      <c r="AJ146" s="61">
        <v>-3776.0900000000111</v>
      </c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</row>
    <row r="147" spans="1:58" ht="18.75" x14ac:dyDescent="0.3">
      <c r="A147" s="25" t="s">
        <v>30</v>
      </c>
      <c r="B147" s="26">
        <f>H147+J147+L147+N147+P147+R147+T147+V147+X147+Z147+AB147+AD147</f>
        <v>14068.789999999999</v>
      </c>
      <c r="C147" s="26">
        <f>H147+J147+L147+N147+P147+R147+T147+V147+X147+Z147+AB147</f>
        <v>10026.029999999999</v>
      </c>
      <c r="D147" s="26">
        <f>D134+D81</f>
        <v>9697.7999999999993</v>
      </c>
      <c r="E147" s="26">
        <f>I147+K147+M147+O147+Q147+S147+U147+W147+Y147+AA147+AC147+AE147</f>
        <v>9098.9000000000015</v>
      </c>
      <c r="F147" s="26">
        <f>E147/B147*100</f>
        <v>64.674360765922316</v>
      </c>
      <c r="G147" s="26">
        <f>E147/C147*100</f>
        <v>90.752770538288857</v>
      </c>
      <c r="H147" s="26">
        <f t="shared" ref="H147:Z147" si="44">H134+H81</f>
        <v>1107.5</v>
      </c>
      <c r="I147" s="28">
        <f t="shared" si="44"/>
        <v>80</v>
      </c>
      <c r="J147" s="28">
        <f t="shared" si="44"/>
        <v>237.5</v>
      </c>
      <c r="K147" s="28">
        <f t="shared" si="44"/>
        <v>235.1</v>
      </c>
      <c r="L147" s="26">
        <f t="shared" si="44"/>
        <v>227.5</v>
      </c>
      <c r="M147" s="26">
        <f t="shared" si="44"/>
        <v>1225.0999999999999</v>
      </c>
      <c r="N147" s="26">
        <f t="shared" si="44"/>
        <v>1170.93</v>
      </c>
      <c r="O147" s="26">
        <f t="shared" si="44"/>
        <v>678.72</v>
      </c>
      <c r="P147" s="26">
        <f t="shared" si="44"/>
        <v>1876.8</v>
      </c>
      <c r="Q147" s="26">
        <f t="shared" si="44"/>
        <v>1014.66</v>
      </c>
      <c r="R147" s="26">
        <f t="shared" si="44"/>
        <v>197.5</v>
      </c>
      <c r="S147" s="26">
        <f t="shared" si="44"/>
        <v>1029.8</v>
      </c>
      <c r="T147" s="26">
        <f t="shared" si="44"/>
        <v>604.9</v>
      </c>
      <c r="U147" s="26">
        <f t="shared" si="44"/>
        <v>602.42999999999995</v>
      </c>
      <c r="V147" s="26">
        <f t="shared" si="44"/>
        <v>604.9</v>
      </c>
      <c r="W147" s="26">
        <f t="shared" si="44"/>
        <v>185.1</v>
      </c>
      <c r="X147" s="26">
        <f t="shared" si="44"/>
        <v>1987.5</v>
      </c>
      <c r="Y147" s="26">
        <f t="shared" si="44"/>
        <v>2281.79</v>
      </c>
      <c r="Z147" s="26">
        <f t="shared" si="44"/>
        <v>737.5</v>
      </c>
      <c r="AA147" s="26">
        <f t="shared" si="42"/>
        <v>1235.0999999999999</v>
      </c>
      <c r="AB147" s="26">
        <f t="shared" si="42"/>
        <v>1273.5</v>
      </c>
      <c r="AC147" s="26">
        <f t="shared" si="42"/>
        <v>531.1</v>
      </c>
      <c r="AD147" s="26">
        <f t="shared" si="42"/>
        <v>4042.76</v>
      </c>
      <c r="AE147" s="26">
        <v>0</v>
      </c>
      <c r="AF147" s="70"/>
      <c r="AG147" s="60">
        <v>12732.73</v>
      </c>
      <c r="AH147" s="60">
        <v>7180.2300000000005</v>
      </c>
      <c r="AI147" s="60">
        <v>6309.07</v>
      </c>
      <c r="AJ147" s="61">
        <v>-64.020000000000437</v>
      </c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</row>
    <row r="148" spans="1:58" ht="56.25" x14ac:dyDescent="0.25">
      <c r="A148" s="35" t="s">
        <v>31</v>
      </c>
      <c r="B148" s="26"/>
      <c r="C148" s="26"/>
      <c r="D148" s="26"/>
      <c r="E148" s="26"/>
      <c r="F148" s="26"/>
      <c r="G148" s="26"/>
      <c r="H148" s="26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60">
        <v>0</v>
      </c>
      <c r="AH148" s="60">
        <v>0</v>
      </c>
      <c r="AI148" s="60">
        <v>0</v>
      </c>
      <c r="AJ148" s="61">
        <v>0</v>
      </c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</row>
    <row r="149" spans="1:58" ht="18.75" x14ac:dyDescent="0.3">
      <c r="A149" s="25" t="s">
        <v>32</v>
      </c>
      <c r="B149" s="26"/>
      <c r="C149" s="26"/>
      <c r="D149" s="26"/>
      <c r="E149" s="26"/>
      <c r="F149" s="26"/>
      <c r="G149" s="26"/>
      <c r="H149" s="26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"/>
      <c r="AH149" s="1"/>
      <c r="AI149" s="1"/>
      <c r="AJ149" s="1"/>
    </row>
    <row r="150" spans="1:58" ht="56.25" hidden="1" x14ac:dyDescent="0.3">
      <c r="A150" s="23" t="s">
        <v>58</v>
      </c>
      <c r="B150" s="58"/>
      <c r="C150" s="58"/>
      <c r="D150" s="58"/>
      <c r="E150" s="58"/>
      <c r="F150" s="58"/>
      <c r="G150" s="58"/>
      <c r="H150" s="77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78"/>
      <c r="AE150" s="79"/>
      <c r="AF150" s="80"/>
      <c r="AG150" s="1"/>
      <c r="AH150" s="1"/>
      <c r="AI150" s="1"/>
      <c r="AJ150" s="1"/>
    </row>
    <row r="151" spans="1:58" ht="18.75" hidden="1" x14ac:dyDescent="0.3">
      <c r="A151" s="25" t="s">
        <v>28</v>
      </c>
      <c r="B151" s="77"/>
      <c r="C151" s="77"/>
      <c r="D151" s="77"/>
      <c r="E151" s="77"/>
      <c r="F151" s="77"/>
      <c r="G151" s="77"/>
      <c r="H151" s="77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81"/>
      <c r="AF151" s="80"/>
      <c r="AG151" s="1"/>
      <c r="AH151" s="1"/>
      <c r="AI151" s="1"/>
      <c r="AJ151" s="1"/>
    </row>
    <row r="152" spans="1:58" ht="37.5" hidden="1" x14ac:dyDescent="0.3">
      <c r="A152" s="27" t="s">
        <v>29</v>
      </c>
      <c r="B152" s="77"/>
      <c r="C152" s="77"/>
      <c r="D152" s="77"/>
      <c r="E152" s="77"/>
      <c r="F152" s="77"/>
      <c r="G152" s="77"/>
      <c r="H152" s="77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81"/>
      <c r="AF152" s="80"/>
      <c r="AG152" s="1"/>
      <c r="AH152" s="1"/>
      <c r="AI152" s="1"/>
      <c r="AJ152" s="1"/>
    </row>
    <row r="153" spans="1:58" ht="18.75" hidden="1" x14ac:dyDescent="0.3">
      <c r="A153" s="25" t="s">
        <v>30</v>
      </c>
      <c r="B153" s="77"/>
      <c r="C153" s="77"/>
      <c r="D153" s="77"/>
      <c r="E153" s="77"/>
      <c r="F153" s="77"/>
      <c r="G153" s="77"/>
      <c r="H153" s="77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81"/>
      <c r="AF153" s="80"/>
      <c r="AG153" s="1"/>
      <c r="AH153" s="1"/>
      <c r="AI153" s="1"/>
      <c r="AJ153" s="1"/>
    </row>
    <row r="154" spans="1:58" ht="56.25" hidden="1" x14ac:dyDescent="0.25">
      <c r="A154" s="35" t="s">
        <v>31</v>
      </c>
      <c r="B154" s="77"/>
      <c r="C154" s="77"/>
      <c r="D154" s="77"/>
      <c r="E154" s="77"/>
      <c r="F154" s="77"/>
      <c r="G154" s="77"/>
      <c r="H154" s="77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81"/>
      <c r="AF154" s="80"/>
      <c r="AG154" s="1"/>
      <c r="AH154" s="1"/>
      <c r="AI154" s="1"/>
      <c r="AJ154" s="1"/>
    </row>
    <row r="155" spans="1:58" ht="18.75" hidden="1" x14ac:dyDescent="0.3">
      <c r="A155" s="25" t="s">
        <v>32</v>
      </c>
      <c r="B155" s="77"/>
      <c r="C155" s="77"/>
      <c r="D155" s="77"/>
      <c r="E155" s="77"/>
      <c r="F155" s="77"/>
      <c r="G155" s="77"/>
      <c r="H155" s="77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81"/>
      <c r="AF155" s="80"/>
      <c r="AG155" s="1"/>
      <c r="AH155" s="1"/>
      <c r="AI155" s="1"/>
      <c r="AJ155" s="1"/>
    </row>
    <row r="156" spans="1:58" ht="75" hidden="1" x14ac:dyDescent="0.3">
      <c r="A156" s="23" t="s">
        <v>59</v>
      </c>
      <c r="B156" s="58"/>
      <c r="C156" s="58"/>
      <c r="D156" s="58"/>
      <c r="E156" s="58"/>
      <c r="F156" s="58"/>
      <c r="G156" s="58"/>
      <c r="H156" s="77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81"/>
      <c r="AF156" s="80"/>
      <c r="AG156" s="1"/>
      <c r="AH156" s="1"/>
      <c r="AI156" s="1"/>
      <c r="AJ156" s="1"/>
    </row>
    <row r="157" spans="1:58" ht="18.75" hidden="1" x14ac:dyDescent="0.3">
      <c r="A157" s="25" t="s">
        <v>28</v>
      </c>
      <c r="B157" s="77"/>
      <c r="C157" s="77"/>
      <c r="D157" s="77"/>
      <c r="E157" s="77"/>
      <c r="F157" s="77"/>
      <c r="G157" s="77"/>
      <c r="H157" s="77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81"/>
      <c r="AF157" s="80"/>
      <c r="AG157" s="1"/>
      <c r="AH157" s="1"/>
      <c r="AI157" s="1"/>
      <c r="AJ157" s="1"/>
    </row>
    <row r="158" spans="1:58" ht="37.5" hidden="1" x14ac:dyDescent="0.3">
      <c r="A158" s="27" t="s">
        <v>29</v>
      </c>
      <c r="B158" s="77"/>
      <c r="C158" s="77"/>
      <c r="D158" s="77"/>
      <c r="E158" s="77"/>
      <c r="F158" s="77"/>
      <c r="G158" s="77"/>
      <c r="H158" s="7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81"/>
      <c r="AF158" s="80"/>
      <c r="AG158" s="1"/>
      <c r="AH158" s="1"/>
      <c r="AI158" s="1"/>
      <c r="AJ158" s="1"/>
    </row>
    <row r="159" spans="1:58" ht="18.75" hidden="1" x14ac:dyDescent="0.3">
      <c r="A159" s="25" t="s">
        <v>30</v>
      </c>
      <c r="B159" s="77"/>
      <c r="C159" s="77"/>
      <c r="D159" s="77"/>
      <c r="E159" s="77"/>
      <c r="F159" s="77"/>
      <c r="G159" s="77"/>
      <c r="H159" s="77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81"/>
      <c r="AF159" s="80"/>
      <c r="AG159" s="1"/>
      <c r="AH159" s="1"/>
      <c r="AI159" s="1"/>
      <c r="AJ159" s="1"/>
    </row>
    <row r="160" spans="1:58" ht="56.25" hidden="1" x14ac:dyDescent="0.25">
      <c r="A160" s="35" t="s">
        <v>31</v>
      </c>
      <c r="B160" s="77"/>
      <c r="C160" s="77"/>
      <c r="D160" s="77"/>
      <c r="E160" s="77"/>
      <c r="F160" s="77"/>
      <c r="G160" s="77"/>
      <c r="H160" s="77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81"/>
      <c r="AF160" s="80"/>
      <c r="AG160" s="1"/>
      <c r="AH160" s="1"/>
      <c r="AI160" s="1"/>
      <c r="AJ160" s="1"/>
    </row>
    <row r="161" spans="1:32" ht="18.75" hidden="1" x14ac:dyDescent="0.3">
      <c r="A161" s="25" t="s">
        <v>32</v>
      </c>
      <c r="B161" s="77"/>
      <c r="C161" s="77"/>
      <c r="D161" s="77"/>
      <c r="E161" s="77"/>
      <c r="F161" s="77"/>
      <c r="G161" s="77"/>
      <c r="H161" s="77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81"/>
      <c r="AF161" s="80"/>
    </row>
    <row r="162" spans="1:32" ht="56.25" hidden="1" x14ac:dyDescent="0.3">
      <c r="A162" s="23" t="s">
        <v>60</v>
      </c>
      <c r="B162" s="58"/>
      <c r="C162" s="58"/>
      <c r="D162" s="58"/>
      <c r="E162" s="58"/>
      <c r="F162" s="58"/>
      <c r="G162" s="58"/>
      <c r="H162" s="77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81"/>
      <c r="AF162" s="80"/>
    </row>
    <row r="163" spans="1:32" ht="18.75" hidden="1" x14ac:dyDescent="0.3">
      <c r="A163" s="25" t="s">
        <v>28</v>
      </c>
      <c r="B163" s="77"/>
      <c r="C163" s="77"/>
      <c r="D163" s="77"/>
      <c r="E163" s="77"/>
      <c r="F163" s="77"/>
      <c r="G163" s="77"/>
      <c r="H163" s="77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81"/>
      <c r="AF163" s="80"/>
    </row>
    <row r="164" spans="1:32" ht="37.5" hidden="1" x14ac:dyDescent="0.3">
      <c r="A164" s="27" t="s">
        <v>29</v>
      </c>
      <c r="B164" s="77"/>
      <c r="C164" s="77"/>
      <c r="D164" s="77"/>
      <c r="E164" s="77"/>
      <c r="F164" s="77"/>
      <c r="G164" s="77"/>
      <c r="H164" s="77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81"/>
      <c r="AF164" s="80"/>
    </row>
    <row r="165" spans="1:32" ht="18.75" hidden="1" x14ac:dyDescent="0.3">
      <c r="A165" s="25" t="s">
        <v>30</v>
      </c>
      <c r="B165" s="77"/>
      <c r="C165" s="77"/>
      <c r="D165" s="77"/>
      <c r="E165" s="77"/>
      <c r="F165" s="77"/>
      <c r="G165" s="77"/>
      <c r="H165" s="77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81"/>
      <c r="AF165" s="80"/>
    </row>
    <row r="166" spans="1:32" ht="56.25" hidden="1" x14ac:dyDescent="0.25">
      <c r="A166" s="35" t="s">
        <v>31</v>
      </c>
      <c r="B166" s="77"/>
      <c r="C166" s="77"/>
      <c r="D166" s="77"/>
      <c r="E166" s="77"/>
      <c r="F166" s="77"/>
      <c r="G166" s="77"/>
      <c r="H166" s="77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81"/>
      <c r="AF166" s="80"/>
    </row>
    <row r="167" spans="1:32" ht="18.75" hidden="1" x14ac:dyDescent="0.3">
      <c r="A167" s="25" t="s">
        <v>32</v>
      </c>
      <c r="B167" s="77"/>
      <c r="C167" s="77"/>
      <c r="D167" s="77"/>
      <c r="E167" s="77"/>
      <c r="F167" s="77"/>
      <c r="G167" s="77"/>
      <c r="H167" s="77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81"/>
      <c r="AF167" s="80"/>
    </row>
    <row r="168" spans="1:32" ht="168.75" hidden="1" x14ac:dyDescent="0.3">
      <c r="A168" s="23" t="s">
        <v>61</v>
      </c>
      <c r="B168" s="58"/>
      <c r="C168" s="58"/>
      <c r="D168" s="58"/>
      <c r="E168" s="58"/>
      <c r="F168" s="58"/>
      <c r="G168" s="58"/>
      <c r="H168" s="77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81"/>
      <c r="AF168" s="80"/>
    </row>
    <row r="169" spans="1:32" ht="18.75" hidden="1" x14ac:dyDescent="0.3">
      <c r="A169" s="25" t="s">
        <v>28</v>
      </c>
      <c r="B169" s="77"/>
      <c r="C169" s="77"/>
      <c r="D169" s="77"/>
      <c r="E169" s="77"/>
      <c r="F169" s="77"/>
      <c r="G169" s="77"/>
      <c r="H169" s="77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81"/>
      <c r="AF169" s="80"/>
    </row>
    <row r="170" spans="1:32" ht="37.5" hidden="1" x14ac:dyDescent="0.3">
      <c r="A170" s="27" t="s">
        <v>29</v>
      </c>
      <c r="B170" s="77"/>
      <c r="C170" s="77"/>
      <c r="D170" s="77"/>
      <c r="E170" s="77"/>
      <c r="F170" s="77"/>
      <c r="G170" s="77"/>
      <c r="H170" s="77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81"/>
      <c r="AF170" s="80"/>
    </row>
    <row r="171" spans="1:32" ht="18.75" hidden="1" x14ac:dyDescent="0.3">
      <c r="A171" s="25" t="s">
        <v>30</v>
      </c>
      <c r="B171" s="77"/>
      <c r="C171" s="77"/>
      <c r="D171" s="77"/>
      <c r="E171" s="77"/>
      <c r="F171" s="77"/>
      <c r="G171" s="77"/>
      <c r="H171" s="77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81"/>
      <c r="AF171" s="80"/>
    </row>
    <row r="172" spans="1:32" ht="56.25" hidden="1" x14ac:dyDescent="0.25">
      <c r="A172" s="35" t="s">
        <v>31</v>
      </c>
      <c r="B172" s="77"/>
      <c r="C172" s="77"/>
      <c r="D172" s="77"/>
      <c r="E172" s="77"/>
      <c r="F172" s="77"/>
      <c r="G172" s="77"/>
      <c r="H172" s="77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81"/>
      <c r="AF172" s="80"/>
    </row>
    <row r="173" spans="1:32" ht="18.75" hidden="1" x14ac:dyDescent="0.3">
      <c r="A173" s="25" t="s">
        <v>32</v>
      </c>
      <c r="B173" s="77"/>
      <c r="C173" s="77"/>
      <c r="D173" s="77"/>
      <c r="E173" s="77"/>
      <c r="F173" s="77"/>
      <c r="G173" s="77"/>
      <c r="H173" s="77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81"/>
      <c r="AF173" s="80"/>
    </row>
    <row r="174" spans="1:32" ht="18.75" x14ac:dyDescent="0.3">
      <c r="A174" s="23"/>
      <c r="B174" s="82"/>
      <c r="C174" s="82"/>
      <c r="D174" s="82"/>
      <c r="E174" s="82"/>
      <c r="F174" s="82"/>
      <c r="G174" s="82"/>
      <c r="H174" s="83"/>
      <c r="I174" s="84"/>
      <c r="J174" s="84"/>
      <c r="K174" s="84"/>
      <c r="L174" s="37"/>
      <c r="M174" s="37"/>
      <c r="N174" s="37"/>
      <c r="O174" s="37"/>
      <c r="P174" s="37"/>
      <c r="Q174" s="37"/>
      <c r="R174" s="37"/>
      <c r="S174" s="37"/>
      <c r="T174" s="37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85"/>
      <c r="AF174" s="63"/>
    </row>
    <row r="175" spans="1:32" ht="18.75" x14ac:dyDescent="0.3">
      <c r="A175" s="39"/>
      <c r="B175" s="39"/>
      <c r="C175" s="39"/>
      <c r="D175" s="39"/>
      <c r="E175" s="39"/>
      <c r="F175" s="39"/>
      <c r="G175" s="39"/>
      <c r="H175" s="40"/>
      <c r="I175" s="40"/>
      <c r="J175" s="40"/>
      <c r="K175" s="40"/>
      <c r="L175" s="40"/>
      <c r="M175" s="40"/>
      <c r="N175" s="40"/>
      <c r="O175" s="37"/>
      <c r="P175" s="37"/>
      <c r="Q175" s="38"/>
      <c r="R175" s="38"/>
      <c r="S175" s="38"/>
      <c r="T175" s="3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85"/>
      <c r="AF175" s="63"/>
    </row>
    <row r="176" spans="1:32" ht="75" x14ac:dyDescent="0.3">
      <c r="A176" s="40" t="s">
        <v>62</v>
      </c>
      <c r="B176" s="40"/>
      <c r="C176" s="40"/>
      <c r="D176" s="40"/>
      <c r="E176" s="40"/>
      <c r="F176" s="40"/>
      <c r="G176" s="40"/>
      <c r="H176" s="37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85"/>
      <c r="AF176" s="63"/>
    </row>
    <row r="177" spans="1:32" ht="18.75" x14ac:dyDescent="0.3">
      <c r="A177" s="41"/>
      <c r="B177" s="41"/>
      <c r="C177" s="41"/>
      <c r="D177" s="41"/>
      <c r="E177" s="41"/>
      <c r="F177" s="41"/>
      <c r="G177" s="41"/>
      <c r="H177" s="40"/>
      <c r="I177" s="40"/>
      <c r="J177" s="40"/>
      <c r="K177" s="40"/>
      <c r="L177" s="40"/>
      <c r="M177" s="40"/>
      <c r="N177" s="40"/>
      <c r="O177" s="40"/>
      <c r="P177" s="40"/>
      <c r="Q177" s="38"/>
      <c r="R177" s="38"/>
      <c r="S177" s="38"/>
      <c r="T177" s="3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85"/>
      <c r="AF177" s="63"/>
    </row>
    <row r="178" spans="1:32" ht="75" x14ac:dyDescent="0.3">
      <c r="A178" s="40" t="s">
        <v>75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38"/>
      <c r="R178" s="38"/>
      <c r="S178" s="38"/>
      <c r="T178" s="3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2"/>
    </row>
  </sheetData>
  <mergeCells count="36">
    <mergeCell ref="AF109:AF115"/>
    <mergeCell ref="AF124:AF130"/>
    <mergeCell ref="AF49:AF55"/>
    <mergeCell ref="AF64:AF70"/>
    <mergeCell ref="AF71:AF77"/>
    <mergeCell ref="A86:AD86"/>
    <mergeCell ref="AF94:AF100"/>
    <mergeCell ref="AF101:AF107"/>
    <mergeCell ref="AF5:AF6"/>
    <mergeCell ref="A10:Z10"/>
    <mergeCell ref="AF11:AF17"/>
    <mergeCell ref="AF26:AF32"/>
    <mergeCell ref="AF33:AF39"/>
    <mergeCell ref="AF41:AF47"/>
    <mergeCell ref="T5:U5"/>
    <mergeCell ref="V5:W5"/>
    <mergeCell ref="X5:Y5"/>
    <mergeCell ref="Z5:AA5"/>
    <mergeCell ref="AB5:AC5"/>
    <mergeCell ref="AD5:AE5"/>
    <mergeCell ref="H5:I5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J5:K5"/>
    <mergeCell ref="L5:M5"/>
    <mergeCell ref="N5:O5"/>
    <mergeCell ref="P5:Q5"/>
    <mergeCell ref="R5:S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2020-05-14T07:30:26Z</dcterms:modified>
</cp:coreProperties>
</file>