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1840" windowHeight="9345"/>
  </bookViews>
  <sheets>
    <sheet name="февраль 2020" sheetId="14" r:id="rId1"/>
  </sheets>
  <definedNames>
    <definedName name="_xlnm.Print_Titles" localSheetId="0">'февраль 2020'!$8:$9</definedName>
    <definedName name="_xlnm.Print_Area" localSheetId="0">'февраль 2020'!$A$1:$AF$126</definedName>
  </definedNames>
  <calcPr calcId="145621"/>
</workbook>
</file>

<file path=xl/calcChain.xml><?xml version="1.0" encoding="utf-8"?>
<calcChain xmlns="http://schemas.openxmlformats.org/spreadsheetml/2006/main">
  <c r="D108" i="14" l="1"/>
  <c r="D109" i="14"/>
  <c r="D110" i="14"/>
  <c r="D111" i="14"/>
  <c r="D107" i="14"/>
  <c r="D101" i="14"/>
  <c r="D102" i="14"/>
  <c r="D103" i="14"/>
  <c r="D104" i="14"/>
  <c r="D100" i="14"/>
  <c r="D94" i="14"/>
  <c r="D95" i="14"/>
  <c r="D96" i="14"/>
  <c r="D97" i="14"/>
  <c r="D93" i="14"/>
  <c r="D79" i="14"/>
  <c r="D81" i="14"/>
  <c r="D82" i="14"/>
  <c r="D78" i="14"/>
  <c r="D72" i="14"/>
  <c r="D74" i="14"/>
  <c r="D75" i="14"/>
  <c r="D71" i="14"/>
  <c r="D64" i="14"/>
  <c r="D65" i="14"/>
  <c r="D66" i="14"/>
  <c r="D63" i="14"/>
  <c r="D56" i="14"/>
  <c r="D58" i="14"/>
  <c r="D59" i="14"/>
  <c r="D55" i="14"/>
  <c r="D49" i="14"/>
  <c r="D50" i="14"/>
  <c r="D51" i="14"/>
  <c r="D52" i="14"/>
  <c r="D48" i="14"/>
  <c r="D42" i="14"/>
  <c r="D44" i="14"/>
  <c r="D45" i="14"/>
  <c r="D41" i="14"/>
  <c r="D35" i="14"/>
  <c r="D36" i="14"/>
  <c r="D37" i="14"/>
  <c r="D38" i="14"/>
  <c r="D34" i="14"/>
  <c r="D28" i="14"/>
  <c r="D29" i="14"/>
  <c r="D30" i="14"/>
  <c r="D31" i="14"/>
  <c r="D27" i="14"/>
  <c r="D24" i="14"/>
  <c r="D21" i="14"/>
  <c r="D22" i="14"/>
  <c r="D23" i="14"/>
  <c r="D20" i="14"/>
  <c r="C108" i="14" l="1"/>
  <c r="C109" i="14"/>
  <c r="C110" i="14"/>
  <c r="C111" i="14"/>
  <c r="C107" i="14"/>
  <c r="C101" i="14"/>
  <c r="C102" i="14"/>
  <c r="C103" i="14"/>
  <c r="C104" i="14"/>
  <c r="C100" i="14"/>
  <c r="C94" i="14"/>
  <c r="C95" i="14"/>
  <c r="C96" i="14"/>
  <c r="C97" i="14"/>
  <c r="C93" i="14"/>
  <c r="C79" i="14"/>
  <c r="C80" i="14"/>
  <c r="D80" i="14" s="1"/>
  <c r="C81" i="14"/>
  <c r="C82" i="14"/>
  <c r="C78" i="14"/>
  <c r="C72" i="14"/>
  <c r="C73" i="14"/>
  <c r="C74" i="14"/>
  <c r="C75" i="14"/>
  <c r="C71" i="14"/>
  <c r="C64" i="14"/>
  <c r="C65" i="14"/>
  <c r="C66" i="14"/>
  <c r="C67" i="14"/>
  <c r="D67" i="14" s="1"/>
  <c r="C63" i="14"/>
  <c r="C56" i="14"/>
  <c r="C57" i="14"/>
  <c r="C58" i="14"/>
  <c r="C59" i="14"/>
  <c r="C55" i="14"/>
  <c r="C49" i="14"/>
  <c r="C50" i="14"/>
  <c r="C51" i="14"/>
  <c r="C52" i="14"/>
  <c r="C48" i="14"/>
  <c r="C42" i="14"/>
  <c r="C43" i="14"/>
  <c r="D43" i="14" s="1"/>
  <c r="C44" i="14"/>
  <c r="C45" i="14"/>
  <c r="C41" i="14"/>
  <c r="C35" i="14"/>
  <c r="C36" i="14"/>
  <c r="C15" i="14" s="1"/>
  <c r="C37" i="14"/>
  <c r="C38" i="14"/>
  <c r="C17" i="14" s="1"/>
  <c r="C34" i="14"/>
  <c r="C28" i="14"/>
  <c r="C29" i="14"/>
  <c r="C30" i="14"/>
  <c r="C31" i="14"/>
  <c r="C27" i="14"/>
  <c r="C23" i="14"/>
  <c r="C24" i="14"/>
  <c r="C21" i="14"/>
  <c r="C22" i="14"/>
  <c r="C20" i="14"/>
  <c r="E111" i="14"/>
  <c r="B111" i="14"/>
  <c r="E110" i="14"/>
  <c r="B110" i="14"/>
  <c r="E109" i="14"/>
  <c r="F109" i="14" s="1"/>
  <c r="B109" i="14"/>
  <c r="E108" i="14"/>
  <c r="B108" i="14"/>
  <c r="E107" i="14"/>
  <c r="B107" i="14"/>
  <c r="AE105" i="14"/>
  <c r="AD105" i="14"/>
  <c r="AC105" i="14"/>
  <c r="AB105" i="14"/>
  <c r="AA105" i="14"/>
  <c r="Z105" i="14"/>
  <c r="Y105" i="14"/>
  <c r="X105" i="14"/>
  <c r="W105" i="14"/>
  <c r="V105" i="14"/>
  <c r="U105" i="14"/>
  <c r="T105" i="14"/>
  <c r="S105" i="14"/>
  <c r="R105" i="14"/>
  <c r="Q105" i="14"/>
  <c r="P105" i="14"/>
  <c r="O105" i="14"/>
  <c r="N105" i="14"/>
  <c r="M105" i="14"/>
  <c r="L105" i="14"/>
  <c r="K105" i="14"/>
  <c r="J105" i="14"/>
  <c r="I105" i="14"/>
  <c r="H105" i="14"/>
  <c r="E105" i="14"/>
  <c r="B105" i="14"/>
  <c r="E104" i="14"/>
  <c r="B104" i="14"/>
  <c r="E103" i="14"/>
  <c r="B103" i="14"/>
  <c r="E102" i="14"/>
  <c r="B102" i="14"/>
  <c r="B98" i="14" s="1"/>
  <c r="E101" i="14"/>
  <c r="B101" i="14"/>
  <c r="E100" i="14"/>
  <c r="B100" i="14"/>
  <c r="AE98" i="14"/>
  <c r="AD98" i="14"/>
  <c r="AC98" i="14"/>
  <c r="AB98" i="14"/>
  <c r="AA98" i="14"/>
  <c r="Z98" i="14"/>
  <c r="Y98" i="14"/>
  <c r="X98" i="14"/>
  <c r="W98" i="14"/>
  <c r="V98" i="14"/>
  <c r="U98" i="14"/>
  <c r="T98" i="14"/>
  <c r="S98" i="14"/>
  <c r="R98" i="14"/>
  <c r="Q98" i="14"/>
  <c r="P98" i="14"/>
  <c r="O98" i="14"/>
  <c r="N98" i="14"/>
  <c r="M98" i="14"/>
  <c r="L98" i="14"/>
  <c r="K98" i="14"/>
  <c r="J98" i="14"/>
  <c r="I98" i="14"/>
  <c r="H98" i="14"/>
  <c r="E98" i="14"/>
  <c r="C98" i="14"/>
  <c r="E97" i="14"/>
  <c r="D90" i="14" s="1"/>
  <c r="B97" i="14"/>
  <c r="E96" i="14"/>
  <c r="D89" i="14" s="1"/>
  <c r="B96" i="14"/>
  <c r="E95" i="14"/>
  <c r="G95" i="14" s="1"/>
  <c r="B95" i="14"/>
  <c r="B91" i="14" s="1"/>
  <c r="E94" i="14"/>
  <c r="B94" i="14"/>
  <c r="E93" i="14"/>
  <c r="B93" i="14"/>
  <c r="AE91" i="14"/>
  <c r="AD91" i="14"/>
  <c r="AC91" i="14"/>
  <c r="AB91" i="14"/>
  <c r="AA91" i="14"/>
  <c r="Z91" i="14"/>
  <c r="Y91" i="14"/>
  <c r="X91" i="14"/>
  <c r="W91" i="14"/>
  <c r="V91" i="14"/>
  <c r="U91" i="14"/>
  <c r="T91" i="14"/>
  <c r="S91" i="14"/>
  <c r="R91" i="14"/>
  <c r="Q91" i="14"/>
  <c r="P91" i="14"/>
  <c r="O91" i="14"/>
  <c r="N91" i="14"/>
  <c r="M91" i="14"/>
  <c r="L91" i="14"/>
  <c r="K91" i="14"/>
  <c r="J91" i="14"/>
  <c r="I91" i="14"/>
  <c r="H91" i="14"/>
  <c r="E91" i="14"/>
  <c r="G91" i="14" s="1"/>
  <c r="C91" i="14"/>
  <c r="AE90" i="14"/>
  <c r="AD90" i="14"/>
  <c r="AC90" i="14"/>
  <c r="AB90" i="14"/>
  <c r="AA90" i="14"/>
  <c r="Z90" i="14"/>
  <c r="Y90" i="14"/>
  <c r="X90" i="14"/>
  <c r="W90" i="14"/>
  <c r="V90" i="14"/>
  <c r="U90" i="14"/>
  <c r="T90" i="14"/>
  <c r="S90" i="14"/>
  <c r="R90" i="14"/>
  <c r="Q90" i="14"/>
  <c r="P90" i="14"/>
  <c r="O90" i="14"/>
  <c r="N90" i="14"/>
  <c r="M90" i="14"/>
  <c r="L90" i="14"/>
  <c r="K90" i="14"/>
  <c r="J90" i="14"/>
  <c r="I90" i="14"/>
  <c r="H90" i="14"/>
  <c r="E90" i="14"/>
  <c r="C90" i="14"/>
  <c r="B90" i="14"/>
  <c r="AE89" i="14"/>
  <c r="AD89" i="14"/>
  <c r="AC89" i="14"/>
  <c r="AB89" i="14"/>
  <c r="AA89" i="14"/>
  <c r="Z89" i="14"/>
  <c r="Y89" i="14"/>
  <c r="X89" i="14"/>
  <c r="W89" i="14"/>
  <c r="V89" i="14"/>
  <c r="U89" i="14"/>
  <c r="T89" i="14"/>
  <c r="S89" i="14"/>
  <c r="R89" i="14"/>
  <c r="Q89" i="14"/>
  <c r="P89" i="14"/>
  <c r="O89" i="14"/>
  <c r="N89" i="14"/>
  <c r="M89" i="14"/>
  <c r="L89" i="14"/>
  <c r="K89" i="14"/>
  <c r="J89" i="14"/>
  <c r="I89" i="14"/>
  <c r="H89" i="14"/>
  <c r="E89" i="14"/>
  <c r="C89" i="14"/>
  <c r="B89" i="14"/>
  <c r="AE88" i="14"/>
  <c r="AD88" i="14"/>
  <c r="AC88" i="14"/>
  <c r="AB88" i="14"/>
  <c r="AA88" i="14"/>
  <c r="Z88" i="14"/>
  <c r="B88" i="14" s="1"/>
  <c r="Y88" i="14"/>
  <c r="X88" i="14"/>
  <c r="W88" i="14"/>
  <c r="V88" i="14"/>
  <c r="U88" i="14"/>
  <c r="T88" i="14"/>
  <c r="S88" i="14"/>
  <c r="R88" i="14"/>
  <c r="Q88" i="14"/>
  <c r="P88" i="14"/>
  <c r="O88" i="14"/>
  <c r="N88" i="14"/>
  <c r="M88" i="14"/>
  <c r="L88" i="14"/>
  <c r="K88" i="14"/>
  <c r="J88" i="14"/>
  <c r="I88" i="14"/>
  <c r="H88" i="14"/>
  <c r="E88" i="14"/>
  <c r="C88" i="14"/>
  <c r="AE87" i="14"/>
  <c r="AD87" i="14"/>
  <c r="AC87" i="14"/>
  <c r="AB87" i="14"/>
  <c r="AA87" i="14"/>
  <c r="Z87" i="14"/>
  <c r="Y87" i="14"/>
  <c r="X87" i="14"/>
  <c r="W87" i="14"/>
  <c r="V87" i="14"/>
  <c r="U87" i="14"/>
  <c r="T87" i="14"/>
  <c r="S87" i="14"/>
  <c r="R87" i="14"/>
  <c r="Q87" i="14"/>
  <c r="P87" i="14"/>
  <c r="O87" i="14"/>
  <c r="N87" i="14"/>
  <c r="M87" i="14"/>
  <c r="L87" i="14"/>
  <c r="K87" i="14"/>
  <c r="J87" i="14"/>
  <c r="I87" i="14"/>
  <c r="H87" i="14"/>
  <c r="E87" i="14"/>
  <c r="C87" i="14"/>
  <c r="B87" i="14"/>
  <c r="AE86" i="14"/>
  <c r="AD86" i="14"/>
  <c r="AC86" i="14"/>
  <c r="AB86" i="14"/>
  <c r="AA86" i="14"/>
  <c r="Z86" i="14"/>
  <c r="Y86" i="14"/>
  <c r="X86" i="14"/>
  <c r="W86" i="14"/>
  <c r="V86" i="14"/>
  <c r="U86" i="14"/>
  <c r="T86" i="14"/>
  <c r="S86" i="14"/>
  <c r="R86" i="14"/>
  <c r="Q86" i="14"/>
  <c r="P86" i="14"/>
  <c r="O86" i="14"/>
  <c r="N86" i="14"/>
  <c r="M86" i="14"/>
  <c r="L86" i="14"/>
  <c r="K86" i="14"/>
  <c r="J86" i="14"/>
  <c r="I86" i="14"/>
  <c r="H86" i="14"/>
  <c r="E86" i="14"/>
  <c r="D86" i="14"/>
  <c r="C86" i="14"/>
  <c r="B86" i="14"/>
  <c r="AE84" i="14"/>
  <c r="AD84" i="14"/>
  <c r="AC84" i="14"/>
  <c r="AB84" i="14"/>
  <c r="AA84" i="14"/>
  <c r="Z84" i="14"/>
  <c r="Y84" i="14"/>
  <c r="X84" i="14"/>
  <c r="W84" i="14"/>
  <c r="V84" i="14"/>
  <c r="U84" i="14"/>
  <c r="T84" i="14"/>
  <c r="S84" i="14"/>
  <c r="R84" i="14"/>
  <c r="Q84" i="14"/>
  <c r="P84" i="14"/>
  <c r="O84" i="14"/>
  <c r="N84" i="14"/>
  <c r="M84" i="14"/>
  <c r="L84" i="14"/>
  <c r="K84" i="14"/>
  <c r="J84" i="14"/>
  <c r="I84" i="14"/>
  <c r="H84" i="14"/>
  <c r="E84" i="14"/>
  <c r="C84" i="14"/>
  <c r="E82" i="14"/>
  <c r="B82" i="14"/>
  <c r="E81" i="14"/>
  <c r="B81" i="14"/>
  <c r="E80" i="14"/>
  <c r="B80" i="14"/>
  <c r="E79" i="14"/>
  <c r="B79" i="14"/>
  <c r="E78" i="14"/>
  <c r="B78" i="14"/>
  <c r="AE76" i="14"/>
  <c r="AD76" i="14"/>
  <c r="AC76" i="14"/>
  <c r="AB76" i="14"/>
  <c r="AA76" i="14"/>
  <c r="Z76" i="14"/>
  <c r="Y76" i="14"/>
  <c r="X76" i="14"/>
  <c r="W76" i="14"/>
  <c r="V76" i="14"/>
  <c r="U76" i="14"/>
  <c r="T76" i="14"/>
  <c r="S76" i="14"/>
  <c r="R76" i="14"/>
  <c r="Q76" i="14"/>
  <c r="P76" i="14"/>
  <c r="O76" i="14"/>
  <c r="N76" i="14"/>
  <c r="M76" i="14"/>
  <c r="L76" i="14"/>
  <c r="K76" i="14"/>
  <c r="J76" i="14"/>
  <c r="I76" i="14"/>
  <c r="H76" i="14"/>
  <c r="E76" i="14"/>
  <c r="B76" i="14"/>
  <c r="E75" i="14"/>
  <c r="B75" i="14"/>
  <c r="E74" i="14"/>
  <c r="B74" i="14"/>
  <c r="E73" i="14"/>
  <c r="G73" i="14" s="1"/>
  <c r="B73" i="14"/>
  <c r="B69" i="14" s="1"/>
  <c r="F69" i="14" s="1"/>
  <c r="E72" i="14"/>
  <c r="B72" i="14"/>
  <c r="E71" i="14"/>
  <c r="B71" i="14"/>
  <c r="AE69" i="14"/>
  <c r="AD69" i="14"/>
  <c r="AC69" i="14"/>
  <c r="AB69" i="14"/>
  <c r="AA69" i="14"/>
  <c r="Z69" i="14"/>
  <c r="Y69" i="14"/>
  <c r="X69" i="14"/>
  <c r="W69" i="14"/>
  <c r="V69" i="14"/>
  <c r="U69" i="14"/>
  <c r="T69" i="14"/>
  <c r="S69" i="14"/>
  <c r="R69" i="14"/>
  <c r="Q69" i="14"/>
  <c r="P69" i="14"/>
  <c r="O69" i="14"/>
  <c r="N69" i="14"/>
  <c r="M69" i="14"/>
  <c r="L69" i="14"/>
  <c r="K69" i="14"/>
  <c r="J69" i="14"/>
  <c r="I69" i="14"/>
  <c r="H69" i="14"/>
  <c r="E69" i="14"/>
  <c r="E67" i="14"/>
  <c r="B67" i="14"/>
  <c r="E66" i="14"/>
  <c r="B66" i="14"/>
  <c r="E65" i="14"/>
  <c r="B65" i="14"/>
  <c r="E64" i="14"/>
  <c r="B64" i="14"/>
  <c r="E63" i="14"/>
  <c r="B63" i="14"/>
  <c r="AE61" i="14"/>
  <c r="AD61" i="14"/>
  <c r="AC61" i="14"/>
  <c r="AB61" i="14"/>
  <c r="AA61" i="14"/>
  <c r="Z61" i="14"/>
  <c r="Y61" i="14"/>
  <c r="X61" i="14"/>
  <c r="W61" i="14"/>
  <c r="V61" i="14"/>
  <c r="U61" i="14"/>
  <c r="T61" i="14"/>
  <c r="S61" i="14"/>
  <c r="R61" i="14"/>
  <c r="Q61" i="14"/>
  <c r="P61" i="14"/>
  <c r="O61" i="14"/>
  <c r="N61" i="14"/>
  <c r="M61" i="14"/>
  <c r="L61" i="14"/>
  <c r="K61" i="14"/>
  <c r="J61" i="14"/>
  <c r="I61" i="14"/>
  <c r="H61" i="14"/>
  <c r="E61" i="14"/>
  <c r="D61" i="14"/>
  <c r="C61" i="14"/>
  <c r="B61" i="14"/>
  <c r="E59" i="14"/>
  <c r="B59" i="14"/>
  <c r="E58" i="14"/>
  <c r="B58" i="14"/>
  <c r="E57" i="14"/>
  <c r="G57" i="14" s="1"/>
  <c r="B57" i="14"/>
  <c r="E56" i="14"/>
  <c r="B56" i="14"/>
  <c r="E55" i="14"/>
  <c r="B55" i="14"/>
  <c r="AE53" i="14"/>
  <c r="AD53" i="14"/>
  <c r="AC53" i="14"/>
  <c r="AB53" i="14"/>
  <c r="AA53" i="14"/>
  <c r="Z53" i="14"/>
  <c r="Y53" i="14"/>
  <c r="X53" i="14"/>
  <c r="W53" i="14"/>
  <c r="V53" i="14"/>
  <c r="U53" i="14"/>
  <c r="T53" i="14"/>
  <c r="S53" i="14"/>
  <c r="R53" i="14"/>
  <c r="Q53" i="14"/>
  <c r="P53" i="14"/>
  <c r="O53" i="14"/>
  <c r="N53" i="14"/>
  <c r="M53" i="14"/>
  <c r="L53" i="14"/>
  <c r="K53" i="14"/>
  <c r="J53" i="14"/>
  <c r="I53" i="14"/>
  <c r="H53" i="14"/>
  <c r="E53" i="14"/>
  <c r="B53" i="14"/>
  <c r="E52" i="14"/>
  <c r="B52" i="14"/>
  <c r="E51" i="14"/>
  <c r="B51" i="14"/>
  <c r="E50" i="14"/>
  <c r="G50" i="14" s="1"/>
  <c r="B50" i="14"/>
  <c r="F50" i="14" s="1"/>
  <c r="E49" i="14"/>
  <c r="B49" i="14"/>
  <c r="E48" i="14"/>
  <c r="B48" i="14"/>
  <c r="AE46" i="14"/>
  <c r="AD46" i="14"/>
  <c r="AC46" i="14"/>
  <c r="AB46" i="14"/>
  <c r="AA46" i="14"/>
  <c r="Z46" i="14"/>
  <c r="Y46" i="14"/>
  <c r="X46" i="14"/>
  <c r="W46" i="14"/>
  <c r="V46" i="14"/>
  <c r="U46" i="14"/>
  <c r="T46" i="14"/>
  <c r="S46" i="14"/>
  <c r="R46" i="14"/>
  <c r="Q46" i="14"/>
  <c r="P46" i="14"/>
  <c r="O46" i="14"/>
  <c r="N46" i="14"/>
  <c r="M46" i="14"/>
  <c r="L46" i="14"/>
  <c r="K46" i="14"/>
  <c r="J46" i="14"/>
  <c r="I46" i="14"/>
  <c r="H46" i="14"/>
  <c r="E46" i="14"/>
  <c r="D46" i="14"/>
  <c r="C46" i="14"/>
  <c r="B46" i="14"/>
  <c r="F46" i="14" s="1"/>
  <c r="E45" i="14"/>
  <c r="B45" i="14"/>
  <c r="E44" i="14"/>
  <c r="B44" i="14"/>
  <c r="E43" i="14"/>
  <c r="B43" i="14"/>
  <c r="E42" i="14"/>
  <c r="B42" i="14"/>
  <c r="E41" i="14"/>
  <c r="B41" i="14"/>
  <c r="AE39" i="14"/>
  <c r="AD39" i="14"/>
  <c r="AC39" i="14"/>
  <c r="AB39" i="14"/>
  <c r="AA39" i="14"/>
  <c r="Z39" i="14"/>
  <c r="Y39" i="14"/>
  <c r="X39" i="14"/>
  <c r="W39" i="14"/>
  <c r="V39" i="14"/>
  <c r="U39" i="14"/>
  <c r="T39" i="14"/>
  <c r="S39" i="14"/>
  <c r="R39" i="14"/>
  <c r="Q39" i="14"/>
  <c r="P39" i="14"/>
  <c r="O39" i="14"/>
  <c r="N39" i="14"/>
  <c r="M39" i="14"/>
  <c r="L39" i="14"/>
  <c r="K39" i="14"/>
  <c r="J39" i="14"/>
  <c r="I39" i="14"/>
  <c r="H39" i="14"/>
  <c r="E39" i="14"/>
  <c r="D39" i="14"/>
  <c r="C39" i="14"/>
  <c r="B39" i="14"/>
  <c r="E38" i="14"/>
  <c r="B38" i="14"/>
  <c r="E37" i="14"/>
  <c r="B37" i="14"/>
  <c r="E36" i="14"/>
  <c r="B36" i="14"/>
  <c r="E35" i="14"/>
  <c r="B35" i="14"/>
  <c r="E34" i="14"/>
  <c r="B34" i="14"/>
  <c r="AE32" i="14"/>
  <c r="AD32" i="14"/>
  <c r="AC32" i="14"/>
  <c r="AB32" i="14"/>
  <c r="AA32" i="14"/>
  <c r="Z32" i="14"/>
  <c r="Y32" i="14"/>
  <c r="X32" i="14"/>
  <c r="W32" i="14"/>
  <c r="V32" i="14"/>
  <c r="U32" i="14"/>
  <c r="T32" i="14"/>
  <c r="S32" i="14"/>
  <c r="R32" i="14"/>
  <c r="Q32" i="14"/>
  <c r="P32" i="14"/>
  <c r="O32" i="14"/>
  <c r="N32" i="14"/>
  <c r="M32" i="14"/>
  <c r="L32" i="14"/>
  <c r="K32" i="14"/>
  <c r="J32" i="14"/>
  <c r="I32" i="14"/>
  <c r="H32" i="14"/>
  <c r="E32" i="14"/>
  <c r="D32" i="14"/>
  <c r="B32" i="14"/>
  <c r="F32" i="14" s="1"/>
  <c r="E31" i="14"/>
  <c r="B31" i="14"/>
  <c r="E30" i="14"/>
  <c r="B30" i="14"/>
  <c r="E29" i="14"/>
  <c r="G29" i="14" s="1"/>
  <c r="B29" i="14"/>
  <c r="E28" i="14"/>
  <c r="B28" i="14"/>
  <c r="E27" i="14"/>
  <c r="B27" i="14"/>
  <c r="AE25" i="14"/>
  <c r="AD25" i="14"/>
  <c r="AC25" i="14"/>
  <c r="AB25" i="14"/>
  <c r="AA25" i="14"/>
  <c r="Z25" i="14"/>
  <c r="Y25" i="14"/>
  <c r="X25" i="14"/>
  <c r="W25" i="14"/>
  <c r="V25" i="14"/>
  <c r="U25" i="14"/>
  <c r="T25" i="14"/>
  <c r="S25" i="14"/>
  <c r="R25" i="14"/>
  <c r="Q25" i="14"/>
  <c r="P25" i="14"/>
  <c r="O25" i="14"/>
  <c r="N25" i="14"/>
  <c r="M25" i="14"/>
  <c r="L25" i="14"/>
  <c r="K25" i="14"/>
  <c r="J25" i="14"/>
  <c r="I25" i="14"/>
  <c r="H25" i="14"/>
  <c r="E25" i="14"/>
  <c r="D25" i="14"/>
  <c r="C25" i="14"/>
  <c r="B25" i="14"/>
  <c r="E24" i="14"/>
  <c r="B24" i="14"/>
  <c r="E23" i="14"/>
  <c r="B23" i="14"/>
  <c r="E22" i="14"/>
  <c r="G22" i="14" s="1"/>
  <c r="B22" i="14"/>
  <c r="E21" i="14"/>
  <c r="B21" i="14"/>
  <c r="E20" i="14"/>
  <c r="B20" i="14"/>
  <c r="AE18" i="14"/>
  <c r="AD18" i="14"/>
  <c r="AC18" i="14"/>
  <c r="AB18" i="14"/>
  <c r="AA18" i="14"/>
  <c r="Z18" i="14"/>
  <c r="Y18" i="14"/>
  <c r="X18" i="14"/>
  <c r="W18" i="14"/>
  <c r="V18" i="14"/>
  <c r="U18" i="14"/>
  <c r="T18" i="14"/>
  <c r="S18" i="14"/>
  <c r="R18" i="14"/>
  <c r="Q18" i="14"/>
  <c r="P18" i="14"/>
  <c r="O18" i="14"/>
  <c r="N18" i="14"/>
  <c r="M18" i="14"/>
  <c r="L18" i="14"/>
  <c r="K18" i="14"/>
  <c r="J18" i="14"/>
  <c r="I18" i="14"/>
  <c r="H18" i="14"/>
  <c r="E18" i="14"/>
  <c r="D18" i="14"/>
  <c r="C18" i="14"/>
  <c r="B18" i="14"/>
  <c r="AE17" i="14"/>
  <c r="AD17" i="14"/>
  <c r="AC17" i="14"/>
  <c r="AB17" i="14"/>
  <c r="AA17" i="14"/>
  <c r="Z17" i="14"/>
  <c r="Y17" i="14"/>
  <c r="X17" i="14"/>
  <c r="W17" i="14"/>
  <c r="V17" i="14"/>
  <c r="U17" i="14"/>
  <c r="T17" i="14"/>
  <c r="S17" i="14"/>
  <c r="R17" i="14"/>
  <c r="Q17" i="14"/>
  <c r="P17" i="14"/>
  <c r="O17" i="14"/>
  <c r="N17" i="14"/>
  <c r="M17" i="14"/>
  <c r="L17" i="14"/>
  <c r="K17" i="14"/>
  <c r="J17" i="14"/>
  <c r="I17" i="14"/>
  <c r="H17" i="14"/>
  <c r="E17" i="14"/>
  <c r="D17" i="14"/>
  <c r="B17" i="14"/>
  <c r="AE16" i="14"/>
  <c r="AD16" i="14"/>
  <c r="AC16" i="14"/>
  <c r="AB16" i="14"/>
  <c r="AA16" i="14"/>
  <c r="Z16" i="14"/>
  <c r="Y16" i="14"/>
  <c r="X16" i="14"/>
  <c r="W16" i="14"/>
  <c r="V16" i="14"/>
  <c r="U16" i="14"/>
  <c r="T16" i="14"/>
  <c r="S16" i="14"/>
  <c r="R16" i="14"/>
  <c r="Q16" i="14"/>
  <c r="P16" i="14"/>
  <c r="O16" i="14"/>
  <c r="N16" i="14"/>
  <c r="M16" i="14"/>
  <c r="L16" i="14"/>
  <c r="K16" i="14"/>
  <c r="J16" i="14"/>
  <c r="I16" i="14"/>
  <c r="H16" i="14"/>
  <c r="E16" i="14"/>
  <c r="D16" i="14"/>
  <c r="C16" i="14"/>
  <c r="B16" i="14"/>
  <c r="AE15" i="14"/>
  <c r="AD15" i="14"/>
  <c r="AC15" i="14"/>
  <c r="AB15" i="14"/>
  <c r="AA15" i="14"/>
  <c r="Z15" i="14"/>
  <c r="Y15" i="14"/>
  <c r="X15" i="14"/>
  <c r="W15" i="14"/>
  <c r="V15" i="14"/>
  <c r="U15" i="14"/>
  <c r="T15" i="14"/>
  <c r="S15" i="14"/>
  <c r="R15" i="14"/>
  <c r="Q15" i="14"/>
  <c r="P15" i="14"/>
  <c r="O15" i="14"/>
  <c r="N15" i="14"/>
  <c r="M15" i="14"/>
  <c r="L15" i="14"/>
  <c r="K15" i="14"/>
  <c r="J15" i="14"/>
  <c r="I15" i="14"/>
  <c r="H15" i="14"/>
  <c r="E15" i="14"/>
  <c r="D15" i="14"/>
  <c r="B15" i="14"/>
  <c r="AE14" i="14"/>
  <c r="AD14" i="14"/>
  <c r="AC14" i="14"/>
  <c r="AB14" i="14"/>
  <c r="AA14" i="14"/>
  <c r="Z14" i="14"/>
  <c r="Y14" i="14"/>
  <c r="X14" i="14"/>
  <c r="W14" i="14"/>
  <c r="V14" i="14"/>
  <c r="U14" i="14"/>
  <c r="T14" i="14"/>
  <c r="S14" i="14"/>
  <c r="R14" i="14"/>
  <c r="Q14" i="14"/>
  <c r="P14" i="14"/>
  <c r="O14" i="14"/>
  <c r="N14" i="14"/>
  <c r="M14" i="14"/>
  <c r="L14" i="14"/>
  <c r="K14" i="14"/>
  <c r="J14" i="14"/>
  <c r="I14" i="14"/>
  <c r="H14" i="14"/>
  <c r="E14" i="14"/>
  <c r="D14" i="14"/>
  <c r="C14" i="14"/>
  <c r="B14" i="14"/>
  <c r="AE13" i="14"/>
  <c r="AD13" i="14"/>
  <c r="AC13" i="14"/>
  <c r="AB13" i="14"/>
  <c r="AA13" i="14"/>
  <c r="Z13" i="14"/>
  <c r="Y13" i="14"/>
  <c r="X13" i="14"/>
  <c r="W13" i="14"/>
  <c r="V13" i="14"/>
  <c r="U13" i="14"/>
  <c r="T13" i="14"/>
  <c r="S13" i="14"/>
  <c r="R13" i="14"/>
  <c r="Q13" i="14"/>
  <c r="P13" i="14"/>
  <c r="O13" i="14"/>
  <c r="N13" i="14"/>
  <c r="M13" i="14"/>
  <c r="L13" i="14"/>
  <c r="K13" i="14"/>
  <c r="J13" i="14"/>
  <c r="I13" i="14"/>
  <c r="H13" i="14"/>
  <c r="E13" i="14"/>
  <c r="D13" i="14"/>
  <c r="D11" i="14" s="1"/>
  <c r="B13" i="14"/>
  <c r="AE11" i="14"/>
  <c r="AD11" i="14"/>
  <c r="AC11" i="14"/>
  <c r="AB11" i="14"/>
  <c r="AA11" i="14"/>
  <c r="Z11" i="14"/>
  <c r="Y11" i="14"/>
  <c r="X11" i="14"/>
  <c r="W11" i="14"/>
  <c r="V11" i="14"/>
  <c r="U11" i="14"/>
  <c r="T11" i="14"/>
  <c r="S11" i="14"/>
  <c r="R11" i="14"/>
  <c r="Q11" i="14"/>
  <c r="P11" i="14"/>
  <c r="O11" i="14"/>
  <c r="N11" i="14"/>
  <c r="M11" i="14"/>
  <c r="L11" i="14"/>
  <c r="K11" i="14"/>
  <c r="J11" i="14"/>
  <c r="I11" i="14"/>
  <c r="H11" i="14"/>
  <c r="E11" i="14"/>
  <c r="B11" i="14"/>
  <c r="F39" i="14" l="1"/>
  <c r="G43" i="14"/>
  <c r="E115" i="14"/>
  <c r="E112" i="14" s="1"/>
  <c r="F43" i="14"/>
  <c r="B115" i="14"/>
  <c r="B112" i="14" s="1"/>
  <c r="F88" i="14"/>
  <c r="B84" i="14"/>
  <c r="F84" i="14" s="1"/>
  <c r="F76" i="14"/>
  <c r="G80" i="14"/>
  <c r="C76" i="14"/>
  <c r="C69" i="14"/>
  <c r="D73" i="14"/>
  <c r="D69" i="14" s="1"/>
  <c r="F61" i="14"/>
  <c r="F53" i="14"/>
  <c r="F57" i="14"/>
  <c r="C53" i="14"/>
  <c r="D57" i="14"/>
  <c r="D53" i="14" s="1"/>
  <c r="F36" i="14"/>
  <c r="F15" i="14"/>
  <c r="F25" i="14"/>
  <c r="F29" i="14"/>
  <c r="F11" i="14"/>
  <c r="F18" i="14"/>
  <c r="F22" i="14"/>
  <c r="C105" i="14"/>
  <c r="G105" i="14" s="1"/>
  <c r="G88" i="14"/>
  <c r="G84" i="14"/>
  <c r="G76" i="14"/>
  <c r="G69" i="14"/>
  <c r="G61" i="14"/>
  <c r="G53" i="14"/>
  <c r="G46" i="14"/>
  <c r="G39" i="14"/>
  <c r="G36" i="14"/>
  <c r="C32" i="14"/>
  <c r="C13" i="14"/>
  <c r="C11" i="14" s="1"/>
  <c r="G32" i="14"/>
  <c r="G25" i="14"/>
  <c r="G15" i="14"/>
  <c r="G11" i="14"/>
  <c r="G18" i="14"/>
  <c r="F73" i="14"/>
  <c r="D76" i="14"/>
  <c r="F80" i="14"/>
  <c r="H113" i="14"/>
  <c r="J113" i="14"/>
  <c r="L113" i="14"/>
  <c r="N113" i="14"/>
  <c r="P113" i="14"/>
  <c r="R113" i="14"/>
  <c r="T113" i="14"/>
  <c r="V113" i="14"/>
  <c r="X113" i="14"/>
  <c r="D87" i="14"/>
  <c r="D98" i="14"/>
  <c r="D114" i="14"/>
  <c r="D116" i="14"/>
  <c r="I113" i="14"/>
  <c r="K113" i="14"/>
  <c r="M113" i="14"/>
  <c r="O113" i="14"/>
  <c r="Q113" i="14"/>
  <c r="S113" i="14"/>
  <c r="U113" i="14"/>
  <c r="D113" i="14"/>
  <c r="D117" i="14"/>
  <c r="Z113" i="14"/>
  <c r="AB113" i="14"/>
  <c r="AD113" i="14"/>
  <c r="H114" i="14"/>
  <c r="J114" i="14"/>
  <c r="L114" i="14"/>
  <c r="N114" i="14"/>
  <c r="P114" i="14"/>
  <c r="R114" i="14"/>
  <c r="T114" i="14"/>
  <c r="V114" i="14"/>
  <c r="X114" i="14"/>
  <c r="Z114" i="14"/>
  <c r="AB114" i="14"/>
  <c r="AD114" i="14"/>
  <c r="H115" i="14"/>
  <c r="J115" i="14"/>
  <c r="L115" i="14"/>
  <c r="N115" i="14"/>
  <c r="P115" i="14"/>
  <c r="R115" i="14"/>
  <c r="T115" i="14"/>
  <c r="V115" i="14"/>
  <c r="X115" i="14"/>
  <c r="Z115" i="14"/>
  <c r="AB115" i="14"/>
  <c r="AD115" i="14"/>
  <c r="H116" i="14"/>
  <c r="J116" i="14"/>
  <c r="L116" i="14"/>
  <c r="N116" i="14"/>
  <c r="P116" i="14"/>
  <c r="R116" i="14"/>
  <c r="T116" i="14"/>
  <c r="V116" i="14"/>
  <c r="X116" i="14"/>
  <c r="Z116" i="14"/>
  <c r="AB116" i="14"/>
  <c r="AD116" i="14"/>
  <c r="H117" i="14"/>
  <c r="J117" i="14"/>
  <c r="L117" i="14"/>
  <c r="N117" i="14"/>
  <c r="P117" i="14"/>
  <c r="R117" i="14"/>
  <c r="T117" i="14"/>
  <c r="V117" i="14"/>
  <c r="X117" i="14"/>
  <c r="Z117" i="14"/>
  <c r="AB117" i="14"/>
  <c r="AD117" i="14"/>
  <c r="F91" i="14"/>
  <c r="D88" i="14"/>
  <c r="F95" i="14"/>
  <c r="F105" i="14"/>
  <c r="B113" i="14"/>
  <c r="B114" i="14"/>
  <c r="D115" i="14"/>
  <c r="D112" i="14" s="1"/>
  <c r="B116" i="14"/>
  <c r="B117" i="14"/>
  <c r="W113" i="14"/>
  <c r="Y113" i="14"/>
  <c r="AA113" i="14"/>
  <c r="AC113" i="14"/>
  <c r="AE113" i="14"/>
  <c r="I114" i="14"/>
  <c r="K114" i="14"/>
  <c r="M114" i="14"/>
  <c r="O114" i="14"/>
  <c r="Q114" i="14"/>
  <c r="S114" i="14"/>
  <c r="U114" i="14"/>
  <c r="W114" i="14"/>
  <c r="Y114" i="14"/>
  <c r="AA114" i="14"/>
  <c r="AC114" i="14"/>
  <c r="AE114" i="14"/>
  <c r="I115" i="14"/>
  <c r="K115" i="14"/>
  <c r="M115" i="14"/>
  <c r="O115" i="14"/>
  <c r="Q115" i="14"/>
  <c r="S115" i="14"/>
  <c r="U115" i="14"/>
  <c r="W115" i="14"/>
  <c r="Y115" i="14"/>
  <c r="AA115" i="14"/>
  <c r="AC115" i="14"/>
  <c r="AE115" i="14"/>
  <c r="I116" i="14"/>
  <c r="K116" i="14"/>
  <c r="M116" i="14"/>
  <c r="O116" i="14"/>
  <c r="Q116" i="14"/>
  <c r="S116" i="14"/>
  <c r="U116" i="14"/>
  <c r="W116" i="14"/>
  <c r="Y116" i="14"/>
  <c r="AA116" i="14"/>
  <c r="AC116" i="14"/>
  <c r="AE116" i="14"/>
  <c r="I117" i="14"/>
  <c r="K117" i="14"/>
  <c r="M117" i="14"/>
  <c r="O117" i="14"/>
  <c r="Q117" i="14"/>
  <c r="S117" i="14"/>
  <c r="U117" i="14"/>
  <c r="W117" i="14"/>
  <c r="Y117" i="14"/>
  <c r="AA117" i="14"/>
  <c r="AC117" i="14"/>
  <c r="AE117" i="14"/>
  <c r="E113" i="14"/>
  <c r="C114" i="14"/>
  <c r="E114" i="14"/>
  <c r="C115" i="14"/>
  <c r="C112" i="14" s="1"/>
  <c r="G109" i="14"/>
  <c r="C116" i="14"/>
  <c r="E116" i="14"/>
  <c r="C117" i="14"/>
  <c r="E117" i="14"/>
  <c r="C113" i="14" l="1"/>
  <c r="AC112" i="14"/>
  <c r="Y112" i="14"/>
  <c r="U112" i="14"/>
  <c r="Q112" i="14"/>
  <c r="M112" i="14"/>
  <c r="I112" i="14"/>
  <c r="AD112" i="14"/>
  <c r="Z112" i="14"/>
  <c r="V112" i="14"/>
  <c r="R112" i="14"/>
  <c r="N112" i="14"/>
  <c r="J112" i="14"/>
  <c r="D105" i="14"/>
  <c r="D84" i="14"/>
  <c r="G115" i="14"/>
  <c r="F115" i="14"/>
  <c r="G114" i="14"/>
  <c r="F114" i="14"/>
  <c r="AE112" i="14"/>
  <c r="AA112" i="14"/>
  <c r="W112" i="14"/>
  <c r="S112" i="14"/>
  <c r="O112" i="14"/>
  <c r="K112" i="14"/>
  <c r="AB112" i="14"/>
  <c r="X112" i="14"/>
  <c r="T112" i="14"/>
  <c r="P112" i="14"/>
  <c r="L112" i="14"/>
  <c r="H112" i="14"/>
  <c r="D91" i="14"/>
  <c r="G112" i="14" l="1"/>
  <c r="F112" i="14"/>
</calcChain>
</file>

<file path=xl/sharedStrings.xml><?xml version="1.0" encoding="utf-8"?>
<sst xmlns="http://schemas.openxmlformats.org/spreadsheetml/2006/main" count="173" uniqueCount="70">
  <si>
    <t>федеральный бюджет</t>
  </si>
  <si>
    <t>средства бюджета Ханты-Мансийского автономного округа – Югры (далее -бюджет ХМАО – Югры)</t>
  </si>
  <si>
    <t>бюджет города Когалыма</t>
  </si>
  <si>
    <t>иные внебюджетные источники</t>
  </si>
  <si>
    <t>бюджет ХМАО – Югры</t>
  </si>
  <si>
    <t>федерадьный бюджет</t>
  </si>
  <si>
    <t>Всего по Программе, в том числе</t>
  </si>
  <si>
    <t>1.1.  Содержание объектов благоустройства территории города Когалыма, включая озеленение территории и содержание малых архитектурных форм (1,2), всего</t>
  </si>
  <si>
    <t>1.1.1. Выполнение муниципальной работы «Уборка территории и аналогичная деятельность», всего</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</si>
  <si>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 всего</t>
  </si>
  <si>
    <t>1.1.3. Аренда транспортных средств в целях вывоза снега с территории города Когалыма сверх муниципального задания, ввиду отсутсвия технических возможностей, всего</t>
  </si>
  <si>
    <t>1.2. Организация освещения территорий города Когалыма (3), всего</t>
  </si>
  <si>
    <t>1.3. Организация ритуальных услуг и содержание мест захоронения (4,5,6), всего</t>
  </si>
  <si>
    <t>1.4. Создание новых мест для отдыха и физического развития горожан (7), всего</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</si>
  <si>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 всего</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</si>
  <si>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 всего</t>
  </si>
  <si>
    <t>1.7. Содержание, ремонт и реконструкция объектов благоустройства на территории города Когалыма (10,11), всего</t>
  </si>
  <si>
    <t>1.7.1. Благоустройство дворовых территорий ( в том числе пешеходные  переходы, пешеходные дорожки) (10,11), всего</t>
  </si>
  <si>
    <t>1.7.2. Благоустройство общественных территорий , всего</t>
  </si>
  <si>
    <t>1.8. Архитектурная подсветка улиц,  зданий, сооружений и жилых домов, расположенных на территории города Когалыма (12),  всего</t>
  </si>
  <si>
    <t>январь</t>
  </si>
  <si>
    <t>февраль</t>
  </si>
  <si>
    <t>март</t>
  </si>
  <si>
    <t>апрель</t>
  </si>
  <si>
    <t>май</t>
  </si>
  <si>
    <t>июнь</t>
  </si>
  <si>
    <t>июль</t>
  </si>
  <si>
    <t>август</t>
  </si>
  <si>
    <t>сентябрь</t>
  </si>
  <si>
    <t>октябрь</t>
  </si>
  <si>
    <t>ноябрь</t>
  </si>
  <si>
    <t>декабрь</t>
  </si>
  <si>
    <t>план</t>
  </si>
  <si>
    <t>кассовый расход</t>
  </si>
  <si>
    <t>А.Т.Бутаев</t>
  </si>
  <si>
    <t>Ответственный исполнитель муниципальной программы</t>
  </si>
  <si>
    <t>Муниципальное казённое учреждение 
«Управление жилищно-коммунального хозяйства города Когалыма»</t>
  </si>
  <si>
    <t>Соисполнители</t>
  </si>
  <si>
    <t>в том числе</t>
  </si>
  <si>
    <t>в т.ч. МБ в части софинансирования</t>
  </si>
  <si>
    <t>Основные мероприятия
 муниципальной программы</t>
  </si>
  <si>
    <t>Муниципальное бюджетное учреждение «Коммунспецавтотехника»;
Муниципальное казённое учреждение «Управление капитального строительства города Когалыма»;
Отдел архитектуры и градостроительства Администрации города Когалыма</t>
  </si>
  <si>
    <t>Директор МКУ "УЖКХ г.Когалыма"</t>
  </si>
  <si>
    <t>Исполнитель</t>
  </si>
  <si>
    <t>МКУ "УЖКХ г.Когалыма"</t>
  </si>
  <si>
    <t>Задача 1 - Организация благоустройства территории города Когалыма, включая озеленение территории и содержание малых архитектурных форм</t>
  </si>
  <si>
    <t>Задача  2 - Улучшение условий для активного отдыха и полноценного физического развития детей</t>
  </si>
  <si>
    <t>Задача  3 - Обеспечение деятельности муниципальных учреждений для решения вопросов местного значения</t>
  </si>
  <si>
    <t>Задача  4 - Повышение уровня благоустройства объектов городского хозяйства и состояния инженерной инфраструктуры города. Когалыма</t>
  </si>
  <si>
    <t>Исполнение,%</t>
  </si>
  <si>
    <t>к текущему году</t>
  </si>
  <si>
    <t>на отчетную дату</t>
  </si>
  <si>
    <t>Результаты реализации и причины отклонений факта от плана</t>
  </si>
  <si>
    <t>тыс.рублей</t>
  </si>
  <si>
    <t>т.8(34667)93-790</t>
  </si>
  <si>
    <t>План на
 2020 год, тыс.руб.</t>
  </si>
  <si>
    <t>ведущий инженер ОРЖКХ</t>
  </si>
  <si>
    <t>И.А.Цыганкова</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</si>
  <si>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</si>
  <si>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r>
      <rPr>
        <b/>
        <sz val="13"/>
        <color indexed="8"/>
        <rFont val="Times New Roman"/>
        <family val="1"/>
        <charset val="204"/>
      </rPr>
      <t>МКУ "УЖКХ г.Когалыма":</t>
    </r>
    <r>
      <rPr>
        <sz val="13"/>
        <color indexed="8"/>
        <rFont val="Times New Roman"/>
        <family val="1"/>
        <charset val="204"/>
      </rPr>
      <t xml:space="preserve">
По итогам электронного аукциона, проводимого в 2019 году, энергосервисный контракт на 2020 год по энергосбережению и повышению энергетической эффективности объектов наружного (уличного) освещения города Когалыма заключен не был в связи с отсутствием претендентов. </t>
    </r>
  </si>
  <si>
    <r>
      <rPr>
        <b/>
        <sz val="13"/>
        <color indexed="8"/>
        <rFont val="Times New Roman"/>
        <family val="1"/>
        <charset val="204"/>
      </rPr>
      <t>МКУ "УЖКХ г.Когалыма":</t>
    </r>
    <r>
      <rPr>
        <sz val="13"/>
        <color indexed="8"/>
        <rFont val="Times New Roman"/>
        <family val="1"/>
        <charset val="204"/>
      </rPr>
      <t xml:space="preserve">
На 2020 год с ООО "Ритуал" закдючены муниципальные контракты:
- от 20.12.2019 № 0187300013719000387 на оказание услуг по перевозке умерших с места летального исхода на сумму  848,949т.р.;
- от 16.12.2019 №0187300013719000380  на оказание услуг по содержанию городского кладбища на территории города Когалыма на сумму 1745,734т.р.;   
- договор от 20.12.2019 №1-28-КО о предоставлении из бюджета города Когалыма субсидии на возмещение части затрат в связи с оказанием ритуальных услуг на сумму 1292,595т.р. Оплата ритуальных услуг и услуг по транспортировке умерших с места летального исхода произведена на основании фактически предоставленных документов.                                                                                                                    На основании решения Думы города Когалыма от 19.02.2020 №385-ГД выделены дополнительные плановые ассигнования в сумме 830,0т.р. для разработки проекта санитарно-защитной зоны на объекте "Городское кладбище г.Когалыма".</t>
    </r>
  </si>
  <si>
    <r>
      <rPr>
        <b/>
        <sz val="12"/>
        <color indexed="8"/>
        <rFont val="Times New Roman"/>
        <family val="1"/>
        <charset val="204"/>
      </rPr>
      <t>МКУ "УЖКХ г.Когалыма":</t>
    </r>
    <r>
      <rPr>
        <sz val="12"/>
        <color indexed="8"/>
        <rFont val="Times New Roman"/>
        <family val="1"/>
        <charset val="204"/>
      </rPr>
      <t xml:space="preserve">
На основании приказа Комитета финансов Администрации г.Когалыма от 07.02.2020 №19-О доведены дополнительные плановые ассигнования на выполнение работ по изготовлению и установке детской игровой площадки в г.Когалыме в сумме 54790,78т.р. На выполнение данного мероприятия ООО "ЛУКОЙЛ-западная Сибирь" заключен контракт от 30.12.2019 №01 с ООО "Завод детского игрового и спортивного оброрудования "ДиКом", по доп.соглашению №2 к которому функции заказчика переданы МКУ "УЖКХ г.Когалыма".  В соответствии с условиями контракта 26.02.2020 перечислен аванс на выполнение работ в размере 30%  16437,23т.р.</t>
    </r>
  </si>
  <si>
    <r>
      <rPr>
        <b/>
        <sz val="13"/>
        <color indexed="8"/>
        <rFont val="Times New Roman"/>
        <family val="1"/>
        <charset val="204"/>
      </rPr>
      <t>МКУ "УЖКХ г.Когалыма":</t>
    </r>
    <r>
      <rPr>
        <sz val="13"/>
        <color indexed="8"/>
        <rFont val="Times New Roman"/>
        <family val="1"/>
        <charset val="204"/>
      </rPr>
      <t xml:space="preserve">
Неполное освоение бюджетных ассигнований в сумме 1913,85т.р. обусловлено следующими причинами: 1815,54т.р. по статье "Заработная плата", 3,89т.р. - по оплате услуг связи (оплата произведена на основании предоставленных счетов-фактур); 59,5т.р. - договор на канцтовары не заключался в связи с нахождением лица, ответственного за заключение договора, на больничном;  0,9т.р. - по статье "Отчисления профсоюзам на культурно-массовую работу" уплата произведена на основании фактического расчета от ФЗП за 2019 год; 34,0 т.р. - оплата ООО "ЦНИПР" по договору на оказание услуг по специальной оценке условий труда на рабочих местах будет произведена по факту оказанных услуг (ориентировочно в июне 2020г.).</t>
    </r>
  </si>
  <si>
    <r>
      <rPr>
        <b/>
        <sz val="12"/>
        <color indexed="8"/>
        <rFont val="Times New Roman"/>
        <family val="1"/>
        <charset val="204"/>
      </rPr>
      <t>МКУ "УЖКХ г.Когалыма":</t>
    </r>
    <r>
      <rPr>
        <sz val="12"/>
        <color indexed="8"/>
        <rFont val="Times New Roman"/>
        <family val="1"/>
        <charset val="204"/>
      </rPr>
      <t xml:space="preserve">
Приобретены и оплачены контейнеры  для размещения в местах (площадках) накопления ТКО по МК от 09.01.2020 №0187300013719000456 с ООО "Тара-59".                                                                                                                                                           В соответствии с решением Думы города Когалыма от 19.02.2020 №385-ГД выделены дополнительные плановые ассигнования:                                                             
- на приобретение хоз.инвентаря для проведения субботников 50,8т.р.;                       
- на подключение оборудования остановочных павильонов к сетям электроснабжения от трансформаторных подстанций в сумме 6004,3т.р.</t>
    </r>
  </si>
  <si>
    <t xml:space="preserve">Отчет о ходе реализации муниципальной программы (сетевой график)
«Содержание объектов городского хозяйства и инженерной инфраструктуры в городе Когалыме» на 01.03.2020
</t>
  </si>
  <si>
    <t>План на 29.02.2020</t>
  </si>
  <si>
    <t>Профинансировано на 29.02.2020</t>
  </si>
  <si>
    <t>Кассовый расход на  29.02.2020</t>
  </si>
  <si>
    <r>
      <rPr>
        <b/>
        <sz val="13"/>
        <color indexed="8"/>
        <rFont val="Times New Roman"/>
        <family val="1"/>
        <charset val="204"/>
      </rPr>
      <t>МБУ "КСАТ":</t>
    </r>
    <r>
      <rPr>
        <sz val="13"/>
        <color indexed="8"/>
        <rFont val="Times New Roman"/>
        <family val="1"/>
        <charset val="204"/>
      </rPr>
      <t xml:space="preserve">
Отклонение от плана составляет  5 365,89 тыс.руб. в том числе:
1. 1 178,68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389,5 тыс.руб.  -неисполнение субсидии по статье начисления на оплату труда возникло в связи с оплатой страховых взносов в марте 2020г.
3. 5,81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387,33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34,40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обслуживание компьютерной техники (инженер-программист/ аутсорсинг), будет произведена по факту выставленных счетов. 3. Оплата за содержание электрооборудования скульптурной композиции "Уралочка" произведена, согласно выставленных счетов. 3.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4. Оплата за прохождения технического осмотра, будет произведена по факту оказанных услуг
6. 9,85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23,59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758,40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722,58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произведена по факту поставки товара
10. 40,0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31,43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1,22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t>
    </r>
  </si>
  <si>
    <r>
      <rPr>
        <b/>
        <sz val="13"/>
        <color indexed="8"/>
        <rFont val="Times New Roman"/>
        <family val="1"/>
        <charset val="204"/>
      </rPr>
      <t>МБУ "КСАТ":</t>
    </r>
    <r>
      <rPr>
        <sz val="13"/>
        <color indexed="8"/>
        <rFont val="Times New Roman"/>
        <family val="1"/>
        <charset val="204"/>
      </rPr>
      <t xml:space="preserve">
Неисполнение по статье расходов в размере 1 783,1 тыс.руб. на оказание услуг по вывозу снега с территории города Когалыма, в связи с оплатой счетов по факту оказанных услуг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</si>
</sst>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_ ;[Red]\-#,##0.0\ "/>
    <numFmt numFmtId="165" formatCode="#,##0.00_р_."/>
  </numFmts>
  <fonts count="19" x14ac:knownFonts="1">
    <font>
      <sz val="11"/>
      <color theme="1"/>
      <name val="Calibri"/>
      <family val="2"/>
      <charset val="204"/>
      <scheme val="minor"/>
    </font>
    <font>
      <sz val="12"/>
      <color indexed="8"/>
      <name val="Times New Roman"/>
      <family val="1"/>
      <charset val="204"/>
    </font>
    <font>
      <sz val="11"/>
      <color theme="1"/>
      <name val="Calibri"/>
      <family val="2"/>
      <scheme val="minor"/>
    </font>
    <font>
      <sz val="10"/>
      <name val="Arial"/>
      <family val="2"/>
      <charset val="204"/>
    </font>
    <font>
      <sz val="13"/>
      <color theme="1"/>
      <name val="Times New Roman"/>
      <family val="1"/>
      <charset val="204"/>
    </font>
    <font>
      <sz val="13"/>
      <color indexed="8"/>
      <name val="Times New Roman"/>
      <family val="1"/>
      <charset val="204"/>
    </font>
    <font>
      <b/>
      <sz val="14"/>
      <name val="Times New Roman"/>
      <family val="1"/>
      <charset val="204"/>
    </font>
    <font>
      <b/>
      <sz val="13"/>
      <color theme="1"/>
      <name val="Times New Roman"/>
      <family val="1"/>
      <charset val="204"/>
    </font>
    <font>
      <i/>
      <sz val="11"/>
      <color theme="1"/>
      <name val="Times New Roman"/>
      <family val="1"/>
      <charset val="204"/>
    </font>
    <font>
      <b/>
      <sz val="12"/>
      <color indexed="8"/>
      <name val="Times New Roman"/>
      <family val="1"/>
      <charset val="204"/>
    </font>
    <font>
      <i/>
      <sz val="13"/>
      <color theme="1"/>
      <name val="Times New Roman"/>
      <family val="1"/>
      <charset val="204"/>
    </font>
    <font>
      <b/>
      <sz val="13"/>
      <color indexed="8"/>
      <name val="Times New Roman"/>
      <family val="1"/>
      <charset val="204"/>
    </font>
    <font>
      <sz val="11"/>
      <color theme="1"/>
      <name val="Times New Roman"/>
      <family val="1"/>
      <charset val="204"/>
    </font>
    <font>
      <i/>
      <sz val="11"/>
      <color indexed="8"/>
      <name val="Times New Roman"/>
      <family val="1"/>
      <charset val="204"/>
    </font>
    <font>
      <b/>
      <sz val="11"/>
      <name val="Times New Roman"/>
      <family val="1"/>
      <charset val="204"/>
    </font>
    <font>
      <b/>
      <sz val="12"/>
      <name val="Times New Roman"/>
      <family val="1"/>
      <charset val="204"/>
    </font>
    <font>
      <sz val="12"/>
      <color theme="1"/>
      <name val="Calibri"/>
      <family val="2"/>
      <charset val="204"/>
      <scheme val="minor"/>
    </font>
    <font>
      <sz val="10"/>
      <color indexed="8"/>
      <name val="Times New Roman"/>
      <family val="1"/>
      <charset val="204"/>
    </font>
    <font>
      <sz val="11"/>
      <color indexed="8"/>
      <name val="Times New Roman"/>
      <family val="1"/>
      <charset val="204"/>
    </font>
  </fonts>
  <fills count="13">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bgColor indexed="64"/>
      </patternFill>
    </fill>
    <fill>
      <patternFill patternType="solid">
        <fgColor theme="8"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0" fontId="3" fillId="0" borderId="0"/>
  </cellStyleXfs>
  <cellXfs count="122">
    <xf numFmtId="0" fontId="0" fillId="0" borderId="0" xfId="0"/>
    <xf numFmtId="0" fontId="1" fillId="0" borderId="0" xfId="0" applyFont="1"/>
    <xf numFmtId="0" fontId="1" fillId="0" borderId="1" xfId="0" applyFont="1" applyBorder="1" applyAlignment="1">
      <alignment horizontal="left" vertical="center"/>
    </xf>
    <xf numFmtId="4" fontId="1"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left" wrapText="1"/>
    </xf>
    <xf numFmtId="0" fontId="1" fillId="0" borderId="0" xfId="0" applyFont="1" applyBorder="1" applyAlignment="1">
      <alignment horizontal="left" vertical="center" wrapText="1"/>
    </xf>
    <xf numFmtId="0" fontId="1" fillId="0" borderId="0" xfId="0" applyFont="1" applyBorder="1"/>
    <xf numFmtId="0" fontId="4" fillId="0" borderId="0" xfId="0" applyFont="1"/>
    <xf numFmtId="0" fontId="5" fillId="0" borderId="0" xfId="0" applyFont="1"/>
    <xf numFmtId="0" fontId="4" fillId="0" borderId="0" xfId="0" applyFont="1" applyAlignment="1">
      <alignment horizontal="center" wrapText="1"/>
    </xf>
    <xf numFmtId="4" fontId="4"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top" wrapText="1"/>
    </xf>
    <xf numFmtId="0" fontId="4" fillId="0" borderId="1" xfId="0" applyFont="1" applyFill="1" applyBorder="1"/>
    <xf numFmtId="4" fontId="4" fillId="0" borderId="1" xfId="0" applyNumberFormat="1" applyFont="1" applyFill="1" applyBorder="1"/>
    <xf numFmtId="165" fontId="4" fillId="0" borderId="1" xfId="0" applyNumberFormat="1" applyFont="1" applyFill="1" applyBorder="1" applyAlignment="1">
      <alignment horizontal="center" vertical="center" wrapText="1"/>
    </xf>
    <xf numFmtId="0" fontId="5" fillId="0" borderId="0" xfId="0" applyFont="1" applyAlignment="1">
      <alignment vertical="center"/>
    </xf>
    <xf numFmtId="4" fontId="4" fillId="0" borderId="0" xfId="0" applyNumberFormat="1" applyFont="1" applyFill="1" applyBorder="1" applyAlignment="1">
      <alignment horizontal="center" vertical="center" wrapText="1"/>
    </xf>
    <xf numFmtId="0" fontId="4" fillId="0" borderId="0" xfId="0" applyFont="1" applyFill="1" applyBorder="1"/>
    <xf numFmtId="4" fontId="4" fillId="0" borderId="0" xfId="0" applyNumberFormat="1" applyFont="1" applyFill="1" applyBorder="1"/>
    <xf numFmtId="0" fontId="4" fillId="0" borderId="0" xfId="0" applyFont="1" applyBorder="1"/>
    <xf numFmtId="4" fontId="4" fillId="0" borderId="0" xfId="0" applyNumberFormat="1" applyFont="1" applyBorder="1"/>
    <xf numFmtId="4" fontId="7" fillId="0" borderId="0"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0" xfId="0" applyFont="1"/>
    <xf numFmtId="0" fontId="12" fillId="0" borderId="0" xfId="0" applyFont="1"/>
    <xf numFmtId="0" fontId="1" fillId="0" borderId="0" xfId="0" applyFont="1" applyAlignment="1">
      <alignment horizontal="center"/>
    </xf>
    <xf numFmtId="4" fontId="5" fillId="0" borderId="1" xfId="0" applyNumberFormat="1" applyFont="1" applyBorder="1" applyAlignment="1">
      <alignment horizontal="center" vertical="center" wrapText="1"/>
    </xf>
    <xf numFmtId="0" fontId="5" fillId="0" borderId="1" xfId="0" applyFont="1" applyBorder="1"/>
    <xf numFmtId="0" fontId="8" fillId="0" borderId="1" xfId="0" applyFont="1" applyFill="1" applyBorder="1" applyAlignment="1">
      <alignment horizontal="left" vertical="center" wrapText="1"/>
    </xf>
    <xf numFmtId="4" fontId="13" fillId="0" borderId="1" xfId="0" applyNumberFormat="1" applyFont="1" applyBorder="1" applyAlignment="1">
      <alignment horizontal="center" vertical="center" wrapText="1"/>
    </xf>
    <xf numFmtId="4" fontId="8" fillId="0" borderId="1" xfId="0" applyNumberFormat="1" applyFont="1" applyFill="1" applyBorder="1" applyAlignment="1">
      <alignment horizontal="center" vertical="center" wrapText="1"/>
    </xf>
    <xf numFmtId="0" fontId="13" fillId="0" borderId="0" xfId="0" applyFont="1"/>
    <xf numFmtId="164"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8" fillId="0" borderId="0" xfId="0" applyFont="1"/>
    <xf numFmtId="0" fontId="1" fillId="0" borderId="0" xfId="0" applyFont="1" applyAlignment="1">
      <alignment horizontal="right"/>
    </xf>
    <xf numFmtId="0" fontId="1" fillId="0" borderId="1" xfId="0" applyFont="1" applyBorder="1"/>
    <xf numFmtId="4" fontId="4" fillId="0" borderId="1" xfId="0" applyNumberFormat="1" applyFont="1" applyFill="1" applyBorder="1" applyAlignment="1">
      <alignment horizontal="center" vertical="top" wrapText="1"/>
    </xf>
    <xf numFmtId="0" fontId="13" fillId="0" borderId="1" xfId="0" applyFont="1" applyBorder="1"/>
    <xf numFmtId="0" fontId="4" fillId="0" borderId="0" xfId="0" applyFont="1" applyFill="1"/>
    <xf numFmtId="0" fontId="1" fillId="0" borderId="0" xfId="0" applyFont="1" applyFill="1"/>
    <xf numFmtId="0" fontId="5" fillId="0" borderId="1" xfId="0" applyFont="1" applyFill="1" applyBorder="1"/>
    <xf numFmtId="0" fontId="1" fillId="0" borderId="0" xfId="0" applyFont="1" applyFill="1" applyBorder="1"/>
    <xf numFmtId="4" fontId="11" fillId="3" borderId="1" xfId="0" applyNumberFormat="1" applyFont="1" applyFill="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6" borderId="1" xfId="0" applyNumberFormat="1" applyFont="1" applyFill="1" applyBorder="1" applyAlignment="1">
      <alignment horizontal="center" vertical="center" wrapText="1"/>
    </xf>
    <xf numFmtId="4" fontId="11" fillId="7" borderId="1" xfId="0" applyNumberFormat="1" applyFont="1" applyFill="1" applyBorder="1" applyAlignment="1">
      <alignment horizontal="center" vertical="center" wrapText="1"/>
    </xf>
    <xf numFmtId="0" fontId="5" fillId="0" borderId="0" xfId="0" applyFont="1" applyAlignment="1">
      <alignment horizontal="left" vertical="center" wrapText="1"/>
    </xf>
    <xf numFmtId="0" fontId="4" fillId="0" borderId="0" xfId="0" applyFont="1" applyAlignment="1">
      <alignment horizontal="center"/>
    </xf>
    <xf numFmtId="0" fontId="9" fillId="5" borderId="1" xfId="0" applyFont="1" applyFill="1" applyBorder="1" applyAlignment="1">
      <alignment horizontal="left" vertical="center" wrapText="1"/>
    </xf>
    <xf numFmtId="4" fontId="9" fillId="5"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4" fontId="1" fillId="8" borderId="1" xfId="0" applyNumberFormat="1" applyFont="1" applyFill="1" applyBorder="1" applyAlignment="1">
      <alignment horizontal="center" vertical="center" wrapText="1"/>
    </xf>
    <xf numFmtId="4" fontId="5" fillId="8"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4" fontId="9" fillId="3" borderId="1" xfId="0" applyNumberFormat="1" applyFont="1" applyFill="1" applyBorder="1" applyAlignment="1">
      <alignment horizontal="center" vertical="center" wrapText="1"/>
    </xf>
    <xf numFmtId="4" fontId="9" fillId="10" borderId="1" xfId="0" applyNumberFormat="1" applyFont="1" applyFill="1" applyBorder="1" applyAlignment="1">
      <alignment horizontal="center" vertical="center" wrapText="1"/>
    </xf>
    <xf numFmtId="4" fontId="11" fillId="10" borderId="1" xfId="0" applyNumberFormat="1" applyFont="1" applyFill="1" applyBorder="1" applyAlignment="1">
      <alignment horizontal="center" vertical="center" wrapText="1"/>
    </xf>
    <xf numFmtId="0" fontId="9" fillId="4" borderId="1" xfId="0" applyFont="1" applyFill="1" applyBorder="1" applyAlignment="1">
      <alignment horizontal="left" vertical="center" wrapText="1"/>
    </xf>
    <xf numFmtId="4" fontId="9"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9" fillId="7" borderId="1" xfId="0" applyFont="1" applyFill="1" applyBorder="1" applyAlignment="1">
      <alignment horizontal="left" vertical="center" wrapText="1"/>
    </xf>
    <xf numFmtId="4" fontId="9" fillId="7"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4" fontId="9"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4" fontId="9" fillId="6" borderId="1" xfId="0" applyNumberFormat="1" applyFont="1" applyFill="1" applyBorder="1" applyAlignment="1">
      <alignment horizontal="center" vertical="center" wrapText="1"/>
    </xf>
    <xf numFmtId="0" fontId="9" fillId="11" borderId="1" xfId="0" applyFont="1" applyFill="1" applyBorder="1" applyAlignment="1">
      <alignment horizontal="left" vertical="center" wrapText="1"/>
    </xf>
    <xf numFmtId="4" fontId="9" fillId="11" borderId="1" xfId="0" applyNumberFormat="1" applyFont="1" applyFill="1" applyBorder="1" applyAlignment="1">
      <alignment horizontal="center" vertical="center" wrapText="1"/>
    </xf>
    <xf numFmtId="4" fontId="11" fillId="11" borderId="1" xfId="0" applyNumberFormat="1" applyFont="1" applyFill="1" applyBorder="1" applyAlignment="1">
      <alignment horizontal="center" vertical="center" wrapText="1"/>
    </xf>
    <xf numFmtId="0" fontId="9" fillId="8" borderId="1" xfId="0" applyFont="1" applyFill="1" applyBorder="1" applyAlignment="1">
      <alignment horizontal="left" vertical="center" wrapText="1"/>
    </xf>
    <xf numFmtId="4" fontId="9" fillId="8" borderId="1" xfId="0" applyNumberFormat="1" applyFont="1" applyFill="1" applyBorder="1" applyAlignment="1">
      <alignment horizontal="center" vertical="center" wrapText="1"/>
    </xf>
    <xf numFmtId="4" fontId="11" fillId="8" borderId="1" xfId="0" applyNumberFormat="1" applyFont="1" applyFill="1" applyBorder="1" applyAlignment="1">
      <alignment horizontal="center" vertical="center" wrapText="1"/>
    </xf>
    <xf numFmtId="0" fontId="1" fillId="9" borderId="1" xfId="0" applyFont="1" applyFill="1" applyBorder="1" applyAlignment="1">
      <alignment horizontal="left" vertical="center" wrapText="1"/>
    </xf>
    <xf numFmtId="4" fontId="1" fillId="9"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 fontId="1"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9" fillId="10" borderId="1" xfId="0" applyFont="1" applyFill="1" applyBorder="1" applyAlignment="1">
      <alignment horizontal="left"/>
    </xf>
    <xf numFmtId="165" fontId="4" fillId="9"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9" fillId="0" borderId="1" xfId="0" applyFont="1" applyBorder="1" applyAlignment="1">
      <alignment horizontal="left" vertical="center" wrapText="1"/>
    </xf>
    <xf numFmtId="164" fontId="15" fillId="0"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4" fillId="0" borderId="0" xfId="0" applyFont="1" applyBorder="1" applyAlignment="1">
      <alignment horizontal="center"/>
    </xf>
    <xf numFmtId="0" fontId="5" fillId="0" borderId="0" xfId="0" applyFont="1" applyAlignment="1">
      <alignment horizontal="left" vertical="center" wrapText="1"/>
    </xf>
    <xf numFmtId="0" fontId="11" fillId="0" borderId="0" xfId="0" applyFont="1" applyAlignment="1">
      <alignment horizontal="center" wrapText="1"/>
    </xf>
    <xf numFmtId="0" fontId="11" fillId="0" borderId="0" xfId="0" applyFont="1" applyAlignment="1">
      <alignment horizontal="center"/>
    </xf>
    <xf numFmtId="0" fontId="4" fillId="0" borderId="0" xfId="0" applyFont="1" applyAlignment="1">
      <alignment horizontal="center"/>
    </xf>
    <xf numFmtId="0" fontId="9"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center"/>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left" vertical="center" wrapText="1"/>
    </xf>
    <xf numFmtId="0" fontId="1" fillId="0" borderId="4" xfId="0" applyFont="1" applyBorder="1" applyAlignment="1">
      <alignment horizontal="left" vertical="center"/>
    </xf>
    <xf numFmtId="0" fontId="1" fillId="0" borderId="3" xfId="0" applyFont="1" applyBorder="1" applyAlignment="1">
      <alignment horizontal="left" vertical="center"/>
    </xf>
    <xf numFmtId="0" fontId="9" fillId="12" borderId="2" xfId="0" applyFont="1" applyFill="1" applyBorder="1" applyAlignment="1">
      <alignment horizontal="center"/>
    </xf>
    <xf numFmtId="0" fontId="9" fillId="12" borderId="4" xfId="0" applyFont="1" applyFill="1" applyBorder="1" applyAlignment="1">
      <alignment horizontal="center"/>
    </xf>
    <xf numFmtId="0" fontId="9" fillId="12" borderId="3" xfId="0" applyFont="1" applyFill="1" applyBorder="1" applyAlignment="1">
      <alignment horizontal="center"/>
    </xf>
    <xf numFmtId="0" fontId="1" fillId="12" borderId="2" xfId="0" applyFont="1" applyFill="1" applyBorder="1" applyAlignment="1">
      <alignment horizontal="center"/>
    </xf>
    <xf numFmtId="0" fontId="1" fillId="12" borderId="4" xfId="0" applyFont="1" applyFill="1" applyBorder="1" applyAlignment="1">
      <alignment horizontal="center"/>
    </xf>
    <xf numFmtId="0" fontId="1" fillId="12" borderId="3" xfId="0" applyFont="1" applyFill="1" applyBorder="1" applyAlignment="1">
      <alignment horizont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xf>
    <xf numFmtId="0" fontId="5" fillId="0" borderId="3" xfId="0" applyFont="1" applyBorder="1" applyAlignment="1">
      <alignment horizontal="left" vertical="top"/>
    </xf>
    <xf numFmtId="0" fontId="1" fillId="0" borderId="2" xfId="0" applyFont="1" applyBorder="1" applyAlignment="1">
      <alignment horizontal="left" wrapText="1"/>
    </xf>
    <xf numFmtId="0" fontId="1" fillId="0" borderId="4" xfId="0" applyFont="1" applyBorder="1" applyAlignment="1">
      <alignment horizontal="left"/>
    </xf>
    <xf numFmtId="0" fontId="1" fillId="0" borderId="3" xfId="0" applyFont="1" applyBorder="1" applyAlignment="1">
      <alignment horizontal="left"/>
    </xf>
  </cellXfs>
  <cellStyles count="3">
    <cellStyle name="Обычный" xfId="0" builtinId="0"/>
    <cellStyle name="Обычный 2" xfId="1"/>
    <cellStyle name="Обычный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8"/>
  <sheetViews>
    <sheetView tabSelected="1" view="pageBreakPreview" topLeftCell="A4" zoomScale="60" zoomScaleNormal="75" workbookViewId="0">
      <pane xSplit="7" ySplit="7" topLeftCell="U48" activePane="bottomRight" state="frozen"/>
      <selection activeCell="A4" sqref="A4"/>
      <selection pane="topRight" activeCell="H4" sqref="H4"/>
      <selection pane="bottomLeft" activeCell="A11" sqref="A11"/>
      <selection pane="bottomRight" activeCell="D130" sqref="D130"/>
    </sheetView>
  </sheetViews>
  <sheetFormatPr defaultColWidth="9.140625" defaultRowHeight="16.5" x14ac:dyDescent="0.25"/>
  <cols>
    <col min="1" max="1" width="44.28515625" style="1" customWidth="1"/>
    <col min="2" max="2" width="18.42578125" style="1" customWidth="1"/>
    <col min="3" max="4" width="14.5703125" style="1" customWidth="1"/>
    <col min="5" max="5" width="14.28515625" style="1" customWidth="1"/>
    <col min="6" max="6" width="14.140625" style="1" customWidth="1"/>
    <col min="7" max="7" width="13.5703125" style="1" customWidth="1"/>
    <col min="8" max="8" width="15.85546875" style="8" customWidth="1"/>
    <col min="9" max="9" width="13.42578125" style="40" customWidth="1"/>
    <col min="10" max="10" width="14.42578125" style="8" customWidth="1"/>
    <col min="11" max="11" width="12.7109375" style="8" customWidth="1"/>
    <col min="12" max="12" width="14" style="8" customWidth="1"/>
    <col min="13" max="13" width="9.140625" style="8" customWidth="1"/>
    <col min="14" max="14" width="12.7109375" style="8" customWidth="1"/>
    <col min="15" max="15" width="9.140625" style="8" customWidth="1"/>
    <col min="16" max="16" width="16.140625" style="8" customWidth="1"/>
    <col min="17" max="17" width="9.140625" style="8" customWidth="1"/>
    <col min="18" max="18" width="12.28515625" style="8" customWidth="1"/>
    <col min="19" max="19" width="9.140625" style="8" customWidth="1"/>
    <col min="20" max="20" width="13.28515625" style="8" customWidth="1"/>
    <col min="21" max="21" width="9.140625" style="8" customWidth="1"/>
    <col min="22" max="22" width="13" style="8" customWidth="1"/>
    <col min="23" max="23" width="9.140625" style="8" customWidth="1"/>
    <col min="24" max="24" width="12.7109375" style="8" customWidth="1"/>
    <col min="25" max="25" width="9.140625" style="8" customWidth="1"/>
    <col min="26" max="26" width="13.28515625" style="8" customWidth="1"/>
    <col min="27" max="27" width="9.140625" style="8" customWidth="1"/>
    <col min="28" max="28" width="13.42578125" style="8" customWidth="1"/>
    <col min="29" max="29" width="9.140625" style="8" customWidth="1"/>
    <col min="30" max="30" width="12.140625" style="8" customWidth="1"/>
    <col min="31" max="31" width="9.5703125" style="1" customWidth="1"/>
    <col min="32" max="32" width="66.5703125" style="1" customWidth="1"/>
    <col min="33" max="16384" width="9.140625" style="1"/>
  </cols>
  <sheetData>
    <row r="1" spans="1:32" ht="45" customHeight="1" x14ac:dyDescent="0.25">
      <c r="A1" s="6" t="s">
        <v>35</v>
      </c>
      <c r="B1" s="87" t="s">
        <v>36</v>
      </c>
      <c r="C1" s="87"/>
      <c r="D1" s="87"/>
      <c r="E1" s="87"/>
      <c r="F1" s="87"/>
      <c r="G1" s="87"/>
      <c r="H1" s="87"/>
      <c r="I1" s="87"/>
      <c r="J1" s="87"/>
      <c r="K1" s="87"/>
      <c r="L1" s="87"/>
      <c r="M1" s="87"/>
      <c r="N1" s="87"/>
      <c r="O1" s="87"/>
      <c r="P1" s="87"/>
      <c r="Q1" s="87"/>
      <c r="R1" s="87"/>
      <c r="S1" s="48"/>
      <c r="T1" s="48"/>
    </row>
    <row r="2" spans="1:32" ht="16.899999999999999" x14ac:dyDescent="0.3">
      <c r="A2" s="9"/>
      <c r="B2" s="9"/>
      <c r="C2" s="9"/>
      <c r="D2" s="9"/>
      <c r="E2" s="9"/>
      <c r="F2" s="9"/>
      <c r="G2" s="9"/>
      <c r="H2" s="9"/>
    </row>
    <row r="3" spans="1:32" ht="57" customHeight="1" x14ac:dyDescent="0.25">
      <c r="A3" s="16" t="s">
        <v>37</v>
      </c>
      <c r="B3" s="87" t="s">
        <v>41</v>
      </c>
      <c r="C3" s="87"/>
      <c r="D3" s="87"/>
      <c r="E3" s="87"/>
      <c r="F3" s="87"/>
      <c r="G3" s="87"/>
      <c r="H3" s="87"/>
      <c r="I3" s="87"/>
      <c r="J3" s="87"/>
      <c r="K3" s="87"/>
      <c r="L3" s="87"/>
      <c r="M3" s="87"/>
      <c r="N3" s="87"/>
      <c r="O3" s="87"/>
      <c r="P3" s="87"/>
      <c r="Q3" s="87"/>
      <c r="R3" s="87"/>
      <c r="S3" s="48"/>
      <c r="T3" s="48"/>
    </row>
    <row r="4" spans="1:32" ht="22.15" customHeight="1" x14ac:dyDescent="0.3">
      <c r="A4" s="8"/>
      <c r="B4" s="10"/>
      <c r="C4" s="10"/>
      <c r="D4" s="10"/>
      <c r="E4" s="10"/>
      <c r="F4" s="10"/>
      <c r="G4" s="10"/>
      <c r="H4" s="10"/>
    </row>
    <row r="5" spans="1:32" ht="15.6" x14ac:dyDescent="0.3">
      <c r="A5" s="26"/>
      <c r="B5" s="26"/>
      <c r="C5" s="26"/>
      <c r="D5" s="26"/>
      <c r="E5" s="26"/>
      <c r="F5" s="26"/>
      <c r="G5" s="26"/>
      <c r="H5" s="1"/>
      <c r="I5" s="41"/>
      <c r="J5" s="1"/>
      <c r="K5" s="1"/>
      <c r="L5" s="1"/>
      <c r="M5" s="1"/>
      <c r="N5" s="1"/>
      <c r="O5" s="1"/>
      <c r="P5" s="1"/>
      <c r="Q5" s="1"/>
      <c r="R5" s="1"/>
      <c r="S5" s="1"/>
      <c r="T5" s="1"/>
      <c r="U5" s="1"/>
      <c r="V5" s="1"/>
      <c r="W5" s="1"/>
      <c r="X5" s="1"/>
      <c r="Y5" s="1"/>
      <c r="Z5" s="1"/>
      <c r="AA5" s="1"/>
      <c r="AB5" s="1"/>
      <c r="AC5" s="1"/>
      <c r="AD5" s="1"/>
    </row>
    <row r="6" spans="1:32" ht="47.45" customHeight="1" x14ac:dyDescent="0.25">
      <c r="A6" s="88" t="s">
        <v>64</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row>
    <row r="7" spans="1:32" ht="19.899999999999999" customHeight="1" x14ac:dyDescent="0.25">
      <c r="H7" s="49"/>
      <c r="AF7" s="36" t="s">
        <v>53</v>
      </c>
    </row>
    <row r="8" spans="1:32" ht="46.5" customHeight="1" x14ac:dyDescent="0.25">
      <c r="A8" s="91" t="s">
        <v>40</v>
      </c>
      <c r="B8" s="91" t="s">
        <v>55</v>
      </c>
      <c r="C8" s="84" t="s">
        <v>65</v>
      </c>
      <c r="D8" s="84" t="s">
        <v>66</v>
      </c>
      <c r="E8" s="84" t="s">
        <v>67</v>
      </c>
      <c r="F8" s="84" t="s">
        <v>49</v>
      </c>
      <c r="G8" s="84"/>
      <c r="H8" s="82" t="s">
        <v>20</v>
      </c>
      <c r="I8" s="82"/>
      <c r="J8" s="82" t="s">
        <v>21</v>
      </c>
      <c r="K8" s="82"/>
      <c r="L8" s="82" t="s">
        <v>22</v>
      </c>
      <c r="M8" s="82"/>
      <c r="N8" s="82" t="s">
        <v>23</v>
      </c>
      <c r="O8" s="82"/>
      <c r="P8" s="82" t="s">
        <v>24</v>
      </c>
      <c r="Q8" s="82"/>
      <c r="R8" s="82" t="s">
        <v>25</v>
      </c>
      <c r="S8" s="82"/>
      <c r="T8" s="82" t="s">
        <v>26</v>
      </c>
      <c r="U8" s="82"/>
      <c r="V8" s="82" t="s">
        <v>27</v>
      </c>
      <c r="W8" s="82"/>
      <c r="X8" s="82" t="s">
        <v>28</v>
      </c>
      <c r="Y8" s="82"/>
      <c r="Z8" s="82" t="s">
        <v>29</v>
      </c>
      <c r="AA8" s="82"/>
      <c r="AB8" s="82" t="s">
        <v>30</v>
      </c>
      <c r="AC8" s="82"/>
      <c r="AD8" s="82" t="s">
        <v>31</v>
      </c>
      <c r="AE8" s="82"/>
      <c r="AF8" s="92" t="s">
        <v>52</v>
      </c>
    </row>
    <row r="9" spans="1:32" s="35" customFormat="1" ht="58.5" customHeight="1" x14ac:dyDescent="0.25">
      <c r="A9" s="91"/>
      <c r="B9" s="91"/>
      <c r="C9" s="84"/>
      <c r="D9" s="85"/>
      <c r="E9" s="84"/>
      <c r="F9" s="33" t="s">
        <v>50</v>
      </c>
      <c r="G9" s="33" t="s">
        <v>51</v>
      </c>
      <c r="H9" s="34" t="s">
        <v>32</v>
      </c>
      <c r="I9" s="34" t="s">
        <v>33</v>
      </c>
      <c r="J9" s="34" t="s">
        <v>32</v>
      </c>
      <c r="K9" s="34" t="s">
        <v>33</v>
      </c>
      <c r="L9" s="34" t="s">
        <v>32</v>
      </c>
      <c r="M9" s="34" t="s">
        <v>33</v>
      </c>
      <c r="N9" s="34" t="s">
        <v>32</v>
      </c>
      <c r="O9" s="34" t="s">
        <v>33</v>
      </c>
      <c r="P9" s="34" t="s">
        <v>32</v>
      </c>
      <c r="Q9" s="34" t="s">
        <v>33</v>
      </c>
      <c r="R9" s="34" t="s">
        <v>32</v>
      </c>
      <c r="S9" s="34" t="s">
        <v>33</v>
      </c>
      <c r="T9" s="34" t="s">
        <v>32</v>
      </c>
      <c r="U9" s="34" t="s">
        <v>33</v>
      </c>
      <c r="V9" s="34" t="s">
        <v>32</v>
      </c>
      <c r="W9" s="34" t="s">
        <v>33</v>
      </c>
      <c r="X9" s="34" t="s">
        <v>32</v>
      </c>
      <c r="Y9" s="34" t="s">
        <v>33</v>
      </c>
      <c r="Z9" s="34" t="s">
        <v>32</v>
      </c>
      <c r="AA9" s="34" t="s">
        <v>33</v>
      </c>
      <c r="AB9" s="34" t="s">
        <v>32</v>
      </c>
      <c r="AC9" s="34" t="s">
        <v>33</v>
      </c>
      <c r="AD9" s="34" t="s">
        <v>32</v>
      </c>
      <c r="AE9" s="34" t="s">
        <v>33</v>
      </c>
      <c r="AF9" s="92"/>
    </row>
    <row r="10" spans="1:32" ht="27.6" customHeight="1" x14ac:dyDescent="0.25">
      <c r="A10" s="83" t="s">
        <v>45</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37"/>
      <c r="AF10" s="37"/>
    </row>
    <row r="11" spans="1:32" s="24" customFormat="1" ht="84.6" customHeight="1" x14ac:dyDescent="0.25">
      <c r="A11" s="50" t="s">
        <v>7</v>
      </c>
      <c r="B11" s="51">
        <f>B14+B15+B13+B17</f>
        <v>79082.599999999991</v>
      </c>
      <c r="C11" s="45">
        <f t="shared" ref="C11:E11" si="0">C14+C15+C13+C17</f>
        <v>18143.53</v>
      </c>
      <c r="D11" s="45">
        <f t="shared" si="0"/>
        <v>18143.53</v>
      </c>
      <c r="E11" s="45">
        <f t="shared" si="0"/>
        <v>12777.64</v>
      </c>
      <c r="F11" s="51">
        <f>E11/B11%</f>
        <v>16.157334230285805</v>
      </c>
      <c r="G11" s="51">
        <f>E11/C11%</f>
        <v>70.42532517101138</v>
      </c>
      <c r="H11" s="45">
        <f t="shared" ref="H11:AE11" si="1">H14+H15+H13+H17</f>
        <v>8659.26</v>
      </c>
      <c r="I11" s="45">
        <f t="shared" si="1"/>
        <v>5963.74</v>
      </c>
      <c r="J11" s="45">
        <f t="shared" si="1"/>
        <v>9484.27</v>
      </c>
      <c r="K11" s="45">
        <f t="shared" si="1"/>
        <v>6813.9000000000005</v>
      </c>
      <c r="L11" s="45">
        <f t="shared" si="1"/>
        <v>6957.1399999999994</v>
      </c>
      <c r="M11" s="45">
        <f t="shared" si="1"/>
        <v>0</v>
      </c>
      <c r="N11" s="45">
        <f t="shared" si="1"/>
        <v>7085.7</v>
      </c>
      <c r="O11" s="45">
        <f t="shared" si="1"/>
        <v>0</v>
      </c>
      <c r="P11" s="45">
        <f t="shared" si="1"/>
        <v>6923.33</v>
      </c>
      <c r="Q11" s="45">
        <f t="shared" si="1"/>
        <v>0</v>
      </c>
      <c r="R11" s="45">
        <f t="shared" si="1"/>
        <v>7844.5</v>
      </c>
      <c r="S11" s="45">
        <f t="shared" si="1"/>
        <v>0</v>
      </c>
      <c r="T11" s="45">
        <f t="shared" si="1"/>
        <v>7746.49</v>
      </c>
      <c r="U11" s="45">
        <f t="shared" si="1"/>
        <v>0</v>
      </c>
      <c r="V11" s="45">
        <f t="shared" si="1"/>
        <v>7313.32</v>
      </c>
      <c r="W11" s="45">
        <f t="shared" si="1"/>
        <v>0</v>
      </c>
      <c r="X11" s="45">
        <f t="shared" si="1"/>
        <v>5554.17</v>
      </c>
      <c r="Y11" s="45">
        <f t="shared" si="1"/>
        <v>0</v>
      </c>
      <c r="Z11" s="45">
        <f t="shared" si="1"/>
        <v>4900.03</v>
      </c>
      <c r="AA11" s="45">
        <f t="shared" si="1"/>
        <v>0</v>
      </c>
      <c r="AB11" s="45">
        <f t="shared" si="1"/>
        <v>3480.84</v>
      </c>
      <c r="AC11" s="45">
        <f t="shared" si="1"/>
        <v>0</v>
      </c>
      <c r="AD11" s="45">
        <f t="shared" si="1"/>
        <v>3133.55</v>
      </c>
      <c r="AE11" s="45">
        <f t="shared" si="1"/>
        <v>0</v>
      </c>
      <c r="AF11" s="93"/>
    </row>
    <row r="12" spans="1:32" x14ac:dyDescent="0.25">
      <c r="A12" s="2" t="s">
        <v>38</v>
      </c>
      <c r="B12" s="3"/>
      <c r="C12" s="12"/>
      <c r="D12" s="12"/>
      <c r="E12" s="12"/>
      <c r="F12" s="3"/>
      <c r="G12" s="3"/>
      <c r="H12" s="12"/>
      <c r="I12" s="12"/>
      <c r="J12" s="12"/>
      <c r="K12" s="12"/>
      <c r="L12" s="12"/>
      <c r="M12" s="12"/>
      <c r="N12" s="12"/>
      <c r="O12" s="12"/>
      <c r="P12" s="12"/>
      <c r="Q12" s="12"/>
      <c r="R12" s="12"/>
      <c r="S12" s="12"/>
      <c r="T12" s="12"/>
      <c r="U12" s="12"/>
      <c r="V12" s="12"/>
      <c r="W12" s="12"/>
      <c r="X12" s="12"/>
      <c r="Y12" s="12"/>
      <c r="Z12" s="12"/>
      <c r="AA12" s="12"/>
      <c r="AB12" s="12"/>
      <c r="AC12" s="38"/>
      <c r="AD12" s="12"/>
      <c r="AE12" s="37"/>
      <c r="AF12" s="94"/>
    </row>
    <row r="13" spans="1:32" x14ac:dyDescent="0.25">
      <c r="A13" s="2" t="s">
        <v>0</v>
      </c>
      <c r="B13" s="3">
        <f>H13+J13+L13+N13+P13+R13+T13+V13+X13+Z13+AB13+AD13</f>
        <v>0</v>
      </c>
      <c r="C13" s="11">
        <f>C20+C27+C34</f>
        <v>0</v>
      </c>
      <c r="D13" s="11">
        <f t="shared" ref="D13:E13" si="2">D20+D27+D34</f>
        <v>0</v>
      </c>
      <c r="E13" s="11">
        <f t="shared" si="2"/>
        <v>0</v>
      </c>
      <c r="F13" s="3"/>
      <c r="G13" s="3"/>
      <c r="H13" s="11">
        <f>H20+H27+H34</f>
        <v>0</v>
      </c>
      <c r="I13" s="11">
        <f t="shared" ref="I13:AE17" si="3">I20+I27+I34</f>
        <v>0</v>
      </c>
      <c r="J13" s="11">
        <f t="shared" si="3"/>
        <v>0</v>
      </c>
      <c r="K13" s="11">
        <f t="shared" si="3"/>
        <v>0</v>
      </c>
      <c r="L13" s="11">
        <f t="shared" si="3"/>
        <v>0</v>
      </c>
      <c r="M13" s="11">
        <f t="shared" si="3"/>
        <v>0</v>
      </c>
      <c r="N13" s="11">
        <f t="shared" si="3"/>
        <v>0</v>
      </c>
      <c r="O13" s="11">
        <f t="shared" si="3"/>
        <v>0</v>
      </c>
      <c r="P13" s="11">
        <f t="shared" si="3"/>
        <v>0</v>
      </c>
      <c r="Q13" s="11">
        <f t="shared" si="3"/>
        <v>0</v>
      </c>
      <c r="R13" s="11">
        <f t="shared" si="3"/>
        <v>0</v>
      </c>
      <c r="S13" s="11">
        <f t="shared" si="3"/>
        <v>0</v>
      </c>
      <c r="T13" s="11">
        <f t="shared" si="3"/>
        <v>0</v>
      </c>
      <c r="U13" s="11">
        <f t="shared" si="3"/>
        <v>0</v>
      </c>
      <c r="V13" s="11">
        <f t="shared" si="3"/>
        <v>0</v>
      </c>
      <c r="W13" s="11">
        <f t="shared" si="3"/>
        <v>0</v>
      </c>
      <c r="X13" s="11">
        <f t="shared" si="3"/>
        <v>0</v>
      </c>
      <c r="Y13" s="11">
        <f t="shared" si="3"/>
        <v>0</v>
      </c>
      <c r="Z13" s="11">
        <f t="shared" si="3"/>
        <v>0</v>
      </c>
      <c r="AA13" s="11">
        <f t="shared" si="3"/>
        <v>0</v>
      </c>
      <c r="AB13" s="11">
        <f t="shared" si="3"/>
        <v>0</v>
      </c>
      <c r="AC13" s="11">
        <f t="shared" si="3"/>
        <v>0</v>
      </c>
      <c r="AD13" s="11">
        <f t="shared" si="3"/>
        <v>0</v>
      </c>
      <c r="AE13" s="11">
        <f t="shared" si="3"/>
        <v>0</v>
      </c>
      <c r="AF13" s="94"/>
    </row>
    <row r="14" spans="1:32" ht="47.25" x14ac:dyDescent="0.25">
      <c r="A14" s="4" t="s">
        <v>1</v>
      </c>
      <c r="B14" s="3">
        <f t="shared" ref="B14:B87" si="4">H14+J14+L14+N14+P14+R14+T14+V14+X14+Z14+AB14+AD14</f>
        <v>0</v>
      </c>
      <c r="C14" s="11">
        <f t="shared" ref="C14:E17" si="5">C21+C28+C35</f>
        <v>0</v>
      </c>
      <c r="D14" s="11">
        <f t="shared" si="5"/>
        <v>0</v>
      </c>
      <c r="E14" s="11">
        <f t="shared" si="5"/>
        <v>0</v>
      </c>
      <c r="F14" s="3"/>
      <c r="G14" s="3"/>
      <c r="H14" s="11">
        <f t="shared" ref="H14:W17" si="6">H21+H28+H35</f>
        <v>0</v>
      </c>
      <c r="I14" s="11">
        <f t="shared" si="6"/>
        <v>0</v>
      </c>
      <c r="J14" s="11">
        <f t="shared" si="6"/>
        <v>0</v>
      </c>
      <c r="K14" s="11">
        <f t="shared" si="6"/>
        <v>0</v>
      </c>
      <c r="L14" s="11">
        <f t="shared" si="6"/>
        <v>0</v>
      </c>
      <c r="M14" s="11">
        <f t="shared" si="6"/>
        <v>0</v>
      </c>
      <c r="N14" s="11">
        <f t="shared" si="6"/>
        <v>0</v>
      </c>
      <c r="O14" s="11">
        <f t="shared" si="6"/>
        <v>0</v>
      </c>
      <c r="P14" s="11">
        <f t="shared" si="6"/>
        <v>0</v>
      </c>
      <c r="Q14" s="11">
        <f t="shared" si="6"/>
        <v>0</v>
      </c>
      <c r="R14" s="11">
        <f t="shared" si="6"/>
        <v>0</v>
      </c>
      <c r="S14" s="11">
        <f t="shared" si="6"/>
        <v>0</v>
      </c>
      <c r="T14" s="11">
        <f t="shared" si="6"/>
        <v>0</v>
      </c>
      <c r="U14" s="11">
        <f t="shared" si="6"/>
        <v>0</v>
      </c>
      <c r="V14" s="11">
        <f t="shared" si="6"/>
        <v>0</v>
      </c>
      <c r="W14" s="11">
        <f t="shared" si="6"/>
        <v>0</v>
      </c>
      <c r="X14" s="11">
        <f t="shared" si="3"/>
        <v>0</v>
      </c>
      <c r="Y14" s="11">
        <f t="shared" si="3"/>
        <v>0</v>
      </c>
      <c r="Z14" s="11">
        <f t="shared" si="3"/>
        <v>0</v>
      </c>
      <c r="AA14" s="11">
        <f t="shared" si="3"/>
        <v>0</v>
      </c>
      <c r="AB14" s="11">
        <f t="shared" si="3"/>
        <v>0</v>
      </c>
      <c r="AC14" s="11">
        <f t="shared" si="3"/>
        <v>0</v>
      </c>
      <c r="AD14" s="11">
        <f t="shared" si="3"/>
        <v>0</v>
      </c>
      <c r="AE14" s="11">
        <f t="shared" si="3"/>
        <v>0</v>
      </c>
      <c r="AF14" s="94"/>
    </row>
    <row r="15" spans="1:32" x14ac:dyDescent="0.25">
      <c r="A15" s="4" t="s">
        <v>2</v>
      </c>
      <c r="B15" s="3">
        <f t="shared" si="4"/>
        <v>79082.599999999991</v>
      </c>
      <c r="C15" s="11">
        <f t="shared" si="5"/>
        <v>18143.53</v>
      </c>
      <c r="D15" s="11">
        <f t="shared" si="5"/>
        <v>18143.53</v>
      </c>
      <c r="E15" s="11">
        <f t="shared" si="5"/>
        <v>12777.64</v>
      </c>
      <c r="F15" s="3">
        <f>E15/B15%</f>
        <v>16.157334230285805</v>
      </c>
      <c r="G15" s="3">
        <f>E15/C15%</f>
        <v>70.42532517101138</v>
      </c>
      <c r="H15" s="11">
        <f t="shared" si="6"/>
        <v>8659.26</v>
      </c>
      <c r="I15" s="11">
        <f t="shared" si="3"/>
        <v>5963.74</v>
      </c>
      <c r="J15" s="11">
        <f t="shared" si="3"/>
        <v>9484.27</v>
      </c>
      <c r="K15" s="11">
        <f t="shared" si="3"/>
        <v>6813.9000000000005</v>
      </c>
      <c r="L15" s="11">
        <f t="shared" si="3"/>
        <v>6957.1399999999994</v>
      </c>
      <c r="M15" s="11">
        <f t="shared" si="3"/>
        <v>0</v>
      </c>
      <c r="N15" s="11">
        <f t="shared" si="3"/>
        <v>7085.7</v>
      </c>
      <c r="O15" s="11">
        <f t="shared" si="3"/>
        <v>0</v>
      </c>
      <c r="P15" s="11">
        <f t="shared" si="3"/>
        <v>6923.33</v>
      </c>
      <c r="Q15" s="11">
        <f t="shared" si="3"/>
        <v>0</v>
      </c>
      <c r="R15" s="11">
        <f t="shared" si="3"/>
        <v>7844.5</v>
      </c>
      <c r="S15" s="11">
        <f t="shared" si="3"/>
        <v>0</v>
      </c>
      <c r="T15" s="11">
        <f t="shared" si="3"/>
        <v>7746.49</v>
      </c>
      <c r="U15" s="11">
        <f t="shared" si="3"/>
        <v>0</v>
      </c>
      <c r="V15" s="11">
        <f t="shared" si="3"/>
        <v>7313.32</v>
      </c>
      <c r="W15" s="11">
        <f t="shared" si="3"/>
        <v>0</v>
      </c>
      <c r="X15" s="11">
        <f t="shared" si="3"/>
        <v>5554.17</v>
      </c>
      <c r="Y15" s="11">
        <f t="shared" si="3"/>
        <v>0</v>
      </c>
      <c r="Z15" s="11">
        <f t="shared" si="3"/>
        <v>4900.03</v>
      </c>
      <c r="AA15" s="11">
        <f t="shared" si="3"/>
        <v>0</v>
      </c>
      <c r="AB15" s="11">
        <f t="shared" si="3"/>
        <v>3480.84</v>
      </c>
      <c r="AC15" s="11">
        <f t="shared" si="3"/>
        <v>0</v>
      </c>
      <c r="AD15" s="11">
        <f t="shared" si="3"/>
        <v>3133.55</v>
      </c>
      <c r="AE15" s="11">
        <f t="shared" si="3"/>
        <v>0</v>
      </c>
      <c r="AF15" s="94"/>
    </row>
    <row r="16" spans="1:32" s="32" customFormat="1" ht="15" x14ac:dyDescent="0.25">
      <c r="A16" s="29" t="s">
        <v>39</v>
      </c>
      <c r="B16" s="30">
        <f t="shared" si="4"/>
        <v>0</v>
      </c>
      <c r="C16" s="31">
        <f t="shared" si="5"/>
        <v>0</v>
      </c>
      <c r="D16" s="31">
        <f t="shared" si="5"/>
        <v>0</v>
      </c>
      <c r="E16" s="31">
        <f t="shared" si="5"/>
        <v>0</v>
      </c>
      <c r="F16" s="30"/>
      <c r="G16" s="30"/>
      <c r="H16" s="31">
        <f t="shared" si="6"/>
        <v>0</v>
      </c>
      <c r="I16" s="31">
        <f t="shared" si="3"/>
        <v>0</v>
      </c>
      <c r="J16" s="31">
        <f t="shared" si="3"/>
        <v>0</v>
      </c>
      <c r="K16" s="31">
        <f t="shared" si="3"/>
        <v>0</v>
      </c>
      <c r="L16" s="31">
        <f t="shared" si="3"/>
        <v>0</v>
      </c>
      <c r="M16" s="31">
        <f t="shared" si="3"/>
        <v>0</v>
      </c>
      <c r="N16" s="31">
        <f t="shared" si="3"/>
        <v>0</v>
      </c>
      <c r="O16" s="31">
        <f t="shared" si="3"/>
        <v>0</v>
      </c>
      <c r="P16" s="31">
        <f t="shared" si="3"/>
        <v>0</v>
      </c>
      <c r="Q16" s="31">
        <f t="shared" si="3"/>
        <v>0</v>
      </c>
      <c r="R16" s="31">
        <f t="shared" si="3"/>
        <v>0</v>
      </c>
      <c r="S16" s="31">
        <f t="shared" si="3"/>
        <v>0</v>
      </c>
      <c r="T16" s="31">
        <f t="shared" si="3"/>
        <v>0</v>
      </c>
      <c r="U16" s="31">
        <f t="shared" si="3"/>
        <v>0</v>
      </c>
      <c r="V16" s="31">
        <f t="shared" si="3"/>
        <v>0</v>
      </c>
      <c r="W16" s="31">
        <f t="shared" si="3"/>
        <v>0</v>
      </c>
      <c r="X16" s="31">
        <f t="shared" si="3"/>
        <v>0</v>
      </c>
      <c r="Y16" s="31">
        <f t="shared" si="3"/>
        <v>0</v>
      </c>
      <c r="Z16" s="31">
        <f t="shared" si="3"/>
        <v>0</v>
      </c>
      <c r="AA16" s="31">
        <f t="shared" si="3"/>
        <v>0</v>
      </c>
      <c r="AB16" s="31">
        <f t="shared" si="3"/>
        <v>0</v>
      </c>
      <c r="AC16" s="31">
        <f t="shared" si="3"/>
        <v>0</v>
      </c>
      <c r="AD16" s="31">
        <f t="shared" si="3"/>
        <v>0</v>
      </c>
      <c r="AE16" s="31">
        <f t="shared" si="3"/>
        <v>0</v>
      </c>
      <c r="AF16" s="94"/>
    </row>
    <row r="17" spans="1:32" x14ac:dyDescent="0.25">
      <c r="A17" s="4" t="s">
        <v>3</v>
      </c>
      <c r="B17" s="3">
        <f t="shared" si="4"/>
        <v>0</v>
      </c>
      <c r="C17" s="11">
        <f t="shared" si="5"/>
        <v>0</v>
      </c>
      <c r="D17" s="11">
        <f t="shared" si="5"/>
        <v>0</v>
      </c>
      <c r="E17" s="11">
        <f t="shared" si="5"/>
        <v>0</v>
      </c>
      <c r="F17" s="3"/>
      <c r="G17" s="3"/>
      <c r="H17" s="11">
        <f t="shared" si="6"/>
        <v>0</v>
      </c>
      <c r="I17" s="11">
        <f t="shared" si="3"/>
        <v>0</v>
      </c>
      <c r="J17" s="11">
        <f t="shared" si="3"/>
        <v>0</v>
      </c>
      <c r="K17" s="11">
        <f t="shared" si="3"/>
        <v>0</v>
      </c>
      <c r="L17" s="11">
        <f t="shared" si="3"/>
        <v>0</v>
      </c>
      <c r="M17" s="11">
        <f t="shared" si="3"/>
        <v>0</v>
      </c>
      <c r="N17" s="11">
        <f t="shared" si="3"/>
        <v>0</v>
      </c>
      <c r="O17" s="11">
        <f t="shared" si="3"/>
        <v>0</v>
      </c>
      <c r="P17" s="11">
        <f t="shared" si="3"/>
        <v>0</v>
      </c>
      <c r="Q17" s="11">
        <f t="shared" si="3"/>
        <v>0</v>
      </c>
      <c r="R17" s="11">
        <f t="shared" si="3"/>
        <v>0</v>
      </c>
      <c r="S17" s="11">
        <f t="shared" si="3"/>
        <v>0</v>
      </c>
      <c r="T17" s="11">
        <f t="shared" si="3"/>
        <v>0</v>
      </c>
      <c r="U17" s="11">
        <f t="shared" si="3"/>
        <v>0</v>
      </c>
      <c r="V17" s="11">
        <f t="shared" si="3"/>
        <v>0</v>
      </c>
      <c r="W17" s="11">
        <f t="shared" si="3"/>
        <v>0</v>
      </c>
      <c r="X17" s="11">
        <f t="shared" si="3"/>
        <v>0</v>
      </c>
      <c r="Y17" s="11">
        <f t="shared" si="3"/>
        <v>0</v>
      </c>
      <c r="Z17" s="11">
        <f t="shared" si="3"/>
        <v>0</v>
      </c>
      <c r="AA17" s="11">
        <f t="shared" si="3"/>
        <v>0</v>
      </c>
      <c r="AB17" s="11">
        <f t="shared" si="3"/>
        <v>0</v>
      </c>
      <c r="AC17" s="11">
        <f t="shared" si="3"/>
        <v>0</v>
      </c>
      <c r="AD17" s="11">
        <f t="shared" si="3"/>
        <v>0</v>
      </c>
      <c r="AE17" s="11">
        <f t="shared" si="3"/>
        <v>0</v>
      </c>
      <c r="AF17" s="95"/>
    </row>
    <row r="18" spans="1:32" ht="127.9" customHeight="1" x14ac:dyDescent="0.25">
      <c r="A18" s="52" t="s">
        <v>8</v>
      </c>
      <c r="B18" s="53">
        <f t="shared" ref="B18:AE18" si="7">B20+B21+B22+B24</f>
        <v>53596.7</v>
      </c>
      <c r="C18" s="53">
        <f t="shared" si="7"/>
        <v>9950.67</v>
      </c>
      <c r="D18" s="53">
        <f t="shared" si="7"/>
        <v>9950.67</v>
      </c>
      <c r="E18" s="53">
        <f t="shared" si="7"/>
        <v>6367.8899999999994</v>
      </c>
      <c r="F18" s="53">
        <f>E18/B18%</f>
        <v>11.881123278112272</v>
      </c>
      <c r="G18" s="53">
        <f>E18/C18%</f>
        <v>63.994585289231779</v>
      </c>
      <c r="H18" s="54">
        <f t="shared" si="7"/>
        <v>3846.82</v>
      </c>
      <c r="I18" s="54">
        <f t="shared" si="7"/>
        <v>2587.66</v>
      </c>
      <c r="J18" s="54">
        <f t="shared" si="7"/>
        <v>6103.85</v>
      </c>
      <c r="K18" s="54">
        <f t="shared" si="7"/>
        <v>3780.23</v>
      </c>
      <c r="L18" s="54">
        <f t="shared" si="7"/>
        <v>3283.92</v>
      </c>
      <c r="M18" s="54">
        <f t="shared" si="7"/>
        <v>0</v>
      </c>
      <c r="N18" s="54">
        <f t="shared" si="7"/>
        <v>3119.68</v>
      </c>
      <c r="O18" s="54">
        <f t="shared" si="7"/>
        <v>0</v>
      </c>
      <c r="P18" s="54">
        <f t="shared" si="7"/>
        <v>3510.91</v>
      </c>
      <c r="Q18" s="54">
        <f t="shared" si="7"/>
        <v>0</v>
      </c>
      <c r="R18" s="54">
        <f t="shared" si="7"/>
        <v>6952.88</v>
      </c>
      <c r="S18" s="54">
        <f t="shared" si="7"/>
        <v>0</v>
      </c>
      <c r="T18" s="54">
        <f t="shared" si="7"/>
        <v>6854.87</v>
      </c>
      <c r="U18" s="54">
        <f t="shared" si="7"/>
        <v>0</v>
      </c>
      <c r="V18" s="54">
        <f t="shared" si="7"/>
        <v>6421.7</v>
      </c>
      <c r="W18" s="54">
        <f t="shared" si="7"/>
        <v>0</v>
      </c>
      <c r="X18" s="54">
        <f t="shared" si="7"/>
        <v>4662.54</v>
      </c>
      <c r="Y18" s="54">
        <f t="shared" si="7"/>
        <v>0</v>
      </c>
      <c r="Z18" s="54">
        <f t="shared" si="7"/>
        <v>4008.4</v>
      </c>
      <c r="AA18" s="54">
        <f t="shared" si="7"/>
        <v>0</v>
      </c>
      <c r="AB18" s="54">
        <f t="shared" si="7"/>
        <v>2589.21</v>
      </c>
      <c r="AC18" s="54">
        <f t="shared" si="7"/>
        <v>0</v>
      </c>
      <c r="AD18" s="54">
        <f t="shared" si="7"/>
        <v>2241.92</v>
      </c>
      <c r="AE18" s="54">
        <f t="shared" si="7"/>
        <v>0</v>
      </c>
      <c r="AF18" s="114" t="s">
        <v>68</v>
      </c>
    </row>
    <row r="19" spans="1:32" ht="28.9" customHeight="1" x14ac:dyDescent="0.25">
      <c r="A19" s="2" t="s">
        <v>38</v>
      </c>
      <c r="B19" s="3"/>
      <c r="C19" s="3"/>
      <c r="D19" s="3"/>
      <c r="E19" s="3"/>
      <c r="F19" s="3"/>
      <c r="G19" s="3"/>
      <c r="H19" s="15"/>
      <c r="I19" s="15"/>
      <c r="J19" s="15"/>
      <c r="K19" s="15"/>
      <c r="L19" s="15"/>
      <c r="M19" s="15"/>
      <c r="N19" s="15"/>
      <c r="O19" s="15"/>
      <c r="P19" s="15"/>
      <c r="Q19" s="15"/>
      <c r="R19" s="15"/>
      <c r="S19" s="15"/>
      <c r="T19" s="15"/>
      <c r="U19" s="15"/>
      <c r="V19" s="15"/>
      <c r="W19" s="15"/>
      <c r="X19" s="15"/>
      <c r="Y19" s="15"/>
      <c r="Z19" s="15"/>
      <c r="AA19" s="15"/>
      <c r="AB19" s="15"/>
      <c r="AC19" s="15"/>
      <c r="AD19" s="15"/>
      <c r="AE19" s="37"/>
      <c r="AF19" s="115"/>
    </row>
    <row r="20" spans="1:32" ht="57.6" customHeight="1" x14ac:dyDescent="0.25">
      <c r="A20" s="2" t="s">
        <v>0</v>
      </c>
      <c r="B20" s="3">
        <f t="shared" si="4"/>
        <v>0</v>
      </c>
      <c r="C20" s="3">
        <f>H20+J20</f>
        <v>0</v>
      </c>
      <c r="D20" s="3">
        <f>C20</f>
        <v>0</v>
      </c>
      <c r="E20" s="3">
        <f>I20+K20+M20+O20+Q20+S20+U20+W20+Y20+AA20+AC20+AE20</f>
        <v>0</v>
      </c>
      <c r="F20" s="3"/>
      <c r="G20" s="3"/>
      <c r="H20" s="15"/>
      <c r="I20" s="15"/>
      <c r="J20" s="15"/>
      <c r="K20" s="15"/>
      <c r="L20" s="15"/>
      <c r="M20" s="15"/>
      <c r="N20" s="15"/>
      <c r="O20" s="15"/>
      <c r="P20" s="15"/>
      <c r="Q20" s="15"/>
      <c r="R20" s="15"/>
      <c r="S20" s="15"/>
      <c r="T20" s="15"/>
      <c r="U20" s="15"/>
      <c r="V20" s="15"/>
      <c r="W20" s="15"/>
      <c r="X20" s="15"/>
      <c r="Y20" s="15"/>
      <c r="Z20" s="15"/>
      <c r="AA20" s="15"/>
      <c r="AB20" s="15"/>
      <c r="AC20" s="15"/>
      <c r="AD20" s="15"/>
      <c r="AE20" s="37"/>
      <c r="AF20" s="115"/>
    </row>
    <row r="21" spans="1:32" ht="78.599999999999994" customHeight="1" x14ac:dyDescent="0.25">
      <c r="A21" s="4" t="s">
        <v>4</v>
      </c>
      <c r="B21" s="3">
        <f t="shared" si="4"/>
        <v>0</v>
      </c>
      <c r="C21" s="3">
        <f t="shared" ref="C21:C24" si="8">H21+J21</f>
        <v>0</v>
      </c>
      <c r="D21" s="3">
        <f t="shared" ref="D21:D23" si="9">C21</f>
        <v>0</v>
      </c>
      <c r="E21" s="3">
        <f t="shared" ref="E21:E24" si="10">I21+K21+M21+O21+Q21+S21+U21+W21+Y21+AA21+AC21+AE21</f>
        <v>0</v>
      </c>
      <c r="F21" s="3"/>
      <c r="G21" s="3"/>
      <c r="H21" s="15"/>
      <c r="I21" s="15"/>
      <c r="J21" s="15"/>
      <c r="K21" s="15"/>
      <c r="L21" s="15"/>
      <c r="M21" s="15"/>
      <c r="N21" s="15"/>
      <c r="O21" s="15"/>
      <c r="P21" s="15"/>
      <c r="Q21" s="15"/>
      <c r="R21" s="15"/>
      <c r="S21" s="15"/>
      <c r="T21" s="15"/>
      <c r="U21" s="15"/>
      <c r="V21" s="15"/>
      <c r="W21" s="15"/>
      <c r="X21" s="15"/>
      <c r="Y21" s="15"/>
      <c r="Z21" s="15"/>
      <c r="AA21" s="15"/>
      <c r="AB21" s="15"/>
      <c r="AC21" s="15"/>
      <c r="AD21" s="15"/>
      <c r="AE21" s="37"/>
      <c r="AF21" s="115"/>
    </row>
    <row r="22" spans="1:32" ht="96" customHeight="1" x14ac:dyDescent="0.25">
      <c r="A22" s="4" t="s">
        <v>2</v>
      </c>
      <c r="B22" s="3">
        <f t="shared" si="4"/>
        <v>53596.7</v>
      </c>
      <c r="C22" s="3">
        <f t="shared" si="8"/>
        <v>9950.67</v>
      </c>
      <c r="D22" s="3">
        <f t="shared" si="9"/>
        <v>9950.67</v>
      </c>
      <c r="E22" s="3">
        <f t="shared" si="10"/>
        <v>6367.8899999999994</v>
      </c>
      <c r="F22" s="3">
        <f>E22/B22%</f>
        <v>11.881123278112272</v>
      </c>
      <c r="G22" s="3">
        <f>E22/C22%</f>
        <v>63.994585289231779</v>
      </c>
      <c r="H22" s="15">
        <v>3846.82</v>
      </c>
      <c r="I22" s="15">
        <v>2587.66</v>
      </c>
      <c r="J22" s="15">
        <v>6103.85</v>
      </c>
      <c r="K22" s="15">
        <v>3780.23</v>
      </c>
      <c r="L22" s="15">
        <v>3283.92</v>
      </c>
      <c r="M22" s="15"/>
      <c r="N22" s="15">
        <v>3119.68</v>
      </c>
      <c r="O22" s="15"/>
      <c r="P22" s="15">
        <v>3510.91</v>
      </c>
      <c r="Q22" s="15"/>
      <c r="R22" s="15">
        <v>6952.88</v>
      </c>
      <c r="S22" s="15"/>
      <c r="T22" s="15">
        <v>6854.87</v>
      </c>
      <c r="U22" s="15"/>
      <c r="V22" s="15">
        <v>6421.7</v>
      </c>
      <c r="W22" s="15"/>
      <c r="X22" s="15">
        <v>4662.54</v>
      </c>
      <c r="Y22" s="15"/>
      <c r="Z22" s="15">
        <v>4008.4</v>
      </c>
      <c r="AA22" s="15"/>
      <c r="AB22" s="15">
        <v>2589.21</v>
      </c>
      <c r="AC22" s="15"/>
      <c r="AD22" s="15">
        <v>2241.92</v>
      </c>
      <c r="AE22" s="37"/>
      <c r="AF22" s="115"/>
    </row>
    <row r="23" spans="1:32" s="32" customFormat="1" ht="27.6" customHeight="1" x14ac:dyDescent="0.25">
      <c r="A23" s="29" t="s">
        <v>39</v>
      </c>
      <c r="B23" s="30">
        <f t="shared" si="4"/>
        <v>0</v>
      </c>
      <c r="C23" s="3">
        <f>H23+J23</f>
        <v>0</v>
      </c>
      <c r="D23" s="3">
        <f t="shared" si="9"/>
        <v>0</v>
      </c>
      <c r="E23" s="30">
        <f t="shared" si="10"/>
        <v>0</v>
      </c>
      <c r="F23" s="30"/>
      <c r="G23" s="30"/>
      <c r="H23" s="31"/>
      <c r="I23" s="31"/>
      <c r="J23" s="31"/>
      <c r="K23" s="31"/>
      <c r="L23" s="31"/>
      <c r="M23" s="31"/>
      <c r="N23" s="31"/>
      <c r="O23" s="31"/>
      <c r="P23" s="31"/>
      <c r="Q23" s="31"/>
      <c r="R23" s="31"/>
      <c r="S23" s="31"/>
      <c r="T23" s="31"/>
      <c r="U23" s="31"/>
      <c r="V23" s="31"/>
      <c r="W23" s="31"/>
      <c r="X23" s="31"/>
      <c r="Y23" s="31"/>
      <c r="Z23" s="31"/>
      <c r="AA23" s="31"/>
      <c r="AB23" s="31"/>
      <c r="AC23" s="31"/>
      <c r="AD23" s="31"/>
      <c r="AE23" s="39"/>
      <c r="AF23" s="115"/>
    </row>
    <row r="24" spans="1:32" ht="230.25" customHeight="1" x14ac:dyDescent="0.25">
      <c r="A24" s="4" t="s">
        <v>3</v>
      </c>
      <c r="B24" s="3">
        <f t="shared" si="4"/>
        <v>0</v>
      </c>
      <c r="C24" s="3">
        <f t="shared" si="8"/>
        <v>0</v>
      </c>
      <c r="D24" s="3">
        <f>C24</f>
        <v>0</v>
      </c>
      <c r="E24" s="3">
        <f t="shared" si="10"/>
        <v>0</v>
      </c>
      <c r="F24" s="3"/>
      <c r="G24" s="3"/>
      <c r="H24" s="15"/>
      <c r="I24" s="15"/>
      <c r="J24" s="15"/>
      <c r="K24" s="15"/>
      <c r="L24" s="15"/>
      <c r="M24" s="15"/>
      <c r="N24" s="15"/>
      <c r="O24" s="15"/>
      <c r="P24" s="15"/>
      <c r="Q24" s="15"/>
      <c r="R24" s="15"/>
      <c r="S24" s="15"/>
      <c r="T24" s="15"/>
      <c r="U24" s="15"/>
      <c r="V24" s="15"/>
      <c r="W24" s="15"/>
      <c r="X24" s="15"/>
      <c r="Y24" s="15"/>
      <c r="Z24" s="15"/>
      <c r="AA24" s="15"/>
      <c r="AB24" s="15"/>
      <c r="AC24" s="15"/>
      <c r="AD24" s="15"/>
      <c r="AE24" s="37"/>
      <c r="AF24" s="116"/>
    </row>
    <row r="25" spans="1:32" ht="78.75" x14ac:dyDescent="0.25">
      <c r="A25" s="52" t="s">
        <v>9</v>
      </c>
      <c r="B25" s="53">
        <f t="shared" ref="B25:AE25" si="11">B29+B27+B28+B31</f>
        <v>10699.499999999998</v>
      </c>
      <c r="C25" s="53">
        <f t="shared" si="11"/>
        <v>1783.26</v>
      </c>
      <c r="D25" s="53">
        <f t="shared" si="11"/>
        <v>1783.26</v>
      </c>
      <c r="E25" s="53">
        <f t="shared" si="11"/>
        <v>1783.25</v>
      </c>
      <c r="F25" s="53">
        <f>E25/B25%</f>
        <v>16.666666666666671</v>
      </c>
      <c r="G25" s="53">
        <f>E25/C25%</f>
        <v>99.999439229276717</v>
      </c>
      <c r="H25" s="54">
        <f t="shared" si="11"/>
        <v>891.64</v>
      </c>
      <c r="I25" s="54">
        <f t="shared" si="11"/>
        <v>891.63</v>
      </c>
      <c r="J25" s="54">
        <f t="shared" si="11"/>
        <v>891.62</v>
      </c>
      <c r="K25" s="54">
        <f t="shared" si="11"/>
        <v>891.62</v>
      </c>
      <c r="L25" s="54">
        <f t="shared" si="11"/>
        <v>891.62</v>
      </c>
      <c r="M25" s="54">
        <f t="shared" si="11"/>
        <v>0</v>
      </c>
      <c r="N25" s="54">
        <f t="shared" si="11"/>
        <v>891.62</v>
      </c>
      <c r="O25" s="54">
        <f t="shared" si="11"/>
        <v>0</v>
      </c>
      <c r="P25" s="54">
        <f t="shared" si="11"/>
        <v>891.62</v>
      </c>
      <c r="Q25" s="54">
        <f t="shared" si="11"/>
        <v>0</v>
      </c>
      <c r="R25" s="54">
        <f t="shared" si="11"/>
        <v>891.62</v>
      </c>
      <c r="S25" s="54">
        <f t="shared" si="11"/>
        <v>0</v>
      </c>
      <c r="T25" s="54">
        <f t="shared" si="11"/>
        <v>891.62</v>
      </c>
      <c r="U25" s="54">
        <f t="shared" si="11"/>
        <v>0</v>
      </c>
      <c r="V25" s="54">
        <f t="shared" si="11"/>
        <v>891.62</v>
      </c>
      <c r="W25" s="54">
        <f t="shared" si="11"/>
        <v>0</v>
      </c>
      <c r="X25" s="54">
        <f t="shared" si="11"/>
        <v>891.63</v>
      </c>
      <c r="Y25" s="54">
        <f t="shared" si="11"/>
        <v>0</v>
      </c>
      <c r="Z25" s="54">
        <f t="shared" si="11"/>
        <v>891.63</v>
      </c>
      <c r="AA25" s="54">
        <f t="shared" si="11"/>
        <v>0</v>
      </c>
      <c r="AB25" s="54">
        <f t="shared" si="11"/>
        <v>891.63</v>
      </c>
      <c r="AC25" s="54">
        <f t="shared" si="11"/>
        <v>0</v>
      </c>
      <c r="AD25" s="54">
        <f t="shared" si="11"/>
        <v>891.63</v>
      </c>
      <c r="AE25" s="54">
        <f t="shared" si="11"/>
        <v>0</v>
      </c>
      <c r="AF25" s="99"/>
    </row>
    <row r="26" spans="1:32" x14ac:dyDescent="0.25">
      <c r="A26" s="2" t="s">
        <v>38</v>
      </c>
      <c r="B26" s="3"/>
      <c r="C26" s="3"/>
      <c r="D26" s="3"/>
      <c r="E26" s="3"/>
      <c r="F26" s="3"/>
      <c r="G26" s="3"/>
      <c r="H26" s="15"/>
      <c r="I26" s="15"/>
      <c r="J26" s="15"/>
      <c r="K26" s="15"/>
      <c r="L26" s="15"/>
      <c r="M26" s="15"/>
      <c r="N26" s="15"/>
      <c r="O26" s="15"/>
      <c r="P26" s="15"/>
      <c r="Q26" s="15"/>
      <c r="R26" s="15"/>
      <c r="S26" s="15"/>
      <c r="T26" s="15"/>
      <c r="U26" s="15"/>
      <c r="V26" s="15"/>
      <c r="W26" s="15"/>
      <c r="X26" s="15"/>
      <c r="Y26" s="15"/>
      <c r="Z26" s="15"/>
      <c r="AA26" s="15"/>
      <c r="AB26" s="15"/>
      <c r="AC26" s="15"/>
      <c r="AD26" s="15"/>
      <c r="AE26" s="37"/>
      <c r="AF26" s="100"/>
    </row>
    <row r="27" spans="1:32" x14ac:dyDescent="0.25">
      <c r="A27" s="2" t="s">
        <v>0</v>
      </c>
      <c r="B27" s="3">
        <f t="shared" si="4"/>
        <v>0</v>
      </c>
      <c r="C27" s="3">
        <f>H27+J27</f>
        <v>0</v>
      </c>
      <c r="D27" s="3">
        <f>C27</f>
        <v>0</v>
      </c>
      <c r="E27" s="3">
        <f t="shared" ref="E27:E31" si="12">I27+K27+M27+O27+Q27+S27+U27+W27+Y27+AA27+AC27+AE27</f>
        <v>0</v>
      </c>
      <c r="F27" s="3"/>
      <c r="G27" s="3"/>
      <c r="H27" s="15"/>
      <c r="I27" s="15"/>
      <c r="J27" s="15"/>
      <c r="K27" s="15"/>
      <c r="L27" s="15"/>
      <c r="M27" s="15"/>
      <c r="N27" s="15"/>
      <c r="O27" s="15"/>
      <c r="P27" s="15"/>
      <c r="Q27" s="15"/>
      <c r="R27" s="15"/>
      <c r="S27" s="15"/>
      <c r="T27" s="15"/>
      <c r="U27" s="15"/>
      <c r="V27" s="15"/>
      <c r="W27" s="15"/>
      <c r="X27" s="15"/>
      <c r="Y27" s="15"/>
      <c r="Z27" s="15"/>
      <c r="AA27" s="15"/>
      <c r="AB27" s="15"/>
      <c r="AC27" s="15"/>
      <c r="AD27" s="15"/>
      <c r="AE27" s="37"/>
      <c r="AF27" s="100"/>
    </row>
    <row r="28" spans="1:32" x14ac:dyDescent="0.25">
      <c r="A28" s="4" t="s">
        <v>4</v>
      </c>
      <c r="B28" s="3">
        <f t="shared" si="4"/>
        <v>0</v>
      </c>
      <c r="C28" s="3">
        <f t="shared" ref="C28:C31" si="13">H28+J28</f>
        <v>0</v>
      </c>
      <c r="D28" s="3">
        <f t="shared" ref="D28:D31" si="14">C28</f>
        <v>0</v>
      </c>
      <c r="E28" s="3">
        <f t="shared" si="12"/>
        <v>0</v>
      </c>
      <c r="F28" s="3"/>
      <c r="G28" s="3"/>
      <c r="H28" s="15"/>
      <c r="I28" s="15"/>
      <c r="J28" s="15"/>
      <c r="K28" s="15"/>
      <c r="L28" s="15"/>
      <c r="M28" s="15"/>
      <c r="N28" s="15"/>
      <c r="O28" s="15"/>
      <c r="P28" s="15"/>
      <c r="Q28" s="15"/>
      <c r="R28" s="15"/>
      <c r="S28" s="15"/>
      <c r="T28" s="15"/>
      <c r="U28" s="15"/>
      <c r="V28" s="15"/>
      <c r="W28" s="15"/>
      <c r="X28" s="15"/>
      <c r="Y28" s="15"/>
      <c r="Z28" s="15"/>
      <c r="AA28" s="15"/>
      <c r="AB28" s="15"/>
      <c r="AC28" s="15"/>
      <c r="AD28" s="15"/>
      <c r="AE28" s="37"/>
      <c r="AF28" s="100"/>
    </row>
    <row r="29" spans="1:32" x14ac:dyDescent="0.25">
      <c r="A29" s="4" t="s">
        <v>2</v>
      </c>
      <c r="B29" s="3">
        <f t="shared" si="4"/>
        <v>10699.499999999998</v>
      </c>
      <c r="C29" s="3">
        <f t="shared" si="13"/>
        <v>1783.26</v>
      </c>
      <c r="D29" s="3">
        <f t="shared" si="14"/>
        <v>1783.26</v>
      </c>
      <c r="E29" s="3">
        <f t="shared" si="12"/>
        <v>1783.25</v>
      </c>
      <c r="F29" s="3">
        <f>E29/B29%</f>
        <v>16.666666666666671</v>
      </c>
      <c r="G29" s="3">
        <f>E29/C29%</f>
        <v>99.999439229276717</v>
      </c>
      <c r="H29" s="15">
        <v>891.64</v>
      </c>
      <c r="I29" s="15">
        <v>891.63</v>
      </c>
      <c r="J29" s="15">
        <v>891.62</v>
      </c>
      <c r="K29" s="15">
        <v>891.62</v>
      </c>
      <c r="L29" s="15">
        <v>891.62</v>
      </c>
      <c r="M29" s="15"/>
      <c r="N29" s="15">
        <v>891.62</v>
      </c>
      <c r="O29" s="15"/>
      <c r="P29" s="15">
        <v>891.62</v>
      </c>
      <c r="Q29" s="15"/>
      <c r="R29" s="15">
        <v>891.62</v>
      </c>
      <c r="S29" s="15"/>
      <c r="T29" s="15">
        <v>891.62</v>
      </c>
      <c r="U29" s="15"/>
      <c r="V29" s="15">
        <v>891.62</v>
      </c>
      <c r="W29" s="15"/>
      <c r="X29" s="15">
        <v>891.63</v>
      </c>
      <c r="Y29" s="15"/>
      <c r="Z29" s="15">
        <v>891.63</v>
      </c>
      <c r="AA29" s="15"/>
      <c r="AB29" s="15">
        <v>891.63</v>
      </c>
      <c r="AC29" s="15"/>
      <c r="AD29" s="15">
        <v>891.63</v>
      </c>
      <c r="AE29" s="37"/>
      <c r="AF29" s="100"/>
    </row>
    <row r="30" spans="1:32" s="32" customFormat="1" ht="15.75" x14ac:dyDescent="0.25">
      <c r="A30" s="29" t="s">
        <v>39</v>
      </c>
      <c r="B30" s="30">
        <f t="shared" si="4"/>
        <v>0</v>
      </c>
      <c r="C30" s="3">
        <f t="shared" si="13"/>
        <v>0</v>
      </c>
      <c r="D30" s="3">
        <f t="shared" si="14"/>
        <v>0</v>
      </c>
      <c r="E30" s="30">
        <f t="shared" si="12"/>
        <v>0</v>
      </c>
      <c r="F30" s="30"/>
      <c r="G30" s="30"/>
      <c r="H30" s="31"/>
      <c r="I30" s="31"/>
      <c r="J30" s="31"/>
      <c r="K30" s="31"/>
      <c r="L30" s="31"/>
      <c r="M30" s="31"/>
      <c r="N30" s="31"/>
      <c r="O30" s="31"/>
      <c r="P30" s="31"/>
      <c r="Q30" s="31"/>
      <c r="R30" s="31"/>
      <c r="S30" s="31"/>
      <c r="T30" s="31"/>
      <c r="U30" s="31"/>
      <c r="V30" s="31"/>
      <c r="W30" s="31"/>
      <c r="X30" s="31"/>
      <c r="Y30" s="31"/>
      <c r="Z30" s="31"/>
      <c r="AA30" s="31"/>
      <c r="AB30" s="31"/>
      <c r="AC30" s="31"/>
      <c r="AD30" s="31"/>
      <c r="AE30" s="39"/>
      <c r="AF30" s="100"/>
    </row>
    <row r="31" spans="1:32" x14ac:dyDescent="0.25">
      <c r="A31" s="4" t="s">
        <v>3</v>
      </c>
      <c r="B31" s="3">
        <f t="shared" si="4"/>
        <v>0</v>
      </c>
      <c r="C31" s="3">
        <f t="shared" si="13"/>
        <v>0</v>
      </c>
      <c r="D31" s="3">
        <f t="shared" si="14"/>
        <v>0</v>
      </c>
      <c r="E31" s="3">
        <f t="shared" si="12"/>
        <v>0</v>
      </c>
      <c r="F31" s="3"/>
      <c r="G31" s="3"/>
      <c r="H31" s="28"/>
      <c r="I31" s="42"/>
      <c r="J31" s="28"/>
      <c r="K31" s="28"/>
      <c r="L31" s="28"/>
      <c r="M31" s="28"/>
      <c r="N31" s="28"/>
      <c r="O31" s="28"/>
      <c r="P31" s="28"/>
      <c r="Q31" s="28"/>
      <c r="R31" s="28"/>
      <c r="S31" s="28"/>
      <c r="T31" s="28"/>
      <c r="U31" s="28"/>
      <c r="V31" s="28"/>
      <c r="W31" s="28"/>
      <c r="X31" s="28"/>
      <c r="Y31" s="28"/>
      <c r="Z31" s="28"/>
      <c r="AA31" s="28"/>
      <c r="AB31" s="28"/>
      <c r="AC31" s="28"/>
      <c r="AD31" s="28"/>
      <c r="AE31" s="37"/>
      <c r="AF31" s="101"/>
    </row>
    <row r="32" spans="1:32" ht="78.75" x14ac:dyDescent="0.25">
      <c r="A32" s="52" t="s">
        <v>10</v>
      </c>
      <c r="B32" s="53">
        <f t="shared" ref="B32:AE32" si="15">B34+B35+B38+B36</f>
        <v>14786.400000000001</v>
      </c>
      <c r="C32" s="53">
        <f t="shared" si="15"/>
        <v>6409.6</v>
      </c>
      <c r="D32" s="53">
        <f t="shared" si="15"/>
        <v>6409.6</v>
      </c>
      <c r="E32" s="53">
        <f t="shared" si="15"/>
        <v>4626.5</v>
      </c>
      <c r="F32" s="53">
        <f>E32/B32%</f>
        <v>31.288887085429852</v>
      </c>
      <c r="G32" s="53">
        <f>E32/C32%</f>
        <v>72.180791313030454</v>
      </c>
      <c r="H32" s="54">
        <f t="shared" si="15"/>
        <v>3920.8</v>
      </c>
      <c r="I32" s="54">
        <f t="shared" si="15"/>
        <v>2484.4499999999998</v>
      </c>
      <c r="J32" s="54">
        <f t="shared" si="15"/>
        <v>2488.8000000000002</v>
      </c>
      <c r="K32" s="54">
        <f t="shared" si="15"/>
        <v>2142.0500000000002</v>
      </c>
      <c r="L32" s="54">
        <f t="shared" si="15"/>
        <v>2781.6</v>
      </c>
      <c r="M32" s="54">
        <f t="shared" si="15"/>
        <v>0</v>
      </c>
      <c r="N32" s="54">
        <f t="shared" si="15"/>
        <v>3074.4</v>
      </c>
      <c r="O32" s="54">
        <f t="shared" si="15"/>
        <v>0</v>
      </c>
      <c r="P32" s="54">
        <f t="shared" si="15"/>
        <v>2520.8000000000002</v>
      </c>
      <c r="Q32" s="54">
        <f t="shared" si="15"/>
        <v>0</v>
      </c>
      <c r="R32" s="54">
        <f t="shared" si="15"/>
        <v>0</v>
      </c>
      <c r="S32" s="54">
        <f t="shared" si="15"/>
        <v>0</v>
      </c>
      <c r="T32" s="54">
        <f t="shared" si="15"/>
        <v>0</v>
      </c>
      <c r="U32" s="54">
        <f t="shared" si="15"/>
        <v>0</v>
      </c>
      <c r="V32" s="54">
        <f t="shared" si="15"/>
        <v>0</v>
      </c>
      <c r="W32" s="54">
        <f t="shared" si="15"/>
        <v>0</v>
      </c>
      <c r="X32" s="54">
        <f t="shared" si="15"/>
        <v>0</v>
      </c>
      <c r="Y32" s="54">
        <f t="shared" si="15"/>
        <v>0</v>
      </c>
      <c r="Z32" s="54">
        <f t="shared" si="15"/>
        <v>0</v>
      </c>
      <c r="AA32" s="54">
        <f t="shared" si="15"/>
        <v>0</v>
      </c>
      <c r="AB32" s="54">
        <f t="shared" si="15"/>
        <v>0</v>
      </c>
      <c r="AC32" s="54">
        <f t="shared" si="15"/>
        <v>0</v>
      </c>
      <c r="AD32" s="54">
        <f t="shared" si="15"/>
        <v>0</v>
      </c>
      <c r="AE32" s="54">
        <f t="shared" si="15"/>
        <v>0</v>
      </c>
      <c r="AF32" s="114" t="s">
        <v>69</v>
      </c>
    </row>
    <row r="33" spans="1:32" x14ac:dyDescent="0.25">
      <c r="A33" s="2" t="s">
        <v>38</v>
      </c>
      <c r="B33" s="3"/>
      <c r="C33" s="3"/>
      <c r="D33" s="3"/>
      <c r="E33" s="3"/>
      <c r="F33" s="3"/>
      <c r="G33" s="3"/>
      <c r="H33" s="11"/>
      <c r="I33" s="13"/>
      <c r="J33" s="13"/>
      <c r="K33" s="13"/>
      <c r="L33" s="13"/>
      <c r="M33" s="13"/>
      <c r="N33" s="13"/>
      <c r="O33" s="13"/>
      <c r="P33" s="13"/>
      <c r="Q33" s="13"/>
      <c r="R33" s="13"/>
      <c r="S33" s="13"/>
      <c r="T33" s="13"/>
      <c r="U33" s="13"/>
      <c r="V33" s="13"/>
      <c r="W33" s="13"/>
      <c r="X33" s="13"/>
      <c r="Y33" s="13"/>
      <c r="Z33" s="13"/>
      <c r="AA33" s="13"/>
      <c r="AB33" s="13"/>
      <c r="AC33" s="13"/>
      <c r="AD33" s="13"/>
      <c r="AE33" s="37"/>
      <c r="AF33" s="117"/>
    </row>
    <row r="34" spans="1:32" x14ac:dyDescent="0.25">
      <c r="A34" s="2" t="s">
        <v>5</v>
      </c>
      <c r="B34" s="3">
        <f t="shared" si="4"/>
        <v>0</v>
      </c>
      <c r="C34" s="3">
        <f>H34+J34</f>
        <v>0</v>
      </c>
      <c r="D34" s="3">
        <f>C34</f>
        <v>0</v>
      </c>
      <c r="E34" s="3">
        <f t="shared" ref="E34:E38" si="16">I34+K34+M34+O34+Q34+S34+U34+W34+Y34+AA34+AC34+AE34</f>
        <v>0</v>
      </c>
      <c r="F34" s="3"/>
      <c r="G34" s="3"/>
      <c r="H34" s="15"/>
      <c r="I34" s="15"/>
      <c r="J34" s="15"/>
      <c r="K34" s="15"/>
      <c r="L34" s="15"/>
      <c r="M34" s="15"/>
      <c r="N34" s="15"/>
      <c r="O34" s="15"/>
      <c r="P34" s="15"/>
      <c r="Q34" s="15"/>
      <c r="R34" s="15"/>
      <c r="S34" s="15"/>
      <c r="T34" s="15"/>
      <c r="U34" s="15"/>
      <c r="V34" s="15"/>
      <c r="W34" s="15"/>
      <c r="X34" s="15"/>
      <c r="Y34" s="15"/>
      <c r="Z34" s="15"/>
      <c r="AA34" s="15"/>
      <c r="AB34" s="15"/>
      <c r="AC34" s="15"/>
      <c r="AD34" s="15"/>
      <c r="AE34" s="37"/>
      <c r="AF34" s="117"/>
    </row>
    <row r="35" spans="1:32" x14ac:dyDescent="0.25">
      <c r="A35" s="4" t="s">
        <v>4</v>
      </c>
      <c r="B35" s="3">
        <f t="shared" si="4"/>
        <v>0</v>
      </c>
      <c r="C35" s="3">
        <f t="shared" ref="C35:C38" si="17">H35+J35</f>
        <v>0</v>
      </c>
      <c r="D35" s="3">
        <f t="shared" ref="D35:D38" si="18">C35</f>
        <v>0</v>
      </c>
      <c r="E35" s="3">
        <f t="shared" si="16"/>
        <v>0</v>
      </c>
      <c r="F35" s="3"/>
      <c r="G35" s="3"/>
      <c r="H35" s="15"/>
      <c r="I35" s="15"/>
      <c r="J35" s="15"/>
      <c r="K35" s="15"/>
      <c r="L35" s="15"/>
      <c r="M35" s="15"/>
      <c r="N35" s="15"/>
      <c r="O35" s="15"/>
      <c r="P35" s="15"/>
      <c r="Q35" s="15"/>
      <c r="R35" s="15"/>
      <c r="S35" s="15"/>
      <c r="T35" s="15"/>
      <c r="U35" s="15"/>
      <c r="V35" s="15"/>
      <c r="W35" s="15"/>
      <c r="X35" s="15"/>
      <c r="Y35" s="15"/>
      <c r="Z35" s="15"/>
      <c r="AA35" s="15"/>
      <c r="AB35" s="15"/>
      <c r="AC35" s="15"/>
      <c r="AD35" s="15"/>
      <c r="AE35" s="37"/>
      <c r="AF35" s="117"/>
    </row>
    <row r="36" spans="1:32" x14ac:dyDescent="0.25">
      <c r="A36" s="4" t="s">
        <v>2</v>
      </c>
      <c r="B36" s="3">
        <f t="shared" si="4"/>
        <v>14786.400000000001</v>
      </c>
      <c r="C36" s="3">
        <f t="shared" si="17"/>
        <v>6409.6</v>
      </c>
      <c r="D36" s="3">
        <f t="shared" si="18"/>
        <v>6409.6</v>
      </c>
      <c r="E36" s="3">
        <f t="shared" si="16"/>
        <v>4626.5</v>
      </c>
      <c r="F36" s="3">
        <f>E36/B36%</f>
        <v>31.288887085429852</v>
      </c>
      <c r="G36" s="3">
        <f>E36/C36%</f>
        <v>72.180791313030454</v>
      </c>
      <c r="H36" s="15">
        <v>3920.8</v>
      </c>
      <c r="I36" s="15">
        <v>2484.4499999999998</v>
      </c>
      <c r="J36" s="15">
        <v>2488.8000000000002</v>
      </c>
      <c r="K36" s="15">
        <v>2142.0500000000002</v>
      </c>
      <c r="L36" s="15">
        <v>2781.6</v>
      </c>
      <c r="M36" s="15"/>
      <c r="N36" s="15">
        <v>3074.4</v>
      </c>
      <c r="O36" s="15"/>
      <c r="P36" s="15">
        <v>2520.8000000000002</v>
      </c>
      <c r="Q36" s="15"/>
      <c r="R36" s="15"/>
      <c r="S36" s="15"/>
      <c r="T36" s="15"/>
      <c r="U36" s="15"/>
      <c r="V36" s="15"/>
      <c r="W36" s="15"/>
      <c r="X36" s="15"/>
      <c r="Y36" s="15"/>
      <c r="Z36" s="15"/>
      <c r="AA36" s="15"/>
      <c r="AB36" s="15"/>
      <c r="AC36" s="15"/>
      <c r="AD36" s="15"/>
      <c r="AE36" s="37"/>
      <c r="AF36" s="117"/>
    </row>
    <row r="37" spans="1:32" s="32" customFormat="1" ht="15.75" x14ac:dyDescent="0.25">
      <c r="A37" s="29" t="s">
        <v>39</v>
      </c>
      <c r="B37" s="30">
        <f t="shared" si="4"/>
        <v>0</v>
      </c>
      <c r="C37" s="3">
        <f t="shared" si="17"/>
        <v>0</v>
      </c>
      <c r="D37" s="3">
        <f t="shared" si="18"/>
        <v>0</v>
      </c>
      <c r="E37" s="30">
        <f t="shared" si="16"/>
        <v>0</v>
      </c>
      <c r="F37" s="30"/>
      <c r="G37" s="30"/>
      <c r="H37" s="31"/>
      <c r="I37" s="31"/>
      <c r="J37" s="31"/>
      <c r="K37" s="31"/>
      <c r="L37" s="31"/>
      <c r="M37" s="31"/>
      <c r="N37" s="31"/>
      <c r="O37" s="31"/>
      <c r="P37" s="31"/>
      <c r="Q37" s="31"/>
      <c r="R37" s="31"/>
      <c r="S37" s="31"/>
      <c r="T37" s="31"/>
      <c r="U37" s="31"/>
      <c r="V37" s="31"/>
      <c r="W37" s="31"/>
      <c r="X37" s="31"/>
      <c r="Y37" s="31"/>
      <c r="Z37" s="31"/>
      <c r="AA37" s="31"/>
      <c r="AB37" s="31"/>
      <c r="AC37" s="31"/>
      <c r="AD37" s="31"/>
      <c r="AE37" s="39"/>
      <c r="AF37" s="117"/>
    </row>
    <row r="38" spans="1:32" x14ac:dyDescent="0.25">
      <c r="A38" s="4" t="s">
        <v>3</v>
      </c>
      <c r="B38" s="3">
        <f t="shared" si="4"/>
        <v>0</v>
      </c>
      <c r="C38" s="3">
        <f t="shared" si="17"/>
        <v>0</v>
      </c>
      <c r="D38" s="3">
        <f t="shared" si="18"/>
        <v>0</v>
      </c>
      <c r="E38" s="3">
        <f t="shared" si="16"/>
        <v>0</v>
      </c>
      <c r="F38" s="3"/>
      <c r="G38" s="3"/>
      <c r="H38" s="15"/>
      <c r="I38" s="15"/>
      <c r="J38" s="15"/>
      <c r="K38" s="15"/>
      <c r="L38" s="15"/>
      <c r="M38" s="15"/>
      <c r="N38" s="15"/>
      <c r="O38" s="15"/>
      <c r="P38" s="15"/>
      <c r="Q38" s="15"/>
      <c r="R38" s="15"/>
      <c r="S38" s="15"/>
      <c r="T38" s="15"/>
      <c r="U38" s="15"/>
      <c r="V38" s="15"/>
      <c r="W38" s="15"/>
      <c r="X38" s="15"/>
      <c r="Y38" s="15"/>
      <c r="Z38" s="15"/>
      <c r="AA38" s="15"/>
      <c r="AB38" s="15"/>
      <c r="AC38" s="15"/>
      <c r="AD38" s="15"/>
      <c r="AE38" s="37"/>
      <c r="AF38" s="118"/>
    </row>
    <row r="39" spans="1:32" s="24" customFormat="1" ht="31.5" x14ac:dyDescent="0.25">
      <c r="A39" s="55" t="s">
        <v>11</v>
      </c>
      <c r="B39" s="56">
        <f t="shared" ref="B39:AE39" si="19">B42+B43+B41+B45</f>
        <v>40687.199999999997</v>
      </c>
      <c r="C39" s="56">
        <f t="shared" si="19"/>
        <v>10280.19</v>
      </c>
      <c r="D39" s="56">
        <f t="shared" si="19"/>
        <v>10280.19</v>
      </c>
      <c r="E39" s="56">
        <f t="shared" si="19"/>
        <v>7248.93</v>
      </c>
      <c r="F39" s="56">
        <f>E39/B39%</f>
        <v>17.816241963074386</v>
      </c>
      <c r="G39" s="56">
        <f>E39/C39%</f>
        <v>70.51358000192603</v>
      </c>
      <c r="H39" s="44">
        <f t="shared" si="19"/>
        <v>4788.2700000000004</v>
      </c>
      <c r="I39" s="44">
        <f t="shared" si="19"/>
        <v>3125.94</v>
      </c>
      <c r="J39" s="44">
        <f t="shared" si="19"/>
        <v>5491.92</v>
      </c>
      <c r="K39" s="44">
        <f t="shared" si="19"/>
        <v>4122.99</v>
      </c>
      <c r="L39" s="44">
        <f t="shared" si="19"/>
        <v>3420.98</v>
      </c>
      <c r="M39" s="44">
        <f t="shared" si="19"/>
        <v>0</v>
      </c>
      <c r="N39" s="44">
        <f t="shared" si="19"/>
        <v>3093.35</v>
      </c>
      <c r="O39" s="44">
        <f t="shared" si="19"/>
        <v>0</v>
      </c>
      <c r="P39" s="44">
        <f t="shared" si="19"/>
        <v>2826.76</v>
      </c>
      <c r="Q39" s="44">
        <f t="shared" si="19"/>
        <v>0</v>
      </c>
      <c r="R39" s="44">
        <f t="shared" si="19"/>
        <v>2165.09</v>
      </c>
      <c r="S39" s="44">
        <f t="shared" si="19"/>
        <v>0</v>
      </c>
      <c r="T39" s="44">
        <f t="shared" si="19"/>
        <v>1959.52</v>
      </c>
      <c r="U39" s="44">
        <f t="shared" si="19"/>
        <v>0</v>
      </c>
      <c r="V39" s="44">
        <f t="shared" si="19"/>
        <v>2945.6</v>
      </c>
      <c r="W39" s="44">
        <f t="shared" si="19"/>
        <v>0</v>
      </c>
      <c r="X39" s="44">
        <f t="shared" si="19"/>
        <v>3449.88</v>
      </c>
      <c r="Y39" s="44">
        <f t="shared" si="19"/>
        <v>0</v>
      </c>
      <c r="Z39" s="44">
        <f t="shared" si="19"/>
        <v>4418.43</v>
      </c>
      <c r="AA39" s="44">
        <f t="shared" si="19"/>
        <v>0</v>
      </c>
      <c r="AB39" s="44">
        <f t="shared" si="19"/>
        <v>2950.7</v>
      </c>
      <c r="AC39" s="44">
        <f t="shared" si="19"/>
        <v>0</v>
      </c>
      <c r="AD39" s="44">
        <f t="shared" si="19"/>
        <v>3176.7</v>
      </c>
      <c r="AE39" s="44">
        <f t="shared" si="19"/>
        <v>0</v>
      </c>
      <c r="AF39" s="96"/>
    </row>
    <row r="40" spans="1:32" x14ac:dyDescent="0.25">
      <c r="A40" s="2" t="s">
        <v>38</v>
      </c>
      <c r="B40" s="3"/>
      <c r="C40" s="3"/>
      <c r="D40" s="3"/>
      <c r="E40" s="3"/>
      <c r="F40" s="3"/>
      <c r="G40" s="3"/>
      <c r="H40" s="11"/>
      <c r="I40" s="13"/>
      <c r="J40" s="13"/>
      <c r="K40" s="13"/>
      <c r="L40" s="13"/>
      <c r="M40" s="13"/>
      <c r="N40" s="13"/>
      <c r="O40" s="13"/>
      <c r="P40" s="13"/>
      <c r="Q40" s="13"/>
      <c r="R40" s="13"/>
      <c r="S40" s="13"/>
      <c r="T40" s="13"/>
      <c r="U40" s="13"/>
      <c r="V40" s="13"/>
      <c r="W40" s="13"/>
      <c r="X40" s="13"/>
      <c r="Y40" s="13"/>
      <c r="Z40" s="13"/>
      <c r="AA40" s="13"/>
      <c r="AB40" s="13"/>
      <c r="AC40" s="13"/>
      <c r="AD40" s="13"/>
      <c r="AE40" s="37"/>
      <c r="AF40" s="97"/>
    </row>
    <row r="41" spans="1:32" x14ac:dyDescent="0.25">
      <c r="A41" s="2" t="s">
        <v>0</v>
      </c>
      <c r="B41" s="3">
        <f>H41+J41+L41+N41+P41+R41+T41+V41+X41+Z41+AB41+AD41</f>
        <v>0</v>
      </c>
      <c r="C41" s="3">
        <f>H41+J41</f>
        <v>0</v>
      </c>
      <c r="D41" s="3">
        <f>C41</f>
        <v>0</v>
      </c>
      <c r="E41" s="3">
        <f t="shared" ref="E41:E45" si="20">I41+K41+M41+O41+Q41+S41+U41+W41+Y41+AA41+AC41+AE41</f>
        <v>0</v>
      </c>
      <c r="F41" s="3"/>
      <c r="G41" s="3"/>
      <c r="H41" s="15"/>
      <c r="I41" s="15"/>
      <c r="J41" s="15"/>
      <c r="K41" s="15"/>
      <c r="L41" s="15"/>
      <c r="M41" s="15"/>
      <c r="N41" s="15"/>
      <c r="O41" s="15"/>
      <c r="P41" s="15"/>
      <c r="Q41" s="15"/>
      <c r="R41" s="15"/>
      <c r="S41" s="15"/>
      <c r="T41" s="15"/>
      <c r="U41" s="15"/>
      <c r="V41" s="15"/>
      <c r="W41" s="15"/>
      <c r="X41" s="15"/>
      <c r="Y41" s="15"/>
      <c r="Z41" s="15"/>
      <c r="AA41" s="15"/>
      <c r="AB41" s="15"/>
      <c r="AC41" s="15"/>
      <c r="AD41" s="15"/>
      <c r="AE41" s="37"/>
      <c r="AF41" s="97"/>
    </row>
    <row r="42" spans="1:32" x14ac:dyDescent="0.25">
      <c r="A42" s="4" t="s">
        <v>4</v>
      </c>
      <c r="B42" s="3">
        <f t="shared" si="4"/>
        <v>0</v>
      </c>
      <c r="C42" s="3">
        <f t="shared" ref="C42:C45" si="21">H42+J42</f>
        <v>0</v>
      </c>
      <c r="D42" s="3">
        <f t="shared" ref="D42:D45" si="22">C42</f>
        <v>0</v>
      </c>
      <c r="E42" s="3">
        <f t="shared" si="20"/>
        <v>0</v>
      </c>
      <c r="F42" s="3"/>
      <c r="G42" s="3"/>
      <c r="H42" s="15"/>
      <c r="I42" s="15"/>
      <c r="J42" s="15"/>
      <c r="K42" s="15"/>
      <c r="L42" s="15"/>
      <c r="M42" s="15"/>
      <c r="N42" s="15"/>
      <c r="O42" s="15"/>
      <c r="P42" s="15"/>
      <c r="Q42" s="15"/>
      <c r="R42" s="15"/>
      <c r="S42" s="15"/>
      <c r="T42" s="15"/>
      <c r="U42" s="15"/>
      <c r="V42" s="15"/>
      <c r="W42" s="15"/>
      <c r="X42" s="15"/>
      <c r="Y42" s="15"/>
      <c r="Z42" s="15"/>
      <c r="AA42" s="15"/>
      <c r="AB42" s="15"/>
      <c r="AC42" s="15"/>
      <c r="AD42" s="15"/>
      <c r="AE42" s="37"/>
      <c r="AF42" s="97"/>
    </row>
    <row r="43" spans="1:32" x14ac:dyDescent="0.25">
      <c r="A43" s="4" t="s">
        <v>2</v>
      </c>
      <c r="B43" s="3">
        <f t="shared" si="4"/>
        <v>40687.199999999997</v>
      </c>
      <c r="C43" s="3">
        <f t="shared" si="21"/>
        <v>10280.19</v>
      </c>
      <c r="D43" s="3">
        <f t="shared" si="22"/>
        <v>10280.19</v>
      </c>
      <c r="E43" s="3">
        <f t="shared" si="20"/>
        <v>7248.93</v>
      </c>
      <c r="F43" s="3">
        <f>E43/B43%</f>
        <v>17.816241963074386</v>
      </c>
      <c r="G43" s="3">
        <f>E43/C43%</f>
        <v>70.51358000192603</v>
      </c>
      <c r="H43" s="15">
        <v>4788.2700000000004</v>
      </c>
      <c r="I43" s="15">
        <v>3125.94</v>
      </c>
      <c r="J43" s="15">
        <v>5491.92</v>
      </c>
      <c r="K43" s="15">
        <v>4122.99</v>
      </c>
      <c r="L43" s="15">
        <v>3420.98</v>
      </c>
      <c r="M43" s="15"/>
      <c r="N43" s="15">
        <v>3093.35</v>
      </c>
      <c r="O43" s="15"/>
      <c r="P43" s="15">
        <v>2826.76</v>
      </c>
      <c r="Q43" s="15"/>
      <c r="R43" s="15">
        <v>2165.09</v>
      </c>
      <c r="S43" s="15"/>
      <c r="T43" s="15">
        <v>1959.52</v>
      </c>
      <c r="U43" s="15"/>
      <c r="V43" s="15">
        <v>2945.6</v>
      </c>
      <c r="W43" s="15"/>
      <c r="X43" s="15">
        <v>3449.88</v>
      </c>
      <c r="Y43" s="15"/>
      <c r="Z43" s="15">
        <v>4418.43</v>
      </c>
      <c r="AA43" s="15"/>
      <c r="AB43" s="15">
        <v>2950.7</v>
      </c>
      <c r="AC43" s="15"/>
      <c r="AD43" s="15">
        <v>3176.7</v>
      </c>
      <c r="AE43" s="37"/>
      <c r="AF43" s="97"/>
    </row>
    <row r="44" spans="1:32" s="32" customFormat="1" ht="15.75" x14ac:dyDescent="0.25">
      <c r="A44" s="29" t="s">
        <v>39</v>
      </c>
      <c r="B44" s="30">
        <f t="shared" si="4"/>
        <v>0</v>
      </c>
      <c r="C44" s="3">
        <f t="shared" si="21"/>
        <v>0</v>
      </c>
      <c r="D44" s="3">
        <f t="shared" si="22"/>
        <v>0</v>
      </c>
      <c r="E44" s="30">
        <f t="shared" si="20"/>
        <v>0</v>
      </c>
      <c r="F44" s="30"/>
      <c r="G44" s="30"/>
      <c r="H44" s="31"/>
      <c r="I44" s="31"/>
      <c r="J44" s="31"/>
      <c r="K44" s="31"/>
      <c r="L44" s="31"/>
      <c r="M44" s="31"/>
      <c r="N44" s="31"/>
      <c r="O44" s="31"/>
      <c r="P44" s="31"/>
      <c r="Q44" s="31"/>
      <c r="R44" s="31"/>
      <c r="S44" s="31"/>
      <c r="T44" s="31"/>
      <c r="U44" s="31"/>
      <c r="V44" s="31"/>
      <c r="W44" s="31"/>
      <c r="X44" s="31"/>
      <c r="Y44" s="31"/>
      <c r="Z44" s="31"/>
      <c r="AA44" s="31"/>
      <c r="AB44" s="31"/>
      <c r="AC44" s="31"/>
      <c r="AD44" s="31"/>
      <c r="AE44" s="39"/>
      <c r="AF44" s="97"/>
    </row>
    <row r="45" spans="1:32" x14ac:dyDescent="0.25">
      <c r="A45" s="4" t="s">
        <v>3</v>
      </c>
      <c r="B45" s="3">
        <f t="shared" si="4"/>
        <v>0</v>
      </c>
      <c r="C45" s="3">
        <f t="shared" si="21"/>
        <v>0</v>
      </c>
      <c r="D45" s="3">
        <f t="shared" si="22"/>
        <v>0</v>
      </c>
      <c r="E45" s="3">
        <f t="shared" si="20"/>
        <v>0</v>
      </c>
      <c r="F45" s="3"/>
      <c r="G45" s="3"/>
      <c r="H45" s="15"/>
      <c r="I45" s="15"/>
      <c r="J45" s="15"/>
      <c r="K45" s="15"/>
      <c r="L45" s="15"/>
      <c r="M45" s="15"/>
      <c r="N45" s="15"/>
      <c r="O45" s="15"/>
      <c r="P45" s="15"/>
      <c r="Q45" s="15"/>
      <c r="R45" s="15"/>
      <c r="S45" s="15"/>
      <c r="T45" s="15"/>
      <c r="U45" s="15"/>
      <c r="V45" s="15"/>
      <c r="W45" s="15"/>
      <c r="X45" s="15"/>
      <c r="Y45" s="15"/>
      <c r="Z45" s="15"/>
      <c r="AA45" s="15"/>
      <c r="AB45" s="15"/>
      <c r="AC45" s="15"/>
      <c r="AD45" s="15"/>
      <c r="AE45" s="37"/>
      <c r="AF45" s="98"/>
    </row>
    <row r="46" spans="1:32" ht="99.75" customHeight="1" x14ac:dyDescent="0.25">
      <c r="A46" s="75" t="s">
        <v>58</v>
      </c>
      <c r="B46" s="76">
        <f>B48+B49+B50+B51+B52</f>
        <v>10766.6</v>
      </c>
      <c r="C46" s="76">
        <f t="shared" ref="C46:E46" si="23">C48+C49+C50+C51+C52</f>
        <v>2819.8</v>
      </c>
      <c r="D46" s="76">
        <f t="shared" si="23"/>
        <v>2819.8</v>
      </c>
      <c r="E46" s="76">
        <f t="shared" si="23"/>
        <v>0</v>
      </c>
      <c r="F46" s="76">
        <f>E46/B46%</f>
        <v>0</v>
      </c>
      <c r="G46" s="76">
        <f>E46/C46%</f>
        <v>0</v>
      </c>
      <c r="H46" s="81">
        <f>H48+H49+H50+H51+H52</f>
        <v>1662.33</v>
      </c>
      <c r="I46" s="81">
        <f t="shared" ref="I46:AE46" si="24">I48+I49+I50+I51+I52</f>
        <v>0</v>
      </c>
      <c r="J46" s="81">
        <f t="shared" si="24"/>
        <v>1157.47</v>
      </c>
      <c r="K46" s="81">
        <f t="shared" si="24"/>
        <v>0</v>
      </c>
      <c r="L46" s="81">
        <f t="shared" si="24"/>
        <v>988.28</v>
      </c>
      <c r="M46" s="81">
        <f t="shared" si="24"/>
        <v>0</v>
      </c>
      <c r="N46" s="81">
        <f t="shared" si="24"/>
        <v>677.45</v>
      </c>
      <c r="O46" s="81">
        <f t="shared" si="24"/>
        <v>0</v>
      </c>
      <c r="P46" s="81">
        <f t="shared" si="24"/>
        <v>435.14</v>
      </c>
      <c r="Q46" s="81">
        <f t="shared" si="24"/>
        <v>0</v>
      </c>
      <c r="R46" s="81">
        <f t="shared" si="24"/>
        <v>12.09</v>
      </c>
      <c r="S46" s="81">
        <f t="shared" si="24"/>
        <v>0</v>
      </c>
      <c r="T46" s="81">
        <f t="shared" si="24"/>
        <v>74.97</v>
      </c>
      <c r="U46" s="81">
        <f t="shared" si="24"/>
        <v>0</v>
      </c>
      <c r="V46" s="81">
        <f t="shared" si="24"/>
        <v>622.6</v>
      </c>
      <c r="W46" s="81">
        <f t="shared" si="24"/>
        <v>0</v>
      </c>
      <c r="X46" s="81">
        <f t="shared" si="24"/>
        <v>895.83</v>
      </c>
      <c r="Y46" s="81">
        <f>Y48+Y49+Y50+Y51+Y52</f>
        <v>0</v>
      </c>
      <c r="Z46" s="81">
        <f t="shared" si="24"/>
        <v>1235.52</v>
      </c>
      <c r="AA46" s="81">
        <f t="shared" si="24"/>
        <v>0</v>
      </c>
      <c r="AB46" s="81">
        <f t="shared" si="24"/>
        <v>1389.47</v>
      </c>
      <c r="AC46" s="81">
        <f t="shared" si="24"/>
        <v>0</v>
      </c>
      <c r="AD46" s="81">
        <f t="shared" si="24"/>
        <v>1615.45</v>
      </c>
      <c r="AE46" s="81">
        <f t="shared" si="24"/>
        <v>0</v>
      </c>
      <c r="AF46" s="111" t="s">
        <v>59</v>
      </c>
    </row>
    <row r="47" spans="1:32" x14ac:dyDescent="0.25">
      <c r="A47" s="2" t="s">
        <v>38</v>
      </c>
      <c r="B47" s="3"/>
      <c r="C47" s="3"/>
      <c r="D47" s="3"/>
      <c r="E47" s="3"/>
      <c r="F47" s="3"/>
      <c r="G47" s="3"/>
      <c r="H47" s="15"/>
      <c r="I47" s="15"/>
      <c r="J47" s="15"/>
      <c r="K47" s="15"/>
      <c r="L47" s="15"/>
      <c r="M47" s="15"/>
      <c r="N47" s="15"/>
      <c r="O47" s="15"/>
      <c r="P47" s="15"/>
      <c r="Q47" s="15"/>
      <c r="R47" s="15"/>
      <c r="S47" s="15"/>
      <c r="T47" s="15"/>
      <c r="U47" s="15"/>
      <c r="V47" s="15"/>
      <c r="W47" s="15"/>
      <c r="X47" s="15"/>
      <c r="Y47" s="15"/>
      <c r="Z47" s="15"/>
      <c r="AA47" s="15"/>
      <c r="AB47" s="15"/>
      <c r="AC47" s="15"/>
      <c r="AD47" s="15"/>
      <c r="AE47" s="37"/>
      <c r="AF47" s="112"/>
    </row>
    <row r="48" spans="1:32" x14ac:dyDescent="0.25">
      <c r="A48" s="2" t="s">
        <v>0</v>
      </c>
      <c r="B48" s="3">
        <f>H48+J48+L48+N48+P48+R48+T48+V48+X48+Z48+AB48+AD48</f>
        <v>0</v>
      </c>
      <c r="C48" s="3">
        <f>H48+J48</f>
        <v>0</v>
      </c>
      <c r="D48" s="3">
        <f>C48</f>
        <v>0</v>
      </c>
      <c r="E48" s="3">
        <f>I48+K48+M48+O48+Q48+S48+U48+W48+Y48+AA48+AC48+AE48</f>
        <v>0</v>
      </c>
      <c r="F48" s="3"/>
      <c r="G48" s="3"/>
      <c r="H48" s="15"/>
      <c r="I48" s="15"/>
      <c r="J48" s="15"/>
      <c r="K48" s="15"/>
      <c r="L48" s="15"/>
      <c r="M48" s="15"/>
      <c r="N48" s="15"/>
      <c r="O48" s="15"/>
      <c r="P48" s="15"/>
      <c r="Q48" s="15"/>
      <c r="R48" s="15"/>
      <c r="S48" s="15"/>
      <c r="T48" s="15"/>
      <c r="U48" s="15"/>
      <c r="V48" s="15"/>
      <c r="W48" s="15"/>
      <c r="X48" s="15"/>
      <c r="Y48" s="15"/>
      <c r="Z48" s="15"/>
      <c r="AA48" s="15"/>
      <c r="AB48" s="15"/>
      <c r="AC48" s="15"/>
      <c r="AD48" s="15"/>
      <c r="AE48" s="37"/>
      <c r="AF48" s="112"/>
    </row>
    <row r="49" spans="1:32" x14ac:dyDescent="0.25">
      <c r="A49" s="4" t="s">
        <v>4</v>
      </c>
      <c r="B49" s="3">
        <f t="shared" ref="B49:B52" si="25">H49+J49+L49+N49+P49+R49+T49+V49+X49+Z49+AB49+AD49</f>
        <v>0</v>
      </c>
      <c r="C49" s="3">
        <f t="shared" ref="C49:C52" si="26">H49+J49</f>
        <v>0</v>
      </c>
      <c r="D49" s="3">
        <f t="shared" ref="D49:D52" si="27">C49</f>
        <v>0</v>
      </c>
      <c r="E49" s="3">
        <f t="shared" ref="E49:E52" si="28">I49+K49+M49+O49+Q49+S49+U49+W49+Y49+AA49+AC49+AE49</f>
        <v>0</v>
      </c>
      <c r="F49" s="3"/>
      <c r="G49" s="3"/>
      <c r="H49" s="15"/>
      <c r="I49" s="15"/>
      <c r="J49" s="15"/>
      <c r="K49" s="15"/>
      <c r="L49" s="15"/>
      <c r="M49" s="15"/>
      <c r="N49" s="15"/>
      <c r="O49" s="15"/>
      <c r="P49" s="15"/>
      <c r="Q49" s="15"/>
      <c r="R49" s="15"/>
      <c r="S49" s="15"/>
      <c r="T49" s="15"/>
      <c r="U49" s="15"/>
      <c r="V49" s="15"/>
      <c r="W49" s="15"/>
      <c r="X49" s="15"/>
      <c r="Y49" s="15"/>
      <c r="Z49" s="15"/>
      <c r="AA49" s="15"/>
      <c r="AB49" s="15"/>
      <c r="AC49" s="15"/>
      <c r="AD49" s="15"/>
      <c r="AE49" s="37"/>
      <c r="AF49" s="112"/>
    </row>
    <row r="50" spans="1:32" x14ac:dyDescent="0.25">
      <c r="A50" s="4" t="s">
        <v>2</v>
      </c>
      <c r="B50" s="3">
        <f t="shared" si="25"/>
        <v>10766.6</v>
      </c>
      <c r="C50" s="3">
        <f t="shared" si="26"/>
        <v>2819.8</v>
      </c>
      <c r="D50" s="3">
        <f t="shared" si="27"/>
        <v>2819.8</v>
      </c>
      <c r="E50" s="3">
        <f t="shared" si="28"/>
        <v>0</v>
      </c>
      <c r="F50" s="3">
        <f>E50/B50%</f>
        <v>0</v>
      </c>
      <c r="G50" s="3">
        <f>E50/C50%</f>
        <v>0</v>
      </c>
      <c r="H50" s="15">
        <v>1662.33</v>
      </c>
      <c r="I50" s="15"/>
      <c r="J50" s="15">
        <v>1157.47</v>
      </c>
      <c r="K50" s="15"/>
      <c r="L50" s="15">
        <v>988.28</v>
      </c>
      <c r="M50" s="15"/>
      <c r="N50" s="15">
        <v>677.45</v>
      </c>
      <c r="O50" s="15"/>
      <c r="P50" s="15">
        <v>435.14</v>
      </c>
      <c r="Q50" s="15"/>
      <c r="R50" s="15">
        <v>12.09</v>
      </c>
      <c r="S50" s="15"/>
      <c r="T50" s="15">
        <v>74.97</v>
      </c>
      <c r="U50" s="15"/>
      <c r="V50" s="15">
        <v>622.6</v>
      </c>
      <c r="W50" s="15"/>
      <c r="X50" s="15">
        <v>895.83</v>
      </c>
      <c r="Y50" s="15"/>
      <c r="Z50" s="15">
        <v>1235.52</v>
      </c>
      <c r="AA50" s="15"/>
      <c r="AB50" s="15">
        <v>1389.47</v>
      </c>
      <c r="AC50" s="15"/>
      <c r="AD50" s="15">
        <v>1615.45</v>
      </c>
      <c r="AE50" s="37"/>
      <c r="AF50" s="112"/>
    </row>
    <row r="51" spans="1:32" x14ac:dyDescent="0.25">
      <c r="A51" s="29" t="s">
        <v>39</v>
      </c>
      <c r="B51" s="3">
        <f t="shared" si="25"/>
        <v>0</v>
      </c>
      <c r="C51" s="3">
        <f t="shared" si="26"/>
        <v>0</v>
      </c>
      <c r="D51" s="3">
        <f t="shared" si="27"/>
        <v>0</v>
      </c>
      <c r="E51" s="3">
        <f t="shared" si="28"/>
        <v>0</v>
      </c>
      <c r="F51" s="3"/>
      <c r="G51" s="3"/>
      <c r="H51" s="15"/>
      <c r="I51" s="15"/>
      <c r="J51" s="15"/>
      <c r="K51" s="15"/>
      <c r="L51" s="15"/>
      <c r="M51" s="15"/>
      <c r="N51" s="15"/>
      <c r="O51" s="15"/>
      <c r="P51" s="15"/>
      <c r="Q51" s="15"/>
      <c r="R51" s="15"/>
      <c r="S51" s="15"/>
      <c r="T51" s="15"/>
      <c r="U51" s="15"/>
      <c r="V51" s="15"/>
      <c r="W51" s="15"/>
      <c r="X51" s="15"/>
      <c r="Y51" s="15"/>
      <c r="Z51" s="15"/>
      <c r="AA51" s="15"/>
      <c r="AB51" s="15"/>
      <c r="AC51" s="15"/>
      <c r="AD51" s="15"/>
      <c r="AE51" s="37"/>
      <c r="AF51" s="112"/>
    </row>
    <row r="52" spans="1:32" x14ac:dyDescent="0.25">
      <c r="A52" s="4" t="s">
        <v>3</v>
      </c>
      <c r="B52" s="3">
        <f t="shared" si="25"/>
        <v>0</v>
      </c>
      <c r="C52" s="3">
        <f t="shared" si="26"/>
        <v>0</v>
      </c>
      <c r="D52" s="3">
        <f t="shared" si="27"/>
        <v>0</v>
      </c>
      <c r="E52" s="3">
        <f t="shared" si="28"/>
        <v>0</v>
      </c>
      <c r="F52" s="3"/>
      <c r="G52" s="3"/>
      <c r="H52" s="15"/>
      <c r="I52" s="15"/>
      <c r="J52" s="15"/>
      <c r="K52" s="15"/>
      <c r="L52" s="15"/>
      <c r="M52" s="15"/>
      <c r="N52" s="15"/>
      <c r="O52" s="15"/>
      <c r="P52" s="15"/>
      <c r="Q52" s="15"/>
      <c r="R52" s="15"/>
      <c r="S52" s="15"/>
      <c r="T52" s="15"/>
      <c r="U52" s="15"/>
      <c r="V52" s="15"/>
      <c r="W52" s="15"/>
      <c r="X52" s="15"/>
      <c r="Y52" s="15"/>
      <c r="Z52" s="15"/>
      <c r="AA52" s="15"/>
      <c r="AB52" s="15"/>
      <c r="AC52" s="15"/>
      <c r="AD52" s="15"/>
      <c r="AE52" s="37"/>
      <c r="AF52" s="113"/>
    </row>
    <row r="53" spans="1:32" s="24" customFormat="1" ht="99.6" customHeight="1" x14ac:dyDescent="0.25">
      <c r="A53" s="59" t="s">
        <v>12</v>
      </c>
      <c r="B53" s="60">
        <f t="shared" ref="B53:AE53" si="29">B56+B57+B55+B59</f>
        <v>5081.3</v>
      </c>
      <c r="C53" s="60">
        <f t="shared" si="29"/>
        <v>702.49</v>
      </c>
      <c r="D53" s="60">
        <f t="shared" si="29"/>
        <v>702.49</v>
      </c>
      <c r="E53" s="60">
        <f t="shared" si="29"/>
        <v>575.65000000000009</v>
      </c>
      <c r="F53" s="60">
        <f>E53/B53%</f>
        <v>11.328793812607012</v>
      </c>
      <c r="G53" s="60">
        <f>E53/C53%</f>
        <v>81.944226964084919</v>
      </c>
      <c r="H53" s="61">
        <f t="shared" si="29"/>
        <v>333.93</v>
      </c>
      <c r="I53" s="61">
        <f t="shared" si="29"/>
        <v>214.8</v>
      </c>
      <c r="J53" s="61">
        <f t="shared" si="29"/>
        <v>368.56</v>
      </c>
      <c r="K53" s="61">
        <f t="shared" si="29"/>
        <v>360.85</v>
      </c>
      <c r="L53" s="61">
        <f t="shared" si="29"/>
        <v>363.91</v>
      </c>
      <c r="M53" s="61">
        <f t="shared" si="29"/>
        <v>0</v>
      </c>
      <c r="N53" s="61">
        <f t="shared" si="29"/>
        <v>363.91</v>
      </c>
      <c r="O53" s="61">
        <f t="shared" si="29"/>
        <v>0</v>
      </c>
      <c r="P53" s="61">
        <f t="shared" si="29"/>
        <v>363.91</v>
      </c>
      <c r="Q53" s="61">
        <f t="shared" si="29"/>
        <v>0</v>
      </c>
      <c r="R53" s="61">
        <f t="shared" si="29"/>
        <v>341.75</v>
      </c>
      <c r="S53" s="61">
        <f t="shared" si="29"/>
        <v>0</v>
      </c>
      <c r="T53" s="61">
        <f t="shared" si="29"/>
        <v>341.75</v>
      </c>
      <c r="U53" s="61">
        <f t="shared" si="29"/>
        <v>0</v>
      </c>
      <c r="V53" s="61">
        <f t="shared" si="29"/>
        <v>341.76</v>
      </c>
      <c r="W53" s="61">
        <f t="shared" si="29"/>
        <v>0</v>
      </c>
      <c r="X53" s="61">
        <f t="shared" si="29"/>
        <v>341.75</v>
      </c>
      <c r="Y53" s="61">
        <f t="shared" si="29"/>
        <v>0</v>
      </c>
      <c r="Z53" s="61">
        <f t="shared" si="29"/>
        <v>341.75</v>
      </c>
      <c r="AA53" s="61">
        <f t="shared" si="29"/>
        <v>0</v>
      </c>
      <c r="AB53" s="61">
        <f t="shared" si="29"/>
        <v>1193.9100000000001</v>
      </c>
      <c r="AC53" s="61">
        <f t="shared" si="29"/>
        <v>0</v>
      </c>
      <c r="AD53" s="61">
        <f t="shared" si="29"/>
        <v>384.41</v>
      </c>
      <c r="AE53" s="61">
        <f t="shared" si="29"/>
        <v>0</v>
      </c>
      <c r="AF53" s="111" t="s">
        <v>60</v>
      </c>
    </row>
    <row r="54" spans="1:32" x14ac:dyDescent="0.25">
      <c r="A54" s="2" t="s">
        <v>38</v>
      </c>
      <c r="B54" s="3"/>
      <c r="C54" s="3"/>
      <c r="D54" s="3"/>
      <c r="E54" s="3"/>
      <c r="F54" s="3"/>
      <c r="G54" s="3"/>
      <c r="H54" s="11"/>
      <c r="I54" s="13"/>
      <c r="J54" s="13"/>
      <c r="K54" s="13"/>
      <c r="L54" s="13"/>
      <c r="M54" s="13"/>
      <c r="N54" s="13"/>
      <c r="O54" s="13"/>
      <c r="P54" s="13"/>
      <c r="Q54" s="13"/>
      <c r="R54" s="13"/>
      <c r="S54" s="13"/>
      <c r="T54" s="13"/>
      <c r="U54" s="13"/>
      <c r="V54" s="13"/>
      <c r="W54" s="13"/>
      <c r="X54" s="13"/>
      <c r="Y54" s="13"/>
      <c r="Z54" s="13"/>
      <c r="AA54" s="13"/>
      <c r="AB54" s="13"/>
      <c r="AC54" s="13"/>
      <c r="AD54" s="13"/>
      <c r="AE54" s="37"/>
      <c r="AF54" s="112"/>
    </row>
    <row r="55" spans="1:32" ht="40.9" customHeight="1" x14ac:dyDescent="0.25">
      <c r="A55" s="2" t="s">
        <v>0</v>
      </c>
      <c r="B55" s="3">
        <f t="shared" si="4"/>
        <v>0</v>
      </c>
      <c r="C55" s="3">
        <f>H55+J55</f>
        <v>0</v>
      </c>
      <c r="D55" s="3">
        <f>C55</f>
        <v>0</v>
      </c>
      <c r="E55" s="3">
        <f t="shared" ref="E55:E59" si="30">I55+K55+M55+O55+Q55+S55+U55+W55+Y55+AA55+AC55+AE55</f>
        <v>0</v>
      </c>
      <c r="F55" s="3"/>
      <c r="G55" s="3"/>
      <c r="H55" s="15"/>
      <c r="I55" s="15"/>
      <c r="J55" s="15"/>
      <c r="K55" s="15"/>
      <c r="L55" s="15"/>
      <c r="M55" s="15"/>
      <c r="N55" s="15"/>
      <c r="O55" s="15"/>
      <c r="P55" s="15"/>
      <c r="Q55" s="15"/>
      <c r="R55" s="15"/>
      <c r="S55" s="15"/>
      <c r="T55" s="15"/>
      <c r="U55" s="15"/>
      <c r="V55" s="15"/>
      <c r="W55" s="15"/>
      <c r="X55" s="15"/>
      <c r="Y55" s="15"/>
      <c r="Z55" s="15"/>
      <c r="AA55" s="15"/>
      <c r="AB55" s="15"/>
      <c r="AC55" s="15"/>
      <c r="AD55" s="15"/>
      <c r="AE55" s="37"/>
      <c r="AF55" s="112"/>
    </row>
    <row r="56" spans="1:32" ht="32.450000000000003" customHeight="1" x14ac:dyDescent="0.25">
      <c r="A56" s="4" t="s">
        <v>4</v>
      </c>
      <c r="B56" s="3">
        <f t="shared" si="4"/>
        <v>0</v>
      </c>
      <c r="C56" s="3">
        <f t="shared" ref="C56:C59" si="31">H56+J56</f>
        <v>0</v>
      </c>
      <c r="D56" s="3">
        <f t="shared" ref="D56:D59" si="32">C56</f>
        <v>0</v>
      </c>
      <c r="E56" s="3">
        <f t="shared" si="30"/>
        <v>0</v>
      </c>
      <c r="F56" s="3"/>
      <c r="G56" s="3"/>
      <c r="H56" s="15"/>
      <c r="I56" s="15"/>
      <c r="J56" s="15"/>
      <c r="K56" s="15"/>
      <c r="L56" s="15"/>
      <c r="M56" s="15"/>
      <c r="N56" s="15"/>
      <c r="O56" s="15"/>
      <c r="P56" s="15"/>
      <c r="Q56" s="15"/>
      <c r="R56" s="15"/>
      <c r="S56" s="15"/>
      <c r="T56" s="15"/>
      <c r="U56" s="15"/>
      <c r="V56" s="15"/>
      <c r="W56" s="15"/>
      <c r="X56" s="15"/>
      <c r="Y56" s="15"/>
      <c r="Z56" s="15"/>
      <c r="AA56" s="15"/>
      <c r="AB56" s="15"/>
      <c r="AC56" s="15"/>
      <c r="AD56" s="15"/>
      <c r="AE56" s="37"/>
      <c r="AF56" s="112"/>
    </row>
    <row r="57" spans="1:32" ht="46.15" customHeight="1" x14ac:dyDescent="0.25">
      <c r="A57" s="4" t="s">
        <v>2</v>
      </c>
      <c r="B57" s="3">
        <f t="shared" si="4"/>
        <v>5081.3</v>
      </c>
      <c r="C57" s="3">
        <f t="shared" si="31"/>
        <v>702.49</v>
      </c>
      <c r="D57" s="3">
        <f t="shared" si="32"/>
        <v>702.49</v>
      </c>
      <c r="E57" s="3">
        <f t="shared" si="30"/>
        <v>575.65000000000009</v>
      </c>
      <c r="F57" s="3">
        <f>E57/B57%</f>
        <v>11.328793812607012</v>
      </c>
      <c r="G57" s="3">
        <f>E57/C57%</f>
        <v>81.944226964084919</v>
      </c>
      <c r="H57" s="15">
        <v>333.93</v>
      </c>
      <c r="I57" s="15">
        <v>214.8</v>
      </c>
      <c r="J57" s="15">
        <v>368.56</v>
      </c>
      <c r="K57" s="15">
        <v>360.85</v>
      </c>
      <c r="L57" s="15">
        <v>363.91</v>
      </c>
      <c r="M57" s="15"/>
      <c r="N57" s="15">
        <v>363.91</v>
      </c>
      <c r="O57" s="15"/>
      <c r="P57" s="15">
        <v>363.91</v>
      </c>
      <c r="Q57" s="15"/>
      <c r="R57" s="15">
        <v>341.75</v>
      </c>
      <c r="S57" s="15"/>
      <c r="T57" s="15">
        <v>341.75</v>
      </c>
      <c r="U57" s="15"/>
      <c r="V57" s="15">
        <v>341.76</v>
      </c>
      <c r="W57" s="15"/>
      <c r="X57" s="15">
        <v>341.75</v>
      </c>
      <c r="Y57" s="15"/>
      <c r="Z57" s="15">
        <v>341.75</v>
      </c>
      <c r="AA57" s="15"/>
      <c r="AB57" s="15">
        <v>1193.9100000000001</v>
      </c>
      <c r="AC57" s="15"/>
      <c r="AD57" s="15">
        <v>384.41</v>
      </c>
      <c r="AE57" s="37"/>
      <c r="AF57" s="112"/>
    </row>
    <row r="58" spans="1:32" s="32" customFormat="1" ht="24" customHeight="1" x14ac:dyDescent="0.25">
      <c r="A58" s="29" t="s">
        <v>39</v>
      </c>
      <c r="B58" s="30">
        <f t="shared" si="4"/>
        <v>0</v>
      </c>
      <c r="C58" s="3">
        <f t="shared" si="31"/>
        <v>0</v>
      </c>
      <c r="D58" s="3">
        <f t="shared" si="32"/>
        <v>0</v>
      </c>
      <c r="E58" s="30">
        <f t="shared" si="30"/>
        <v>0</v>
      </c>
      <c r="F58" s="30"/>
      <c r="G58" s="30"/>
      <c r="H58" s="31"/>
      <c r="I58" s="31"/>
      <c r="J58" s="31"/>
      <c r="K58" s="31"/>
      <c r="L58" s="31"/>
      <c r="M58" s="31"/>
      <c r="N58" s="31"/>
      <c r="O58" s="31"/>
      <c r="P58" s="31"/>
      <c r="Q58" s="31"/>
      <c r="R58" s="31"/>
      <c r="S58" s="31"/>
      <c r="T58" s="31"/>
      <c r="U58" s="31"/>
      <c r="V58" s="31"/>
      <c r="W58" s="31"/>
      <c r="X58" s="31"/>
      <c r="Y58" s="31"/>
      <c r="Z58" s="31"/>
      <c r="AA58" s="31"/>
      <c r="AB58" s="31"/>
      <c r="AC58" s="31"/>
      <c r="AD58" s="31"/>
      <c r="AE58" s="39"/>
      <c r="AF58" s="112"/>
    </row>
    <row r="59" spans="1:32" ht="71.25" customHeight="1" x14ac:dyDescent="0.25">
      <c r="A59" s="4" t="s">
        <v>3</v>
      </c>
      <c r="B59" s="3">
        <f t="shared" si="4"/>
        <v>0</v>
      </c>
      <c r="C59" s="3">
        <f t="shared" si="31"/>
        <v>0</v>
      </c>
      <c r="D59" s="3">
        <f t="shared" si="32"/>
        <v>0</v>
      </c>
      <c r="E59" s="3">
        <f t="shared" si="30"/>
        <v>0</v>
      </c>
      <c r="F59" s="3"/>
      <c r="G59" s="3"/>
      <c r="H59" s="15"/>
      <c r="I59" s="15"/>
      <c r="J59" s="15"/>
      <c r="K59" s="15"/>
      <c r="L59" s="15"/>
      <c r="M59" s="15"/>
      <c r="N59" s="15"/>
      <c r="O59" s="15"/>
      <c r="P59" s="15"/>
      <c r="Q59" s="15"/>
      <c r="R59" s="15"/>
      <c r="S59" s="15"/>
      <c r="T59" s="15"/>
      <c r="U59" s="15"/>
      <c r="V59" s="15"/>
      <c r="W59" s="15"/>
      <c r="X59" s="15"/>
      <c r="Y59" s="15"/>
      <c r="Z59" s="15"/>
      <c r="AA59" s="15"/>
      <c r="AB59" s="15"/>
      <c r="AC59" s="15"/>
      <c r="AD59" s="15"/>
      <c r="AE59" s="37"/>
      <c r="AF59" s="113"/>
    </row>
    <row r="60" spans="1:32" ht="16.899999999999999" customHeight="1" x14ac:dyDescent="0.25">
      <c r="A60" s="83" t="s">
        <v>46</v>
      </c>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37"/>
      <c r="AF60" s="37"/>
    </row>
    <row r="61" spans="1:32" s="24" customFormat="1" ht="31.5" x14ac:dyDescent="0.25">
      <c r="A61" s="67" t="s">
        <v>13</v>
      </c>
      <c r="B61" s="68">
        <f t="shared" ref="B61:AE61" si="33">B64+B65+B63+B67</f>
        <v>56790.78</v>
      </c>
      <c r="C61" s="68">
        <f t="shared" si="33"/>
        <v>16437.23</v>
      </c>
      <c r="D61" s="68">
        <f t="shared" si="33"/>
        <v>16437.23</v>
      </c>
      <c r="E61" s="68">
        <f t="shared" si="33"/>
        <v>16437.23</v>
      </c>
      <c r="F61" s="68">
        <f>E61/B61%</f>
        <v>28.943483431641546</v>
      </c>
      <c r="G61" s="68">
        <f>E61/C61%</f>
        <v>100</v>
      </c>
      <c r="H61" s="46">
        <f t="shared" si="33"/>
        <v>0</v>
      </c>
      <c r="I61" s="46">
        <f t="shared" si="33"/>
        <v>0</v>
      </c>
      <c r="J61" s="46">
        <f t="shared" si="33"/>
        <v>16437.23</v>
      </c>
      <c r="K61" s="46">
        <f t="shared" si="33"/>
        <v>16437.23</v>
      </c>
      <c r="L61" s="46">
        <f t="shared" si="33"/>
        <v>0</v>
      </c>
      <c r="M61" s="46">
        <f t="shared" si="33"/>
        <v>0</v>
      </c>
      <c r="N61" s="46">
        <f t="shared" si="33"/>
        <v>0</v>
      </c>
      <c r="O61" s="46">
        <f t="shared" si="33"/>
        <v>0</v>
      </c>
      <c r="P61" s="46">
        <f t="shared" si="33"/>
        <v>0</v>
      </c>
      <c r="Q61" s="46">
        <f t="shared" si="33"/>
        <v>0</v>
      </c>
      <c r="R61" s="46">
        <f t="shared" si="33"/>
        <v>0</v>
      </c>
      <c r="S61" s="46">
        <f t="shared" si="33"/>
        <v>0</v>
      </c>
      <c r="T61" s="46">
        <f t="shared" si="33"/>
        <v>0</v>
      </c>
      <c r="U61" s="46">
        <f t="shared" si="33"/>
        <v>0</v>
      </c>
      <c r="V61" s="46">
        <f t="shared" si="33"/>
        <v>38353.550000000003</v>
      </c>
      <c r="W61" s="46">
        <f t="shared" si="33"/>
        <v>0</v>
      </c>
      <c r="X61" s="46">
        <f t="shared" si="33"/>
        <v>0</v>
      </c>
      <c r="Y61" s="46">
        <f t="shared" si="33"/>
        <v>0</v>
      </c>
      <c r="Z61" s="46">
        <f t="shared" si="33"/>
        <v>2000</v>
      </c>
      <c r="AA61" s="46">
        <f t="shared" si="33"/>
        <v>0</v>
      </c>
      <c r="AB61" s="46">
        <f t="shared" si="33"/>
        <v>0</v>
      </c>
      <c r="AC61" s="46">
        <f t="shared" si="33"/>
        <v>0</v>
      </c>
      <c r="AD61" s="46">
        <f t="shared" si="33"/>
        <v>0</v>
      </c>
      <c r="AE61" s="46">
        <f t="shared" si="33"/>
        <v>0</v>
      </c>
      <c r="AF61" s="119" t="s">
        <v>61</v>
      </c>
    </row>
    <row r="62" spans="1:32" x14ac:dyDescent="0.25">
      <c r="A62" s="2" t="s">
        <v>38</v>
      </c>
      <c r="B62" s="3"/>
      <c r="C62" s="3"/>
      <c r="D62" s="3"/>
      <c r="E62" s="3"/>
      <c r="F62" s="3"/>
      <c r="G62" s="3"/>
      <c r="H62" s="11"/>
      <c r="I62" s="13"/>
      <c r="J62" s="13"/>
      <c r="K62" s="13"/>
      <c r="L62" s="13"/>
      <c r="M62" s="13"/>
      <c r="N62" s="13"/>
      <c r="O62" s="13"/>
      <c r="P62" s="13"/>
      <c r="Q62" s="13"/>
      <c r="R62" s="13"/>
      <c r="S62" s="13"/>
      <c r="T62" s="13"/>
      <c r="U62" s="13"/>
      <c r="V62" s="13"/>
      <c r="W62" s="13"/>
      <c r="X62" s="13"/>
      <c r="Y62" s="13"/>
      <c r="Z62" s="13"/>
      <c r="AA62" s="13"/>
      <c r="AB62" s="13"/>
      <c r="AC62" s="13"/>
      <c r="AD62" s="13"/>
      <c r="AE62" s="37"/>
      <c r="AF62" s="120"/>
    </row>
    <row r="63" spans="1:32" x14ac:dyDescent="0.25">
      <c r="A63" s="2" t="s">
        <v>0</v>
      </c>
      <c r="B63" s="3">
        <f t="shared" si="4"/>
        <v>0</v>
      </c>
      <c r="C63" s="3">
        <f>H63+J63</f>
        <v>0</v>
      </c>
      <c r="D63" s="3">
        <f>C63</f>
        <v>0</v>
      </c>
      <c r="E63" s="3">
        <f t="shared" ref="E63:E67" si="34">I63+K63+M63+O63+Q63+S63+U63+W63+Y63+AA63+AC63+AE63</f>
        <v>0</v>
      </c>
      <c r="F63" s="3"/>
      <c r="G63" s="3"/>
      <c r="H63" s="15"/>
      <c r="I63" s="15"/>
      <c r="J63" s="15"/>
      <c r="K63" s="15"/>
      <c r="L63" s="15"/>
      <c r="M63" s="15"/>
      <c r="N63" s="15"/>
      <c r="O63" s="15"/>
      <c r="P63" s="15"/>
      <c r="Q63" s="15"/>
      <c r="R63" s="15"/>
      <c r="S63" s="15"/>
      <c r="T63" s="15"/>
      <c r="U63" s="15"/>
      <c r="V63" s="15"/>
      <c r="W63" s="15"/>
      <c r="X63" s="15"/>
      <c r="Y63" s="15"/>
      <c r="Z63" s="15"/>
      <c r="AA63" s="15"/>
      <c r="AB63" s="15"/>
      <c r="AC63" s="15"/>
      <c r="AD63" s="15"/>
      <c r="AE63" s="37"/>
      <c r="AF63" s="120"/>
    </row>
    <row r="64" spans="1:32" x14ac:dyDescent="0.25">
      <c r="A64" s="4" t="s">
        <v>4</v>
      </c>
      <c r="B64" s="3">
        <f t="shared" si="4"/>
        <v>0</v>
      </c>
      <c r="C64" s="3">
        <f t="shared" ref="C64:C67" si="35">H64+J64</f>
        <v>0</v>
      </c>
      <c r="D64" s="3">
        <f t="shared" ref="D64:D67" si="36">C64</f>
        <v>0</v>
      </c>
      <c r="E64" s="3">
        <f t="shared" si="34"/>
        <v>0</v>
      </c>
      <c r="F64" s="3"/>
      <c r="G64" s="3"/>
      <c r="H64" s="15"/>
      <c r="I64" s="15"/>
      <c r="J64" s="15"/>
      <c r="K64" s="15"/>
      <c r="L64" s="15"/>
      <c r="M64" s="15"/>
      <c r="N64" s="15"/>
      <c r="O64" s="15"/>
      <c r="P64" s="15"/>
      <c r="Q64" s="15"/>
      <c r="R64" s="15"/>
      <c r="S64" s="15"/>
      <c r="T64" s="15"/>
      <c r="U64" s="15"/>
      <c r="V64" s="15"/>
      <c r="W64" s="15"/>
      <c r="X64" s="15"/>
      <c r="Y64" s="15"/>
      <c r="Z64" s="15"/>
      <c r="AA64" s="15"/>
      <c r="AB64" s="15"/>
      <c r="AC64" s="15"/>
      <c r="AD64" s="15"/>
      <c r="AE64" s="37"/>
      <c r="AF64" s="120"/>
    </row>
    <row r="65" spans="1:32" x14ac:dyDescent="0.25">
      <c r="A65" s="4" t="s">
        <v>2</v>
      </c>
      <c r="B65" s="3">
        <f t="shared" si="4"/>
        <v>2000</v>
      </c>
      <c r="C65" s="3">
        <f t="shared" si="35"/>
        <v>0</v>
      </c>
      <c r="D65" s="3">
        <f t="shared" si="36"/>
        <v>0</v>
      </c>
      <c r="E65" s="3">
        <f t="shared" si="34"/>
        <v>0</v>
      </c>
      <c r="F65" s="3"/>
      <c r="G65" s="3"/>
      <c r="H65" s="15"/>
      <c r="I65" s="15"/>
      <c r="J65" s="15"/>
      <c r="K65" s="15"/>
      <c r="L65" s="15"/>
      <c r="M65" s="15"/>
      <c r="N65" s="15"/>
      <c r="O65" s="15"/>
      <c r="P65" s="15"/>
      <c r="Q65" s="15"/>
      <c r="R65" s="15"/>
      <c r="S65" s="15"/>
      <c r="T65" s="15"/>
      <c r="U65" s="15"/>
      <c r="V65" s="15"/>
      <c r="W65" s="15"/>
      <c r="X65" s="15"/>
      <c r="Y65" s="15"/>
      <c r="Z65" s="15">
        <v>2000</v>
      </c>
      <c r="AA65" s="15"/>
      <c r="AB65" s="15"/>
      <c r="AC65" s="15"/>
      <c r="AD65" s="15"/>
      <c r="AE65" s="37"/>
      <c r="AF65" s="120"/>
    </row>
    <row r="66" spans="1:32" s="32" customFormat="1" ht="15.75" x14ac:dyDescent="0.25">
      <c r="A66" s="29" t="s">
        <v>39</v>
      </c>
      <c r="B66" s="30">
        <f t="shared" si="4"/>
        <v>0</v>
      </c>
      <c r="C66" s="3">
        <f t="shared" si="35"/>
        <v>0</v>
      </c>
      <c r="D66" s="3">
        <f t="shared" si="36"/>
        <v>0</v>
      </c>
      <c r="E66" s="30">
        <f t="shared" si="34"/>
        <v>0</v>
      </c>
      <c r="F66" s="30"/>
      <c r="G66" s="30"/>
      <c r="H66" s="31"/>
      <c r="I66" s="31"/>
      <c r="J66" s="31"/>
      <c r="K66" s="31"/>
      <c r="L66" s="31"/>
      <c r="M66" s="31"/>
      <c r="N66" s="31"/>
      <c r="O66" s="31"/>
      <c r="P66" s="31"/>
      <c r="Q66" s="31"/>
      <c r="R66" s="31"/>
      <c r="S66" s="31"/>
      <c r="T66" s="31"/>
      <c r="U66" s="31"/>
      <c r="V66" s="31"/>
      <c r="W66" s="31"/>
      <c r="X66" s="31"/>
      <c r="Y66" s="31"/>
      <c r="Z66" s="31"/>
      <c r="AA66" s="31"/>
      <c r="AB66" s="31"/>
      <c r="AC66" s="31"/>
      <c r="AD66" s="31"/>
      <c r="AE66" s="39"/>
      <c r="AF66" s="120"/>
    </row>
    <row r="67" spans="1:32" ht="80.25" customHeight="1" x14ac:dyDescent="0.25">
      <c r="A67" s="4" t="s">
        <v>3</v>
      </c>
      <c r="B67" s="3">
        <f t="shared" si="4"/>
        <v>54790.78</v>
      </c>
      <c r="C67" s="3">
        <f t="shared" si="35"/>
        <v>16437.23</v>
      </c>
      <c r="D67" s="3">
        <f t="shared" si="36"/>
        <v>16437.23</v>
      </c>
      <c r="E67" s="3">
        <f t="shared" si="34"/>
        <v>16437.23</v>
      </c>
      <c r="F67" s="3"/>
      <c r="G67" s="3"/>
      <c r="H67" s="15"/>
      <c r="I67" s="15"/>
      <c r="J67" s="15">
        <v>16437.23</v>
      </c>
      <c r="K67" s="15">
        <v>16437.23</v>
      </c>
      <c r="L67" s="15"/>
      <c r="M67" s="15"/>
      <c r="N67" s="15"/>
      <c r="O67" s="15"/>
      <c r="P67" s="15"/>
      <c r="Q67" s="15"/>
      <c r="R67" s="15"/>
      <c r="S67" s="15"/>
      <c r="T67" s="15"/>
      <c r="U67" s="15"/>
      <c r="V67" s="15">
        <v>38353.550000000003</v>
      </c>
      <c r="W67" s="15"/>
      <c r="X67" s="15"/>
      <c r="Y67" s="15"/>
      <c r="Z67" s="15"/>
      <c r="AA67" s="15"/>
      <c r="AB67" s="15"/>
      <c r="AC67" s="15"/>
      <c r="AD67" s="15"/>
      <c r="AE67" s="37"/>
      <c r="AF67" s="121"/>
    </row>
    <row r="68" spans="1:32" ht="16.899999999999999" customHeight="1" x14ac:dyDescent="0.25">
      <c r="A68" s="83" t="s">
        <v>47</v>
      </c>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37"/>
      <c r="AF68" s="37"/>
    </row>
    <row r="69" spans="1:32" s="24" customFormat="1" ht="114" customHeight="1" x14ac:dyDescent="0.25">
      <c r="A69" s="64" t="s">
        <v>14</v>
      </c>
      <c r="B69" s="65">
        <f t="shared" ref="B69:AE69" si="37">B72+B73+B71+B75</f>
        <v>33007.22</v>
      </c>
      <c r="C69" s="65">
        <f t="shared" si="37"/>
        <v>7901.5400000000009</v>
      </c>
      <c r="D69" s="65">
        <f t="shared" si="37"/>
        <v>7901.5400000000009</v>
      </c>
      <c r="E69" s="65">
        <f t="shared" si="37"/>
        <v>5987.6900000000005</v>
      </c>
      <c r="F69" s="65">
        <f>E69/B69%</f>
        <v>18.14054621988765</v>
      </c>
      <c r="G69" s="65">
        <f>E69/C69%</f>
        <v>75.778772239335623</v>
      </c>
      <c r="H69" s="66">
        <f t="shared" si="37"/>
        <v>5118.5200000000004</v>
      </c>
      <c r="I69" s="66">
        <f t="shared" si="37"/>
        <v>3076.26</v>
      </c>
      <c r="J69" s="66">
        <f t="shared" si="37"/>
        <v>2783.02</v>
      </c>
      <c r="K69" s="66">
        <f t="shared" si="37"/>
        <v>2911.43</v>
      </c>
      <c r="L69" s="66">
        <f t="shared" si="37"/>
        <v>1519.72</v>
      </c>
      <c r="M69" s="66">
        <f t="shared" si="37"/>
        <v>0</v>
      </c>
      <c r="N69" s="66">
        <f t="shared" si="37"/>
        <v>3220.05</v>
      </c>
      <c r="O69" s="66">
        <f t="shared" si="37"/>
        <v>0</v>
      </c>
      <c r="P69" s="66">
        <f t="shared" si="37"/>
        <v>1869.6</v>
      </c>
      <c r="Q69" s="66">
        <f t="shared" si="37"/>
        <v>0</v>
      </c>
      <c r="R69" s="66">
        <f t="shared" si="37"/>
        <v>2589.0500000000002</v>
      </c>
      <c r="S69" s="66">
        <f t="shared" si="37"/>
        <v>0</v>
      </c>
      <c r="T69" s="66">
        <f t="shared" si="37"/>
        <v>3957.48</v>
      </c>
      <c r="U69" s="66">
        <f t="shared" si="37"/>
        <v>0</v>
      </c>
      <c r="V69" s="66">
        <f t="shared" si="37"/>
        <v>2368.5500000000002</v>
      </c>
      <c r="W69" s="66">
        <f t="shared" si="37"/>
        <v>0</v>
      </c>
      <c r="X69" s="66">
        <f t="shared" si="37"/>
        <v>1558.76</v>
      </c>
      <c r="Y69" s="66">
        <f t="shared" si="37"/>
        <v>0</v>
      </c>
      <c r="Z69" s="66">
        <f t="shared" si="37"/>
        <v>3418.49</v>
      </c>
      <c r="AA69" s="66">
        <f t="shared" si="37"/>
        <v>0</v>
      </c>
      <c r="AB69" s="66">
        <f t="shared" si="37"/>
        <v>1685.11</v>
      </c>
      <c r="AC69" s="66">
        <f t="shared" si="37"/>
        <v>0</v>
      </c>
      <c r="AD69" s="66">
        <f t="shared" si="37"/>
        <v>2918.87</v>
      </c>
      <c r="AE69" s="66">
        <f t="shared" si="37"/>
        <v>0</v>
      </c>
      <c r="AF69" s="111" t="s">
        <v>62</v>
      </c>
    </row>
    <row r="70" spans="1:32" x14ac:dyDescent="0.25">
      <c r="A70" s="2" t="s">
        <v>38</v>
      </c>
      <c r="B70" s="3"/>
      <c r="C70" s="3"/>
      <c r="D70" s="3"/>
      <c r="E70" s="3"/>
      <c r="F70" s="3"/>
      <c r="G70" s="3"/>
      <c r="H70" s="11"/>
      <c r="I70" s="13"/>
      <c r="J70" s="13"/>
      <c r="K70" s="13"/>
      <c r="L70" s="13"/>
      <c r="M70" s="13"/>
      <c r="N70" s="13"/>
      <c r="O70" s="13"/>
      <c r="P70" s="13"/>
      <c r="Q70" s="13"/>
      <c r="R70" s="13"/>
      <c r="S70" s="13"/>
      <c r="T70" s="13"/>
      <c r="U70" s="13"/>
      <c r="V70" s="13"/>
      <c r="W70" s="13"/>
      <c r="X70" s="13"/>
      <c r="Y70" s="13"/>
      <c r="Z70" s="13"/>
      <c r="AA70" s="13"/>
      <c r="AB70" s="13"/>
      <c r="AC70" s="13"/>
      <c r="AD70" s="13"/>
      <c r="AE70" s="37"/>
      <c r="AF70" s="112"/>
    </row>
    <row r="71" spans="1:32" x14ac:dyDescent="0.25">
      <c r="A71" s="2" t="s">
        <v>0</v>
      </c>
      <c r="B71" s="3">
        <f t="shared" si="4"/>
        <v>0</v>
      </c>
      <c r="C71" s="3">
        <f>H71+J71</f>
        <v>0</v>
      </c>
      <c r="D71" s="3">
        <f>C71</f>
        <v>0</v>
      </c>
      <c r="E71" s="3">
        <f t="shared" ref="E71:E75" si="38">I71+K71+M71+O71+Q71+S71+U71+W71+Y71+AA71+AC71+AE71</f>
        <v>0</v>
      </c>
      <c r="F71" s="3"/>
      <c r="G71" s="3"/>
      <c r="H71" s="11"/>
      <c r="I71" s="13"/>
      <c r="J71" s="13"/>
      <c r="K71" s="13"/>
      <c r="L71" s="13"/>
      <c r="M71" s="13"/>
      <c r="N71" s="13"/>
      <c r="O71" s="13"/>
      <c r="P71" s="13"/>
      <c r="Q71" s="13"/>
      <c r="R71" s="13"/>
      <c r="S71" s="13"/>
      <c r="T71" s="13"/>
      <c r="U71" s="13"/>
      <c r="V71" s="13"/>
      <c r="W71" s="13"/>
      <c r="X71" s="13"/>
      <c r="Y71" s="13"/>
      <c r="Z71" s="13"/>
      <c r="AA71" s="13"/>
      <c r="AB71" s="13"/>
      <c r="AC71" s="13"/>
      <c r="AD71" s="13"/>
      <c r="AE71" s="37"/>
      <c r="AF71" s="112"/>
    </row>
    <row r="72" spans="1:32" x14ac:dyDescent="0.25">
      <c r="A72" s="4" t="s">
        <v>4</v>
      </c>
      <c r="B72" s="3">
        <f t="shared" si="4"/>
        <v>0</v>
      </c>
      <c r="C72" s="3">
        <f t="shared" ref="C72:C75" si="39">H72+J72</f>
        <v>0</v>
      </c>
      <c r="D72" s="3">
        <f t="shared" ref="D72:D75" si="40">C72</f>
        <v>0</v>
      </c>
      <c r="E72" s="3">
        <f t="shared" si="38"/>
        <v>0</v>
      </c>
      <c r="F72" s="3"/>
      <c r="G72" s="3"/>
      <c r="H72" s="11"/>
      <c r="I72" s="13"/>
      <c r="J72" s="13"/>
      <c r="K72" s="13"/>
      <c r="L72" s="13"/>
      <c r="M72" s="13"/>
      <c r="N72" s="13"/>
      <c r="O72" s="13"/>
      <c r="P72" s="13"/>
      <c r="Q72" s="13"/>
      <c r="R72" s="13"/>
      <c r="S72" s="13"/>
      <c r="T72" s="13"/>
      <c r="U72" s="13"/>
      <c r="V72" s="13"/>
      <c r="W72" s="13"/>
      <c r="X72" s="13"/>
      <c r="Y72" s="13"/>
      <c r="Z72" s="13"/>
      <c r="AA72" s="13"/>
      <c r="AB72" s="13"/>
      <c r="AC72" s="13"/>
      <c r="AD72" s="13"/>
      <c r="AE72" s="37"/>
      <c r="AF72" s="112"/>
    </row>
    <row r="73" spans="1:32" ht="20.25" customHeight="1" x14ac:dyDescent="0.25">
      <c r="A73" s="4" t="s">
        <v>2</v>
      </c>
      <c r="B73" s="3">
        <f t="shared" si="4"/>
        <v>33007.22</v>
      </c>
      <c r="C73" s="3">
        <f t="shared" si="39"/>
        <v>7901.5400000000009</v>
      </c>
      <c r="D73" s="3">
        <f t="shared" si="40"/>
        <v>7901.5400000000009</v>
      </c>
      <c r="E73" s="3">
        <f t="shared" si="38"/>
        <v>5987.6900000000005</v>
      </c>
      <c r="F73" s="3">
        <f>E73/B73%</f>
        <v>18.14054621988765</v>
      </c>
      <c r="G73" s="3">
        <f>E73/C73%</f>
        <v>75.778772239335623</v>
      </c>
      <c r="H73" s="11">
        <v>5118.5200000000004</v>
      </c>
      <c r="I73" s="14">
        <v>3076.26</v>
      </c>
      <c r="J73" s="13">
        <v>2783.02</v>
      </c>
      <c r="K73" s="13">
        <v>2911.43</v>
      </c>
      <c r="L73" s="13">
        <v>1519.72</v>
      </c>
      <c r="M73" s="13"/>
      <c r="N73" s="13">
        <v>3220.05</v>
      </c>
      <c r="O73" s="13"/>
      <c r="P73" s="13">
        <v>1869.6</v>
      </c>
      <c r="Q73" s="13"/>
      <c r="R73" s="13">
        <v>2589.0500000000002</v>
      </c>
      <c r="S73" s="13"/>
      <c r="T73" s="13">
        <v>3957.48</v>
      </c>
      <c r="U73" s="13"/>
      <c r="V73" s="13">
        <v>2368.5500000000002</v>
      </c>
      <c r="W73" s="13"/>
      <c r="X73" s="13">
        <v>1558.76</v>
      </c>
      <c r="Y73" s="13"/>
      <c r="Z73" s="13">
        <v>3418.49</v>
      </c>
      <c r="AA73" s="13"/>
      <c r="AB73" s="13">
        <v>1685.11</v>
      </c>
      <c r="AC73" s="13"/>
      <c r="AD73" s="13">
        <v>2918.87</v>
      </c>
      <c r="AE73" s="37"/>
      <c r="AF73" s="112"/>
    </row>
    <row r="74" spans="1:32" s="32" customFormat="1" ht="13.9" customHeight="1" x14ac:dyDescent="0.25">
      <c r="A74" s="29" t="s">
        <v>39</v>
      </c>
      <c r="B74" s="30">
        <f t="shared" si="4"/>
        <v>0</v>
      </c>
      <c r="C74" s="3">
        <f t="shared" si="39"/>
        <v>0</v>
      </c>
      <c r="D74" s="3">
        <f t="shared" si="40"/>
        <v>0</v>
      </c>
      <c r="E74" s="30">
        <f t="shared" si="38"/>
        <v>0</v>
      </c>
      <c r="F74" s="30"/>
      <c r="G74" s="30"/>
      <c r="H74" s="31"/>
      <c r="I74" s="31"/>
      <c r="J74" s="31"/>
      <c r="K74" s="31"/>
      <c r="L74" s="31"/>
      <c r="M74" s="31"/>
      <c r="N74" s="31"/>
      <c r="O74" s="31"/>
      <c r="P74" s="31"/>
      <c r="Q74" s="31"/>
      <c r="R74" s="31"/>
      <c r="S74" s="31"/>
      <c r="T74" s="31"/>
      <c r="U74" s="31"/>
      <c r="V74" s="31"/>
      <c r="W74" s="31"/>
      <c r="X74" s="31"/>
      <c r="Y74" s="31"/>
      <c r="Z74" s="31"/>
      <c r="AA74" s="31"/>
      <c r="AB74" s="31"/>
      <c r="AC74" s="31"/>
      <c r="AD74" s="31"/>
      <c r="AE74" s="39"/>
      <c r="AF74" s="112"/>
    </row>
    <row r="75" spans="1:32" x14ac:dyDescent="0.25">
      <c r="A75" s="4" t="s">
        <v>3</v>
      </c>
      <c r="B75" s="3">
        <f t="shared" si="4"/>
        <v>0</v>
      </c>
      <c r="C75" s="3">
        <f t="shared" si="39"/>
        <v>0</v>
      </c>
      <c r="D75" s="3">
        <f t="shared" si="40"/>
        <v>0</v>
      </c>
      <c r="E75" s="3">
        <f t="shared" si="38"/>
        <v>0</v>
      </c>
      <c r="F75" s="3"/>
      <c r="G75" s="3"/>
      <c r="H75" s="11"/>
      <c r="I75" s="14"/>
      <c r="J75" s="13"/>
      <c r="K75" s="13"/>
      <c r="L75" s="13"/>
      <c r="M75" s="13"/>
      <c r="N75" s="13"/>
      <c r="O75" s="13"/>
      <c r="P75" s="13"/>
      <c r="Q75" s="13"/>
      <c r="R75" s="13"/>
      <c r="S75" s="13"/>
      <c r="T75" s="13"/>
      <c r="U75" s="13"/>
      <c r="V75" s="13"/>
      <c r="W75" s="13"/>
      <c r="X75" s="13"/>
      <c r="Y75" s="13"/>
      <c r="Z75" s="13"/>
      <c r="AA75" s="13"/>
      <c r="AB75" s="13"/>
      <c r="AC75" s="13"/>
      <c r="AD75" s="13"/>
      <c r="AE75" s="37"/>
      <c r="AF75" s="113"/>
    </row>
    <row r="76" spans="1:32" s="24" customFormat="1" ht="135.75" customHeight="1" x14ac:dyDescent="0.25">
      <c r="A76" s="62" t="s">
        <v>15</v>
      </c>
      <c r="B76" s="63">
        <f t="shared" ref="B76:AE76" si="41">B79+B80+B78+B82</f>
        <v>11465.1</v>
      </c>
      <c r="C76" s="63">
        <f t="shared" si="41"/>
        <v>3434.81</v>
      </c>
      <c r="D76" s="63">
        <f t="shared" si="41"/>
        <v>3434.81</v>
      </c>
      <c r="E76" s="63">
        <f t="shared" si="41"/>
        <v>3434.81</v>
      </c>
      <c r="F76" s="63">
        <f>E76/B76%</f>
        <v>29.958831584547884</v>
      </c>
      <c r="G76" s="63">
        <f>E76/C76%</f>
        <v>99.999999999999986</v>
      </c>
      <c r="H76" s="47">
        <f t="shared" si="41"/>
        <v>0</v>
      </c>
      <c r="I76" s="47">
        <f t="shared" si="41"/>
        <v>0</v>
      </c>
      <c r="J76" s="47">
        <f t="shared" si="41"/>
        <v>3434.81</v>
      </c>
      <c r="K76" s="47">
        <f t="shared" si="41"/>
        <v>3434.81</v>
      </c>
      <c r="L76" s="47">
        <f t="shared" si="41"/>
        <v>0.09</v>
      </c>
      <c r="M76" s="47">
        <f t="shared" si="41"/>
        <v>0</v>
      </c>
      <c r="N76" s="47">
        <f t="shared" si="41"/>
        <v>129.1</v>
      </c>
      <c r="O76" s="47">
        <f t="shared" si="41"/>
        <v>0</v>
      </c>
      <c r="P76" s="47">
        <f t="shared" si="41"/>
        <v>445.8</v>
      </c>
      <c r="Q76" s="47">
        <f t="shared" si="41"/>
        <v>0</v>
      </c>
      <c r="R76" s="47">
        <f t="shared" si="41"/>
        <v>0</v>
      </c>
      <c r="S76" s="47">
        <f t="shared" si="41"/>
        <v>0</v>
      </c>
      <c r="T76" s="47">
        <f t="shared" si="41"/>
        <v>33</v>
      </c>
      <c r="U76" s="47">
        <f t="shared" si="41"/>
        <v>0</v>
      </c>
      <c r="V76" s="47">
        <f t="shared" si="41"/>
        <v>33</v>
      </c>
      <c r="W76" s="47">
        <f t="shared" si="41"/>
        <v>0</v>
      </c>
      <c r="X76" s="47">
        <f t="shared" si="41"/>
        <v>6038.3</v>
      </c>
      <c r="Y76" s="47">
        <f t="shared" si="41"/>
        <v>0</v>
      </c>
      <c r="Z76" s="47">
        <f t="shared" si="41"/>
        <v>1351</v>
      </c>
      <c r="AA76" s="47">
        <f t="shared" si="41"/>
        <v>0</v>
      </c>
      <c r="AB76" s="47">
        <f t="shared" si="41"/>
        <v>0</v>
      </c>
      <c r="AC76" s="47">
        <f t="shared" si="41"/>
        <v>0</v>
      </c>
      <c r="AD76" s="47">
        <f t="shared" si="41"/>
        <v>0</v>
      </c>
      <c r="AE76" s="47">
        <f t="shared" si="41"/>
        <v>0</v>
      </c>
      <c r="AF76" s="102" t="s">
        <v>63</v>
      </c>
    </row>
    <row r="77" spans="1:32" x14ac:dyDescent="0.25">
      <c r="A77" s="2" t="s">
        <v>38</v>
      </c>
      <c r="B77" s="3"/>
      <c r="C77" s="3"/>
      <c r="D77" s="3"/>
      <c r="E77" s="3"/>
      <c r="F77" s="3"/>
      <c r="G77" s="3"/>
      <c r="H77" s="11"/>
      <c r="I77" s="13"/>
      <c r="J77" s="13"/>
      <c r="K77" s="13"/>
      <c r="L77" s="13"/>
      <c r="M77" s="13"/>
      <c r="N77" s="13"/>
      <c r="O77" s="13"/>
      <c r="P77" s="13"/>
      <c r="Q77" s="13"/>
      <c r="R77" s="13"/>
      <c r="S77" s="13"/>
      <c r="T77" s="13"/>
      <c r="U77" s="13"/>
      <c r="V77" s="13"/>
      <c r="W77" s="13"/>
      <c r="X77" s="13"/>
      <c r="Y77" s="13"/>
      <c r="Z77" s="13"/>
      <c r="AA77" s="13"/>
      <c r="AB77" s="13"/>
      <c r="AC77" s="13"/>
      <c r="AD77" s="13"/>
      <c r="AE77" s="37"/>
      <c r="AF77" s="103"/>
    </row>
    <row r="78" spans="1:32" x14ac:dyDescent="0.25">
      <c r="A78" s="2" t="s">
        <v>0</v>
      </c>
      <c r="B78" s="3">
        <f t="shared" si="4"/>
        <v>0</v>
      </c>
      <c r="C78" s="3">
        <f>H78+J78</f>
        <v>0</v>
      </c>
      <c r="D78" s="3">
        <f>C78</f>
        <v>0</v>
      </c>
      <c r="E78" s="3">
        <f t="shared" ref="E78:E82" si="42">I78+K78+M78+O78+Q78+S78+U78+W78+Y78+AA78+AC78+AE78</f>
        <v>0</v>
      </c>
      <c r="F78" s="3"/>
      <c r="G78" s="3"/>
      <c r="H78" s="11"/>
      <c r="I78" s="11"/>
      <c r="J78" s="11"/>
      <c r="K78" s="11"/>
      <c r="L78" s="11"/>
      <c r="M78" s="11"/>
      <c r="N78" s="11"/>
      <c r="O78" s="11"/>
      <c r="P78" s="11"/>
      <c r="Q78" s="11"/>
      <c r="R78" s="11"/>
      <c r="S78" s="11"/>
      <c r="T78" s="11"/>
      <c r="U78" s="11"/>
      <c r="V78" s="11"/>
      <c r="W78" s="11"/>
      <c r="X78" s="11"/>
      <c r="Y78" s="11"/>
      <c r="Z78" s="11"/>
      <c r="AA78" s="11"/>
      <c r="AB78" s="11"/>
      <c r="AC78" s="11"/>
      <c r="AD78" s="11"/>
      <c r="AE78" s="37"/>
      <c r="AF78" s="103"/>
    </row>
    <row r="79" spans="1:32" x14ac:dyDescent="0.25">
      <c r="A79" s="4" t="s">
        <v>4</v>
      </c>
      <c r="B79" s="3">
        <f t="shared" si="4"/>
        <v>0</v>
      </c>
      <c r="C79" s="3">
        <f t="shared" ref="C79:C82" si="43">H79+J79</f>
        <v>0</v>
      </c>
      <c r="D79" s="3">
        <f t="shared" ref="D79:D82" si="44">C79</f>
        <v>0</v>
      </c>
      <c r="E79" s="3">
        <f t="shared" si="42"/>
        <v>0</v>
      </c>
      <c r="F79" s="3"/>
      <c r="G79" s="3"/>
      <c r="H79" s="11"/>
      <c r="I79" s="11"/>
      <c r="J79" s="11"/>
      <c r="K79" s="11"/>
      <c r="L79" s="11"/>
      <c r="M79" s="11"/>
      <c r="N79" s="11"/>
      <c r="O79" s="11"/>
      <c r="P79" s="11"/>
      <c r="Q79" s="11"/>
      <c r="R79" s="11"/>
      <c r="S79" s="11"/>
      <c r="T79" s="11"/>
      <c r="U79" s="11"/>
      <c r="V79" s="11"/>
      <c r="W79" s="11"/>
      <c r="X79" s="11"/>
      <c r="Y79" s="11"/>
      <c r="Z79" s="11"/>
      <c r="AA79" s="11"/>
      <c r="AB79" s="11"/>
      <c r="AC79" s="11"/>
      <c r="AD79" s="11"/>
      <c r="AE79" s="37"/>
      <c r="AF79" s="103"/>
    </row>
    <row r="80" spans="1:32" x14ac:dyDescent="0.25">
      <c r="A80" s="4" t="s">
        <v>2</v>
      </c>
      <c r="B80" s="3">
        <f t="shared" si="4"/>
        <v>11465.1</v>
      </c>
      <c r="C80" s="3">
        <f t="shared" si="43"/>
        <v>3434.81</v>
      </c>
      <c r="D80" s="3">
        <f t="shared" si="44"/>
        <v>3434.81</v>
      </c>
      <c r="E80" s="3">
        <f t="shared" si="42"/>
        <v>3434.81</v>
      </c>
      <c r="F80" s="3">
        <f t="shared" ref="F80" si="45">E80/B80%</f>
        <v>29.958831584547884</v>
      </c>
      <c r="G80" s="3">
        <f t="shared" ref="G80" si="46">E80/C80%</f>
        <v>99.999999999999986</v>
      </c>
      <c r="H80" s="11"/>
      <c r="I80" s="11"/>
      <c r="J80" s="11">
        <v>3434.81</v>
      </c>
      <c r="K80" s="11">
        <v>3434.81</v>
      </c>
      <c r="L80" s="11">
        <v>0.09</v>
      </c>
      <c r="M80" s="11"/>
      <c r="N80" s="11">
        <v>129.1</v>
      </c>
      <c r="O80" s="11"/>
      <c r="P80" s="11">
        <v>445.8</v>
      </c>
      <c r="Q80" s="11"/>
      <c r="R80" s="11"/>
      <c r="S80" s="11"/>
      <c r="T80" s="11">
        <v>33</v>
      </c>
      <c r="U80" s="11"/>
      <c r="V80" s="11">
        <v>33</v>
      </c>
      <c r="W80" s="11"/>
      <c r="X80" s="11">
        <v>6038.3</v>
      </c>
      <c r="Y80" s="11"/>
      <c r="Z80" s="11">
        <v>1351</v>
      </c>
      <c r="AA80" s="11"/>
      <c r="AB80" s="11"/>
      <c r="AC80" s="11"/>
      <c r="AD80" s="11"/>
      <c r="AE80" s="37"/>
      <c r="AF80" s="103"/>
    </row>
    <row r="81" spans="1:32" s="32" customFormat="1" ht="15.75" x14ac:dyDescent="0.25">
      <c r="A81" s="29" t="s">
        <v>39</v>
      </c>
      <c r="B81" s="30">
        <f t="shared" si="4"/>
        <v>0</v>
      </c>
      <c r="C81" s="3">
        <f t="shared" si="43"/>
        <v>0</v>
      </c>
      <c r="D81" s="3">
        <f t="shared" si="44"/>
        <v>0</v>
      </c>
      <c r="E81" s="30">
        <f t="shared" si="42"/>
        <v>0</v>
      </c>
      <c r="F81" s="30"/>
      <c r="G81" s="30"/>
      <c r="H81" s="31"/>
      <c r="I81" s="31"/>
      <c r="J81" s="31"/>
      <c r="K81" s="31"/>
      <c r="L81" s="31"/>
      <c r="M81" s="31"/>
      <c r="N81" s="31"/>
      <c r="O81" s="31"/>
      <c r="P81" s="31"/>
      <c r="Q81" s="31"/>
      <c r="R81" s="31"/>
      <c r="S81" s="31"/>
      <c r="T81" s="31"/>
      <c r="U81" s="31"/>
      <c r="V81" s="31"/>
      <c r="W81" s="31"/>
      <c r="X81" s="31"/>
      <c r="Y81" s="31"/>
      <c r="Z81" s="31"/>
      <c r="AA81" s="31"/>
      <c r="AB81" s="31"/>
      <c r="AC81" s="31"/>
      <c r="AD81" s="31"/>
      <c r="AE81" s="39"/>
      <c r="AF81" s="103"/>
    </row>
    <row r="82" spans="1:32" x14ac:dyDescent="0.25">
      <c r="A82" s="4" t="s">
        <v>3</v>
      </c>
      <c r="B82" s="3">
        <f t="shared" si="4"/>
        <v>0</v>
      </c>
      <c r="C82" s="3">
        <f t="shared" si="43"/>
        <v>0</v>
      </c>
      <c r="D82" s="3">
        <f t="shared" si="44"/>
        <v>0</v>
      </c>
      <c r="E82" s="3">
        <f t="shared" si="42"/>
        <v>0</v>
      </c>
      <c r="F82" s="3"/>
      <c r="G82" s="3"/>
      <c r="H82" s="11"/>
      <c r="I82" s="11"/>
      <c r="J82" s="11"/>
      <c r="K82" s="11"/>
      <c r="L82" s="11"/>
      <c r="M82" s="11"/>
      <c r="N82" s="11"/>
      <c r="O82" s="11"/>
      <c r="P82" s="11"/>
      <c r="Q82" s="11"/>
      <c r="R82" s="11"/>
      <c r="S82" s="11"/>
      <c r="T82" s="11"/>
      <c r="U82" s="11"/>
      <c r="V82" s="11"/>
      <c r="W82" s="11"/>
      <c r="X82" s="11"/>
      <c r="Y82" s="11"/>
      <c r="Z82" s="11"/>
      <c r="AA82" s="11"/>
      <c r="AB82" s="11"/>
      <c r="AC82" s="11"/>
      <c r="AD82" s="11"/>
      <c r="AE82" s="37"/>
      <c r="AF82" s="104"/>
    </row>
    <row r="83" spans="1:32" ht="21.6" customHeight="1" x14ac:dyDescent="0.25">
      <c r="A83" s="83" t="s">
        <v>48</v>
      </c>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37"/>
      <c r="AF83" s="37"/>
    </row>
    <row r="84" spans="1:32" s="24" customFormat="1" ht="63" x14ac:dyDescent="0.25">
      <c r="A84" s="69" t="s">
        <v>16</v>
      </c>
      <c r="B84" s="70">
        <f t="shared" ref="B84:AE84" si="47">B86+B87+B88+B90</f>
        <v>2858.7</v>
      </c>
      <c r="C84" s="70">
        <f t="shared" si="47"/>
        <v>0</v>
      </c>
      <c r="D84" s="70">
        <f t="shared" si="47"/>
        <v>0</v>
      </c>
      <c r="E84" s="70">
        <f t="shared" si="47"/>
        <v>0</v>
      </c>
      <c r="F84" s="70">
        <f>E84/B84%</f>
        <v>0</v>
      </c>
      <c r="G84" s="70" t="e">
        <f>E84/C84%</f>
        <v>#DIV/0!</v>
      </c>
      <c r="H84" s="71">
        <f t="shared" si="47"/>
        <v>0</v>
      </c>
      <c r="I84" s="71">
        <f t="shared" si="47"/>
        <v>0</v>
      </c>
      <c r="J84" s="71">
        <f t="shared" si="47"/>
        <v>0</v>
      </c>
      <c r="K84" s="71">
        <f t="shared" si="47"/>
        <v>0</v>
      </c>
      <c r="L84" s="71">
        <f t="shared" si="47"/>
        <v>0</v>
      </c>
      <c r="M84" s="71">
        <f t="shared" si="47"/>
        <v>0</v>
      </c>
      <c r="N84" s="71">
        <f t="shared" si="47"/>
        <v>0</v>
      </c>
      <c r="O84" s="71">
        <f t="shared" si="47"/>
        <v>0</v>
      </c>
      <c r="P84" s="71">
        <f t="shared" si="47"/>
        <v>0</v>
      </c>
      <c r="Q84" s="71">
        <f t="shared" si="47"/>
        <v>0</v>
      </c>
      <c r="R84" s="71">
        <f t="shared" si="47"/>
        <v>0</v>
      </c>
      <c r="S84" s="71">
        <f t="shared" si="47"/>
        <v>0</v>
      </c>
      <c r="T84" s="71">
        <f t="shared" si="47"/>
        <v>0</v>
      </c>
      <c r="U84" s="71">
        <f t="shared" si="47"/>
        <v>0</v>
      </c>
      <c r="V84" s="71">
        <f t="shared" si="47"/>
        <v>0</v>
      </c>
      <c r="W84" s="71">
        <f t="shared" si="47"/>
        <v>0</v>
      </c>
      <c r="X84" s="71">
        <f t="shared" si="47"/>
        <v>0</v>
      </c>
      <c r="Y84" s="71">
        <f t="shared" si="47"/>
        <v>0</v>
      </c>
      <c r="Z84" s="71">
        <f t="shared" si="47"/>
        <v>2858.7</v>
      </c>
      <c r="AA84" s="71">
        <f t="shared" si="47"/>
        <v>0</v>
      </c>
      <c r="AB84" s="71">
        <f t="shared" si="47"/>
        <v>0</v>
      </c>
      <c r="AC84" s="71">
        <f t="shared" si="47"/>
        <v>0</v>
      </c>
      <c r="AD84" s="71">
        <f t="shared" si="47"/>
        <v>0</v>
      </c>
      <c r="AE84" s="71">
        <f t="shared" si="47"/>
        <v>0</v>
      </c>
      <c r="AF84" s="105"/>
    </row>
    <row r="85" spans="1:32" x14ac:dyDescent="0.25">
      <c r="A85" s="2" t="s">
        <v>38</v>
      </c>
      <c r="B85" s="3"/>
      <c r="C85" s="3"/>
      <c r="D85" s="3"/>
      <c r="E85" s="3"/>
      <c r="F85" s="3"/>
      <c r="G85" s="3"/>
      <c r="H85" s="11"/>
      <c r="I85" s="13"/>
      <c r="J85" s="13"/>
      <c r="K85" s="13"/>
      <c r="L85" s="13"/>
      <c r="M85" s="13"/>
      <c r="N85" s="13"/>
      <c r="O85" s="13"/>
      <c r="P85" s="13"/>
      <c r="Q85" s="13"/>
      <c r="R85" s="13"/>
      <c r="S85" s="13"/>
      <c r="T85" s="13"/>
      <c r="U85" s="13"/>
      <c r="V85" s="13"/>
      <c r="W85" s="13"/>
      <c r="X85" s="13"/>
      <c r="Y85" s="13"/>
      <c r="Z85" s="13"/>
      <c r="AA85" s="13"/>
      <c r="AB85" s="13"/>
      <c r="AC85" s="13"/>
      <c r="AD85" s="13"/>
      <c r="AE85" s="13"/>
      <c r="AF85" s="106"/>
    </row>
    <row r="86" spans="1:32" x14ac:dyDescent="0.25">
      <c r="A86" s="2" t="s">
        <v>0</v>
      </c>
      <c r="B86" s="3">
        <f t="shared" si="4"/>
        <v>0</v>
      </c>
      <c r="C86" s="11">
        <f>C93+C100</f>
        <v>0</v>
      </c>
      <c r="D86" s="11">
        <f t="shared" ref="D86:E86" si="48">D93+D100</f>
        <v>0</v>
      </c>
      <c r="E86" s="11">
        <f t="shared" si="48"/>
        <v>0</v>
      </c>
      <c r="F86" s="3"/>
      <c r="G86" s="3"/>
      <c r="H86" s="11">
        <f>H93+H100</f>
        <v>0</v>
      </c>
      <c r="I86" s="11">
        <f t="shared" ref="I86:AE90" si="49">I93+I100</f>
        <v>0</v>
      </c>
      <c r="J86" s="11">
        <f t="shared" si="49"/>
        <v>0</v>
      </c>
      <c r="K86" s="11">
        <f t="shared" si="49"/>
        <v>0</v>
      </c>
      <c r="L86" s="11">
        <f t="shared" si="49"/>
        <v>0</v>
      </c>
      <c r="M86" s="11">
        <f t="shared" si="49"/>
        <v>0</v>
      </c>
      <c r="N86" s="11">
        <f t="shared" si="49"/>
        <v>0</v>
      </c>
      <c r="O86" s="11">
        <f t="shared" si="49"/>
        <v>0</v>
      </c>
      <c r="P86" s="11">
        <f t="shared" si="49"/>
        <v>0</v>
      </c>
      <c r="Q86" s="11">
        <f t="shared" si="49"/>
        <v>0</v>
      </c>
      <c r="R86" s="11">
        <f t="shared" si="49"/>
        <v>0</v>
      </c>
      <c r="S86" s="11">
        <f t="shared" si="49"/>
        <v>0</v>
      </c>
      <c r="T86" s="11">
        <f t="shared" si="49"/>
        <v>0</v>
      </c>
      <c r="U86" s="11">
        <f t="shared" si="49"/>
        <v>0</v>
      </c>
      <c r="V86" s="11">
        <f t="shared" si="49"/>
        <v>0</v>
      </c>
      <c r="W86" s="11">
        <f t="shared" si="49"/>
        <v>0</v>
      </c>
      <c r="X86" s="11">
        <f t="shared" si="49"/>
        <v>0</v>
      </c>
      <c r="Y86" s="11">
        <f t="shared" si="49"/>
        <v>0</v>
      </c>
      <c r="Z86" s="11">
        <f t="shared" si="49"/>
        <v>0</v>
      </c>
      <c r="AA86" s="11">
        <f t="shared" si="49"/>
        <v>0</v>
      </c>
      <c r="AB86" s="11">
        <f t="shared" si="49"/>
        <v>0</v>
      </c>
      <c r="AC86" s="11">
        <f t="shared" si="49"/>
        <v>0</v>
      </c>
      <c r="AD86" s="11">
        <f t="shared" si="49"/>
        <v>0</v>
      </c>
      <c r="AE86" s="11">
        <f t="shared" si="49"/>
        <v>0</v>
      </c>
      <c r="AF86" s="106"/>
    </row>
    <row r="87" spans="1:32" x14ac:dyDescent="0.25">
      <c r="A87" s="4" t="s">
        <v>4</v>
      </c>
      <c r="B87" s="3">
        <f t="shared" si="4"/>
        <v>0</v>
      </c>
      <c r="C87" s="11">
        <f t="shared" ref="C87:E90" si="50">C94+C101</f>
        <v>0</v>
      </c>
      <c r="D87" s="11">
        <f t="shared" si="50"/>
        <v>0</v>
      </c>
      <c r="E87" s="11">
        <f t="shared" si="50"/>
        <v>0</v>
      </c>
      <c r="F87" s="3"/>
      <c r="G87" s="3"/>
      <c r="H87" s="11">
        <f t="shared" ref="H87:W90" si="51">H94+H101</f>
        <v>0</v>
      </c>
      <c r="I87" s="11">
        <f t="shared" si="51"/>
        <v>0</v>
      </c>
      <c r="J87" s="11">
        <f t="shared" si="51"/>
        <v>0</v>
      </c>
      <c r="K87" s="11">
        <f t="shared" si="51"/>
        <v>0</v>
      </c>
      <c r="L87" s="11">
        <f t="shared" si="51"/>
        <v>0</v>
      </c>
      <c r="M87" s="11">
        <f t="shared" si="51"/>
        <v>0</v>
      </c>
      <c r="N87" s="11">
        <f t="shared" si="51"/>
        <v>0</v>
      </c>
      <c r="O87" s="11">
        <f t="shared" si="51"/>
        <v>0</v>
      </c>
      <c r="P87" s="11">
        <f t="shared" si="51"/>
        <v>0</v>
      </c>
      <c r="Q87" s="11">
        <f t="shared" si="51"/>
        <v>0</v>
      </c>
      <c r="R87" s="11">
        <f t="shared" si="51"/>
        <v>0</v>
      </c>
      <c r="S87" s="11">
        <f t="shared" si="51"/>
        <v>0</v>
      </c>
      <c r="T87" s="11">
        <f t="shared" si="51"/>
        <v>0</v>
      </c>
      <c r="U87" s="11">
        <f t="shared" si="51"/>
        <v>0</v>
      </c>
      <c r="V87" s="11">
        <f t="shared" si="51"/>
        <v>0</v>
      </c>
      <c r="W87" s="11">
        <f t="shared" si="51"/>
        <v>0</v>
      </c>
      <c r="X87" s="11">
        <f t="shared" si="49"/>
        <v>0</v>
      </c>
      <c r="Y87" s="11">
        <f t="shared" si="49"/>
        <v>0</v>
      </c>
      <c r="Z87" s="11">
        <f t="shared" si="49"/>
        <v>0</v>
      </c>
      <c r="AA87" s="11">
        <f t="shared" si="49"/>
        <v>0</v>
      </c>
      <c r="AB87" s="11">
        <f t="shared" si="49"/>
        <v>0</v>
      </c>
      <c r="AC87" s="11">
        <f t="shared" si="49"/>
        <v>0</v>
      </c>
      <c r="AD87" s="11">
        <f t="shared" si="49"/>
        <v>0</v>
      </c>
      <c r="AE87" s="11">
        <f t="shared" si="49"/>
        <v>0</v>
      </c>
      <c r="AF87" s="106"/>
    </row>
    <row r="88" spans="1:32" x14ac:dyDescent="0.25">
      <c r="A88" s="4" t="s">
        <v>2</v>
      </c>
      <c r="B88" s="3">
        <f t="shared" ref="B88:B111" si="52">H88+J88+L88+N88+P88+R88+T88+V88+X88+Z88+AB88+AD88</f>
        <v>2858.7</v>
      </c>
      <c r="C88" s="11">
        <f t="shared" si="50"/>
        <v>0</v>
      </c>
      <c r="D88" s="11">
        <f t="shared" si="50"/>
        <v>0</v>
      </c>
      <c r="E88" s="11">
        <f t="shared" si="50"/>
        <v>0</v>
      </c>
      <c r="F88" s="3">
        <f>E88/B88%</f>
        <v>0</v>
      </c>
      <c r="G88" s="3" t="e">
        <f>E88/C88%</f>
        <v>#DIV/0!</v>
      </c>
      <c r="H88" s="11">
        <f t="shared" si="51"/>
        <v>0</v>
      </c>
      <c r="I88" s="11">
        <f t="shared" si="49"/>
        <v>0</v>
      </c>
      <c r="J88" s="11">
        <f t="shared" si="49"/>
        <v>0</v>
      </c>
      <c r="K88" s="11">
        <f t="shared" si="49"/>
        <v>0</v>
      </c>
      <c r="L88" s="11">
        <f t="shared" si="49"/>
        <v>0</v>
      </c>
      <c r="M88" s="11">
        <f t="shared" si="49"/>
        <v>0</v>
      </c>
      <c r="N88" s="11">
        <f t="shared" si="49"/>
        <v>0</v>
      </c>
      <c r="O88" s="11">
        <f t="shared" si="49"/>
        <v>0</v>
      </c>
      <c r="P88" s="11">
        <f t="shared" si="49"/>
        <v>0</v>
      </c>
      <c r="Q88" s="11">
        <f t="shared" si="49"/>
        <v>0</v>
      </c>
      <c r="R88" s="11">
        <f t="shared" si="49"/>
        <v>0</v>
      </c>
      <c r="S88" s="11">
        <f t="shared" si="49"/>
        <v>0</v>
      </c>
      <c r="T88" s="11">
        <f t="shared" si="49"/>
        <v>0</v>
      </c>
      <c r="U88" s="11">
        <f t="shared" si="49"/>
        <v>0</v>
      </c>
      <c r="V88" s="11">
        <f t="shared" si="49"/>
        <v>0</v>
      </c>
      <c r="W88" s="11">
        <f t="shared" si="49"/>
        <v>0</v>
      </c>
      <c r="X88" s="11">
        <f t="shared" si="49"/>
        <v>0</v>
      </c>
      <c r="Y88" s="11">
        <f t="shared" si="49"/>
        <v>0</v>
      </c>
      <c r="Z88" s="11">
        <f t="shared" si="49"/>
        <v>2858.7</v>
      </c>
      <c r="AA88" s="11">
        <f t="shared" si="49"/>
        <v>0</v>
      </c>
      <c r="AB88" s="11">
        <f t="shared" si="49"/>
        <v>0</v>
      </c>
      <c r="AC88" s="11">
        <f t="shared" si="49"/>
        <v>0</v>
      </c>
      <c r="AD88" s="11">
        <f t="shared" si="49"/>
        <v>0</v>
      </c>
      <c r="AE88" s="11">
        <f t="shared" si="49"/>
        <v>0</v>
      </c>
      <c r="AF88" s="106"/>
    </row>
    <row r="89" spans="1:32" s="32" customFormat="1" ht="15" x14ac:dyDescent="0.25">
      <c r="A89" s="29" t="s">
        <v>39</v>
      </c>
      <c r="B89" s="30">
        <f t="shared" si="52"/>
        <v>0</v>
      </c>
      <c r="C89" s="31">
        <f t="shared" si="50"/>
        <v>0</v>
      </c>
      <c r="D89" s="31">
        <f t="shared" si="50"/>
        <v>0</v>
      </c>
      <c r="E89" s="31">
        <f t="shared" si="50"/>
        <v>0</v>
      </c>
      <c r="F89" s="30"/>
      <c r="G89" s="30"/>
      <c r="H89" s="31">
        <f t="shared" si="51"/>
        <v>0</v>
      </c>
      <c r="I89" s="31">
        <f t="shared" si="49"/>
        <v>0</v>
      </c>
      <c r="J89" s="31">
        <f t="shared" si="49"/>
        <v>0</v>
      </c>
      <c r="K89" s="31">
        <f t="shared" si="49"/>
        <v>0</v>
      </c>
      <c r="L89" s="31">
        <f t="shared" si="49"/>
        <v>0</v>
      </c>
      <c r="M89" s="31">
        <f t="shared" si="49"/>
        <v>0</v>
      </c>
      <c r="N89" s="31">
        <f t="shared" si="49"/>
        <v>0</v>
      </c>
      <c r="O89" s="31">
        <f t="shared" si="49"/>
        <v>0</v>
      </c>
      <c r="P89" s="31">
        <f t="shared" si="49"/>
        <v>0</v>
      </c>
      <c r="Q89" s="31">
        <f t="shared" si="49"/>
        <v>0</v>
      </c>
      <c r="R89" s="31">
        <f t="shared" si="49"/>
        <v>0</v>
      </c>
      <c r="S89" s="31">
        <f t="shared" si="49"/>
        <v>0</v>
      </c>
      <c r="T89" s="31">
        <f t="shared" si="49"/>
        <v>0</v>
      </c>
      <c r="U89" s="31">
        <f t="shared" si="49"/>
        <v>0</v>
      </c>
      <c r="V89" s="31">
        <f t="shared" si="49"/>
        <v>0</v>
      </c>
      <c r="W89" s="31">
        <f t="shared" si="49"/>
        <v>0</v>
      </c>
      <c r="X89" s="31">
        <f t="shared" si="49"/>
        <v>0</v>
      </c>
      <c r="Y89" s="31">
        <f t="shared" si="49"/>
        <v>0</v>
      </c>
      <c r="Z89" s="31">
        <f t="shared" si="49"/>
        <v>0</v>
      </c>
      <c r="AA89" s="31">
        <f t="shared" si="49"/>
        <v>0</v>
      </c>
      <c r="AB89" s="31">
        <f t="shared" si="49"/>
        <v>0</v>
      </c>
      <c r="AC89" s="31">
        <f t="shared" si="49"/>
        <v>0</v>
      </c>
      <c r="AD89" s="31">
        <f t="shared" si="49"/>
        <v>0</v>
      </c>
      <c r="AE89" s="31">
        <f t="shared" si="49"/>
        <v>0</v>
      </c>
      <c r="AF89" s="106"/>
    </row>
    <row r="90" spans="1:32" x14ac:dyDescent="0.25">
      <c r="A90" s="4" t="s">
        <v>3</v>
      </c>
      <c r="B90" s="3">
        <f t="shared" si="52"/>
        <v>0</v>
      </c>
      <c r="C90" s="11">
        <f t="shared" si="50"/>
        <v>0</v>
      </c>
      <c r="D90" s="11">
        <f t="shared" si="50"/>
        <v>0</v>
      </c>
      <c r="E90" s="11">
        <f t="shared" si="50"/>
        <v>0</v>
      </c>
      <c r="F90" s="3"/>
      <c r="G90" s="3"/>
      <c r="H90" s="11">
        <f t="shared" si="51"/>
        <v>0</v>
      </c>
      <c r="I90" s="11">
        <f t="shared" si="49"/>
        <v>0</v>
      </c>
      <c r="J90" s="11">
        <f t="shared" si="49"/>
        <v>0</v>
      </c>
      <c r="K90" s="11">
        <f t="shared" si="49"/>
        <v>0</v>
      </c>
      <c r="L90" s="11">
        <f t="shared" si="49"/>
        <v>0</v>
      </c>
      <c r="M90" s="11">
        <f t="shared" si="49"/>
        <v>0</v>
      </c>
      <c r="N90" s="11">
        <f t="shared" si="49"/>
        <v>0</v>
      </c>
      <c r="O90" s="11">
        <f t="shared" si="49"/>
        <v>0</v>
      </c>
      <c r="P90" s="11">
        <f t="shared" si="49"/>
        <v>0</v>
      </c>
      <c r="Q90" s="11">
        <f t="shared" si="49"/>
        <v>0</v>
      </c>
      <c r="R90" s="11">
        <f t="shared" si="49"/>
        <v>0</v>
      </c>
      <c r="S90" s="11">
        <f t="shared" si="49"/>
        <v>0</v>
      </c>
      <c r="T90" s="11">
        <f t="shared" si="49"/>
        <v>0</v>
      </c>
      <c r="U90" s="11">
        <f t="shared" si="49"/>
        <v>0</v>
      </c>
      <c r="V90" s="11">
        <f t="shared" si="49"/>
        <v>0</v>
      </c>
      <c r="W90" s="11">
        <f t="shared" si="49"/>
        <v>0</v>
      </c>
      <c r="X90" s="11">
        <f t="shared" si="49"/>
        <v>0</v>
      </c>
      <c r="Y90" s="11">
        <f t="shared" si="49"/>
        <v>0</v>
      </c>
      <c r="Z90" s="11">
        <f t="shared" si="49"/>
        <v>0</v>
      </c>
      <c r="AA90" s="11">
        <f t="shared" si="49"/>
        <v>0</v>
      </c>
      <c r="AB90" s="11">
        <f t="shared" si="49"/>
        <v>0</v>
      </c>
      <c r="AC90" s="11">
        <f t="shared" si="49"/>
        <v>0</v>
      </c>
      <c r="AD90" s="11">
        <f t="shared" si="49"/>
        <v>0</v>
      </c>
      <c r="AE90" s="11">
        <f t="shared" si="49"/>
        <v>0</v>
      </c>
      <c r="AF90" s="107"/>
    </row>
    <row r="91" spans="1:32" ht="63" x14ac:dyDescent="0.25">
      <c r="A91" s="77" t="s">
        <v>17</v>
      </c>
      <c r="B91" s="78">
        <f t="shared" ref="B91:AE91" si="53">B94+B95+B93+B97</f>
        <v>2858.7</v>
      </c>
      <c r="C91" s="78">
        <f t="shared" si="53"/>
        <v>0</v>
      </c>
      <c r="D91" s="78">
        <f t="shared" si="53"/>
        <v>0</v>
      </c>
      <c r="E91" s="78">
        <f t="shared" si="53"/>
        <v>0</v>
      </c>
      <c r="F91" s="78">
        <f>E91/B91%</f>
        <v>0</v>
      </c>
      <c r="G91" s="78" t="e">
        <f>E91/C91%</f>
        <v>#DIV/0!</v>
      </c>
      <c r="H91" s="79">
        <f t="shared" si="53"/>
        <v>0</v>
      </c>
      <c r="I91" s="79">
        <f t="shared" si="53"/>
        <v>0</v>
      </c>
      <c r="J91" s="79">
        <f t="shared" si="53"/>
        <v>0</v>
      </c>
      <c r="K91" s="79">
        <f t="shared" si="53"/>
        <v>0</v>
      </c>
      <c r="L91" s="79">
        <f t="shared" si="53"/>
        <v>0</v>
      </c>
      <c r="M91" s="79">
        <f t="shared" si="53"/>
        <v>0</v>
      </c>
      <c r="N91" s="79">
        <f t="shared" si="53"/>
        <v>0</v>
      </c>
      <c r="O91" s="79">
        <f t="shared" si="53"/>
        <v>0</v>
      </c>
      <c r="P91" s="79">
        <f t="shared" si="53"/>
        <v>0</v>
      </c>
      <c r="Q91" s="79">
        <f t="shared" si="53"/>
        <v>0</v>
      </c>
      <c r="R91" s="79">
        <f t="shared" si="53"/>
        <v>0</v>
      </c>
      <c r="S91" s="79">
        <f t="shared" si="53"/>
        <v>0</v>
      </c>
      <c r="T91" s="79">
        <f t="shared" si="53"/>
        <v>0</v>
      </c>
      <c r="U91" s="79">
        <f t="shared" si="53"/>
        <v>0</v>
      </c>
      <c r="V91" s="79">
        <f t="shared" si="53"/>
        <v>0</v>
      </c>
      <c r="W91" s="79">
        <f t="shared" si="53"/>
        <v>0</v>
      </c>
      <c r="X91" s="79">
        <f t="shared" si="53"/>
        <v>0</v>
      </c>
      <c r="Y91" s="79">
        <f t="shared" si="53"/>
        <v>0</v>
      </c>
      <c r="Z91" s="79">
        <f t="shared" si="53"/>
        <v>2858.7</v>
      </c>
      <c r="AA91" s="79">
        <f t="shared" si="53"/>
        <v>0</v>
      </c>
      <c r="AB91" s="79">
        <f t="shared" si="53"/>
        <v>0</v>
      </c>
      <c r="AC91" s="79">
        <f t="shared" si="53"/>
        <v>0</v>
      </c>
      <c r="AD91" s="79">
        <f t="shared" si="53"/>
        <v>0</v>
      </c>
      <c r="AE91" s="79">
        <f t="shared" si="53"/>
        <v>0</v>
      </c>
      <c r="AF91" s="108"/>
    </row>
    <row r="92" spans="1:32" x14ac:dyDescent="0.25">
      <c r="A92" s="2" t="s">
        <v>38</v>
      </c>
      <c r="B92" s="3"/>
      <c r="C92" s="3"/>
      <c r="D92" s="3"/>
      <c r="E92" s="3"/>
      <c r="F92" s="3"/>
      <c r="G92" s="3"/>
      <c r="H92" s="11"/>
      <c r="I92" s="13"/>
      <c r="J92" s="13"/>
      <c r="K92" s="13"/>
      <c r="L92" s="13"/>
      <c r="M92" s="13"/>
      <c r="N92" s="13"/>
      <c r="O92" s="13"/>
      <c r="P92" s="13"/>
      <c r="Q92" s="13"/>
      <c r="R92" s="13"/>
      <c r="S92" s="13"/>
      <c r="T92" s="13"/>
      <c r="U92" s="13"/>
      <c r="V92" s="13"/>
      <c r="W92" s="13"/>
      <c r="X92" s="13"/>
      <c r="Y92" s="13"/>
      <c r="Z92" s="13"/>
      <c r="AA92" s="13"/>
      <c r="AB92" s="13"/>
      <c r="AC92" s="13"/>
      <c r="AD92" s="13"/>
      <c r="AE92" s="37"/>
      <c r="AF92" s="109"/>
    </row>
    <row r="93" spans="1:32" x14ac:dyDescent="0.25">
      <c r="A93" s="2" t="s">
        <v>0</v>
      </c>
      <c r="B93" s="3">
        <f t="shared" si="52"/>
        <v>0</v>
      </c>
      <c r="C93" s="3">
        <f>H93+J93</f>
        <v>0</v>
      </c>
      <c r="D93" s="3">
        <f>C93</f>
        <v>0</v>
      </c>
      <c r="E93" s="3">
        <f t="shared" ref="E93:E97" si="54">I93+K93+M93+O93+Q93+S93+U93+W93+Y93+AA93+AC93+AE93</f>
        <v>0</v>
      </c>
      <c r="F93" s="3"/>
      <c r="G93" s="3"/>
      <c r="H93" s="11"/>
      <c r="I93" s="11"/>
      <c r="J93" s="11"/>
      <c r="K93" s="11"/>
      <c r="L93" s="11"/>
      <c r="M93" s="11"/>
      <c r="N93" s="11"/>
      <c r="O93" s="11"/>
      <c r="P93" s="11"/>
      <c r="Q93" s="11"/>
      <c r="R93" s="11"/>
      <c r="S93" s="11"/>
      <c r="T93" s="11"/>
      <c r="U93" s="11"/>
      <c r="V93" s="11"/>
      <c r="W93" s="11"/>
      <c r="X93" s="11"/>
      <c r="Y93" s="11"/>
      <c r="Z93" s="11"/>
      <c r="AA93" s="11"/>
      <c r="AB93" s="11"/>
      <c r="AC93" s="11"/>
      <c r="AD93" s="11"/>
      <c r="AE93" s="37"/>
      <c r="AF93" s="109"/>
    </row>
    <row r="94" spans="1:32" x14ac:dyDescent="0.25">
      <c r="A94" s="4" t="s">
        <v>4</v>
      </c>
      <c r="B94" s="3">
        <f t="shared" si="52"/>
        <v>0</v>
      </c>
      <c r="C94" s="3">
        <f t="shared" ref="C94:C97" si="55">H94+J94</f>
        <v>0</v>
      </c>
      <c r="D94" s="3">
        <f t="shared" ref="D94:D97" si="56">C94</f>
        <v>0</v>
      </c>
      <c r="E94" s="3">
        <f t="shared" si="54"/>
        <v>0</v>
      </c>
      <c r="F94" s="3"/>
      <c r="G94" s="3"/>
      <c r="H94" s="11"/>
      <c r="I94" s="14"/>
      <c r="J94" s="14"/>
      <c r="K94" s="14"/>
      <c r="L94" s="14"/>
      <c r="M94" s="14"/>
      <c r="N94" s="14"/>
      <c r="O94" s="14"/>
      <c r="P94" s="14"/>
      <c r="Q94" s="14"/>
      <c r="R94" s="14"/>
      <c r="S94" s="14"/>
      <c r="T94" s="14"/>
      <c r="U94" s="14"/>
      <c r="V94" s="14"/>
      <c r="W94" s="14"/>
      <c r="X94" s="14"/>
      <c r="Y94" s="14"/>
      <c r="Z94" s="14"/>
      <c r="AA94" s="14"/>
      <c r="AB94" s="14"/>
      <c r="AC94" s="14"/>
      <c r="AD94" s="14"/>
      <c r="AE94" s="37"/>
      <c r="AF94" s="109"/>
    </row>
    <row r="95" spans="1:32" x14ac:dyDescent="0.25">
      <c r="A95" s="4" t="s">
        <v>2</v>
      </c>
      <c r="B95" s="3">
        <f t="shared" si="52"/>
        <v>2858.7</v>
      </c>
      <c r="C95" s="3">
        <f t="shared" si="55"/>
        <v>0</v>
      </c>
      <c r="D95" s="3">
        <f t="shared" si="56"/>
        <v>0</v>
      </c>
      <c r="E95" s="3">
        <f t="shared" si="54"/>
        <v>0</v>
      </c>
      <c r="F95" s="3">
        <f>E95/B95%</f>
        <v>0</v>
      </c>
      <c r="G95" s="3" t="e">
        <f>E95/C95%</f>
        <v>#DIV/0!</v>
      </c>
      <c r="H95" s="14"/>
      <c r="I95" s="14"/>
      <c r="J95" s="14"/>
      <c r="K95" s="14"/>
      <c r="L95" s="14"/>
      <c r="M95" s="14"/>
      <c r="N95" s="14"/>
      <c r="O95" s="14"/>
      <c r="P95" s="14"/>
      <c r="Q95" s="14"/>
      <c r="R95" s="14"/>
      <c r="S95" s="14"/>
      <c r="T95" s="14"/>
      <c r="U95" s="14"/>
      <c r="V95" s="14"/>
      <c r="W95" s="14"/>
      <c r="X95" s="14"/>
      <c r="Y95" s="14"/>
      <c r="Z95" s="14">
        <v>2858.7</v>
      </c>
      <c r="AA95" s="14"/>
      <c r="AB95" s="14"/>
      <c r="AC95" s="14"/>
      <c r="AD95" s="14"/>
      <c r="AE95" s="37"/>
      <c r="AF95" s="109"/>
    </row>
    <row r="96" spans="1:32" s="32" customFormat="1" ht="15.75" x14ac:dyDescent="0.25">
      <c r="A96" s="29" t="s">
        <v>39</v>
      </c>
      <c r="B96" s="30">
        <f t="shared" si="52"/>
        <v>0</v>
      </c>
      <c r="C96" s="3">
        <f t="shared" si="55"/>
        <v>0</v>
      </c>
      <c r="D96" s="3">
        <f t="shared" si="56"/>
        <v>0</v>
      </c>
      <c r="E96" s="30">
        <f t="shared" si="54"/>
        <v>0</v>
      </c>
      <c r="F96" s="30"/>
      <c r="G96" s="30"/>
      <c r="H96" s="31"/>
      <c r="I96" s="31"/>
      <c r="J96" s="31"/>
      <c r="K96" s="31"/>
      <c r="L96" s="31"/>
      <c r="M96" s="31"/>
      <c r="N96" s="31"/>
      <c r="O96" s="31"/>
      <c r="P96" s="31"/>
      <c r="Q96" s="31"/>
      <c r="R96" s="31"/>
      <c r="S96" s="31"/>
      <c r="T96" s="31"/>
      <c r="U96" s="31"/>
      <c r="V96" s="31"/>
      <c r="W96" s="31"/>
      <c r="X96" s="31"/>
      <c r="Y96" s="31"/>
      <c r="Z96" s="31"/>
      <c r="AA96" s="31"/>
      <c r="AB96" s="31"/>
      <c r="AC96" s="31"/>
      <c r="AD96" s="31"/>
      <c r="AE96" s="39"/>
      <c r="AF96" s="109"/>
    </row>
    <row r="97" spans="1:32" x14ac:dyDescent="0.25">
      <c r="A97" s="4" t="s">
        <v>3</v>
      </c>
      <c r="B97" s="3">
        <f t="shared" si="52"/>
        <v>0</v>
      </c>
      <c r="C97" s="3">
        <f t="shared" si="55"/>
        <v>0</v>
      </c>
      <c r="D97" s="3">
        <f t="shared" si="56"/>
        <v>0</v>
      </c>
      <c r="E97" s="3">
        <f t="shared" si="54"/>
        <v>0</v>
      </c>
      <c r="F97" s="3"/>
      <c r="G97" s="3"/>
      <c r="H97" s="14"/>
      <c r="I97" s="14"/>
      <c r="J97" s="14"/>
      <c r="K97" s="14"/>
      <c r="L97" s="14"/>
      <c r="M97" s="14"/>
      <c r="N97" s="14"/>
      <c r="O97" s="14"/>
      <c r="P97" s="14"/>
      <c r="Q97" s="14"/>
      <c r="R97" s="14"/>
      <c r="S97" s="14"/>
      <c r="T97" s="14"/>
      <c r="U97" s="14"/>
      <c r="V97" s="14"/>
      <c r="W97" s="14"/>
      <c r="X97" s="14"/>
      <c r="Y97" s="14"/>
      <c r="Z97" s="14"/>
      <c r="AA97" s="14"/>
      <c r="AB97" s="14"/>
      <c r="AC97" s="14"/>
      <c r="AD97" s="14"/>
      <c r="AE97" s="37"/>
      <c r="AF97" s="110"/>
    </row>
    <row r="98" spans="1:32" ht="31.5" x14ac:dyDescent="0.25">
      <c r="A98" s="77" t="s">
        <v>18</v>
      </c>
      <c r="B98" s="78">
        <f t="shared" ref="B98:AE98" si="57">B101+B102+B100+B104</f>
        <v>0</v>
      </c>
      <c r="C98" s="78">
        <f t="shared" si="57"/>
        <v>0</v>
      </c>
      <c r="D98" s="78">
        <f t="shared" si="57"/>
        <v>0</v>
      </c>
      <c r="E98" s="78">
        <f t="shared" si="57"/>
        <v>0</v>
      </c>
      <c r="F98" s="78"/>
      <c r="G98" s="78"/>
      <c r="H98" s="79">
        <f t="shared" si="57"/>
        <v>0</v>
      </c>
      <c r="I98" s="79">
        <f t="shared" si="57"/>
        <v>0</v>
      </c>
      <c r="J98" s="79">
        <f t="shared" si="57"/>
        <v>0</v>
      </c>
      <c r="K98" s="79">
        <f t="shared" si="57"/>
        <v>0</v>
      </c>
      <c r="L98" s="79">
        <f t="shared" si="57"/>
        <v>0</v>
      </c>
      <c r="M98" s="79">
        <f t="shared" si="57"/>
        <v>0</v>
      </c>
      <c r="N98" s="79">
        <f t="shared" si="57"/>
        <v>0</v>
      </c>
      <c r="O98" s="79">
        <f t="shared" si="57"/>
        <v>0</v>
      </c>
      <c r="P98" s="79">
        <f t="shared" si="57"/>
        <v>0</v>
      </c>
      <c r="Q98" s="79">
        <f t="shared" si="57"/>
        <v>0</v>
      </c>
      <c r="R98" s="79">
        <f t="shared" si="57"/>
        <v>0</v>
      </c>
      <c r="S98" s="79">
        <f t="shared" si="57"/>
        <v>0</v>
      </c>
      <c r="T98" s="79">
        <f t="shared" si="57"/>
        <v>0</v>
      </c>
      <c r="U98" s="79">
        <f t="shared" si="57"/>
        <v>0</v>
      </c>
      <c r="V98" s="79">
        <f t="shared" si="57"/>
        <v>0</v>
      </c>
      <c r="W98" s="79">
        <f t="shared" si="57"/>
        <v>0</v>
      </c>
      <c r="X98" s="79">
        <f t="shared" si="57"/>
        <v>0</v>
      </c>
      <c r="Y98" s="79">
        <f t="shared" si="57"/>
        <v>0</v>
      </c>
      <c r="Z98" s="79">
        <f t="shared" si="57"/>
        <v>0</v>
      </c>
      <c r="AA98" s="79">
        <f t="shared" si="57"/>
        <v>0</v>
      </c>
      <c r="AB98" s="79">
        <f t="shared" si="57"/>
        <v>0</v>
      </c>
      <c r="AC98" s="79">
        <f t="shared" si="57"/>
        <v>0</v>
      </c>
      <c r="AD98" s="79">
        <f t="shared" si="57"/>
        <v>0</v>
      </c>
      <c r="AE98" s="79">
        <f t="shared" si="57"/>
        <v>0</v>
      </c>
      <c r="AF98" s="108"/>
    </row>
    <row r="99" spans="1:32" x14ac:dyDescent="0.25">
      <c r="A99" s="2" t="s">
        <v>38</v>
      </c>
      <c r="B99" s="3"/>
      <c r="C99" s="3"/>
      <c r="D99" s="3"/>
      <c r="E99" s="3"/>
      <c r="F99" s="3"/>
      <c r="G99" s="3"/>
      <c r="H99" s="11"/>
      <c r="I99" s="13"/>
      <c r="J99" s="13"/>
      <c r="K99" s="13"/>
      <c r="L99" s="13"/>
      <c r="M99" s="13"/>
      <c r="N99" s="13"/>
      <c r="O99" s="13"/>
      <c r="P99" s="13"/>
      <c r="Q99" s="13"/>
      <c r="R99" s="13"/>
      <c r="S99" s="13"/>
      <c r="T99" s="13"/>
      <c r="U99" s="13"/>
      <c r="V99" s="13"/>
      <c r="W99" s="13"/>
      <c r="X99" s="13"/>
      <c r="Y99" s="13"/>
      <c r="Z99" s="13"/>
      <c r="AA99" s="13"/>
      <c r="AB99" s="13"/>
      <c r="AC99" s="13"/>
      <c r="AD99" s="13"/>
      <c r="AE99" s="37"/>
      <c r="AF99" s="109"/>
    </row>
    <row r="100" spans="1:32" x14ac:dyDescent="0.25">
      <c r="A100" s="2" t="s">
        <v>0</v>
      </c>
      <c r="B100" s="3">
        <f t="shared" si="52"/>
        <v>0</v>
      </c>
      <c r="C100" s="3">
        <f>H100+J100</f>
        <v>0</v>
      </c>
      <c r="D100" s="3">
        <f>C100</f>
        <v>0</v>
      </c>
      <c r="E100" s="3">
        <f t="shared" ref="E100:E104" si="58">I100+K100+M100+O100+Q100+S100+U100+W100+Y100+AA100+AC100+AE100</f>
        <v>0</v>
      </c>
      <c r="F100" s="3"/>
      <c r="G100" s="3"/>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37"/>
      <c r="AF100" s="109"/>
    </row>
    <row r="101" spans="1:32" x14ac:dyDescent="0.25">
      <c r="A101" s="4" t="s">
        <v>4</v>
      </c>
      <c r="B101" s="3">
        <f t="shared" si="52"/>
        <v>0</v>
      </c>
      <c r="C101" s="3">
        <f t="shared" ref="C101:C104" si="59">H101+J101</f>
        <v>0</v>
      </c>
      <c r="D101" s="3">
        <f t="shared" ref="D101:D104" si="60">C101</f>
        <v>0</v>
      </c>
      <c r="E101" s="3">
        <f t="shared" si="58"/>
        <v>0</v>
      </c>
      <c r="F101" s="3"/>
      <c r="G101" s="3"/>
      <c r="H101" s="11"/>
      <c r="I101" s="14"/>
      <c r="J101" s="14"/>
      <c r="K101" s="14"/>
      <c r="L101" s="14"/>
      <c r="M101" s="14"/>
      <c r="N101" s="14"/>
      <c r="O101" s="14"/>
      <c r="P101" s="14"/>
      <c r="Q101" s="14"/>
      <c r="R101" s="14"/>
      <c r="S101" s="14"/>
      <c r="T101" s="14"/>
      <c r="U101" s="14"/>
      <c r="V101" s="14"/>
      <c r="W101" s="14"/>
      <c r="X101" s="14"/>
      <c r="Y101" s="14"/>
      <c r="Z101" s="14"/>
      <c r="AA101" s="14"/>
      <c r="AB101" s="14"/>
      <c r="AC101" s="14"/>
      <c r="AD101" s="14"/>
      <c r="AE101" s="37"/>
      <c r="AF101" s="109"/>
    </row>
    <row r="102" spans="1:32" x14ac:dyDescent="0.25">
      <c r="A102" s="4" t="s">
        <v>2</v>
      </c>
      <c r="B102" s="3">
        <f t="shared" si="52"/>
        <v>0</v>
      </c>
      <c r="C102" s="3">
        <f t="shared" si="59"/>
        <v>0</v>
      </c>
      <c r="D102" s="3">
        <f t="shared" si="60"/>
        <v>0</v>
      </c>
      <c r="E102" s="3">
        <f t="shared" si="58"/>
        <v>0</v>
      </c>
      <c r="F102" s="3"/>
      <c r="G102" s="3"/>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37"/>
      <c r="AF102" s="109"/>
    </row>
    <row r="103" spans="1:32" x14ac:dyDescent="0.25">
      <c r="A103" s="23" t="s">
        <v>39</v>
      </c>
      <c r="B103" s="3">
        <f t="shared" si="52"/>
        <v>0</v>
      </c>
      <c r="C103" s="3">
        <f t="shared" si="59"/>
        <v>0</v>
      </c>
      <c r="D103" s="3">
        <f t="shared" si="60"/>
        <v>0</v>
      </c>
      <c r="E103" s="3">
        <f t="shared" si="58"/>
        <v>0</v>
      </c>
      <c r="F103" s="3"/>
      <c r="G103" s="3"/>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37"/>
      <c r="AF103" s="109"/>
    </row>
    <row r="104" spans="1:32" x14ac:dyDescent="0.25">
      <c r="A104" s="4" t="s">
        <v>3</v>
      </c>
      <c r="B104" s="3">
        <f t="shared" si="52"/>
        <v>0</v>
      </c>
      <c r="C104" s="3">
        <f t="shared" si="59"/>
        <v>0</v>
      </c>
      <c r="D104" s="3">
        <f t="shared" si="60"/>
        <v>0</v>
      </c>
      <c r="E104" s="3">
        <f t="shared" si="58"/>
        <v>0</v>
      </c>
      <c r="F104" s="3"/>
      <c r="G104" s="3"/>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37"/>
      <c r="AF104" s="110"/>
    </row>
    <row r="105" spans="1:32" s="24" customFormat="1" ht="63" x14ac:dyDescent="0.25">
      <c r="A105" s="72" t="s">
        <v>19</v>
      </c>
      <c r="B105" s="73">
        <f t="shared" ref="B105:AE105" si="61">B107+B108+B109+B111</f>
        <v>0</v>
      </c>
      <c r="C105" s="73">
        <f t="shared" si="61"/>
        <v>0</v>
      </c>
      <c r="D105" s="73">
        <f t="shared" si="61"/>
        <v>0</v>
      </c>
      <c r="E105" s="73">
        <f t="shared" si="61"/>
        <v>0</v>
      </c>
      <c r="F105" s="73" t="e">
        <f>E105/B105%</f>
        <v>#DIV/0!</v>
      </c>
      <c r="G105" s="73" t="e">
        <f>E105/C105%</f>
        <v>#DIV/0!</v>
      </c>
      <c r="H105" s="74">
        <f t="shared" si="61"/>
        <v>0</v>
      </c>
      <c r="I105" s="74">
        <f t="shared" si="61"/>
        <v>0</v>
      </c>
      <c r="J105" s="74">
        <f t="shared" si="61"/>
        <v>0</v>
      </c>
      <c r="K105" s="74">
        <f t="shared" si="61"/>
        <v>0</v>
      </c>
      <c r="L105" s="74">
        <f t="shared" si="61"/>
        <v>0</v>
      </c>
      <c r="M105" s="74">
        <f t="shared" si="61"/>
        <v>0</v>
      </c>
      <c r="N105" s="74">
        <f t="shared" si="61"/>
        <v>0</v>
      </c>
      <c r="O105" s="74">
        <f t="shared" si="61"/>
        <v>0</v>
      </c>
      <c r="P105" s="74">
        <f t="shared" si="61"/>
        <v>0</v>
      </c>
      <c r="Q105" s="74">
        <f t="shared" si="61"/>
        <v>0</v>
      </c>
      <c r="R105" s="74">
        <f t="shared" si="61"/>
        <v>0</v>
      </c>
      <c r="S105" s="74">
        <f t="shared" si="61"/>
        <v>0</v>
      </c>
      <c r="T105" s="74">
        <f t="shared" si="61"/>
        <v>0</v>
      </c>
      <c r="U105" s="74">
        <f t="shared" si="61"/>
        <v>0</v>
      </c>
      <c r="V105" s="74">
        <f t="shared" si="61"/>
        <v>0</v>
      </c>
      <c r="W105" s="74">
        <f t="shared" si="61"/>
        <v>0</v>
      </c>
      <c r="X105" s="74">
        <f t="shared" si="61"/>
        <v>0</v>
      </c>
      <c r="Y105" s="74">
        <f t="shared" si="61"/>
        <v>0</v>
      </c>
      <c r="Z105" s="74">
        <f t="shared" si="61"/>
        <v>0</v>
      </c>
      <c r="AA105" s="74">
        <f t="shared" si="61"/>
        <v>0</v>
      </c>
      <c r="AB105" s="74">
        <f t="shared" si="61"/>
        <v>0</v>
      </c>
      <c r="AC105" s="74">
        <f t="shared" si="61"/>
        <v>0</v>
      </c>
      <c r="AD105" s="74">
        <f t="shared" si="61"/>
        <v>0</v>
      </c>
      <c r="AE105" s="74">
        <f t="shared" si="61"/>
        <v>0</v>
      </c>
      <c r="AF105" s="105"/>
    </row>
    <row r="106" spans="1:32" x14ac:dyDescent="0.25">
      <c r="A106" s="2" t="s">
        <v>38</v>
      </c>
      <c r="B106" s="3"/>
      <c r="C106" s="3"/>
      <c r="D106" s="3"/>
      <c r="E106" s="3"/>
      <c r="F106" s="3"/>
      <c r="G106" s="3"/>
      <c r="H106" s="11"/>
      <c r="I106" s="13"/>
      <c r="J106" s="13"/>
      <c r="K106" s="13"/>
      <c r="L106" s="13"/>
      <c r="M106" s="13"/>
      <c r="N106" s="13"/>
      <c r="O106" s="13"/>
      <c r="P106" s="13"/>
      <c r="Q106" s="13"/>
      <c r="R106" s="13"/>
      <c r="S106" s="13"/>
      <c r="T106" s="13"/>
      <c r="U106" s="13"/>
      <c r="V106" s="13"/>
      <c r="W106" s="13"/>
      <c r="X106" s="13"/>
      <c r="Y106" s="13"/>
      <c r="Z106" s="13"/>
      <c r="AA106" s="13"/>
      <c r="AB106" s="13"/>
      <c r="AC106" s="13"/>
      <c r="AD106" s="13"/>
      <c r="AE106" s="37"/>
      <c r="AF106" s="106"/>
    </row>
    <row r="107" spans="1:32" x14ac:dyDescent="0.25">
      <c r="A107" s="2" t="s">
        <v>0</v>
      </c>
      <c r="B107" s="3">
        <f t="shared" si="52"/>
        <v>0</v>
      </c>
      <c r="C107" s="3">
        <f>H107+J107</f>
        <v>0</v>
      </c>
      <c r="D107" s="3">
        <f>C107</f>
        <v>0</v>
      </c>
      <c r="E107" s="3">
        <f t="shared" ref="E107:E111" si="62">I107+K107+M107+O107+Q107+S107+U107+W107+Y107+AA107+AC107+AE107</f>
        <v>0</v>
      </c>
      <c r="F107" s="3"/>
      <c r="G107" s="3"/>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37"/>
      <c r="AF107" s="106"/>
    </row>
    <row r="108" spans="1:32" x14ac:dyDescent="0.25">
      <c r="A108" s="4" t="s">
        <v>4</v>
      </c>
      <c r="B108" s="3">
        <f t="shared" si="52"/>
        <v>0</v>
      </c>
      <c r="C108" s="3">
        <f t="shared" ref="C108:C111" si="63">H108+J108</f>
        <v>0</v>
      </c>
      <c r="D108" s="3">
        <f t="shared" ref="D108:D111" si="64">C108</f>
        <v>0</v>
      </c>
      <c r="E108" s="3">
        <f t="shared" si="62"/>
        <v>0</v>
      </c>
      <c r="F108" s="3"/>
      <c r="G108" s="3"/>
      <c r="H108" s="11"/>
      <c r="I108" s="14"/>
      <c r="J108" s="14"/>
      <c r="K108" s="14"/>
      <c r="L108" s="14"/>
      <c r="M108" s="14"/>
      <c r="N108" s="14"/>
      <c r="O108" s="14"/>
      <c r="P108" s="14"/>
      <c r="Q108" s="14"/>
      <c r="R108" s="14"/>
      <c r="S108" s="14"/>
      <c r="T108" s="14"/>
      <c r="U108" s="14"/>
      <c r="V108" s="14"/>
      <c r="W108" s="14"/>
      <c r="X108" s="14"/>
      <c r="Y108" s="14"/>
      <c r="Z108" s="14"/>
      <c r="AA108" s="14"/>
      <c r="AB108" s="14"/>
      <c r="AC108" s="14"/>
      <c r="AD108" s="14"/>
      <c r="AE108" s="37"/>
      <c r="AF108" s="106"/>
    </row>
    <row r="109" spans="1:32" x14ac:dyDescent="0.25">
      <c r="A109" s="4" t="s">
        <v>2</v>
      </c>
      <c r="B109" s="3">
        <f t="shared" si="52"/>
        <v>0</v>
      </c>
      <c r="C109" s="3">
        <f t="shared" si="63"/>
        <v>0</v>
      </c>
      <c r="D109" s="3">
        <f t="shared" si="64"/>
        <v>0</v>
      </c>
      <c r="E109" s="3">
        <f t="shared" si="62"/>
        <v>0</v>
      </c>
      <c r="F109" s="3" t="e">
        <f>E109/B109%</f>
        <v>#DIV/0!</v>
      </c>
      <c r="G109" s="3" t="e">
        <f>E109/C109%</f>
        <v>#DIV/0!</v>
      </c>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37"/>
      <c r="AF109" s="106"/>
    </row>
    <row r="110" spans="1:32" s="32" customFormat="1" ht="15.75" x14ac:dyDescent="0.25">
      <c r="A110" s="29" t="s">
        <v>39</v>
      </c>
      <c r="B110" s="30">
        <f t="shared" si="52"/>
        <v>0</v>
      </c>
      <c r="C110" s="3">
        <f t="shared" si="63"/>
        <v>0</v>
      </c>
      <c r="D110" s="3">
        <f t="shared" si="64"/>
        <v>0</v>
      </c>
      <c r="E110" s="30">
        <f t="shared" si="62"/>
        <v>0</v>
      </c>
      <c r="F110" s="30"/>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9"/>
      <c r="AF110" s="106"/>
    </row>
    <row r="111" spans="1:32" x14ac:dyDescent="0.25">
      <c r="A111" s="4" t="s">
        <v>3</v>
      </c>
      <c r="B111" s="3">
        <f t="shared" si="52"/>
        <v>0</v>
      </c>
      <c r="C111" s="3">
        <f t="shared" si="63"/>
        <v>0</v>
      </c>
      <c r="D111" s="3">
        <f t="shared" si="64"/>
        <v>0</v>
      </c>
      <c r="E111" s="3">
        <f t="shared" si="62"/>
        <v>0</v>
      </c>
      <c r="F111" s="3"/>
      <c r="G111" s="3"/>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37"/>
      <c r="AF111" s="107"/>
    </row>
    <row r="112" spans="1:32" s="24" customFormat="1" x14ac:dyDescent="0.25">
      <c r="A112" s="80" t="s">
        <v>6</v>
      </c>
      <c r="B112" s="57">
        <f>B114+B115+B113+B116+B117</f>
        <v>228972.9</v>
      </c>
      <c r="C112" s="57">
        <f>C114+C115+C113+C116+C117</f>
        <v>56899.789999999994</v>
      </c>
      <c r="D112" s="57">
        <f>D114+D115+D117</f>
        <v>56899.789999999994</v>
      </c>
      <c r="E112" s="57">
        <f>E114+E115+E116+E117</f>
        <v>46461.95</v>
      </c>
      <c r="F112" s="57">
        <f>E112/B112%</f>
        <v>20.291462439441524</v>
      </c>
      <c r="G112" s="57">
        <f>E112/C112%</f>
        <v>81.655749520340933</v>
      </c>
      <c r="H112" s="58">
        <f t="shared" ref="H112:AE112" si="65">H114+H115</f>
        <v>20562.310000000005</v>
      </c>
      <c r="I112" s="58">
        <f t="shared" si="65"/>
        <v>12380.74</v>
      </c>
      <c r="J112" s="58">
        <f t="shared" si="65"/>
        <v>22720.050000000003</v>
      </c>
      <c r="K112" s="58">
        <f t="shared" si="65"/>
        <v>17643.98</v>
      </c>
      <c r="L112" s="58">
        <f t="shared" si="65"/>
        <v>13250.12</v>
      </c>
      <c r="M112" s="58">
        <f t="shared" si="65"/>
        <v>0</v>
      </c>
      <c r="N112" s="58">
        <f t="shared" si="65"/>
        <v>14569.560000000001</v>
      </c>
      <c r="O112" s="58">
        <f t="shared" si="65"/>
        <v>0</v>
      </c>
      <c r="P112" s="58">
        <f t="shared" si="65"/>
        <v>12864.539999999999</v>
      </c>
      <c r="Q112" s="58">
        <f t="shared" si="65"/>
        <v>0</v>
      </c>
      <c r="R112" s="58">
        <f t="shared" si="65"/>
        <v>12952.48</v>
      </c>
      <c r="S112" s="58">
        <f t="shared" si="65"/>
        <v>0</v>
      </c>
      <c r="T112" s="58">
        <f t="shared" si="65"/>
        <v>14113.21</v>
      </c>
      <c r="U112" s="58">
        <f t="shared" si="65"/>
        <v>0</v>
      </c>
      <c r="V112" s="58">
        <f t="shared" si="65"/>
        <v>13624.83</v>
      </c>
      <c r="W112" s="58">
        <f t="shared" si="65"/>
        <v>0</v>
      </c>
      <c r="X112" s="58">
        <f t="shared" si="65"/>
        <v>17838.690000000002</v>
      </c>
      <c r="Y112" s="58">
        <f t="shared" si="65"/>
        <v>0</v>
      </c>
      <c r="Z112" s="58">
        <f t="shared" si="65"/>
        <v>20523.919999999998</v>
      </c>
      <c r="AA112" s="58">
        <f t="shared" si="65"/>
        <v>0</v>
      </c>
      <c r="AB112" s="58">
        <f t="shared" si="65"/>
        <v>10700.029999999999</v>
      </c>
      <c r="AC112" s="58">
        <f t="shared" si="65"/>
        <v>0</v>
      </c>
      <c r="AD112" s="58">
        <f t="shared" si="65"/>
        <v>11228.98</v>
      </c>
      <c r="AE112" s="58">
        <f t="shared" si="65"/>
        <v>0</v>
      </c>
      <c r="AF112" s="93"/>
    </row>
    <row r="113" spans="1:32" x14ac:dyDescent="0.25">
      <c r="A113" s="2" t="s">
        <v>0</v>
      </c>
      <c r="B113" s="3">
        <f t="shared" ref="B113:E113" si="66">B107+B86+B78+B71+B63+B55+B41+B13</f>
        <v>0</v>
      </c>
      <c r="C113" s="3">
        <f t="shared" si="66"/>
        <v>0</v>
      </c>
      <c r="D113" s="3">
        <f t="shared" si="66"/>
        <v>0</v>
      </c>
      <c r="E113" s="3">
        <f t="shared" si="66"/>
        <v>0</v>
      </c>
      <c r="F113" s="3"/>
      <c r="G113" s="3"/>
      <c r="H113" s="27">
        <f>H107+H86+H78+H71+H63+H55+H41+H13+H48</f>
        <v>0</v>
      </c>
      <c r="I113" s="27">
        <f t="shared" ref="I113:AE117" si="67">I107+I86+I78+I71+I63+I55+I41+I13+I48</f>
        <v>0</v>
      </c>
      <c r="J113" s="27">
        <f t="shared" si="67"/>
        <v>0</v>
      </c>
      <c r="K113" s="27">
        <f t="shared" si="67"/>
        <v>0</v>
      </c>
      <c r="L113" s="27">
        <f t="shared" si="67"/>
        <v>0</v>
      </c>
      <c r="M113" s="27">
        <f t="shared" si="67"/>
        <v>0</v>
      </c>
      <c r="N113" s="27">
        <f t="shared" si="67"/>
        <v>0</v>
      </c>
      <c r="O113" s="27">
        <f t="shared" si="67"/>
        <v>0</v>
      </c>
      <c r="P113" s="27">
        <f t="shared" si="67"/>
        <v>0</v>
      </c>
      <c r="Q113" s="27">
        <f t="shared" si="67"/>
        <v>0</v>
      </c>
      <c r="R113" s="27">
        <f t="shared" si="67"/>
        <v>0</v>
      </c>
      <c r="S113" s="27">
        <f>S107+S86+S78+S71+S63+S55+S41+S13+S48</f>
        <v>0</v>
      </c>
      <c r="T113" s="27">
        <f t="shared" si="67"/>
        <v>0</v>
      </c>
      <c r="U113" s="27">
        <f t="shared" si="67"/>
        <v>0</v>
      </c>
      <c r="V113" s="27">
        <f t="shared" si="67"/>
        <v>0</v>
      </c>
      <c r="W113" s="27">
        <f t="shared" si="67"/>
        <v>0</v>
      </c>
      <c r="X113" s="27">
        <f t="shared" si="67"/>
        <v>0</v>
      </c>
      <c r="Y113" s="27">
        <f t="shared" si="67"/>
        <v>0</v>
      </c>
      <c r="Z113" s="27">
        <f t="shared" si="67"/>
        <v>0</v>
      </c>
      <c r="AA113" s="27">
        <f t="shared" si="67"/>
        <v>0</v>
      </c>
      <c r="AB113" s="27">
        <f t="shared" si="67"/>
        <v>0</v>
      </c>
      <c r="AC113" s="27">
        <f t="shared" si="67"/>
        <v>0</v>
      </c>
      <c r="AD113" s="27">
        <f t="shared" si="67"/>
        <v>0</v>
      </c>
      <c r="AE113" s="27">
        <f t="shared" si="67"/>
        <v>0</v>
      </c>
      <c r="AF113" s="94"/>
    </row>
    <row r="114" spans="1:32" x14ac:dyDescent="0.25">
      <c r="A114" s="5" t="s">
        <v>4</v>
      </c>
      <c r="B114" s="3">
        <f t="shared" ref="B114:E114" si="68">B108+B101+B87+B79+B72+B64+B56+B42+B14</f>
        <v>0</v>
      </c>
      <c r="C114" s="3">
        <f t="shared" si="68"/>
        <v>0</v>
      </c>
      <c r="D114" s="3">
        <f t="shared" si="68"/>
        <v>0</v>
      </c>
      <c r="E114" s="3">
        <f t="shared" si="68"/>
        <v>0</v>
      </c>
      <c r="F114" s="3" t="e">
        <f t="shared" ref="F114:F115" si="69">E114/B114%</f>
        <v>#DIV/0!</v>
      </c>
      <c r="G114" s="3" t="e">
        <f t="shared" ref="G114:G115" si="70">E114/C114%</f>
        <v>#DIV/0!</v>
      </c>
      <c r="H114" s="27">
        <f t="shared" ref="H114:W117" si="71">H108+H87+H79+H72+H64+H56+H42+H14+H49</f>
        <v>0</v>
      </c>
      <c r="I114" s="27">
        <f t="shared" si="71"/>
        <v>0</v>
      </c>
      <c r="J114" s="27">
        <f t="shared" si="71"/>
        <v>0</v>
      </c>
      <c r="K114" s="27">
        <f t="shared" si="71"/>
        <v>0</v>
      </c>
      <c r="L114" s="27">
        <f t="shared" si="71"/>
        <v>0</v>
      </c>
      <c r="M114" s="27">
        <f t="shared" si="71"/>
        <v>0</v>
      </c>
      <c r="N114" s="27">
        <f t="shared" si="71"/>
        <v>0</v>
      </c>
      <c r="O114" s="27">
        <f t="shared" si="71"/>
        <v>0</v>
      </c>
      <c r="P114" s="27">
        <f t="shared" si="71"/>
        <v>0</v>
      </c>
      <c r="Q114" s="27">
        <f t="shared" si="71"/>
        <v>0</v>
      </c>
      <c r="R114" s="27">
        <f t="shared" si="71"/>
        <v>0</v>
      </c>
      <c r="S114" s="27">
        <f t="shared" si="71"/>
        <v>0</v>
      </c>
      <c r="T114" s="27">
        <f t="shared" si="71"/>
        <v>0</v>
      </c>
      <c r="U114" s="27">
        <f t="shared" si="71"/>
        <v>0</v>
      </c>
      <c r="V114" s="27">
        <f t="shared" si="71"/>
        <v>0</v>
      </c>
      <c r="W114" s="27">
        <f t="shared" si="71"/>
        <v>0</v>
      </c>
      <c r="X114" s="27">
        <f t="shared" si="67"/>
        <v>0</v>
      </c>
      <c r="Y114" s="27">
        <f t="shared" si="67"/>
        <v>0</v>
      </c>
      <c r="Z114" s="27">
        <f t="shared" si="67"/>
        <v>0</v>
      </c>
      <c r="AA114" s="27">
        <f t="shared" si="67"/>
        <v>0</v>
      </c>
      <c r="AB114" s="27">
        <f t="shared" si="67"/>
        <v>0</v>
      </c>
      <c r="AC114" s="27">
        <f t="shared" si="67"/>
        <v>0</v>
      </c>
      <c r="AD114" s="27">
        <f t="shared" si="67"/>
        <v>0</v>
      </c>
      <c r="AE114" s="27">
        <f t="shared" si="67"/>
        <v>0</v>
      </c>
      <c r="AF114" s="94"/>
    </row>
    <row r="115" spans="1:32" x14ac:dyDescent="0.25">
      <c r="A115" s="5" t="s">
        <v>2</v>
      </c>
      <c r="B115" s="3">
        <f>B109+B88+B80+B73+B65+B57+B43+B15</f>
        <v>174182.12</v>
      </c>
      <c r="C115" s="3">
        <f t="shared" ref="B115:E117" si="72">C109+C88+C80+C73+C65+C57+C43+C15</f>
        <v>40462.559999999998</v>
      </c>
      <c r="D115" s="3">
        <f t="shared" si="72"/>
        <v>40462.559999999998</v>
      </c>
      <c r="E115" s="3">
        <f>E109+E88+E80+E73+E65+E57+E43+E15</f>
        <v>30024.720000000001</v>
      </c>
      <c r="F115" s="3">
        <f t="shared" si="69"/>
        <v>17.237544243921249</v>
      </c>
      <c r="G115" s="3">
        <f t="shared" si="70"/>
        <v>74.203708317021963</v>
      </c>
      <c r="H115" s="27">
        <f t="shared" si="71"/>
        <v>20562.310000000005</v>
      </c>
      <c r="I115" s="27">
        <f t="shared" si="71"/>
        <v>12380.74</v>
      </c>
      <c r="J115" s="27">
        <f t="shared" si="71"/>
        <v>22720.050000000003</v>
      </c>
      <c r="K115" s="27">
        <f t="shared" si="71"/>
        <v>17643.98</v>
      </c>
      <c r="L115" s="27">
        <f t="shared" si="71"/>
        <v>13250.12</v>
      </c>
      <c r="M115" s="27">
        <f t="shared" si="71"/>
        <v>0</v>
      </c>
      <c r="N115" s="27">
        <f t="shared" si="71"/>
        <v>14569.560000000001</v>
      </c>
      <c r="O115" s="27">
        <f t="shared" si="71"/>
        <v>0</v>
      </c>
      <c r="P115" s="27">
        <f t="shared" si="71"/>
        <v>12864.539999999999</v>
      </c>
      <c r="Q115" s="27">
        <f t="shared" si="71"/>
        <v>0</v>
      </c>
      <c r="R115" s="27">
        <f t="shared" si="71"/>
        <v>12952.48</v>
      </c>
      <c r="S115" s="27">
        <f t="shared" si="71"/>
        <v>0</v>
      </c>
      <c r="T115" s="27">
        <f t="shared" si="71"/>
        <v>14113.21</v>
      </c>
      <c r="U115" s="27">
        <f t="shared" si="71"/>
        <v>0</v>
      </c>
      <c r="V115" s="27">
        <f t="shared" si="71"/>
        <v>13624.83</v>
      </c>
      <c r="W115" s="27">
        <f t="shared" si="71"/>
        <v>0</v>
      </c>
      <c r="X115" s="27">
        <f t="shared" si="67"/>
        <v>17838.690000000002</v>
      </c>
      <c r="Y115" s="27">
        <f t="shared" si="67"/>
        <v>0</v>
      </c>
      <c r="Z115" s="27">
        <f t="shared" si="67"/>
        <v>20523.919999999998</v>
      </c>
      <c r="AA115" s="27">
        <f t="shared" si="67"/>
        <v>0</v>
      </c>
      <c r="AB115" s="27">
        <f t="shared" si="67"/>
        <v>10700.029999999999</v>
      </c>
      <c r="AC115" s="27">
        <f t="shared" si="67"/>
        <v>0</v>
      </c>
      <c r="AD115" s="27">
        <f t="shared" si="67"/>
        <v>11228.98</v>
      </c>
      <c r="AE115" s="27">
        <f t="shared" si="67"/>
        <v>0</v>
      </c>
      <c r="AF115" s="94"/>
    </row>
    <row r="116" spans="1:32" s="32" customFormat="1" x14ac:dyDescent="0.25">
      <c r="A116" s="29" t="s">
        <v>39</v>
      </c>
      <c r="B116" s="30">
        <f t="shared" si="72"/>
        <v>0</v>
      </c>
      <c r="C116" s="30">
        <f t="shared" si="72"/>
        <v>0</v>
      </c>
      <c r="D116" s="30">
        <f t="shared" si="72"/>
        <v>0</v>
      </c>
      <c r="E116" s="30">
        <f t="shared" si="72"/>
        <v>0</v>
      </c>
      <c r="F116" s="30"/>
      <c r="G116" s="30"/>
      <c r="H116" s="27">
        <f t="shared" si="71"/>
        <v>0</v>
      </c>
      <c r="I116" s="27">
        <f t="shared" si="71"/>
        <v>0</v>
      </c>
      <c r="J116" s="27">
        <f t="shared" si="71"/>
        <v>0</v>
      </c>
      <c r="K116" s="27">
        <f t="shared" si="71"/>
        <v>0</v>
      </c>
      <c r="L116" s="27">
        <f t="shared" si="71"/>
        <v>0</v>
      </c>
      <c r="M116" s="27">
        <f t="shared" si="71"/>
        <v>0</v>
      </c>
      <c r="N116" s="27">
        <f t="shared" si="71"/>
        <v>0</v>
      </c>
      <c r="O116" s="27">
        <f t="shared" si="71"/>
        <v>0</v>
      </c>
      <c r="P116" s="27">
        <f t="shared" si="71"/>
        <v>0</v>
      </c>
      <c r="Q116" s="27">
        <f t="shared" si="71"/>
        <v>0</v>
      </c>
      <c r="R116" s="27">
        <f t="shared" si="71"/>
        <v>0</v>
      </c>
      <c r="S116" s="27">
        <f t="shared" si="71"/>
        <v>0</v>
      </c>
      <c r="T116" s="27">
        <f t="shared" si="71"/>
        <v>0</v>
      </c>
      <c r="U116" s="27">
        <f t="shared" si="71"/>
        <v>0</v>
      </c>
      <c r="V116" s="27">
        <f t="shared" si="71"/>
        <v>0</v>
      </c>
      <c r="W116" s="27">
        <f t="shared" si="71"/>
        <v>0</v>
      </c>
      <c r="X116" s="27">
        <f t="shared" si="67"/>
        <v>0</v>
      </c>
      <c r="Y116" s="27">
        <f t="shared" si="67"/>
        <v>0</v>
      </c>
      <c r="Z116" s="27">
        <f t="shared" si="67"/>
        <v>0</v>
      </c>
      <c r="AA116" s="27">
        <f t="shared" si="67"/>
        <v>0</v>
      </c>
      <c r="AB116" s="27">
        <f t="shared" si="67"/>
        <v>0</v>
      </c>
      <c r="AC116" s="27">
        <f t="shared" si="67"/>
        <v>0</v>
      </c>
      <c r="AD116" s="27">
        <f t="shared" si="67"/>
        <v>0</v>
      </c>
      <c r="AE116" s="27">
        <f t="shared" si="67"/>
        <v>0</v>
      </c>
      <c r="AF116" s="94"/>
    </row>
    <row r="117" spans="1:32" x14ac:dyDescent="0.25">
      <c r="A117" s="4" t="s">
        <v>3</v>
      </c>
      <c r="B117" s="3">
        <f t="shared" si="72"/>
        <v>54790.78</v>
      </c>
      <c r="C117" s="3">
        <f t="shared" si="72"/>
        <v>16437.23</v>
      </c>
      <c r="D117" s="3">
        <f t="shared" si="72"/>
        <v>16437.23</v>
      </c>
      <c r="E117" s="3">
        <f t="shared" si="72"/>
        <v>16437.23</v>
      </c>
      <c r="F117" s="3"/>
      <c r="G117" s="3"/>
      <c r="H117" s="27">
        <f t="shared" si="71"/>
        <v>0</v>
      </c>
      <c r="I117" s="27">
        <f t="shared" si="71"/>
        <v>0</v>
      </c>
      <c r="J117" s="27">
        <f t="shared" si="71"/>
        <v>16437.23</v>
      </c>
      <c r="K117" s="27">
        <f t="shared" si="71"/>
        <v>16437.23</v>
      </c>
      <c r="L117" s="27">
        <f t="shared" si="71"/>
        <v>0</v>
      </c>
      <c r="M117" s="27">
        <f t="shared" si="71"/>
        <v>0</v>
      </c>
      <c r="N117" s="27">
        <f t="shared" si="71"/>
        <v>0</v>
      </c>
      <c r="O117" s="27">
        <f t="shared" si="71"/>
        <v>0</v>
      </c>
      <c r="P117" s="27">
        <f t="shared" si="71"/>
        <v>0</v>
      </c>
      <c r="Q117" s="27">
        <f t="shared" si="71"/>
        <v>0</v>
      </c>
      <c r="R117" s="27">
        <f t="shared" si="71"/>
        <v>0</v>
      </c>
      <c r="S117" s="27">
        <f t="shared" si="71"/>
        <v>0</v>
      </c>
      <c r="T117" s="27">
        <f t="shared" si="71"/>
        <v>0</v>
      </c>
      <c r="U117" s="27">
        <f t="shared" si="71"/>
        <v>0</v>
      </c>
      <c r="V117" s="27">
        <f t="shared" si="71"/>
        <v>38353.550000000003</v>
      </c>
      <c r="W117" s="27">
        <f t="shared" si="71"/>
        <v>0</v>
      </c>
      <c r="X117" s="27">
        <f t="shared" si="67"/>
        <v>0</v>
      </c>
      <c r="Y117" s="27">
        <f t="shared" si="67"/>
        <v>0</v>
      </c>
      <c r="Z117" s="27">
        <f t="shared" si="67"/>
        <v>0</v>
      </c>
      <c r="AA117" s="27">
        <f t="shared" si="67"/>
        <v>0</v>
      </c>
      <c r="AB117" s="27">
        <f t="shared" si="67"/>
        <v>0</v>
      </c>
      <c r="AC117" s="27">
        <f t="shared" si="67"/>
        <v>0</v>
      </c>
      <c r="AD117" s="27">
        <f t="shared" si="67"/>
        <v>0</v>
      </c>
      <c r="AE117" s="27">
        <f t="shared" si="67"/>
        <v>0</v>
      </c>
      <c r="AF117" s="95"/>
    </row>
    <row r="118" spans="1:32" x14ac:dyDescent="0.25">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row>
    <row r="119" spans="1:32" x14ac:dyDescent="0.25">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row>
    <row r="120" spans="1:32" x14ac:dyDescent="0.25">
      <c r="A120" s="90" t="s">
        <v>42</v>
      </c>
      <c r="B120" s="90"/>
      <c r="C120" s="90"/>
      <c r="D120" s="90"/>
      <c r="E120" s="90"/>
      <c r="F120" s="90"/>
      <c r="G120" s="90"/>
      <c r="H120" s="90"/>
      <c r="I120" s="90"/>
      <c r="J120" s="90"/>
      <c r="K120" s="90"/>
      <c r="L120" s="90"/>
      <c r="R120" s="90" t="s">
        <v>34</v>
      </c>
      <c r="S120" s="90"/>
      <c r="T120" s="90"/>
      <c r="U120" s="90"/>
      <c r="V120" s="90"/>
      <c r="W120" s="90"/>
      <c r="X120" s="90"/>
      <c r="Y120" s="90"/>
      <c r="Z120" s="90"/>
      <c r="AC120" s="17"/>
      <c r="AD120" s="17"/>
    </row>
    <row r="121" spans="1:32" x14ac:dyDescent="0.25">
      <c r="A121" s="8"/>
      <c r="B121" s="8"/>
      <c r="C121" s="8"/>
      <c r="D121" s="8"/>
      <c r="E121" s="8"/>
      <c r="F121" s="8"/>
      <c r="G121" s="8"/>
      <c r="AC121" s="18"/>
      <c r="AD121" s="18"/>
    </row>
    <row r="122" spans="1:32" x14ac:dyDescent="0.25">
      <c r="A122" s="25" t="s">
        <v>43</v>
      </c>
      <c r="B122" s="8"/>
      <c r="C122" s="8"/>
      <c r="D122" s="8"/>
      <c r="E122" s="8"/>
      <c r="F122" s="8"/>
      <c r="G122" s="8"/>
      <c r="AC122" s="18"/>
      <c r="AD122" s="18"/>
    </row>
    <row r="123" spans="1:32" x14ac:dyDescent="0.25">
      <c r="A123" s="25" t="s">
        <v>56</v>
      </c>
      <c r="B123" s="8"/>
      <c r="C123" s="8"/>
      <c r="D123" s="8"/>
      <c r="E123" s="8"/>
      <c r="F123" s="8"/>
      <c r="G123" s="8"/>
      <c r="AC123" s="18"/>
      <c r="AD123" s="18"/>
    </row>
    <row r="124" spans="1:32" x14ac:dyDescent="0.25">
      <c r="A124" s="25" t="s">
        <v>44</v>
      </c>
      <c r="B124" s="8"/>
      <c r="C124" s="8"/>
      <c r="D124" s="8"/>
      <c r="E124" s="8"/>
      <c r="F124" s="8"/>
      <c r="G124" s="8"/>
      <c r="AC124" s="18"/>
      <c r="AD124" s="18"/>
    </row>
    <row r="125" spans="1:32" x14ac:dyDescent="0.25">
      <c r="A125" s="25" t="s">
        <v>57</v>
      </c>
      <c r="B125" s="8"/>
      <c r="C125" s="8"/>
      <c r="D125" s="8"/>
      <c r="E125" s="8"/>
      <c r="F125" s="8"/>
      <c r="G125" s="8"/>
      <c r="AC125" s="18"/>
      <c r="AD125" s="18"/>
    </row>
    <row r="126" spans="1:32" x14ac:dyDescent="0.25">
      <c r="A126" s="25" t="s">
        <v>54</v>
      </c>
      <c r="B126" s="8"/>
      <c r="C126" s="8"/>
      <c r="D126" s="8"/>
      <c r="E126" s="8"/>
      <c r="F126" s="8"/>
      <c r="G126" s="8"/>
      <c r="AC126" s="18"/>
      <c r="AD126" s="18"/>
    </row>
    <row r="127" spans="1:32" x14ac:dyDescent="0.25">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row>
    <row r="128" spans="1:32" x14ac:dyDescent="0.25">
      <c r="H128" s="17"/>
      <c r="I128" s="18"/>
      <c r="J128" s="18"/>
      <c r="K128" s="18"/>
      <c r="L128" s="18"/>
      <c r="M128" s="18"/>
      <c r="N128" s="18"/>
      <c r="O128" s="18"/>
      <c r="P128" s="18"/>
      <c r="Q128" s="18"/>
      <c r="R128" s="18"/>
      <c r="S128" s="18"/>
      <c r="T128" s="18"/>
      <c r="U128" s="18"/>
      <c r="V128" s="18"/>
      <c r="W128" s="18"/>
      <c r="X128" s="18"/>
      <c r="Y128" s="18"/>
      <c r="Z128" s="18"/>
      <c r="AA128" s="18"/>
      <c r="AB128" s="18"/>
      <c r="AC128" s="18"/>
      <c r="AD128" s="18"/>
    </row>
    <row r="129" spans="8:30" x14ac:dyDescent="0.25">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row>
    <row r="130" spans="8:30" x14ac:dyDescent="0.25">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row>
    <row r="131" spans="8:30" x14ac:dyDescent="0.25">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row>
    <row r="132" spans="8:30" x14ac:dyDescent="0.25">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row>
    <row r="133" spans="8:30" x14ac:dyDescent="0.25">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row>
    <row r="134" spans="8:30" x14ac:dyDescent="0.25">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row>
    <row r="135" spans="8:30" x14ac:dyDescent="0.25">
      <c r="H135" s="20"/>
      <c r="I135" s="18"/>
      <c r="J135" s="20"/>
      <c r="K135" s="20"/>
      <c r="L135" s="20"/>
      <c r="M135" s="20"/>
      <c r="N135" s="20"/>
      <c r="O135" s="20"/>
      <c r="P135" s="20"/>
      <c r="Q135" s="20"/>
      <c r="R135" s="20"/>
      <c r="S135" s="20"/>
      <c r="T135" s="20"/>
      <c r="U135" s="20"/>
      <c r="V135" s="20"/>
      <c r="W135" s="20"/>
      <c r="X135" s="20"/>
      <c r="Y135" s="20"/>
      <c r="Z135" s="20"/>
      <c r="AA135" s="20"/>
      <c r="AB135" s="20"/>
      <c r="AC135" s="20"/>
      <c r="AD135" s="20"/>
    </row>
    <row r="136" spans="8:30" x14ac:dyDescent="0.25">
      <c r="H136" s="21"/>
      <c r="I136" s="19"/>
      <c r="J136" s="21"/>
      <c r="K136" s="21"/>
      <c r="L136" s="21"/>
      <c r="M136" s="21"/>
      <c r="N136" s="21"/>
      <c r="O136" s="21"/>
      <c r="P136" s="21"/>
      <c r="Q136" s="21"/>
      <c r="R136" s="21"/>
      <c r="S136" s="21"/>
      <c r="T136" s="21"/>
      <c r="U136" s="21"/>
      <c r="V136" s="21"/>
      <c r="W136" s="21"/>
      <c r="X136" s="21"/>
      <c r="Y136" s="21"/>
      <c r="Z136" s="21"/>
      <c r="AA136" s="21"/>
      <c r="AB136" s="21"/>
      <c r="AC136" s="21"/>
      <c r="AD136" s="21"/>
    </row>
    <row r="137" spans="8:30" x14ac:dyDescent="0.25">
      <c r="H137" s="21"/>
      <c r="I137" s="19"/>
      <c r="J137" s="21"/>
      <c r="K137" s="21"/>
      <c r="L137" s="21"/>
      <c r="M137" s="21"/>
      <c r="N137" s="21"/>
      <c r="O137" s="21"/>
      <c r="P137" s="21"/>
      <c r="Q137" s="21"/>
      <c r="R137" s="21"/>
      <c r="S137" s="21"/>
      <c r="T137" s="21"/>
      <c r="U137" s="21"/>
      <c r="V137" s="21"/>
      <c r="W137" s="21"/>
      <c r="X137" s="21"/>
      <c r="Y137" s="21"/>
      <c r="Z137" s="21"/>
      <c r="AA137" s="21"/>
      <c r="AB137" s="21"/>
      <c r="AC137" s="21"/>
      <c r="AD137" s="21"/>
    </row>
    <row r="138" spans="8:30" x14ac:dyDescent="0.25">
      <c r="H138" s="21"/>
      <c r="I138" s="19"/>
      <c r="J138" s="21"/>
      <c r="K138" s="21"/>
      <c r="L138" s="21"/>
      <c r="M138" s="21"/>
      <c r="N138" s="21"/>
      <c r="O138" s="21"/>
      <c r="P138" s="21"/>
      <c r="Q138" s="21"/>
      <c r="R138" s="21"/>
      <c r="S138" s="21"/>
      <c r="T138" s="21"/>
      <c r="U138" s="21"/>
      <c r="V138" s="21"/>
      <c r="W138" s="21"/>
      <c r="X138" s="21"/>
      <c r="Y138" s="21"/>
      <c r="Z138" s="21"/>
      <c r="AA138" s="21"/>
      <c r="AB138" s="21"/>
      <c r="AC138" s="21"/>
      <c r="AD138" s="21"/>
    </row>
    <row r="139" spans="8:30" x14ac:dyDescent="0.25">
      <c r="H139" s="21"/>
      <c r="I139" s="19"/>
      <c r="J139" s="21"/>
      <c r="K139" s="21"/>
      <c r="L139" s="21"/>
      <c r="M139" s="21"/>
      <c r="N139" s="21"/>
      <c r="O139" s="21"/>
      <c r="P139" s="21"/>
      <c r="Q139" s="21"/>
      <c r="R139" s="21"/>
      <c r="S139" s="21"/>
      <c r="T139" s="21"/>
      <c r="U139" s="21"/>
      <c r="V139" s="21"/>
      <c r="W139" s="21"/>
      <c r="X139" s="21"/>
      <c r="Y139" s="21"/>
      <c r="Z139" s="21"/>
      <c r="AA139" s="21"/>
      <c r="AB139" s="21"/>
      <c r="AC139" s="21"/>
      <c r="AD139" s="21"/>
    </row>
    <row r="140" spans="8:30" x14ac:dyDescent="0.25">
      <c r="H140" s="21"/>
      <c r="I140" s="19"/>
      <c r="J140" s="21"/>
      <c r="K140" s="21"/>
      <c r="L140" s="21"/>
      <c r="M140" s="21"/>
      <c r="N140" s="21"/>
      <c r="O140" s="21"/>
      <c r="P140" s="21"/>
      <c r="Q140" s="21"/>
      <c r="R140" s="21"/>
      <c r="S140" s="21"/>
      <c r="T140" s="21"/>
      <c r="U140" s="21"/>
      <c r="V140" s="21"/>
      <c r="W140" s="21"/>
      <c r="X140" s="21"/>
      <c r="Y140" s="21"/>
      <c r="Z140" s="21"/>
      <c r="AA140" s="21"/>
      <c r="AB140" s="21"/>
      <c r="AC140" s="21"/>
      <c r="AD140" s="21"/>
    </row>
    <row r="141" spans="8:30" x14ac:dyDescent="0.25">
      <c r="H141" s="20"/>
      <c r="I141" s="18"/>
      <c r="J141" s="20"/>
      <c r="K141" s="20"/>
      <c r="L141" s="20"/>
      <c r="M141" s="20"/>
      <c r="N141" s="20"/>
      <c r="O141" s="20"/>
      <c r="P141" s="20"/>
      <c r="Q141" s="20"/>
      <c r="R141" s="20"/>
      <c r="S141" s="20"/>
      <c r="T141" s="20"/>
      <c r="U141" s="20"/>
      <c r="V141" s="20"/>
      <c r="W141" s="20"/>
      <c r="X141" s="20"/>
      <c r="Y141" s="20"/>
      <c r="Z141" s="20"/>
      <c r="AA141" s="20"/>
      <c r="AB141" s="20"/>
      <c r="AC141" s="20"/>
      <c r="AD141" s="20"/>
    </row>
    <row r="142" spans="8:30" x14ac:dyDescent="0.25">
      <c r="H142" s="20"/>
      <c r="I142" s="18"/>
      <c r="J142" s="20"/>
      <c r="K142" s="20"/>
      <c r="L142" s="20"/>
      <c r="M142" s="20"/>
      <c r="N142" s="20"/>
      <c r="O142" s="20"/>
      <c r="P142" s="20"/>
      <c r="Q142" s="20"/>
      <c r="R142" s="20"/>
      <c r="S142" s="20"/>
      <c r="T142" s="20"/>
      <c r="U142" s="20"/>
      <c r="V142" s="20"/>
      <c r="W142" s="20"/>
      <c r="X142" s="20"/>
      <c r="Y142" s="20"/>
      <c r="Z142" s="20"/>
      <c r="AA142" s="20"/>
      <c r="AB142" s="20"/>
      <c r="AC142" s="20"/>
      <c r="AD142" s="20"/>
    </row>
    <row r="143" spans="8:30" x14ac:dyDescent="0.25">
      <c r="H143" s="20"/>
      <c r="I143" s="18"/>
      <c r="J143" s="20"/>
      <c r="K143" s="20"/>
      <c r="L143" s="20"/>
      <c r="M143" s="20"/>
      <c r="N143" s="20"/>
      <c r="O143" s="20"/>
      <c r="P143" s="20"/>
      <c r="Q143" s="20"/>
      <c r="R143" s="20"/>
      <c r="S143" s="20"/>
      <c r="T143" s="20"/>
      <c r="U143" s="20"/>
      <c r="V143" s="20"/>
      <c r="W143" s="20"/>
      <c r="X143" s="20"/>
      <c r="Y143" s="20"/>
      <c r="Z143" s="20"/>
      <c r="AA143" s="20"/>
      <c r="AB143" s="20"/>
      <c r="AC143" s="20"/>
      <c r="AD143" s="20"/>
    </row>
    <row r="144" spans="8:30" x14ac:dyDescent="0.25">
      <c r="H144" s="20"/>
      <c r="I144" s="18"/>
      <c r="J144" s="20"/>
      <c r="K144" s="20"/>
      <c r="L144" s="20"/>
      <c r="M144" s="20"/>
      <c r="N144" s="20"/>
      <c r="O144" s="20"/>
      <c r="P144" s="20"/>
      <c r="Q144" s="20"/>
      <c r="R144" s="20"/>
      <c r="S144" s="20"/>
      <c r="T144" s="20"/>
      <c r="U144" s="20"/>
      <c r="V144" s="20"/>
      <c r="W144" s="20"/>
      <c r="X144" s="20"/>
      <c r="Y144" s="20"/>
      <c r="Z144" s="20"/>
      <c r="AA144" s="20"/>
      <c r="AB144" s="20"/>
      <c r="AC144" s="20"/>
      <c r="AD144" s="20"/>
    </row>
    <row r="145" spans="8:30" x14ac:dyDescent="0.25">
      <c r="H145" s="20"/>
      <c r="I145" s="18"/>
      <c r="J145" s="20"/>
      <c r="K145" s="20"/>
      <c r="L145" s="20"/>
      <c r="M145" s="20"/>
      <c r="N145" s="20"/>
      <c r="O145" s="20"/>
      <c r="P145" s="20"/>
      <c r="Q145" s="20"/>
      <c r="R145" s="20"/>
      <c r="S145" s="20"/>
      <c r="T145" s="20"/>
      <c r="U145" s="20"/>
      <c r="V145" s="20"/>
      <c r="W145" s="20"/>
      <c r="X145" s="20"/>
      <c r="Y145" s="20"/>
      <c r="Z145" s="20"/>
      <c r="AA145" s="20"/>
      <c r="AB145" s="20"/>
      <c r="AC145" s="20"/>
      <c r="AD145" s="20"/>
    </row>
    <row r="146" spans="8:30" x14ac:dyDescent="0.25">
      <c r="H146" s="20"/>
      <c r="I146" s="18"/>
      <c r="J146" s="20"/>
      <c r="K146" s="20"/>
      <c r="L146" s="20"/>
      <c r="M146" s="20"/>
      <c r="N146" s="20"/>
      <c r="O146" s="20"/>
      <c r="P146" s="20"/>
      <c r="Q146" s="20"/>
      <c r="R146" s="20"/>
      <c r="S146" s="20"/>
      <c r="T146" s="20"/>
      <c r="U146" s="20"/>
      <c r="V146" s="20"/>
      <c r="W146" s="20"/>
      <c r="X146" s="20"/>
      <c r="Y146" s="20"/>
      <c r="Z146" s="20"/>
      <c r="AA146" s="20"/>
      <c r="AB146" s="20"/>
      <c r="AC146" s="20"/>
      <c r="AD146" s="20"/>
    </row>
    <row r="147" spans="8:30" x14ac:dyDescent="0.25">
      <c r="H147" s="20"/>
      <c r="I147" s="18"/>
      <c r="J147" s="20"/>
      <c r="K147" s="20"/>
      <c r="L147" s="20"/>
      <c r="M147" s="20"/>
      <c r="N147" s="20"/>
      <c r="O147" s="20"/>
      <c r="P147" s="20"/>
      <c r="Q147" s="20"/>
      <c r="R147" s="20"/>
      <c r="S147" s="20"/>
      <c r="T147" s="20"/>
      <c r="U147" s="20"/>
      <c r="V147" s="20"/>
      <c r="W147" s="20"/>
      <c r="X147" s="20"/>
      <c r="Y147" s="20"/>
      <c r="Z147" s="20"/>
      <c r="AA147" s="20"/>
      <c r="AB147" s="20"/>
      <c r="AC147" s="20"/>
      <c r="AD147" s="20"/>
    </row>
    <row r="148" spans="8:30" x14ac:dyDescent="0.25">
      <c r="H148" s="20"/>
      <c r="I148" s="18"/>
      <c r="J148" s="20"/>
      <c r="K148" s="20"/>
      <c r="L148" s="20"/>
      <c r="M148" s="20"/>
      <c r="N148" s="20"/>
      <c r="O148" s="20"/>
      <c r="P148" s="20"/>
      <c r="Q148" s="20"/>
      <c r="R148" s="20"/>
      <c r="S148" s="20"/>
      <c r="T148" s="20"/>
      <c r="U148" s="20"/>
      <c r="V148" s="20"/>
      <c r="W148" s="20"/>
      <c r="X148" s="20"/>
      <c r="Y148" s="20"/>
      <c r="Z148" s="20"/>
      <c r="AA148" s="20"/>
      <c r="AB148" s="20"/>
      <c r="AC148" s="20"/>
      <c r="AD148" s="20"/>
    </row>
    <row r="149" spans="8:30" x14ac:dyDescent="0.25">
      <c r="H149" s="20"/>
      <c r="I149" s="18"/>
      <c r="J149" s="20"/>
      <c r="K149" s="20"/>
      <c r="L149" s="20"/>
      <c r="M149" s="20"/>
      <c r="N149" s="20"/>
      <c r="O149" s="20"/>
      <c r="P149" s="20"/>
      <c r="Q149" s="20"/>
      <c r="R149" s="20"/>
      <c r="S149" s="20"/>
      <c r="T149" s="20"/>
      <c r="U149" s="20"/>
      <c r="V149" s="20"/>
      <c r="W149" s="20"/>
      <c r="X149" s="20"/>
      <c r="Y149" s="20"/>
      <c r="Z149" s="20"/>
      <c r="AA149" s="20"/>
      <c r="AB149" s="20"/>
      <c r="AC149" s="20"/>
      <c r="AD149" s="20"/>
    </row>
    <row r="150" spans="8:30" x14ac:dyDescent="0.25">
      <c r="H150" s="20"/>
      <c r="I150" s="18"/>
      <c r="J150" s="20"/>
      <c r="K150" s="20"/>
      <c r="L150" s="20"/>
      <c r="M150" s="20"/>
      <c r="N150" s="20"/>
      <c r="O150" s="20"/>
      <c r="P150" s="20"/>
      <c r="Q150" s="20"/>
      <c r="R150" s="20"/>
      <c r="S150" s="20"/>
      <c r="T150" s="20"/>
      <c r="U150" s="20"/>
      <c r="V150" s="20"/>
      <c r="W150" s="20"/>
      <c r="X150" s="20"/>
      <c r="Y150" s="20"/>
      <c r="Z150" s="20"/>
      <c r="AA150" s="20"/>
      <c r="AB150" s="20"/>
      <c r="AC150" s="20"/>
      <c r="AD150" s="20"/>
    </row>
    <row r="151" spans="8:30" x14ac:dyDescent="0.25">
      <c r="H151" s="20"/>
      <c r="I151" s="18"/>
      <c r="J151" s="20"/>
      <c r="K151" s="20"/>
      <c r="L151" s="20"/>
      <c r="M151" s="20"/>
      <c r="N151" s="20"/>
      <c r="O151" s="20"/>
      <c r="P151" s="20"/>
      <c r="Q151" s="20"/>
      <c r="R151" s="20"/>
      <c r="S151" s="20"/>
      <c r="T151" s="20"/>
      <c r="U151" s="20"/>
      <c r="V151" s="20"/>
      <c r="W151" s="20"/>
      <c r="X151" s="20"/>
      <c r="Y151" s="20"/>
      <c r="Z151" s="20"/>
      <c r="AA151" s="20"/>
      <c r="AB151" s="20"/>
      <c r="AC151" s="20"/>
      <c r="AD151" s="20"/>
    </row>
    <row r="152" spans="8:30" x14ac:dyDescent="0.25">
      <c r="H152" s="20"/>
      <c r="I152" s="18"/>
      <c r="J152" s="20"/>
      <c r="K152" s="20"/>
      <c r="L152" s="20"/>
      <c r="M152" s="20"/>
      <c r="N152" s="20"/>
      <c r="O152" s="20"/>
      <c r="P152" s="20"/>
      <c r="Q152" s="20"/>
      <c r="R152" s="20"/>
      <c r="S152" s="20"/>
      <c r="T152" s="20"/>
      <c r="U152" s="20"/>
      <c r="V152" s="20"/>
      <c r="W152" s="20"/>
      <c r="X152" s="20"/>
      <c r="Y152" s="20"/>
      <c r="Z152" s="20"/>
      <c r="AA152" s="20"/>
      <c r="AB152" s="20"/>
      <c r="AC152" s="20"/>
      <c r="AD152" s="20"/>
    </row>
    <row r="153" spans="8:30" x14ac:dyDescent="0.25">
      <c r="H153" s="20"/>
      <c r="I153" s="18"/>
      <c r="J153" s="20"/>
      <c r="K153" s="20"/>
      <c r="L153" s="20"/>
      <c r="M153" s="20"/>
      <c r="N153" s="20"/>
      <c r="O153" s="20"/>
      <c r="P153" s="20"/>
      <c r="Q153" s="20"/>
      <c r="R153" s="20"/>
      <c r="S153" s="20"/>
      <c r="T153" s="20"/>
      <c r="U153" s="20"/>
      <c r="V153" s="20"/>
      <c r="W153" s="20"/>
      <c r="X153" s="20"/>
      <c r="Y153" s="20"/>
      <c r="Z153" s="20"/>
      <c r="AA153" s="20"/>
      <c r="AB153" s="20"/>
      <c r="AC153" s="20"/>
      <c r="AD153" s="20"/>
    </row>
    <row r="154" spans="8:30" x14ac:dyDescent="0.25">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row>
    <row r="155" spans="8:30" x14ac:dyDescent="0.25">
      <c r="H155" s="21"/>
      <c r="I155" s="19"/>
      <c r="J155" s="21"/>
      <c r="K155" s="21"/>
      <c r="L155" s="21"/>
      <c r="M155" s="21"/>
      <c r="N155" s="21"/>
      <c r="O155" s="21"/>
      <c r="P155" s="21"/>
      <c r="Q155" s="21"/>
      <c r="R155" s="21"/>
      <c r="S155" s="21"/>
      <c r="T155" s="21"/>
      <c r="U155" s="21"/>
      <c r="V155" s="21"/>
      <c r="W155" s="21"/>
      <c r="X155" s="21"/>
      <c r="Y155" s="21"/>
      <c r="Z155" s="21"/>
      <c r="AA155" s="21"/>
      <c r="AB155" s="21"/>
      <c r="AC155" s="21"/>
      <c r="AD155" s="21"/>
    </row>
    <row r="156" spans="8:30" x14ac:dyDescent="0.25">
      <c r="H156" s="21"/>
      <c r="I156" s="19"/>
      <c r="J156" s="21"/>
      <c r="K156" s="21"/>
      <c r="L156" s="21"/>
      <c r="M156" s="21"/>
      <c r="N156" s="21"/>
      <c r="O156" s="21"/>
      <c r="P156" s="21"/>
      <c r="Q156" s="21"/>
      <c r="R156" s="21"/>
      <c r="S156" s="21"/>
      <c r="T156" s="21"/>
      <c r="U156" s="21"/>
      <c r="V156" s="21"/>
      <c r="W156" s="21"/>
      <c r="X156" s="21"/>
      <c r="Y156" s="21"/>
      <c r="Z156" s="21"/>
      <c r="AA156" s="21"/>
      <c r="AB156" s="21"/>
      <c r="AC156" s="21"/>
      <c r="AD156" s="21"/>
    </row>
    <row r="157" spans="8:30" x14ac:dyDescent="0.25">
      <c r="H157" s="21"/>
      <c r="I157" s="19"/>
      <c r="J157" s="21"/>
      <c r="K157" s="21"/>
      <c r="L157" s="21"/>
      <c r="M157" s="21"/>
      <c r="N157" s="21"/>
      <c r="O157" s="21"/>
      <c r="P157" s="21"/>
      <c r="Q157" s="21"/>
      <c r="R157" s="21"/>
      <c r="S157" s="21"/>
      <c r="T157" s="21"/>
      <c r="U157" s="21"/>
      <c r="V157" s="21"/>
      <c r="W157" s="21"/>
      <c r="X157" s="21"/>
      <c r="Y157" s="21"/>
      <c r="Z157" s="21"/>
      <c r="AA157" s="21"/>
      <c r="AB157" s="21"/>
      <c r="AC157" s="21"/>
      <c r="AD157" s="21"/>
    </row>
    <row r="158" spans="8:30" x14ac:dyDescent="0.25">
      <c r="H158" s="21"/>
      <c r="I158" s="19"/>
      <c r="J158" s="21"/>
      <c r="K158" s="21"/>
      <c r="L158" s="21"/>
      <c r="M158" s="21"/>
      <c r="N158" s="21"/>
      <c r="O158" s="21"/>
      <c r="P158" s="21"/>
      <c r="Q158" s="21"/>
      <c r="R158" s="21"/>
      <c r="S158" s="21"/>
      <c r="T158" s="21"/>
      <c r="U158" s="21"/>
      <c r="V158" s="21"/>
      <c r="W158" s="21"/>
      <c r="X158" s="21"/>
      <c r="Y158" s="21"/>
      <c r="Z158" s="21"/>
      <c r="AA158" s="21"/>
      <c r="AB158" s="21"/>
      <c r="AC158" s="21"/>
      <c r="AD158" s="21"/>
    </row>
    <row r="159" spans="8:30" x14ac:dyDescent="0.25">
      <c r="H159" s="21"/>
      <c r="I159" s="19"/>
      <c r="J159" s="21"/>
      <c r="K159" s="21"/>
      <c r="L159" s="21"/>
      <c r="M159" s="21"/>
      <c r="N159" s="21"/>
      <c r="O159" s="21"/>
      <c r="P159" s="21"/>
      <c r="Q159" s="21"/>
      <c r="R159" s="21"/>
      <c r="S159" s="21"/>
      <c r="T159" s="21"/>
      <c r="U159" s="21"/>
      <c r="V159" s="21"/>
      <c r="W159" s="21"/>
      <c r="X159" s="21"/>
      <c r="Y159" s="21"/>
      <c r="Z159" s="21"/>
      <c r="AA159" s="21"/>
      <c r="AB159" s="21"/>
      <c r="AC159" s="21"/>
      <c r="AD159" s="21"/>
    </row>
    <row r="160" spans="8:30" x14ac:dyDescent="0.25">
      <c r="H160" s="20"/>
      <c r="I160" s="18"/>
      <c r="J160" s="20"/>
      <c r="K160" s="20"/>
      <c r="L160" s="20"/>
      <c r="M160" s="20"/>
      <c r="N160" s="20"/>
      <c r="O160" s="20"/>
      <c r="P160" s="20"/>
      <c r="Q160" s="20"/>
      <c r="R160" s="20"/>
      <c r="S160" s="20"/>
      <c r="T160" s="20"/>
      <c r="U160" s="20"/>
      <c r="V160" s="20"/>
      <c r="W160" s="20"/>
      <c r="X160" s="20"/>
      <c r="Y160" s="20"/>
      <c r="Z160" s="20"/>
      <c r="AA160" s="20"/>
      <c r="AB160" s="20"/>
      <c r="AC160" s="20"/>
      <c r="AD160" s="20"/>
    </row>
    <row r="161" spans="8:30" x14ac:dyDescent="0.25">
      <c r="H161" s="20"/>
      <c r="I161" s="18"/>
      <c r="J161" s="20"/>
      <c r="K161" s="20"/>
      <c r="L161" s="20"/>
      <c r="M161" s="20"/>
      <c r="N161" s="20"/>
      <c r="O161" s="20"/>
      <c r="P161" s="20"/>
      <c r="Q161" s="20"/>
      <c r="R161" s="20"/>
      <c r="S161" s="20"/>
      <c r="T161" s="20"/>
      <c r="U161" s="20"/>
      <c r="V161" s="20"/>
      <c r="W161" s="20"/>
      <c r="X161" s="20"/>
      <c r="Y161" s="20"/>
      <c r="Z161" s="20"/>
      <c r="AA161" s="20"/>
      <c r="AB161" s="20"/>
      <c r="AC161" s="20"/>
      <c r="AD161" s="20"/>
    </row>
    <row r="162" spans="8:30" x14ac:dyDescent="0.25">
      <c r="H162" s="20"/>
      <c r="I162" s="18"/>
      <c r="J162" s="20"/>
      <c r="K162" s="20"/>
      <c r="L162" s="20"/>
      <c r="M162" s="20"/>
      <c r="N162" s="20"/>
      <c r="O162" s="20"/>
      <c r="P162" s="20"/>
      <c r="Q162" s="20"/>
      <c r="R162" s="20"/>
      <c r="S162" s="20"/>
      <c r="T162" s="20"/>
      <c r="U162" s="20"/>
      <c r="V162" s="20"/>
      <c r="W162" s="20"/>
      <c r="X162" s="20"/>
      <c r="Y162" s="20"/>
      <c r="Z162" s="20"/>
      <c r="AA162" s="20"/>
      <c r="AB162" s="20"/>
      <c r="AC162" s="20"/>
      <c r="AD162" s="20"/>
    </row>
    <row r="163" spans="8:30" x14ac:dyDescent="0.25">
      <c r="H163" s="20"/>
      <c r="I163" s="18"/>
      <c r="J163" s="20"/>
      <c r="K163" s="20"/>
      <c r="L163" s="20"/>
      <c r="M163" s="20"/>
      <c r="N163" s="20"/>
      <c r="O163" s="20"/>
      <c r="P163" s="20"/>
      <c r="Q163" s="20"/>
      <c r="R163" s="20"/>
      <c r="S163" s="20"/>
      <c r="T163" s="20"/>
      <c r="U163" s="20"/>
      <c r="V163" s="20"/>
      <c r="W163" s="20"/>
      <c r="X163" s="20"/>
      <c r="Y163" s="20"/>
      <c r="Z163" s="20"/>
      <c r="AA163" s="20"/>
      <c r="AB163" s="20"/>
      <c r="AC163" s="20"/>
      <c r="AD163" s="20"/>
    </row>
    <row r="164" spans="8:30" x14ac:dyDescent="0.25">
      <c r="H164" s="20"/>
      <c r="I164" s="18"/>
      <c r="J164" s="20"/>
      <c r="K164" s="20"/>
      <c r="L164" s="20"/>
      <c r="M164" s="20"/>
      <c r="N164" s="20"/>
      <c r="O164" s="20"/>
      <c r="P164" s="20"/>
      <c r="Q164" s="20"/>
      <c r="R164" s="20"/>
      <c r="S164" s="20"/>
      <c r="T164" s="20"/>
      <c r="U164" s="20"/>
      <c r="V164" s="20"/>
      <c r="W164" s="20"/>
      <c r="X164" s="20"/>
      <c r="Y164" s="20"/>
      <c r="Z164" s="20"/>
      <c r="AA164" s="20"/>
      <c r="AB164" s="20"/>
      <c r="AC164" s="20"/>
      <c r="AD164" s="20"/>
    </row>
    <row r="165" spans="8:30" x14ac:dyDescent="0.25">
      <c r="H165" s="20"/>
      <c r="I165" s="18"/>
      <c r="J165" s="20"/>
      <c r="K165" s="20"/>
      <c r="L165" s="20"/>
      <c r="M165" s="20"/>
      <c r="N165" s="20"/>
      <c r="O165" s="20"/>
      <c r="P165" s="20"/>
      <c r="Q165" s="20"/>
      <c r="R165" s="20"/>
      <c r="S165" s="20"/>
      <c r="T165" s="20"/>
      <c r="U165" s="20"/>
      <c r="V165" s="20"/>
      <c r="W165" s="20"/>
      <c r="X165" s="20"/>
      <c r="Y165" s="20"/>
      <c r="Z165" s="20"/>
      <c r="AA165" s="20"/>
      <c r="AB165" s="20"/>
      <c r="AC165" s="20"/>
      <c r="AD165" s="20"/>
    </row>
    <row r="166" spans="8:30" x14ac:dyDescent="0.25">
      <c r="H166" s="20"/>
      <c r="I166" s="18"/>
      <c r="J166" s="20"/>
      <c r="K166" s="20"/>
      <c r="L166" s="20"/>
      <c r="M166" s="20"/>
      <c r="N166" s="20"/>
      <c r="O166" s="20"/>
      <c r="P166" s="20"/>
      <c r="Q166" s="20"/>
      <c r="R166" s="20"/>
      <c r="S166" s="20"/>
      <c r="T166" s="20"/>
      <c r="U166" s="20"/>
      <c r="V166" s="20"/>
      <c r="W166" s="20"/>
      <c r="X166" s="20"/>
      <c r="Y166" s="20"/>
      <c r="Z166" s="20"/>
      <c r="AA166" s="20"/>
      <c r="AB166" s="20"/>
      <c r="AC166" s="20"/>
      <c r="AD166" s="20"/>
    </row>
    <row r="167" spans="8:30" x14ac:dyDescent="0.25">
      <c r="H167" s="7"/>
      <c r="I167" s="43"/>
      <c r="J167" s="7"/>
      <c r="K167" s="7"/>
      <c r="L167" s="7"/>
      <c r="M167" s="20"/>
      <c r="N167" s="20"/>
      <c r="O167" s="20"/>
      <c r="P167" s="20"/>
      <c r="Q167" s="20"/>
      <c r="R167" s="86"/>
      <c r="S167" s="86"/>
      <c r="T167" s="86"/>
      <c r="U167" s="86"/>
      <c r="V167" s="86"/>
      <c r="W167" s="86"/>
      <c r="X167" s="86"/>
      <c r="Y167" s="86"/>
      <c r="Z167" s="86"/>
      <c r="AA167" s="20"/>
      <c r="AB167" s="20"/>
      <c r="AC167" s="20"/>
      <c r="AD167" s="20"/>
    </row>
    <row r="168" spans="8:30" x14ac:dyDescent="0.25">
      <c r="H168" s="20"/>
      <c r="I168" s="18"/>
      <c r="J168" s="20"/>
      <c r="K168" s="20"/>
      <c r="L168" s="20"/>
      <c r="M168" s="20"/>
      <c r="N168" s="20"/>
      <c r="O168" s="20"/>
      <c r="P168" s="20"/>
      <c r="Q168" s="20"/>
      <c r="R168" s="20"/>
      <c r="S168" s="20"/>
      <c r="T168" s="20"/>
      <c r="U168" s="20"/>
      <c r="V168" s="20"/>
      <c r="W168" s="20"/>
      <c r="X168" s="20"/>
      <c r="Y168" s="20"/>
      <c r="Z168" s="20"/>
      <c r="AA168" s="20"/>
      <c r="AB168" s="20"/>
      <c r="AC168" s="20"/>
      <c r="AD168" s="20"/>
    </row>
  </sheetData>
  <mergeCells count="44">
    <mergeCell ref="B1:R1"/>
    <mergeCell ref="B3:R3"/>
    <mergeCell ref="A6:AD6"/>
    <mergeCell ref="A8:A9"/>
    <mergeCell ref="B8:B9"/>
    <mergeCell ref="C8:C9"/>
    <mergeCell ref="D8:D9"/>
    <mergeCell ref="E8:E9"/>
    <mergeCell ref="F8:G8"/>
    <mergeCell ref="H8:I8"/>
    <mergeCell ref="AF8:AF9"/>
    <mergeCell ref="J8:K8"/>
    <mergeCell ref="L8:M8"/>
    <mergeCell ref="N8:O8"/>
    <mergeCell ref="P8:Q8"/>
    <mergeCell ref="R8:S8"/>
    <mergeCell ref="T8:U8"/>
    <mergeCell ref="V8:W8"/>
    <mergeCell ref="X8:Y8"/>
    <mergeCell ref="Z8:AA8"/>
    <mergeCell ref="AB8:AC8"/>
    <mergeCell ref="AD8:AE8"/>
    <mergeCell ref="AF69:AF75"/>
    <mergeCell ref="A10:AD10"/>
    <mergeCell ref="AF11:AF17"/>
    <mergeCell ref="AF18:AF24"/>
    <mergeCell ref="AF25:AF31"/>
    <mergeCell ref="AF32:AF38"/>
    <mergeCell ref="AF39:AF45"/>
    <mergeCell ref="AF46:AF52"/>
    <mergeCell ref="AF53:AF59"/>
    <mergeCell ref="A60:AD60"/>
    <mergeCell ref="AF61:AF67"/>
    <mergeCell ref="A68:AD68"/>
    <mergeCell ref="AF112:AF117"/>
    <mergeCell ref="A120:L120"/>
    <mergeCell ref="R120:Z120"/>
    <mergeCell ref="R167:Z167"/>
    <mergeCell ref="AF76:AF82"/>
    <mergeCell ref="A83:AD83"/>
    <mergeCell ref="AF84:AF90"/>
    <mergeCell ref="AF91:AF97"/>
    <mergeCell ref="AF98:AF104"/>
    <mergeCell ref="AF105:AF111"/>
  </mergeCells>
  <pageMargins left="0.39370078740157483" right="0.39370078740157483" top="0.59055118110236227" bottom="0.19685039370078741" header="0.31496062992125984" footer="0.31496062992125984"/>
  <pageSetup paperSize="9" scale="2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февраль 2020</vt:lpstr>
      <vt:lpstr>'февраль 2020'!Заголовки_для_печати</vt:lpstr>
      <vt:lpstr>'февраль 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 Г. Низамова</dc:creator>
  <cp:lastModifiedBy>Цыганкова Ирина Анатольевн</cp:lastModifiedBy>
  <cp:lastPrinted>2020-03-03T09:58:17Z</cp:lastPrinted>
  <dcterms:created xsi:type="dcterms:W3CDTF">2018-12-22T07:29:00Z</dcterms:created>
  <dcterms:modified xsi:type="dcterms:W3CDTF">2020-03-16T11:46:16Z</dcterms:modified>
</cp:coreProperties>
</file>