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УИДиРП\1.1 ОТДЕЛ ПРиРП\Шамерзоева Т.Ф\4.ОТЧЕТЫ\2. Ежемесячные\1. Сетевые графики Когалым(до 5 числа)\2024\07.2024\"/>
    </mc:Choice>
  </mc:AlternateContent>
  <bookViews>
    <workbookView xWindow="0" yWindow="0" windowWidth="28800" windowHeight="11700" tabRatio="836"/>
  </bookViews>
  <sheets>
    <sheet name="МП АПК" sheetId="7" r:id="rId1"/>
  </sheets>
  <definedNames>
    <definedName name="_ftnref1" localSheetId="0">'МП АПК'!$B$8</definedName>
    <definedName name="_ftnref2" localSheetId="0">'МП АПК'!$B$9</definedName>
    <definedName name="_ftnref3" localSheetId="0">'МП АПК'!#REF!</definedName>
    <definedName name="Z_5F1BE36F_0832_42CE_A3FC_1A76BC593CBA_.wvu.Cols" localSheetId="0" hidden="1">'МП АПК'!$R:$R</definedName>
    <definedName name="Z_73C3B9D4_9210_43F5_9883_0E949EA0E341_.wvu.Cols" localSheetId="0" hidden="1">'МП АПК'!$R:$R</definedName>
    <definedName name="Z_B08D60EB_17AC_43BC_A2EA_BCC34DA15115_.wvu.Cols" localSheetId="0" hidden="1">'МП АПК'!$R:$R</definedName>
    <definedName name="_xlnm.Print_Area" localSheetId="0">'МП АПК'!$A$1:$S$20</definedName>
  </definedNames>
  <calcPr calcId="162913"/>
  <customWorkbookViews>
    <customWorkbookView name="Спиридонова Юлия Леонидовна - Личное представление" guid="{5F1BE36F-0832-42CE-A3FC-1A76BC593CBA}" mergeInterval="0" personalView="1" maximized="1" xWindow="-8" yWindow="-8" windowWidth="1696" windowHeight="1026" tabRatio="836" activeSheetId="5"/>
    <customWorkbookView name="Смекалин Дмитрий Александрович - Личное представление" guid="{B08D60EB-17AC-43BC-A2EA-BCC34DA15115}" mergeInterval="0" personalView="1" maximized="1" xWindow="54" yWindow="-8" windowWidth="1874" windowHeight="1096" tabRatio="836" activeSheetId="11"/>
    <customWorkbookView name="Саратова Ольга Сергеевна - Личное представление" guid="{73C3B9D4-9210-43F5-9883-0E949EA0E341}" mergeInterval="0" personalView="1" maximized="1" xWindow="-8" yWindow="-8" windowWidth="1936" windowHeight="1056" tabRatio="836" activeSheetId="1"/>
  </customWorkbookViews>
</workbook>
</file>

<file path=xl/calcChain.xml><?xml version="1.0" encoding="utf-8"?>
<calcChain xmlns="http://schemas.openxmlformats.org/spreadsheetml/2006/main">
  <c r="L8" i="7" l="1"/>
  <c r="L7" i="7"/>
  <c r="K8" i="7" l="1"/>
  <c r="K7" i="7"/>
  <c r="J8" i="7" l="1"/>
  <c r="J7" i="7"/>
  <c r="I8" i="7" l="1"/>
  <c r="I7" i="7"/>
  <c r="H8" i="7" l="1"/>
  <c r="H7" i="7"/>
  <c r="G8" i="7" l="1"/>
  <c r="G7" i="7"/>
  <c r="R11" i="7" l="1"/>
  <c r="R10" i="7"/>
  <c r="R8" i="7"/>
  <c r="R7" i="7"/>
  <c r="R6" i="7"/>
</calcChain>
</file>

<file path=xl/sharedStrings.xml><?xml version="1.0" encoding="utf-8"?>
<sst xmlns="http://schemas.openxmlformats.org/spreadsheetml/2006/main" count="51" uniqueCount="40">
  <si>
    <t>№ п/п</t>
  </si>
  <si>
    <t>Наименование показателей результатов</t>
  </si>
  <si>
    <t>Единица измерения</t>
  </si>
  <si>
    <t>Базовый показатель на начало реализации программы</t>
  </si>
  <si>
    <t>Фактическое значение показателя на отчетную дату (нарастающим)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</si>
  <si>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</si>
  <si>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</si>
  <si>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</si>
  <si>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</si>
  <si>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</si>
  <si>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</si>
  <si>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</si>
  <si>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</si>
  <si>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</si>
  <si>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</si>
  <si>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</si>
  <si>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</si>
  <si>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Степень достижения запланированного результата за отчетный период, причины отрицательной динамики показателей, а также меры с помощью которых удалось улучшить значение целевых показателей</t>
  </si>
  <si>
    <t>I</t>
  </si>
  <si>
    <t>единиц</t>
  </si>
  <si>
    <t xml:space="preserve">оценка </t>
  </si>
  <si>
    <t>-</t>
  </si>
  <si>
    <t>Муниципальная программа "Развитие агропромышленного комплекса в городе Когалыме"</t>
  </si>
  <si>
    <t>Количество субъектов агропромышленного комплекса</t>
  </si>
  <si>
    <t>Производство молока крестьянскими (фермерскими) хозяйствами, индивидуальными предпринимателями</t>
  </si>
  <si>
    <t>тонн</t>
  </si>
  <si>
    <t>Производство мяса скота (в живом весе) крестьянскими (фермерскими) хозяйствами, индивидуальными предпринимателями, являющимися получателями мер финансовой поддержки</t>
  </si>
  <si>
    <t>Производство яиц в крестьянских (фермерских) хозяйствах, включая индивидуальных предпринимателей</t>
  </si>
  <si>
    <t>тыс. штук</t>
  </si>
  <si>
    <t>Производство овощей</t>
  </si>
  <si>
    <t>Организация сбора и переработки дикоросов (грибов)</t>
  </si>
  <si>
    <t>(подпись)</t>
  </si>
  <si>
    <t>Исполнитель: 
главный специалист ОПРиРП УИДиРП, 
Шамерзоева Т.Ф., тел.93756</t>
  </si>
  <si>
    <r>
      <t xml:space="preserve">Анализ достижения целевых показателей, предусмотренных государственными программами Ханты - Мансийского автономного округа - Югры, 
реализуемых </t>
    </r>
    <r>
      <rPr>
        <b/>
        <sz val="14"/>
        <rFont val="Times New Roman"/>
        <family val="1"/>
        <charset val="204"/>
      </rPr>
      <t>в городе Когалыме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в 2024 году</t>
    </r>
  </si>
  <si>
    <t>Утверждено программой на 2024 год</t>
  </si>
  <si>
    <t>В связи с убытием КФХ Титлина В.Г. в зону СВО, производство яиц временно приостановлено.</t>
  </si>
  <si>
    <t>В связи с сокращением КФХ поголовья КРС.</t>
  </si>
  <si>
    <t>В связи с сокращением КФХ маточного поголовья КРС</t>
  </si>
  <si>
    <t xml:space="preserve">Начальник УИДиРП </t>
  </si>
  <si>
    <t>В.И. Феоктистов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</si>
</sst>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2" fillId="0" borderId="0"/>
    <xf numFmtId="0" fontId="13" fillId="0" borderId="0"/>
    <xf numFmtId="0" fontId="14" fillId="0" borderId="0"/>
    <xf numFmtId="0" fontId="1" fillId="0" borderId="0"/>
  </cellStyleXfs>
  <cellXfs count="51">
    <xf numFmtId="0" fontId="0" fillId="0" borderId="0" xfId="0"/>
    <xf numFmtId="0" fontId="7" fillId="0" borderId="5" xfId="1" applyFont="1" applyFill="1" applyBorder="1" applyAlignment="1">
      <alignment vertical="center"/>
    </xf>
    <xf numFmtId="0" fontId="7" fillId="2" borderId="1" xfId="1" applyFont="1" applyFill="1" applyBorder="1" applyAlignment="1">
      <alignment horizontal="center" vertical="center" textRotation="90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left" vertical="center" wrapText="1"/>
    </xf>
    <xf numFmtId="0" fontId="6" fillId="4" borderId="5" xfId="1" applyFont="1" applyFill="1" applyBorder="1" applyAlignment="1">
      <alignment horizontal="center" vertical="center" wrapText="1"/>
    </xf>
    <xf numFmtId="164" fontId="6" fillId="0" borderId="5" xfId="1" applyNumberFormat="1" applyFont="1" applyFill="1" applyBorder="1" applyAlignment="1">
      <alignment horizontal="center" vertical="center" wrapText="1"/>
    </xf>
    <xf numFmtId="2" fontId="6" fillId="0" borderId="5" xfId="1" applyNumberFormat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left" vertical="center" wrapText="1"/>
    </xf>
    <xf numFmtId="0" fontId="11" fillId="0" borderId="5" xfId="1" applyFont="1" applyFill="1" applyBorder="1" applyAlignment="1">
      <alignment horizontal="center" vertical="center" wrapText="1"/>
    </xf>
    <xf numFmtId="3" fontId="6" fillId="4" borderId="5" xfId="1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164" fontId="11" fillId="0" borderId="5" xfId="1" applyNumberFormat="1" applyFont="1" applyFill="1" applyBorder="1" applyAlignment="1">
      <alignment horizontal="center" vertical="center" wrapText="1"/>
    </xf>
    <xf numFmtId="1" fontId="11" fillId="0" borderId="5" xfId="1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2" fillId="0" borderId="8" xfId="0" applyFont="1" applyBorder="1"/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1" fontId="6" fillId="0" borderId="5" xfId="1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165" fontId="6" fillId="0" borderId="5" xfId="1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6" fillId="0" borderId="5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</cellXfs>
  <cellStyles count="6">
    <cellStyle name="Обычный" xfId="0" builtinId="0"/>
    <cellStyle name="Обычный 2" xfId="2"/>
    <cellStyle name="Обычный 2 2" xfId="3"/>
    <cellStyle name="Обычный 3" xfId="4"/>
    <cellStyle name="Обычный 3 2" xfId="5"/>
    <cellStyle name="Обычный 5" xfId="1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view="pageBreakPreview" zoomScaleNormal="100" zoomScaleSheetLayoutView="100" workbookViewId="0">
      <selection activeCell="E7" sqref="E7"/>
    </sheetView>
  </sheetViews>
  <sheetFormatPr defaultRowHeight="15" x14ac:dyDescent="0.25"/>
  <cols>
    <col min="1" max="1" width="11.7109375" customWidth="1"/>
    <col min="2" max="2" width="39.140625" customWidth="1"/>
    <col min="3" max="4" width="18" customWidth="1"/>
    <col min="5" max="5" width="16.5703125" customWidth="1"/>
    <col min="6" max="6" width="12.85546875" customWidth="1"/>
    <col min="7" max="7" width="12.7109375" customWidth="1"/>
    <col min="8" max="8" width="13.28515625" customWidth="1"/>
    <col min="9" max="9" width="11.5703125" customWidth="1"/>
    <col min="10" max="11" width="10.85546875" customWidth="1"/>
    <col min="12" max="13" width="12.7109375" customWidth="1"/>
    <col min="14" max="14" width="12.42578125" customWidth="1"/>
    <col min="15" max="15" width="10.7109375" customWidth="1"/>
    <col min="16" max="16" width="11.140625" customWidth="1"/>
    <col min="17" max="17" width="17.28515625" customWidth="1"/>
    <col min="18" max="18" width="9.140625" hidden="1" customWidth="1"/>
    <col min="19" max="19" width="61.42578125" customWidth="1"/>
  </cols>
  <sheetData>
    <row r="1" spans="1:19" ht="47.25" customHeight="1" x14ac:dyDescent="0.25">
      <c r="A1" s="42" t="s">
        <v>33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19" ht="15.75" x14ac:dyDescent="0.25">
      <c r="A2" s="44" t="s">
        <v>0</v>
      </c>
      <c r="B2" s="45" t="s">
        <v>1</v>
      </c>
      <c r="C2" s="45" t="s">
        <v>2</v>
      </c>
      <c r="D2" s="45" t="s">
        <v>3</v>
      </c>
      <c r="E2" s="45" t="s">
        <v>34</v>
      </c>
      <c r="F2" s="48" t="s">
        <v>4</v>
      </c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50"/>
      <c r="S2" s="1"/>
    </row>
    <row r="3" spans="1:19" ht="119.25" customHeight="1" x14ac:dyDescent="0.25">
      <c r="A3" s="44"/>
      <c r="B3" s="46"/>
      <c r="C3" s="47"/>
      <c r="D3" s="47"/>
      <c r="E3" s="47"/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20</v>
      </c>
      <c r="S3" s="3" t="s">
        <v>17</v>
      </c>
    </row>
    <row r="4" spans="1:19" ht="15.75" x14ac:dyDescent="0.25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  <c r="M4" s="4">
        <v>13</v>
      </c>
      <c r="N4" s="4">
        <v>14</v>
      </c>
      <c r="O4" s="4">
        <v>15</v>
      </c>
      <c r="P4" s="4">
        <v>16</v>
      </c>
      <c r="Q4" s="5">
        <v>17</v>
      </c>
      <c r="R4" s="5"/>
      <c r="S4" s="6">
        <v>18</v>
      </c>
    </row>
    <row r="5" spans="1:19" ht="20.25" x14ac:dyDescent="0.25">
      <c r="A5" s="39" t="s">
        <v>22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1"/>
    </row>
    <row r="6" spans="1:19" ht="31.5" x14ac:dyDescent="0.25">
      <c r="A6" s="7" t="s">
        <v>18</v>
      </c>
      <c r="B6" s="8" t="s">
        <v>23</v>
      </c>
      <c r="C6" s="15" t="s">
        <v>19</v>
      </c>
      <c r="D6" s="15">
        <v>10</v>
      </c>
      <c r="E6" s="9">
        <v>13</v>
      </c>
      <c r="F6" s="19">
        <v>13</v>
      </c>
      <c r="G6" s="23">
        <v>13</v>
      </c>
      <c r="H6" s="15">
        <v>13</v>
      </c>
      <c r="I6" s="15">
        <v>13</v>
      </c>
      <c r="J6" s="36">
        <v>13</v>
      </c>
      <c r="K6" s="15">
        <v>13</v>
      </c>
      <c r="L6" s="37">
        <v>13</v>
      </c>
      <c r="M6" s="31"/>
      <c r="N6" s="15"/>
      <c r="O6" s="15"/>
      <c r="P6" s="15"/>
      <c r="Q6" s="15"/>
      <c r="R6" s="10">
        <f>145.7/E6*100</f>
        <v>1120.7692307692307</v>
      </c>
      <c r="S6" s="8"/>
    </row>
    <row r="7" spans="1:19" ht="63" x14ac:dyDescent="0.25">
      <c r="A7" s="7">
        <v>1</v>
      </c>
      <c r="B7" s="8" t="s">
        <v>24</v>
      </c>
      <c r="C7" s="15" t="s">
        <v>25</v>
      </c>
      <c r="D7" s="15">
        <v>81.7</v>
      </c>
      <c r="E7" s="9">
        <v>50</v>
      </c>
      <c r="F7" s="19">
        <v>3</v>
      </c>
      <c r="G7" s="23">
        <f>F7+3</f>
        <v>6</v>
      </c>
      <c r="H7" s="15">
        <f>G7+3</f>
        <v>9</v>
      </c>
      <c r="I7" s="11">
        <f>H7+3</f>
        <v>12</v>
      </c>
      <c r="J7" s="11">
        <f>I7+7</f>
        <v>19</v>
      </c>
      <c r="K7" s="11">
        <f>J7+5</f>
        <v>24</v>
      </c>
      <c r="L7" s="11">
        <f>K7+7</f>
        <v>31</v>
      </c>
      <c r="M7" s="11"/>
      <c r="N7" s="11"/>
      <c r="O7" s="10"/>
      <c r="P7" s="10"/>
      <c r="Q7" s="15"/>
      <c r="R7" s="10">
        <f t="shared" ref="R7:R11" si="0">P7/E7*100</f>
        <v>0</v>
      </c>
      <c r="S7" s="8" t="s">
        <v>37</v>
      </c>
    </row>
    <row r="8" spans="1:19" ht="94.5" x14ac:dyDescent="0.25">
      <c r="A8" s="7">
        <v>2</v>
      </c>
      <c r="B8" s="8" t="s">
        <v>26</v>
      </c>
      <c r="C8" s="15" t="s">
        <v>25</v>
      </c>
      <c r="D8" s="10">
        <v>34.200000000000003</v>
      </c>
      <c r="E8" s="9">
        <v>7</v>
      </c>
      <c r="F8" s="19">
        <v>2.0510000000000002</v>
      </c>
      <c r="G8" s="23">
        <f>F8+1.268</f>
        <v>3.319</v>
      </c>
      <c r="H8" s="15">
        <f>G8+1.3</f>
        <v>4.6189999999999998</v>
      </c>
      <c r="I8" s="15">
        <f>H8+1.295</f>
        <v>5.9139999999999997</v>
      </c>
      <c r="J8" s="15">
        <f>I8+0.815</f>
        <v>6.7289999999999992</v>
      </c>
      <c r="K8" s="33">
        <f>J8+1.606</f>
        <v>8.3349999999999991</v>
      </c>
      <c r="L8" s="33">
        <f>K8+1.252</f>
        <v>9.5869999999999997</v>
      </c>
      <c r="M8" s="33"/>
      <c r="N8" s="11"/>
      <c r="O8" s="11"/>
      <c r="P8" s="11"/>
      <c r="Q8" s="11"/>
      <c r="R8" s="10">
        <f t="shared" si="0"/>
        <v>0</v>
      </c>
      <c r="S8" s="8" t="s">
        <v>36</v>
      </c>
    </row>
    <row r="9" spans="1:19" ht="47.25" x14ac:dyDescent="0.25">
      <c r="A9" s="7">
        <v>3</v>
      </c>
      <c r="B9" s="8" t="s">
        <v>27</v>
      </c>
      <c r="C9" s="15" t="s">
        <v>28</v>
      </c>
      <c r="D9" s="15">
        <v>49.7</v>
      </c>
      <c r="E9" s="14">
        <v>2.7</v>
      </c>
      <c r="F9" s="19">
        <v>0</v>
      </c>
      <c r="G9" s="24">
        <v>0</v>
      </c>
      <c r="H9" s="25">
        <v>0</v>
      </c>
      <c r="I9" s="26">
        <v>0</v>
      </c>
      <c r="J9" s="27">
        <v>0</v>
      </c>
      <c r="K9" s="28">
        <v>0</v>
      </c>
      <c r="L9" s="31">
        <v>0</v>
      </c>
      <c r="M9" s="10"/>
      <c r="N9" s="10"/>
      <c r="O9" s="10"/>
      <c r="P9" s="10"/>
      <c r="Q9" s="13"/>
      <c r="R9" s="16"/>
      <c r="S9" s="8" t="s">
        <v>35</v>
      </c>
    </row>
    <row r="10" spans="1:19" ht="16.5" x14ac:dyDescent="0.25">
      <c r="A10" s="7">
        <v>4</v>
      </c>
      <c r="B10" s="8" t="s">
        <v>29</v>
      </c>
      <c r="C10" s="15" t="s">
        <v>25</v>
      </c>
      <c r="D10" s="15" t="s">
        <v>21</v>
      </c>
      <c r="E10" s="14" t="s">
        <v>21</v>
      </c>
      <c r="F10" s="18" t="s">
        <v>21</v>
      </c>
      <c r="G10" s="24" t="s">
        <v>21</v>
      </c>
      <c r="H10" s="25" t="s">
        <v>21</v>
      </c>
      <c r="I10" s="26" t="s">
        <v>21</v>
      </c>
      <c r="J10" s="27" t="s">
        <v>21</v>
      </c>
      <c r="K10" s="29" t="s">
        <v>21</v>
      </c>
      <c r="L10" s="30" t="s">
        <v>21</v>
      </c>
      <c r="M10" s="32"/>
      <c r="N10" s="34"/>
      <c r="O10" s="34"/>
      <c r="P10" s="35"/>
      <c r="Q10" s="17"/>
      <c r="R10" s="16" t="e">
        <f t="shared" si="0"/>
        <v>#VALUE!</v>
      </c>
      <c r="S10" s="12"/>
    </row>
    <row r="11" spans="1:19" ht="31.5" x14ac:dyDescent="0.25">
      <c r="A11" s="7">
        <v>5</v>
      </c>
      <c r="B11" s="8" t="s">
        <v>30</v>
      </c>
      <c r="C11" s="15" t="s">
        <v>25</v>
      </c>
      <c r="D11" s="10">
        <v>3.8</v>
      </c>
      <c r="E11" s="9">
        <v>5</v>
      </c>
      <c r="F11" s="18">
        <v>0</v>
      </c>
      <c r="G11" s="24">
        <v>0</v>
      </c>
      <c r="H11" s="15">
        <v>0</v>
      </c>
      <c r="I11" s="26">
        <v>0</v>
      </c>
      <c r="J11" s="15">
        <v>0</v>
      </c>
      <c r="K11" s="11">
        <v>0</v>
      </c>
      <c r="L11" s="11">
        <v>0</v>
      </c>
      <c r="M11" s="11"/>
      <c r="N11" s="11"/>
      <c r="O11" s="11"/>
      <c r="P11" s="11"/>
      <c r="Q11" s="11"/>
      <c r="R11" s="10">
        <f t="shared" si="0"/>
        <v>0</v>
      </c>
      <c r="S11" s="8"/>
    </row>
    <row r="15" spans="1:19" ht="16.5" x14ac:dyDescent="0.25">
      <c r="B15" s="20" t="s">
        <v>38</v>
      </c>
      <c r="C15" s="22"/>
      <c r="D15" s="22"/>
      <c r="E15" s="20" t="s">
        <v>39</v>
      </c>
      <c r="F15" s="20"/>
    </row>
    <row r="16" spans="1:19" ht="16.5" x14ac:dyDescent="0.25">
      <c r="B16" s="20"/>
      <c r="C16" s="38" t="s">
        <v>31</v>
      </c>
      <c r="D16" s="38"/>
      <c r="E16" s="20"/>
      <c r="F16" s="20"/>
    </row>
    <row r="17" spans="2:6" ht="66" x14ac:dyDescent="0.25">
      <c r="B17" s="21" t="s">
        <v>32</v>
      </c>
      <c r="C17" s="20"/>
      <c r="D17" s="20"/>
      <c r="E17" s="20"/>
      <c r="F17" s="20"/>
    </row>
    <row r="18" spans="2:6" ht="16.5" x14ac:dyDescent="0.25">
      <c r="B18" s="20"/>
      <c r="C18" s="20"/>
      <c r="D18" s="20"/>
      <c r="E18" s="20"/>
      <c r="F18" s="20"/>
    </row>
  </sheetData>
  <customSheetViews>
    <customSheetView guid="{5F1BE36F-0832-42CE-A3FC-1A76BC593CBA}" scale="55" showPageBreaks="1" hiddenColumns="1" view="pageBreakPreview">
      <selection activeCell="D19" sqref="D18:D19"/>
      <pageMargins left="0.7" right="0.7" top="0.75" bottom="0.75" header="0.3" footer="0.3"/>
      <pageSetup paperSize="9" orientation="portrait" r:id="rId1"/>
    </customSheetView>
    <customSheetView guid="{B08D60EB-17AC-43BC-A2EA-BCC34DA15115}" scale="55" showPageBreaks="1" hiddenColumns="1" view="pageBreakPreview">
      <selection activeCell="G6" sqref="G6"/>
      <pageMargins left="0.7" right="0.7" top="0.75" bottom="0.75" header="0.3" footer="0.3"/>
      <pageSetup paperSize="9" orientation="portrait" r:id="rId2"/>
    </customSheetView>
    <customSheetView guid="{73C3B9D4-9210-43F5-9883-0E949EA0E341}" scale="55" showPageBreaks="1" hiddenColumns="1" view="pageBreakPreview">
      <selection activeCell="O11" sqref="O11"/>
      <pageMargins left="0.7" right="0.7" top="0.75" bottom="0.75" header="0.3" footer="0.3"/>
      <pageSetup paperSize="9" orientation="portrait" r:id="rId3"/>
    </customSheetView>
  </customSheetViews>
  <mergeCells count="9">
    <mergeCell ref="C16:D16"/>
    <mergeCell ref="A5:S5"/>
    <mergeCell ref="A1:S1"/>
    <mergeCell ref="A2:A3"/>
    <mergeCell ref="B2:B3"/>
    <mergeCell ref="C2:C3"/>
    <mergeCell ref="D2:D3"/>
    <mergeCell ref="E2:E3"/>
    <mergeCell ref="F2:R2"/>
  </mergeCells>
  <pageMargins left="0.7" right="0.7" top="0.75" bottom="0.75" header="0.3" footer="0.3"/>
  <pageSetup paperSize="9" scale="38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МП АПК</vt:lpstr>
      <vt:lpstr>'МП АПК'!_ftnref1</vt:lpstr>
      <vt:lpstr>'МП АПК'!_ftnref2</vt:lpstr>
      <vt:lpstr>'МП АПК'!Область_печати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Шамерзоева Татьяна Федоровна</dc:creator>
  <cp:lastModifiedBy>Шамерзоева Татьяна Федоровна</cp:lastModifiedBy>
  <cp:lastPrinted>2023-09-22T06:31:15Z</cp:lastPrinted>
  <dcterms:created xsi:type="dcterms:W3CDTF">2006-09-16T00:00:00Z</dcterms:created>
  <dcterms:modified xsi:type="dcterms:W3CDTF">2024-08-02T11:31:48Z</dcterms:modified>
</cp:coreProperties>
</file>