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2" i="1" l="1"/>
  <c r="AC112" i="1"/>
  <c r="AA112" i="1"/>
  <c r="Y112" i="1"/>
  <c r="W112" i="1"/>
  <c r="U112" i="1"/>
  <c r="S112" i="1"/>
  <c r="Q112" i="1"/>
  <c r="O112" i="1"/>
  <c r="M112" i="1"/>
  <c r="K112" i="1"/>
  <c r="I112" i="1"/>
  <c r="H112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AE109" i="1"/>
  <c r="AC109" i="1"/>
  <c r="AA109" i="1"/>
  <c r="Y109" i="1"/>
  <c r="W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H108" i="1"/>
  <c r="G106" i="1"/>
  <c r="F106" i="1"/>
  <c r="G105" i="1"/>
  <c r="F105" i="1"/>
  <c r="G102" i="1"/>
  <c r="F102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E100" i="1"/>
  <c r="D100" i="1"/>
  <c r="C100" i="1"/>
  <c r="G100" i="1" s="1"/>
  <c r="B100" i="1"/>
  <c r="F100" i="1" s="1"/>
  <c r="AD99" i="1"/>
  <c r="AB99" i="1"/>
  <c r="Z99" i="1"/>
  <c r="X99" i="1"/>
  <c r="V99" i="1"/>
  <c r="T99" i="1"/>
  <c r="R99" i="1"/>
  <c r="P99" i="1"/>
  <c r="N99" i="1"/>
  <c r="L99" i="1"/>
  <c r="J99" i="1"/>
  <c r="H99" i="1"/>
  <c r="H111" i="1" s="1"/>
  <c r="E99" i="1"/>
  <c r="F99" i="1" s="1"/>
  <c r="D99" i="1"/>
  <c r="C99" i="1"/>
  <c r="B99" i="1"/>
  <c r="AE98" i="1"/>
  <c r="AD98" i="1"/>
  <c r="AC98" i="1"/>
  <c r="AC95" i="1" s="1"/>
  <c r="AB98" i="1"/>
  <c r="AA98" i="1"/>
  <c r="Z98" i="1"/>
  <c r="Y98" i="1"/>
  <c r="X98" i="1"/>
  <c r="W98" i="1"/>
  <c r="V98" i="1"/>
  <c r="U98" i="1"/>
  <c r="U95" i="1" s="1"/>
  <c r="U94" i="1" s="1"/>
  <c r="T98" i="1"/>
  <c r="S98" i="1"/>
  <c r="R98" i="1"/>
  <c r="Q98" i="1"/>
  <c r="P98" i="1"/>
  <c r="O98" i="1"/>
  <c r="N98" i="1"/>
  <c r="M98" i="1"/>
  <c r="L98" i="1"/>
  <c r="K98" i="1"/>
  <c r="K95" i="1" s="1"/>
  <c r="J98" i="1"/>
  <c r="I98" i="1"/>
  <c r="H98" i="1"/>
  <c r="E98" i="1"/>
  <c r="B98" i="1"/>
  <c r="AD97" i="1"/>
  <c r="AB97" i="1"/>
  <c r="Z97" i="1"/>
  <c r="X97" i="1"/>
  <c r="V97" i="1"/>
  <c r="T97" i="1"/>
  <c r="R97" i="1"/>
  <c r="P97" i="1"/>
  <c r="N97" i="1"/>
  <c r="L97" i="1"/>
  <c r="J97" i="1"/>
  <c r="H97" i="1"/>
  <c r="H103" i="1" s="1"/>
  <c r="E97" i="1"/>
  <c r="D97" i="1"/>
  <c r="D103" i="1" s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E96" i="1"/>
  <c r="F96" i="1" s="1"/>
  <c r="D96" i="1"/>
  <c r="C96" i="1"/>
  <c r="G96" i="1" s="1"/>
  <c r="B96" i="1"/>
  <c r="AE95" i="1"/>
  <c r="AB95" i="1"/>
  <c r="AB94" i="1" s="1"/>
  <c r="Y95" i="1"/>
  <c r="X95" i="1"/>
  <c r="X94" i="1" s="1"/>
  <c r="W95" i="1"/>
  <c r="W94" i="1" s="1"/>
  <c r="T95" i="1"/>
  <c r="T94" i="1" s="1"/>
  <c r="Q95" i="1"/>
  <c r="P95" i="1"/>
  <c r="P94" i="1" s="1"/>
  <c r="O95" i="1"/>
  <c r="O94" i="1" s="1"/>
  <c r="L95" i="1"/>
  <c r="L94" i="1" s="1"/>
  <c r="H95" i="1"/>
  <c r="H94" i="1" s="1"/>
  <c r="Q94" i="1"/>
  <c r="K94" i="1"/>
  <c r="G93" i="1"/>
  <c r="F93" i="1"/>
  <c r="G92" i="1"/>
  <c r="F92" i="1"/>
  <c r="G91" i="1"/>
  <c r="E91" i="1"/>
  <c r="F91" i="1" s="1"/>
  <c r="D91" i="1"/>
  <c r="C91" i="1"/>
  <c r="B91" i="1"/>
  <c r="G90" i="1"/>
  <c r="F90" i="1"/>
  <c r="G89" i="1"/>
  <c r="F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M88" i="1"/>
  <c r="M87" i="1" s="1"/>
  <c r="L88" i="1"/>
  <c r="K88" i="1"/>
  <c r="J88" i="1"/>
  <c r="I88" i="1"/>
  <c r="H88" i="1"/>
  <c r="H87" i="1" s="1"/>
  <c r="E88" i="1"/>
  <c r="D88" i="1"/>
  <c r="D87" i="1" s="1"/>
  <c r="C88" i="1"/>
  <c r="B88" i="1"/>
  <c r="B87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N87" i="1"/>
  <c r="K87" i="1"/>
  <c r="J87" i="1"/>
  <c r="I87" i="1"/>
  <c r="E87" i="1"/>
  <c r="C87" i="1"/>
  <c r="G86" i="1"/>
  <c r="F86" i="1"/>
  <c r="G85" i="1"/>
  <c r="F85" i="1"/>
  <c r="E84" i="1"/>
  <c r="F84" i="1" s="1"/>
  <c r="D84" i="1"/>
  <c r="C84" i="1"/>
  <c r="G84" i="1" s="1"/>
  <c r="B84" i="1"/>
  <c r="G83" i="1"/>
  <c r="F83" i="1"/>
  <c r="G82" i="1"/>
  <c r="F82" i="1"/>
  <c r="AD81" i="1"/>
  <c r="AB81" i="1"/>
  <c r="Z81" i="1"/>
  <c r="X81" i="1"/>
  <c r="W81" i="1"/>
  <c r="V81" i="1"/>
  <c r="V80" i="1" s="1"/>
  <c r="U81" i="1"/>
  <c r="U80" i="1" s="1"/>
  <c r="T81" i="1"/>
  <c r="S81" i="1"/>
  <c r="R81" i="1"/>
  <c r="R80" i="1" s="1"/>
  <c r="Q81" i="1"/>
  <c r="Q80" i="1" s="1"/>
  <c r="P81" i="1"/>
  <c r="O81" i="1"/>
  <c r="N81" i="1"/>
  <c r="M81" i="1"/>
  <c r="M80" i="1" s="1"/>
  <c r="L81" i="1"/>
  <c r="K81" i="1"/>
  <c r="J81" i="1"/>
  <c r="I81" i="1"/>
  <c r="I80" i="1" s="1"/>
  <c r="H81" i="1"/>
  <c r="E81" i="1"/>
  <c r="D81" i="1"/>
  <c r="B81" i="1"/>
  <c r="B80" i="1" s="1"/>
  <c r="W80" i="1"/>
  <c r="T80" i="1"/>
  <c r="S80" i="1"/>
  <c r="P80" i="1"/>
  <c r="O80" i="1"/>
  <c r="K80" i="1"/>
  <c r="D80" i="1"/>
  <c r="AD77" i="1"/>
  <c r="AD112" i="1" s="1"/>
  <c r="AB77" i="1"/>
  <c r="Z77" i="1"/>
  <c r="Z112" i="1" s="1"/>
  <c r="X77" i="1"/>
  <c r="X112" i="1" s="1"/>
  <c r="V77" i="1"/>
  <c r="V112" i="1" s="1"/>
  <c r="T77" i="1"/>
  <c r="R77" i="1"/>
  <c r="R112" i="1" s="1"/>
  <c r="P77" i="1"/>
  <c r="P112" i="1" s="1"/>
  <c r="N77" i="1"/>
  <c r="N112" i="1" s="1"/>
  <c r="L77" i="1"/>
  <c r="J77" i="1"/>
  <c r="J112" i="1" s="1"/>
  <c r="E77" i="1"/>
  <c r="E112" i="1" s="1"/>
  <c r="D77" i="1"/>
  <c r="D112" i="1" s="1"/>
  <c r="C77" i="1"/>
  <c r="C112" i="1" s="1"/>
  <c r="B77" i="1"/>
  <c r="B112" i="1" s="1"/>
  <c r="AD76" i="1"/>
  <c r="AD111" i="1" s="1"/>
  <c r="AB76" i="1"/>
  <c r="AB111" i="1" s="1"/>
  <c r="Z76" i="1"/>
  <c r="Z111" i="1" s="1"/>
  <c r="X76" i="1"/>
  <c r="X111" i="1" s="1"/>
  <c r="V76" i="1"/>
  <c r="V111" i="1" s="1"/>
  <c r="T76" i="1"/>
  <c r="T111" i="1" s="1"/>
  <c r="R76" i="1"/>
  <c r="R111" i="1" s="1"/>
  <c r="P76" i="1"/>
  <c r="P111" i="1" s="1"/>
  <c r="N76" i="1"/>
  <c r="N111" i="1" s="1"/>
  <c r="L76" i="1"/>
  <c r="L111" i="1" s="1"/>
  <c r="J76" i="1"/>
  <c r="J111" i="1" s="1"/>
  <c r="E76" i="1"/>
  <c r="G76" i="1" s="1"/>
  <c r="D76" i="1"/>
  <c r="D111" i="1" s="1"/>
  <c r="C76" i="1"/>
  <c r="C111" i="1" s="1"/>
  <c r="B76" i="1"/>
  <c r="B111" i="1" s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D75" i="1"/>
  <c r="C75" i="1"/>
  <c r="AD74" i="1"/>
  <c r="AB74" i="1"/>
  <c r="Z74" i="1"/>
  <c r="Z103" i="1" s="1"/>
  <c r="X74" i="1"/>
  <c r="V74" i="1"/>
  <c r="T74" i="1"/>
  <c r="T103" i="1" s="1"/>
  <c r="R74" i="1"/>
  <c r="R103" i="1" s="1"/>
  <c r="P74" i="1"/>
  <c r="N74" i="1"/>
  <c r="L74" i="1"/>
  <c r="L103" i="1" s="1"/>
  <c r="J74" i="1"/>
  <c r="E74" i="1"/>
  <c r="G74" i="1" s="1"/>
  <c r="D74" i="1"/>
  <c r="C74" i="1"/>
  <c r="B74" i="1"/>
  <c r="F74" i="1" s="1"/>
  <c r="AD73" i="1"/>
  <c r="AB73" i="1"/>
  <c r="AB108" i="1" s="1"/>
  <c r="Z73" i="1"/>
  <c r="X73" i="1"/>
  <c r="X108" i="1" s="1"/>
  <c r="V73" i="1"/>
  <c r="T73" i="1"/>
  <c r="T108" i="1" s="1"/>
  <c r="R73" i="1"/>
  <c r="P73" i="1"/>
  <c r="P108" i="1" s="1"/>
  <c r="N73" i="1"/>
  <c r="L73" i="1"/>
  <c r="L108" i="1" s="1"/>
  <c r="J73" i="1"/>
  <c r="E73" i="1"/>
  <c r="G73" i="1" s="1"/>
  <c r="D73" i="1"/>
  <c r="D108" i="1" s="1"/>
  <c r="C73" i="1"/>
  <c r="C108" i="1" s="1"/>
  <c r="B73" i="1"/>
  <c r="B108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D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C71" i="1"/>
  <c r="G70" i="1"/>
  <c r="F70" i="1"/>
  <c r="G69" i="1"/>
  <c r="F69" i="1"/>
  <c r="G68" i="1"/>
  <c r="E68" i="1"/>
  <c r="F68" i="1" s="1"/>
  <c r="C68" i="1"/>
  <c r="B68" i="1"/>
  <c r="B65" i="1" s="1"/>
  <c r="B64" i="1" s="1"/>
  <c r="G67" i="1"/>
  <c r="F67" i="1"/>
  <c r="G66" i="1"/>
  <c r="F66" i="1"/>
  <c r="AB65" i="1"/>
  <c r="E65" i="1"/>
  <c r="F65" i="1" s="1"/>
  <c r="D65" i="1"/>
  <c r="C65" i="1"/>
  <c r="AD64" i="1"/>
  <c r="AB64" i="1"/>
  <c r="D64" i="1"/>
  <c r="C64" i="1"/>
  <c r="G63" i="1"/>
  <c r="F63" i="1"/>
  <c r="G62" i="1"/>
  <c r="F62" i="1"/>
  <c r="E61" i="1"/>
  <c r="E75" i="1" s="1"/>
  <c r="C61" i="1"/>
  <c r="B61" i="1"/>
  <c r="B75" i="1" s="1"/>
  <c r="B72" i="1" s="1"/>
  <c r="B71" i="1" s="1"/>
  <c r="G60" i="1"/>
  <c r="F60" i="1"/>
  <c r="G59" i="1"/>
  <c r="F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N57" i="1" s="1"/>
  <c r="M58" i="1"/>
  <c r="L58" i="1"/>
  <c r="K58" i="1"/>
  <c r="J58" i="1"/>
  <c r="I58" i="1"/>
  <c r="H58" i="1"/>
  <c r="D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M57" i="1"/>
  <c r="L57" i="1"/>
  <c r="K57" i="1"/>
  <c r="J57" i="1"/>
  <c r="I57" i="1"/>
  <c r="H57" i="1"/>
  <c r="D57" i="1"/>
  <c r="C57" i="1"/>
  <c r="B57" i="1"/>
  <c r="G54" i="1"/>
  <c r="F54" i="1"/>
  <c r="G53" i="1"/>
  <c r="F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D51" i="1"/>
  <c r="AB51" i="1"/>
  <c r="AB109" i="1" s="1"/>
  <c r="Z51" i="1"/>
  <c r="X51" i="1"/>
  <c r="X109" i="1" s="1"/>
  <c r="V51" i="1"/>
  <c r="U51" i="1"/>
  <c r="U109" i="1" s="1"/>
  <c r="T51" i="1"/>
  <c r="T109" i="1" s="1"/>
  <c r="S51" i="1"/>
  <c r="S109" i="1" s="1"/>
  <c r="R51" i="1"/>
  <c r="Q51" i="1"/>
  <c r="Q109" i="1" s="1"/>
  <c r="P51" i="1"/>
  <c r="P109" i="1" s="1"/>
  <c r="O51" i="1"/>
  <c r="O109" i="1" s="1"/>
  <c r="N51" i="1"/>
  <c r="M51" i="1"/>
  <c r="M109" i="1" s="1"/>
  <c r="L51" i="1"/>
  <c r="L109" i="1" s="1"/>
  <c r="K51" i="1"/>
  <c r="J51" i="1"/>
  <c r="I51" i="1"/>
  <c r="H51" i="1"/>
  <c r="H109" i="1" s="1"/>
  <c r="E51" i="1"/>
  <c r="D51" i="1"/>
  <c r="C51" i="1"/>
  <c r="C109" i="1" s="1"/>
  <c r="G50" i="1"/>
  <c r="F50" i="1"/>
  <c r="AE49" i="1"/>
  <c r="AC49" i="1"/>
  <c r="AA49" i="1"/>
  <c r="Y49" i="1"/>
  <c r="Y48" i="1" s="1"/>
  <c r="W49" i="1"/>
  <c r="U49" i="1"/>
  <c r="S49" i="1"/>
  <c r="Q49" i="1"/>
  <c r="Q48" i="1" s="1"/>
  <c r="O49" i="1"/>
  <c r="M49" i="1"/>
  <c r="K49" i="1"/>
  <c r="I49" i="1"/>
  <c r="I48" i="1" s="1"/>
  <c r="AE48" i="1"/>
  <c r="AC48" i="1"/>
  <c r="AA48" i="1"/>
  <c r="W48" i="1"/>
  <c r="U48" i="1"/>
  <c r="S48" i="1"/>
  <c r="O48" i="1"/>
  <c r="M48" i="1"/>
  <c r="K48" i="1"/>
  <c r="E45" i="1"/>
  <c r="E42" i="1" s="1"/>
  <c r="D45" i="1"/>
  <c r="C45" i="1"/>
  <c r="C42" i="1" s="1"/>
  <c r="C41" i="1" s="1"/>
  <c r="B45" i="1"/>
  <c r="E44" i="1"/>
  <c r="G44" i="1" s="1"/>
  <c r="C44" i="1"/>
  <c r="B44" i="1"/>
  <c r="B51" i="1" s="1"/>
  <c r="B109" i="1" s="1"/>
  <c r="AD42" i="1"/>
  <c r="AB42" i="1"/>
  <c r="Z42" i="1"/>
  <c r="X42" i="1"/>
  <c r="U42" i="1"/>
  <c r="T42" i="1"/>
  <c r="S42" i="1"/>
  <c r="R42" i="1"/>
  <c r="Q42" i="1"/>
  <c r="P42" i="1"/>
  <c r="O42" i="1"/>
  <c r="N42" i="1"/>
  <c r="N41" i="1" s="1"/>
  <c r="M42" i="1"/>
  <c r="L42" i="1"/>
  <c r="L41" i="1" s="1"/>
  <c r="K42" i="1"/>
  <c r="J42" i="1"/>
  <c r="J41" i="1" s="1"/>
  <c r="I42" i="1"/>
  <c r="H42" i="1"/>
  <c r="H41" i="1" s="1"/>
  <c r="D42" i="1"/>
  <c r="D41" i="1" s="1"/>
  <c r="B42" i="1"/>
  <c r="B41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K41" i="1"/>
  <c r="I41" i="1"/>
  <c r="T40" i="1"/>
  <c r="T37" i="1" s="1"/>
  <c r="G40" i="1"/>
  <c r="F40" i="1"/>
  <c r="B40" i="1"/>
  <c r="G39" i="1"/>
  <c r="F39" i="1"/>
  <c r="G38" i="1"/>
  <c r="E38" i="1"/>
  <c r="E35" i="1" s="1"/>
  <c r="C38" i="1"/>
  <c r="B38" i="1"/>
  <c r="B35" i="1" s="1"/>
  <c r="B34" i="1" s="1"/>
  <c r="G37" i="1"/>
  <c r="B37" i="1"/>
  <c r="F37" i="1" s="1"/>
  <c r="T36" i="1"/>
  <c r="G36" i="1"/>
  <c r="B36" i="1"/>
  <c r="F36" i="1" s="1"/>
  <c r="AE35" i="1"/>
  <c r="AD35" i="1"/>
  <c r="AC35" i="1"/>
  <c r="AB35" i="1"/>
  <c r="AB34" i="1" s="1"/>
  <c r="AA35" i="1"/>
  <c r="Z35" i="1"/>
  <c r="Y35" i="1"/>
  <c r="X35" i="1"/>
  <c r="X34" i="1" s="1"/>
  <c r="W35" i="1"/>
  <c r="V35" i="1"/>
  <c r="U35" i="1"/>
  <c r="T35" i="1"/>
  <c r="T34" i="1" s="1"/>
  <c r="S35" i="1"/>
  <c r="R35" i="1"/>
  <c r="Q35" i="1"/>
  <c r="P35" i="1"/>
  <c r="P34" i="1" s="1"/>
  <c r="O35" i="1"/>
  <c r="N35" i="1"/>
  <c r="M35" i="1"/>
  <c r="L35" i="1"/>
  <c r="L34" i="1" s="1"/>
  <c r="K35" i="1"/>
  <c r="J35" i="1"/>
  <c r="I35" i="1"/>
  <c r="I34" i="1" s="1"/>
  <c r="H35" i="1"/>
  <c r="H34" i="1" s="1"/>
  <c r="D35" i="1"/>
  <c r="D34" i="1" s="1"/>
  <c r="C35" i="1"/>
  <c r="AE34" i="1"/>
  <c r="AD34" i="1"/>
  <c r="AC34" i="1"/>
  <c r="AA34" i="1"/>
  <c r="Z34" i="1"/>
  <c r="Y34" i="1"/>
  <c r="W34" i="1"/>
  <c r="V34" i="1"/>
  <c r="U34" i="1"/>
  <c r="S34" i="1"/>
  <c r="R34" i="1"/>
  <c r="Q34" i="1"/>
  <c r="O34" i="1"/>
  <c r="N34" i="1"/>
  <c r="M34" i="1"/>
  <c r="K34" i="1"/>
  <c r="J34" i="1"/>
  <c r="C34" i="1"/>
  <c r="G33" i="1"/>
  <c r="F33" i="1"/>
  <c r="G32" i="1"/>
  <c r="F32" i="1"/>
  <c r="E31" i="1"/>
  <c r="G31" i="1" s="1"/>
  <c r="D31" i="1"/>
  <c r="D28" i="1" s="1"/>
  <c r="D27" i="1" s="1"/>
  <c r="C31" i="1"/>
  <c r="B31" i="1"/>
  <c r="F31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O28" i="1"/>
  <c r="N28" i="1"/>
  <c r="M28" i="1"/>
  <c r="L28" i="1"/>
  <c r="K28" i="1"/>
  <c r="J28" i="1"/>
  <c r="I28" i="1"/>
  <c r="H28" i="1"/>
  <c r="C28" i="1"/>
  <c r="B28" i="1"/>
  <c r="P27" i="1"/>
  <c r="C27" i="1"/>
  <c r="B27" i="1"/>
  <c r="E24" i="1"/>
  <c r="G24" i="1" s="1"/>
  <c r="D24" i="1"/>
  <c r="D52" i="1" s="1"/>
  <c r="C24" i="1"/>
  <c r="B24" i="1"/>
  <c r="B21" i="1" s="1"/>
  <c r="B20" i="1" s="1"/>
  <c r="AE21" i="1"/>
  <c r="AC21" i="1"/>
  <c r="AC20" i="1" s="1"/>
  <c r="AB21" i="1"/>
  <c r="AA21" i="1"/>
  <c r="Z21" i="1"/>
  <c r="Z20" i="1" s="1"/>
  <c r="Y21" i="1"/>
  <c r="Y20" i="1" s="1"/>
  <c r="X21" i="1"/>
  <c r="W21" i="1"/>
  <c r="V21" i="1"/>
  <c r="V20" i="1" s="1"/>
  <c r="U21" i="1"/>
  <c r="T21" i="1"/>
  <c r="S21" i="1"/>
  <c r="S20" i="1" s="1"/>
  <c r="R21" i="1"/>
  <c r="Q21" i="1"/>
  <c r="Q20" i="1" s="1"/>
  <c r="P21" i="1"/>
  <c r="O21" i="1"/>
  <c r="O20" i="1" s="1"/>
  <c r="N21" i="1"/>
  <c r="M21" i="1"/>
  <c r="M20" i="1" s="1"/>
  <c r="L21" i="1"/>
  <c r="K21" i="1"/>
  <c r="J21" i="1"/>
  <c r="I21" i="1"/>
  <c r="I20" i="1" s="1"/>
  <c r="H21" i="1"/>
  <c r="E21" i="1"/>
  <c r="G21" i="1" s="1"/>
  <c r="G20" i="1" s="1"/>
  <c r="C21" i="1"/>
  <c r="C20" i="1" s="1"/>
  <c r="AE20" i="1"/>
  <c r="AD20" i="1"/>
  <c r="AB20" i="1"/>
  <c r="AA20" i="1"/>
  <c r="X20" i="1"/>
  <c r="W20" i="1"/>
  <c r="T20" i="1"/>
  <c r="R20" i="1"/>
  <c r="P20" i="1"/>
  <c r="N20" i="1"/>
  <c r="L20" i="1"/>
  <c r="K20" i="1"/>
  <c r="J20" i="1"/>
  <c r="H20" i="1"/>
  <c r="F17" i="1"/>
  <c r="E17" i="1"/>
  <c r="G17" i="1" s="1"/>
  <c r="C17" i="1"/>
  <c r="C52" i="1" s="1"/>
  <c r="B17" i="1"/>
  <c r="B52" i="1" s="1"/>
  <c r="AE14" i="1"/>
  <c r="AD14" i="1"/>
  <c r="AC14" i="1"/>
  <c r="AB14" i="1"/>
  <c r="AA14" i="1"/>
  <c r="Z14" i="1"/>
  <c r="Y14" i="1"/>
  <c r="Y13" i="1" s="1"/>
  <c r="X14" i="1"/>
  <c r="W14" i="1"/>
  <c r="V14" i="1"/>
  <c r="U14" i="1"/>
  <c r="U13" i="1" s="1"/>
  <c r="T14" i="1"/>
  <c r="S14" i="1"/>
  <c r="R14" i="1"/>
  <c r="R13" i="1" s="1"/>
  <c r="Q14" i="1"/>
  <c r="Q13" i="1" s="1"/>
  <c r="P14" i="1"/>
  <c r="O14" i="1"/>
  <c r="N14" i="1"/>
  <c r="N13" i="1" s="1"/>
  <c r="M14" i="1"/>
  <c r="M13" i="1" s="1"/>
  <c r="L14" i="1"/>
  <c r="K14" i="1"/>
  <c r="J14" i="1"/>
  <c r="J13" i="1" s="1"/>
  <c r="I14" i="1"/>
  <c r="I13" i="1" s="1"/>
  <c r="E13" i="1" s="1"/>
  <c r="H14" i="1"/>
  <c r="E14" i="1"/>
  <c r="G14" i="1" s="1"/>
  <c r="D14" i="1"/>
  <c r="C14" i="1"/>
  <c r="B14" i="1"/>
  <c r="AE13" i="1"/>
  <c r="AD13" i="1"/>
  <c r="AC13" i="1"/>
  <c r="AB13" i="1"/>
  <c r="AA13" i="1"/>
  <c r="Z13" i="1"/>
  <c r="X13" i="1"/>
  <c r="W13" i="1"/>
  <c r="V13" i="1"/>
  <c r="T13" i="1"/>
  <c r="S13" i="1"/>
  <c r="P13" i="1"/>
  <c r="O13" i="1"/>
  <c r="L13" i="1"/>
  <c r="K13" i="1"/>
  <c r="H13" i="1"/>
  <c r="B13" i="1"/>
  <c r="G35" i="1" l="1"/>
  <c r="E34" i="1"/>
  <c r="F35" i="1"/>
  <c r="B110" i="1"/>
  <c r="B107" i="1" s="1"/>
  <c r="B49" i="1"/>
  <c r="B48" i="1" s="1"/>
  <c r="E41" i="1"/>
  <c r="G42" i="1"/>
  <c r="F42" i="1"/>
  <c r="F13" i="1"/>
  <c r="D49" i="1"/>
  <c r="D48" i="1" s="1"/>
  <c r="F75" i="1"/>
  <c r="G75" i="1"/>
  <c r="E72" i="1"/>
  <c r="F24" i="1"/>
  <c r="J110" i="1"/>
  <c r="J107" i="1" s="1"/>
  <c r="J49" i="1"/>
  <c r="J48" i="1" s="1"/>
  <c r="N110" i="1"/>
  <c r="N107" i="1" s="1"/>
  <c r="N49" i="1"/>
  <c r="N48" i="1" s="1"/>
  <c r="V110" i="1"/>
  <c r="V107" i="1" s="1"/>
  <c r="V49" i="1"/>
  <c r="V48" i="1" s="1"/>
  <c r="AD110" i="1"/>
  <c r="AD107" i="1" s="1"/>
  <c r="AD49" i="1"/>
  <c r="AD48" i="1" s="1"/>
  <c r="E20" i="1"/>
  <c r="D21" i="1"/>
  <c r="D20" i="1" s="1"/>
  <c r="E28" i="1"/>
  <c r="F38" i="1"/>
  <c r="F44" i="1"/>
  <c r="I109" i="1"/>
  <c r="I103" i="1"/>
  <c r="G61" i="1"/>
  <c r="H104" i="1"/>
  <c r="H101" i="1" s="1"/>
  <c r="L104" i="1"/>
  <c r="L101" i="1" s="1"/>
  <c r="F77" i="1"/>
  <c r="F97" i="1"/>
  <c r="E103" i="1"/>
  <c r="G97" i="1"/>
  <c r="I104" i="1"/>
  <c r="I101" i="1" s="1"/>
  <c r="I95" i="1"/>
  <c r="I94" i="1" s="1"/>
  <c r="M104" i="1"/>
  <c r="M101" i="1" s="1"/>
  <c r="M95" i="1"/>
  <c r="M94" i="1" s="1"/>
  <c r="Q104" i="1"/>
  <c r="Q101" i="1" s="1"/>
  <c r="E52" i="1"/>
  <c r="F45" i="1"/>
  <c r="H110" i="1"/>
  <c r="H107" i="1" s="1"/>
  <c r="H49" i="1"/>
  <c r="H48" i="1" s="1"/>
  <c r="P110" i="1"/>
  <c r="P107" i="1" s="1"/>
  <c r="P49" i="1"/>
  <c r="P48" i="1" s="1"/>
  <c r="X110" i="1"/>
  <c r="X107" i="1" s="1"/>
  <c r="X49" i="1"/>
  <c r="X48" i="1" s="1"/>
  <c r="C98" i="1"/>
  <c r="G98" i="1" s="1"/>
  <c r="C81" i="1"/>
  <c r="C80" i="1" s="1"/>
  <c r="E109" i="1"/>
  <c r="F51" i="1"/>
  <c r="L110" i="1"/>
  <c r="L107" i="1" s="1"/>
  <c r="L49" i="1"/>
  <c r="L48" i="1" s="1"/>
  <c r="T110" i="1"/>
  <c r="T107" i="1" s="1"/>
  <c r="T49" i="1"/>
  <c r="T48" i="1" s="1"/>
  <c r="AB110" i="1"/>
  <c r="AB107" i="1" s="1"/>
  <c r="AB49" i="1"/>
  <c r="AB48" i="1" s="1"/>
  <c r="C13" i="1"/>
  <c r="G13" i="1" s="1"/>
  <c r="F14" i="1"/>
  <c r="F21" i="1"/>
  <c r="F20" i="1" s="1"/>
  <c r="G45" i="1"/>
  <c r="C49" i="1"/>
  <c r="C48" i="1" s="1"/>
  <c r="G51" i="1"/>
  <c r="K109" i="1"/>
  <c r="K103" i="1"/>
  <c r="G65" i="1"/>
  <c r="AB103" i="1"/>
  <c r="G87" i="1"/>
  <c r="F87" i="1"/>
  <c r="F88" i="1"/>
  <c r="C103" i="1"/>
  <c r="E95" i="1"/>
  <c r="F98" i="1"/>
  <c r="O104" i="1"/>
  <c r="O101" i="1" s="1"/>
  <c r="S104" i="1"/>
  <c r="S101" i="1" s="1"/>
  <c r="W104" i="1"/>
  <c r="W101" i="1" s="1"/>
  <c r="AA104" i="1"/>
  <c r="AA101" i="1" s="1"/>
  <c r="AE104" i="1"/>
  <c r="AE101" i="1" s="1"/>
  <c r="R110" i="1"/>
  <c r="R107" i="1" s="1"/>
  <c r="R49" i="1"/>
  <c r="R48" i="1" s="1"/>
  <c r="Z110" i="1"/>
  <c r="Z107" i="1" s="1"/>
  <c r="Z49" i="1"/>
  <c r="Z48" i="1" s="1"/>
  <c r="F61" i="1"/>
  <c r="E58" i="1"/>
  <c r="E64" i="1"/>
  <c r="E108" i="1"/>
  <c r="F73" i="1"/>
  <c r="E111" i="1"/>
  <c r="F76" i="1"/>
  <c r="G81" i="1"/>
  <c r="E80" i="1"/>
  <c r="F81" i="1"/>
  <c r="J109" i="1"/>
  <c r="N109" i="1"/>
  <c r="R109" i="1"/>
  <c r="V109" i="1"/>
  <c r="AD109" i="1"/>
  <c r="I110" i="1"/>
  <c r="I107" i="1" s="1"/>
  <c r="M110" i="1"/>
  <c r="M107" i="1" s="1"/>
  <c r="Q110" i="1"/>
  <c r="Q107" i="1" s="1"/>
  <c r="U110" i="1"/>
  <c r="U107" i="1" s="1"/>
  <c r="Y110" i="1"/>
  <c r="Y107" i="1" s="1"/>
  <c r="AC110" i="1"/>
  <c r="AC107" i="1" s="1"/>
  <c r="N108" i="1"/>
  <c r="V108" i="1"/>
  <c r="AD108" i="1"/>
  <c r="P104" i="1"/>
  <c r="T104" i="1"/>
  <c r="T101" i="1" s="1"/>
  <c r="X104" i="1"/>
  <c r="X101" i="1" s="1"/>
  <c r="AB104" i="1"/>
  <c r="G112" i="1"/>
  <c r="F112" i="1"/>
  <c r="L112" i="1"/>
  <c r="T112" i="1"/>
  <c r="AB112" i="1"/>
  <c r="D98" i="1"/>
  <c r="S95" i="1"/>
  <c r="S94" i="1" s="1"/>
  <c r="B103" i="1"/>
  <c r="N103" i="1"/>
  <c r="V103" i="1"/>
  <c r="AD103" i="1"/>
  <c r="J104" i="1"/>
  <c r="J95" i="1"/>
  <c r="J94" i="1" s="1"/>
  <c r="N104" i="1"/>
  <c r="N95" i="1"/>
  <c r="N94" i="1" s="1"/>
  <c r="R104" i="1"/>
  <c r="R101" i="1" s="1"/>
  <c r="R95" i="1"/>
  <c r="R94" i="1" s="1"/>
  <c r="V104" i="1"/>
  <c r="V101" i="1" s="1"/>
  <c r="V95" i="1"/>
  <c r="V94" i="1" s="1"/>
  <c r="Z104" i="1"/>
  <c r="Z101" i="1" s="1"/>
  <c r="Z95" i="1"/>
  <c r="Z94" i="1" s="1"/>
  <c r="AD104" i="1"/>
  <c r="AD95" i="1"/>
  <c r="AD94" i="1" s="1"/>
  <c r="P103" i="1"/>
  <c r="X103" i="1"/>
  <c r="B104" i="1"/>
  <c r="B101" i="1" s="1"/>
  <c r="B95" i="1"/>
  <c r="B94" i="1" s="1"/>
  <c r="K104" i="1"/>
  <c r="K101" i="1" s="1"/>
  <c r="D109" i="1"/>
  <c r="Z109" i="1"/>
  <c r="K110" i="1"/>
  <c r="K107" i="1" s="1"/>
  <c r="O110" i="1"/>
  <c r="O107" i="1" s="1"/>
  <c r="S110" i="1"/>
  <c r="S107" i="1" s="1"/>
  <c r="W110" i="1"/>
  <c r="W107" i="1" s="1"/>
  <c r="AA110" i="1"/>
  <c r="AA107" i="1" s="1"/>
  <c r="AE110" i="1"/>
  <c r="AE107" i="1" s="1"/>
  <c r="J108" i="1"/>
  <c r="R108" i="1"/>
  <c r="Z108" i="1"/>
  <c r="G77" i="1"/>
  <c r="G88" i="1"/>
  <c r="AA95" i="1"/>
  <c r="J103" i="1"/>
  <c r="G99" i="1"/>
  <c r="U104" i="1"/>
  <c r="U101" i="1" s="1"/>
  <c r="Y104" i="1"/>
  <c r="Y101" i="1" s="1"/>
  <c r="AC104" i="1"/>
  <c r="AC101" i="1" s="1"/>
  <c r="F64" i="1" l="1"/>
  <c r="G64" i="1"/>
  <c r="E110" i="1"/>
  <c r="G52" i="1"/>
  <c r="E49" i="1"/>
  <c r="F52" i="1"/>
  <c r="AD101" i="1"/>
  <c r="N101" i="1"/>
  <c r="D104" i="1"/>
  <c r="D101" i="1" s="1"/>
  <c r="D95" i="1"/>
  <c r="D94" i="1" s="1"/>
  <c r="G111" i="1"/>
  <c r="F111" i="1"/>
  <c r="G58" i="1"/>
  <c r="E57" i="1"/>
  <c r="F58" i="1"/>
  <c r="G109" i="1"/>
  <c r="F109" i="1"/>
  <c r="G28" i="1"/>
  <c r="G27" i="1" s="1"/>
  <c r="F28" i="1"/>
  <c r="F27" i="1" s="1"/>
  <c r="E27" i="1"/>
  <c r="F72" i="1"/>
  <c r="G72" i="1"/>
  <c r="E71" i="1"/>
  <c r="D110" i="1"/>
  <c r="D107" i="1" s="1"/>
  <c r="C104" i="1"/>
  <c r="C101" i="1" s="1"/>
  <c r="C95" i="1"/>
  <c r="C94" i="1" s="1"/>
  <c r="P101" i="1"/>
  <c r="F80" i="1"/>
  <c r="G80" i="1"/>
  <c r="F95" i="1"/>
  <c r="E94" i="1"/>
  <c r="G95" i="1"/>
  <c r="C110" i="1"/>
  <c r="C107" i="1" s="1"/>
  <c r="G41" i="1"/>
  <c r="F41" i="1"/>
  <c r="G34" i="1"/>
  <c r="F34" i="1"/>
  <c r="J101" i="1"/>
  <c r="AB101" i="1"/>
  <c r="F108" i="1"/>
  <c r="G108" i="1"/>
  <c r="E104" i="1"/>
  <c r="F103" i="1"/>
  <c r="G103" i="1"/>
  <c r="G94" i="1" l="1"/>
  <c r="F94" i="1"/>
  <c r="F71" i="1"/>
  <c r="G71" i="1"/>
  <c r="G110" i="1"/>
  <c r="F110" i="1"/>
  <c r="E107" i="1"/>
  <c r="F104" i="1"/>
  <c r="G104" i="1"/>
  <c r="E101" i="1"/>
  <c r="G57" i="1"/>
  <c r="F57" i="1"/>
  <c r="F49" i="1"/>
  <c r="E48" i="1"/>
  <c r="G49" i="1"/>
  <c r="G107" i="1" l="1"/>
  <c r="F107" i="1"/>
  <c r="F101" i="1"/>
  <c r="G101" i="1"/>
  <c r="F48" i="1"/>
  <c r="G48" i="1"/>
</calcChain>
</file>

<file path=xl/sharedStrings.xml><?xml version="1.0" encoding="utf-8"?>
<sst xmlns="http://schemas.openxmlformats.org/spreadsheetml/2006/main" count="150" uniqueCount="50">
  <si>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</si>
  <si>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</si>
  <si>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</si>
  <si>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</si>
  <si>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</si>
  <si>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</si>
  <si>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</si>
  <si>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</si>
  <si>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</si>
  <si>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</si>
  <si>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</si>
  <si>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</si>
  <si>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</si>
  <si>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</si>
  <si>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</si>
  <si>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</si>
  <si>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</si>
  <si>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</si>
  <si>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</si>
  <si>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01.06.2022</t>
  </si>
  <si>
    <t>Профинансировано на 01.06.2022</t>
  </si>
  <si>
    <t>Кассовый расход на 01.06.2022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</si>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</sst>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tabSelected="1" view="pageBreakPreview" zoomScale="70" zoomScaleNormal="40" zoomScaleSheetLayoutView="70" workbookViewId="0">
      <pane ySplit="9" topLeftCell="A73" activePane="bottomLeft" state="frozen"/>
      <selection pane="bottomLeft" activeCell="D92" sqref="D92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5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472.59999999999997</v>
      </c>
      <c r="C13" s="53">
        <f>C15+C16+C17+C18+C19</f>
        <v>0</v>
      </c>
      <c r="D13" s="53">
        <v>0</v>
      </c>
      <c r="E13" s="53">
        <f>I13+K13+M13+O13+Q13+S13+U13+W13+Y13+AA13+AC13+AE13</f>
        <v>0</v>
      </c>
      <c r="F13" s="54">
        <f>IFERROR(E13/B13*100,0)</f>
        <v>0</v>
      </c>
      <c r="G13" s="54">
        <f>IFERROR(E13/C13*100,0)</f>
        <v>0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105.3</v>
      </c>
      <c r="U13" s="53">
        <f t="shared" si="0"/>
        <v>0</v>
      </c>
      <c r="V13" s="53">
        <f t="shared" si="0"/>
        <v>158.19999999999999</v>
      </c>
      <c r="W13" s="53">
        <f t="shared" si="0"/>
        <v>0</v>
      </c>
      <c r="X13" s="53">
        <f t="shared" si="0"/>
        <v>152.69999999999999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472.59999999999997</v>
      </c>
      <c r="C14" s="53">
        <f>C17</f>
        <v>0</v>
      </c>
      <c r="D14" s="53">
        <f t="shared" ref="D14:E14" si="1">D17</f>
        <v>0</v>
      </c>
      <c r="E14" s="53">
        <f t="shared" si="1"/>
        <v>0</v>
      </c>
      <c r="F14" s="57">
        <f>IFERROR(E14/B14*100,0)</f>
        <v>0</v>
      </c>
      <c r="G14" s="57">
        <f>IFERROR(E14/C14*100,0)</f>
        <v>0</v>
      </c>
      <c r="H14" s="53">
        <f>H15+H16+H17+H19</f>
        <v>0</v>
      </c>
      <c r="I14" s="53">
        <f t="shared" ref="I14:AE14" si="2">I15+I16+I17+I19</f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56.4</v>
      </c>
      <c r="S14" s="53">
        <f t="shared" si="2"/>
        <v>0</v>
      </c>
      <c r="T14" s="53">
        <f t="shared" si="2"/>
        <v>105.3</v>
      </c>
      <c r="U14" s="53">
        <f t="shared" si="2"/>
        <v>0</v>
      </c>
      <c r="V14" s="53">
        <f t="shared" si="2"/>
        <v>158.19999999999999</v>
      </c>
      <c r="W14" s="53">
        <f t="shared" si="2"/>
        <v>0</v>
      </c>
      <c r="X14" s="53">
        <f t="shared" si="2"/>
        <v>152.69999999999999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472.59999999999997</v>
      </c>
      <c r="C17" s="62">
        <f>H17+J17</f>
        <v>0</v>
      </c>
      <c r="D17" s="62"/>
      <c r="E17" s="62">
        <f>I17+K17+M17+O17+Q17+S17+U17+W17+Y17+AA17+AC17+AE17</f>
        <v>0</v>
      </c>
      <c r="F17" s="57">
        <f>IFERROR(E17/B17*100,0)</f>
        <v>0</v>
      </c>
      <c r="G17" s="57">
        <f>IFERROR(E17/C17*100,0)</f>
        <v>0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v>105.3</v>
      </c>
      <c r="U17" s="63"/>
      <c r="V17" s="63">
        <v>158.19999999999999</v>
      </c>
      <c r="W17" s="63"/>
      <c r="X17" s="63">
        <v>152.69999999999999</v>
      </c>
      <c r="Y17" s="63"/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>B21</f>
        <v>6130.1</v>
      </c>
      <c r="C20" s="65">
        <f>C21</f>
        <v>1223.6199999999999</v>
      </c>
      <c r="D20" s="65">
        <f t="shared" ref="D20:H20" si="3">D21</f>
        <v>1223.6199999999999</v>
      </c>
      <c r="E20" s="65">
        <f t="shared" si="3"/>
        <v>2017.2999999999997</v>
      </c>
      <c r="F20" s="66">
        <f t="shared" si="3"/>
        <v>32.908109166245239</v>
      </c>
      <c r="G20" s="66">
        <f t="shared" si="3"/>
        <v>164.8632745460192</v>
      </c>
      <c r="H20" s="66">
        <f t="shared" si="3"/>
        <v>429.94</v>
      </c>
      <c r="I20" s="66">
        <f>I21</f>
        <v>429.94</v>
      </c>
      <c r="J20" s="66">
        <f t="shared" ref="J20" si="4">J21</f>
        <v>396.84</v>
      </c>
      <c r="K20" s="66">
        <f>K24</f>
        <v>396.84</v>
      </c>
      <c r="L20" s="66">
        <f t="shared" ref="L20:AE20" si="5">L21</f>
        <v>396.84</v>
      </c>
      <c r="M20" s="66">
        <f t="shared" si="5"/>
        <v>396.84</v>
      </c>
      <c r="N20" s="66">
        <f t="shared" si="5"/>
        <v>396.84</v>
      </c>
      <c r="O20" s="66">
        <f t="shared" si="5"/>
        <v>396.84</v>
      </c>
      <c r="P20" s="66">
        <f t="shared" si="5"/>
        <v>396.84</v>
      </c>
      <c r="Q20" s="66">
        <f t="shared" si="5"/>
        <v>396.84</v>
      </c>
      <c r="R20" s="66">
        <f t="shared" si="5"/>
        <v>396.84</v>
      </c>
      <c r="S20" s="66">
        <f t="shared" si="5"/>
        <v>0</v>
      </c>
      <c r="T20" s="66">
        <f t="shared" si="5"/>
        <v>1209.8399999999999</v>
      </c>
      <c r="U20" s="66">
        <v>0</v>
      </c>
      <c r="V20" s="66">
        <f t="shared" si="5"/>
        <v>396.84</v>
      </c>
      <c r="W20" s="66">
        <f t="shared" si="5"/>
        <v>0</v>
      </c>
      <c r="X20" s="66">
        <f t="shared" si="5"/>
        <v>396.84</v>
      </c>
      <c r="Y20" s="66">
        <f t="shared" si="5"/>
        <v>0</v>
      </c>
      <c r="Z20" s="66">
        <f t="shared" si="5"/>
        <v>396.84</v>
      </c>
      <c r="AA20" s="66">
        <f t="shared" si="5"/>
        <v>0</v>
      </c>
      <c r="AB20" s="66">
        <f t="shared" si="5"/>
        <v>396.84</v>
      </c>
      <c r="AC20" s="66">
        <f t="shared" si="5"/>
        <v>0</v>
      </c>
      <c r="AD20" s="66">
        <f t="shared" si="5"/>
        <v>475.28</v>
      </c>
      <c r="AE20" s="66">
        <f t="shared" si="5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1223.6199999999999</v>
      </c>
      <c r="D21" s="65">
        <f t="shared" ref="D21:E21" si="6">D24</f>
        <v>1223.6199999999999</v>
      </c>
      <c r="E21" s="65">
        <f t="shared" si="6"/>
        <v>2017.2999999999997</v>
      </c>
      <c r="F21" s="66">
        <f>E21/B21*100</f>
        <v>32.908109166245239</v>
      </c>
      <c r="G21" s="66">
        <f>E21/C21*100</f>
        <v>164.8632745460192</v>
      </c>
      <c r="H21" s="66">
        <f>H24</f>
        <v>429.94</v>
      </c>
      <c r="I21" s="66">
        <f t="shared" ref="I21:AE21" si="7">I24</f>
        <v>429.94</v>
      </c>
      <c r="J21" s="66">
        <f t="shared" si="7"/>
        <v>396.84</v>
      </c>
      <c r="K21" s="66">
        <f t="shared" si="7"/>
        <v>396.84</v>
      </c>
      <c r="L21" s="66">
        <f t="shared" si="7"/>
        <v>396.84</v>
      </c>
      <c r="M21" s="66">
        <f t="shared" si="7"/>
        <v>396.84</v>
      </c>
      <c r="N21" s="66">
        <f t="shared" si="7"/>
        <v>396.84</v>
      </c>
      <c r="O21" s="66">
        <f t="shared" si="7"/>
        <v>396.84</v>
      </c>
      <c r="P21" s="66">
        <f t="shared" si="7"/>
        <v>396.84</v>
      </c>
      <c r="Q21" s="66">
        <f t="shared" si="7"/>
        <v>396.84</v>
      </c>
      <c r="R21" s="66">
        <f t="shared" si="7"/>
        <v>396.84</v>
      </c>
      <c r="S21" s="66">
        <f t="shared" si="7"/>
        <v>0</v>
      </c>
      <c r="T21" s="66">
        <f t="shared" si="7"/>
        <v>1209.8399999999999</v>
      </c>
      <c r="U21" s="66">
        <f t="shared" si="7"/>
        <v>0</v>
      </c>
      <c r="V21" s="66">
        <f t="shared" si="7"/>
        <v>396.84</v>
      </c>
      <c r="W21" s="66">
        <f t="shared" si="7"/>
        <v>0</v>
      </c>
      <c r="X21" s="66">
        <f t="shared" si="7"/>
        <v>396.84</v>
      </c>
      <c r="Y21" s="66">
        <f t="shared" si="7"/>
        <v>0</v>
      </c>
      <c r="Z21" s="66">
        <f t="shared" si="7"/>
        <v>396.84</v>
      </c>
      <c r="AA21" s="66">
        <f t="shared" si="7"/>
        <v>0</v>
      </c>
      <c r="AB21" s="66">
        <f t="shared" si="7"/>
        <v>396.84</v>
      </c>
      <c r="AC21" s="66">
        <f t="shared" si="7"/>
        <v>0</v>
      </c>
      <c r="AD21" s="66">
        <v>475.28</v>
      </c>
      <c r="AE21" s="66">
        <f t="shared" si="7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</f>
        <v>1223.6199999999999</v>
      </c>
      <c r="D24" s="62">
        <f>H24+J24+L24</f>
        <v>1223.6199999999999</v>
      </c>
      <c r="E24" s="67">
        <f>I24+K24+M24+O24+Q24+S24+U24+W24+Y24+AA24+AC24+AE24</f>
        <v>2017.2999999999997</v>
      </c>
      <c r="F24" s="62">
        <f>E24/B24*100</f>
        <v>32.908109166245239</v>
      </c>
      <c r="G24" s="62">
        <f>E24/C24*100</f>
        <v>164.8632745460192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0</v>
      </c>
      <c r="T24" s="68">
        <v>1209.8399999999999</v>
      </c>
      <c r="U24" s="68">
        <v>0</v>
      </c>
      <c r="V24" s="68">
        <v>396.84</v>
      </c>
      <c r="W24" s="68"/>
      <c r="X24" s="68">
        <v>396.84</v>
      </c>
      <c r="Y24" s="68"/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>B28</f>
        <v>860.1</v>
      </c>
      <c r="C27" s="69">
        <f>C28</f>
        <v>860.1</v>
      </c>
      <c r="D27" s="66">
        <f t="shared" ref="D27:G27" si="8">D28</f>
        <v>860.1</v>
      </c>
      <c r="E27" s="66">
        <f t="shared" si="8"/>
        <v>860.04</v>
      </c>
      <c r="F27" s="66">
        <f t="shared" si="8"/>
        <v>99.993024066968957</v>
      </c>
      <c r="G27" s="66">
        <f t="shared" si="8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 t="shared" ref="D28:E28" si="9">D31</f>
        <v>860.1</v>
      </c>
      <c r="E28" s="71">
        <f t="shared" si="9"/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10">J31</f>
        <v>860.1</v>
      </c>
      <c r="K28" s="72">
        <f t="shared" si="10"/>
        <v>0</v>
      </c>
      <c r="L28" s="72">
        <f t="shared" si="10"/>
        <v>0</v>
      </c>
      <c r="M28" s="72">
        <f t="shared" si="10"/>
        <v>860.04</v>
      </c>
      <c r="N28" s="72">
        <f t="shared" si="10"/>
        <v>0</v>
      </c>
      <c r="O28" s="72">
        <f t="shared" si="10"/>
        <v>0</v>
      </c>
      <c r="P28" s="72">
        <f t="shared" si="10"/>
        <v>0</v>
      </c>
      <c r="Q28" s="72">
        <f t="shared" si="10"/>
        <v>0</v>
      </c>
      <c r="R28" s="72">
        <f t="shared" si="10"/>
        <v>0</v>
      </c>
      <c r="S28" s="72">
        <f t="shared" si="10"/>
        <v>0</v>
      </c>
      <c r="T28" s="72">
        <f t="shared" si="10"/>
        <v>0</v>
      </c>
      <c r="U28" s="72">
        <f t="shared" si="10"/>
        <v>0</v>
      </c>
      <c r="V28" s="72">
        <f t="shared" si="10"/>
        <v>0</v>
      </c>
      <c r="W28" s="72">
        <f t="shared" si="10"/>
        <v>0</v>
      </c>
      <c r="X28" s="72">
        <f t="shared" si="10"/>
        <v>0</v>
      </c>
      <c r="Y28" s="72">
        <f t="shared" si="10"/>
        <v>0</v>
      </c>
      <c r="Z28" s="72">
        <f t="shared" si="10"/>
        <v>0</v>
      </c>
      <c r="AA28" s="72">
        <f t="shared" si="10"/>
        <v>0</v>
      </c>
      <c r="AB28" s="72">
        <f t="shared" si="10"/>
        <v>0</v>
      </c>
      <c r="AC28" s="72">
        <f t="shared" si="10"/>
        <v>0</v>
      </c>
      <c r="AD28" s="72">
        <f t="shared" si="10"/>
        <v>0</v>
      </c>
      <c r="AE28" s="72">
        <f t="shared" si="10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11">IFERROR(E29/B29*100,0)</f>
        <v>0</v>
      </c>
      <c r="G29" s="57">
        <f t="shared" ref="G29:G41" si="12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11"/>
        <v>0</v>
      </c>
      <c r="G30" s="57">
        <f t="shared" si="12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11"/>
        <v>99.993024066968957</v>
      </c>
      <c r="G31" s="57">
        <f t="shared" si="12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11"/>
        <v>0</v>
      </c>
      <c r="G32" s="57">
        <f t="shared" si="12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11"/>
        <v>0</v>
      </c>
      <c r="G33" s="57">
        <f t="shared" si="12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77</v>
      </c>
      <c r="C34" s="71">
        <f t="shared" ref="C34:E34" si="13">C35</f>
        <v>0</v>
      </c>
      <c r="D34" s="71">
        <f t="shared" si="13"/>
        <v>0</v>
      </c>
      <c r="E34" s="71">
        <f t="shared" si="13"/>
        <v>0</v>
      </c>
      <c r="F34" s="57">
        <f t="shared" si="11"/>
        <v>0</v>
      </c>
      <c r="G34" s="57">
        <f t="shared" si="12"/>
        <v>0</v>
      </c>
      <c r="H34" s="72">
        <f>H35</f>
        <v>0</v>
      </c>
      <c r="I34" s="72">
        <f t="shared" ref="I34:AE34" si="14">I35</f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  <c r="N34" s="72">
        <f t="shared" si="14"/>
        <v>0</v>
      </c>
      <c r="O34" s="72">
        <f t="shared" si="14"/>
        <v>0</v>
      </c>
      <c r="P34" s="72">
        <f t="shared" si="14"/>
        <v>0</v>
      </c>
      <c r="Q34" s="72">
        <f t="shared" si="14"/>
        <v>0</v>
      </c>
      <c r="R34" s="72">
        <f t="shared" si="14"/>
        <v>0</v>
      </c>
      <c r="S34" s="72">
        <f t="shared" si="14"/>
        <v>0</v>
      </c>
      <c r="T34" s="72">
        <f t="shared" si="14"/>
        <v>0</v>
      </c>
      <c r="U34" s="72">
        <f t="shared" si="14"/>
        <v>0</v>
      </c>
      <c r="V34" s="72">
        <f t="shared" si="14"/>
        <v>0</v>
      </c>
      <c r="W34" s="72">
        <f t="shared" si="14"/>
        <v>0</v>
      </c>
      <c r="X34" s="72">
        <f t="shared" si="14"/>
        <v>0</v>
      </c>
      <c r="Y34" s="72">
        <f t="shared" si="14"/>
        <v>0</v>
      </c>
      <c r="Z34" s="72">
        <f t="shared" si="14"/>
        <v>0</v>
      </c>
      <c r="AA34" s="72">
        <f t="shared" si="14"/>
        <v>0</v>
      </c>
      <c r="AB34" s="72">
        <f t="shared" si="14"/>
        <v>77</v>
      </c>
      <c r="AC34" s="72">
        <f t="shared" si="14"/>
        <v>0</v>
      </c>
      <c r="AD34" s="72">
        <f t="shared" si="14"/>
        <v>0</v>
      </c>
      <c r="AE34" s="72">
        <f t="shared" si="14"/>
        <v>0</v>
      </c>
      <c r="AF34" s="55"/>
    </row>
    <row r="35" spans="1:32" ht="18.75" x14ac:dyDescent="0.3">
      <c r="A35" s="56" t="s">
        <v>29</v>
      </c>
      <c r="B35" s="71">
        <f>B38</f>
        <v>77</v>
      </c>
      <c r="C35" s="71">
        <f>C38</f>
        <v>0</v>
      </c>
      <c r="D35" s="71">
        <f t="shared" ref="D35" si="15">D38</f>
        <v>0</v>
      </c>
      <c r="E35" s="71">
        <f>E38</f>
        <v>0</v>
      </c>
      <c r="F35" s="57">
        <f t="shared" si="11"/>
        <v>0</v>
      </c>
      <c r="G35" s="57">
        <f t="shared" si="12"/>
        <v>0</v>
      </c>
      <c r="H35" s="72">
        <f>H38</f>
        <v>0</v>
      </c>
      <c r="I35" s="72">
        <f t="shared" ref="I35:AE40" si="16">I38</f>
        <v>0</v>
      </c>
      <c r="J35" s="72">
        <f t="shared" si="16"/>
        <v>0</v>
      </c>
      <c r="K35" s="72">
        <f t="shared" si="16"/>
        <v>0</v>
      </c>
      <c r="L35" s="72">
        <f t="shared" si="16"/>
        <v>0</v>
      </c>
      <c r="M35" s="72">
        <f t="shared" si="16"/>
        <v>0</v>
      </c>
      <c r="N35" s="72">
        <f t="shared" si="16"/>
        <v>0</v>
      </c>
      <c r="O35" s="72">
        <f t="shared" si="16"/>
        <v>0</v>
      </c>
      <c r="P35" s="72">
        <f t="shared" si="16"/>
        <v>0</v>
      </c>
      <c r="Q35" s="72">
        <f t="shared" si="16"/>
        <v>0</v>
      </c>
      <c r="R35" s="72">
        <f t="shared" si="16"/>
        <v>0</v>
      </c>
      <c r="S35" s="72">
        <f t="shared" si="16"/>
        <v>0</v>
      </c>
      <c r="T35" s="72">
        <f t="shared" si="16"/>
        <v>0</v>
      </c>
      <c r="U35" s="72">
        <f t="shared" si="16"/>
        <v>0</v>
      </c>
      <c r="V35" s="72">
        <f t="shared" si="16"/>
        <v>0</v>
      </c>
      <c r="W35" s="72">
        <f t="shared" si="16"/>
        <v>0</v>
      </c>
      <c r="X35" s="72">
        <f t="shared" si="16"/>
        <v>0</v>
      </c>
      <c r="Y35" s="72">
        <f t="shared" si="16"/>
        <v>0</v>
      </c>
      <c r="Z35" s="72">
        <f t="shared" si="16"/>
        <v>0</v>
      </c>
      <c r="AA35" s="72">
        <f t="shared" si="16"/>
        <v>0</v>
      </c>
      <c r="AB35" s="72">
        <f t="shared" si="16"/>
        <v>77</v>
      </c>
      <c r="AC35" s="72">
        <f t="shared" si="16"/>
        <v>0</v>
      </c>
      <c r="AD35" s="72">
        <f t="shared" si="16"/>
        <v>0</v>
      </c>
      <c r="AE35" s="72">
        <f t="shared" si="16"/>
        <v>0</v>
      </c>
      <c r="AF35" s="55"/>
    </row>
    <row r="36" spans="1:32" ht="18.75" x14ac:dyDescent="0.3">
      <c r="A36" s="58" t="s">
        <v>30</v>
      </c>
      <c r="B36" s="69">
        <f t="shared" ref="B36:B40" si="17">B39</f>
        <v>0</v>
      </c>
      <c r="C36" s="69"/>
      <c r="D36" s="69"/>
      <c r="E36" s="69"/>
      <c r="F36" s="57">
        <f t="shared" si="11"/>
        <v>0</v>
      </c>
      <c r="G36" s="57">
        <f t="shared" si="12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 t="shared" si="16"/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 t="shared" si="17"/>
        <v>0</v>
      </c>
      <c r="C37" s="69"/>
      <c r="D37" s="69"/>
      <c r="E37" s="69"/>
      <c r="F37" s="57">
        <f t="shared" si="11"/>
        <v>0</v>
      </c>
      <c r="G37" s="57">
        <f t="shared" si="12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 t="shared" si="16"/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77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11"/>
        <v>0</v>
      </c>
      <c r="G38" s="57">
        <f t="shared" si="12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77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11"/>
        <v>0</v>
      </c>
      <c r="G39" s="57">
        <f t="shared" si="12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 t="shared" si="17"/>
        <v>0</v>
      </c>
      <c r="C40" s="69"/>
      <c r="D40" s="69"/>
      <c r="E40" s="69"/>
      <c r="F40" s="57">
        <f t="shared" si="11"/>
        <v>0</v>
      </c>
      <c r="G40" s="57">
        <f t="shared" si="12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 t="shared" si="16"/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1810.1599999999999</v>
      </c>
      <c r="D41" s="71">
        <f t="shared" ref="D41:E41" si="18">D42</f>
        <v>1810.1599999999999</v>
      </c>
      <c r="E41" s="71">
        <f t="shared" si="18"/>
        <v>1672.15</v>
      </c>
      <c r="F41" s="54">
        <f t="shared" si="11"/>
        <v>79.186516768798015</v>
      </c>
      <c r="G41" s="54">
        <f t="shared" si="12"/>
        <v>92.375812082909817</v>
      </c>
      <c r="H41" s="72">
        <f>H42</f>
        <v>0</v>
      </c>
      <c r="I41" s="72">
        <f t="shared" ref="I41:AE41" si="19">I42</f>
        <v>0</v>
      </c>
      <c r="J41" s="72">
        <f t="shared" si="19"/>
        <v>1050.76</v>
      </c>
      <c r="K41" s="72">
        <f t="shared" si="19"/>
        <v>1050.75</v>
      </c>
      <c r="L41" s="72">
        <f t="shared" si="19"/>
        <v>225.4</v>
      </c>
      <c r="M41" s="72">
        <v>179.4</v>
      </c>
      <c r="N41" s="72">
        <f>N42+N43+N44+N45</f>
        <v>528.79999999999995</v>
      </c>
      <c r="O41" s="72">
        <f t="shared" si="19"/>
        <v>218.4</v>
      </c>
      <c r="P41" s="72">
        <f>P42+P43+P44</f>
        <v>269.60000000000002</v>
      </c>
      <c r="Q41" s="72">
        <f t="shared" si="19"/>
        <v>223.6</v>
      </c>
      <c r="R41" s="72">
        <f>R42+R43+R44</f>
        <v>46</v>
      </c>
      <c r="S41" s="72">
        <f t="shared" si="19"/>
        <v>0</v>
      </c>
      <c r="T41" s="72">
        <f t="shared" si="19"/>
        <v>46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46</v>
      </c>
      <c r="Y41" s="72">
        <f t="shared" si="19"/>
        <v>0</v>
      </c>
      <c r="Z41" s="72">
        <f t="shared" si="19"/>
        <v>46</v>
      </c>
      <c r="AA41" s="72">
        <f t="shared" si="19"/>
        <v>0</v>
      </c>
      <c r="AB41" s="72">
        <f t="shared" si="19"/>
        <v>46</v>
      </c>
      <c r="AC41" s="72">
        <f t="shared" si="19"/>
        <v>0</v>
      </c>
      <c r="AD41" s="72">
        <f t="shared" si="19"/>
        <v>25.5</v>
      </c>
      <c r="AE41" s="72">
        <f t="shared" si="19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1810.1599999999999</v>
      </c>
      <c r="D42" s="71">
        <f>D45</f>
        <v>1810.1599999999999</v>
      </c>
      <c r="E42" s="71">
        <f>E45+E44</f>
        <v>1672.15</v>
      </c>
      <c r="F42" s="71">
        <f>E42/B42*100</f>
        <v>79.186516768798015</v>
      </c>
      <c r="G42" s="71">
        <f>E42/C42*100</f>
        <v>92.375812082909817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H45+J45+L45+N45+P45</f>
        <v>1810.1599999999999</v>
      </c>
      <c r="D45" s="67">
        <f>H45+J45+L45+N45+P45</f>
        <v>1810.1599999999999</v>
      </c>
      <c r="E45" s="69">
        <f>I45+K45+M45+O45+Q45+S45+U45+W45+Y45+AA45+AC45+AE45</f>
        <v>1672.15</v>
      </c>
      <c r="F45" s="69">
        <f t="shared" ref="F45" si="20">E45/B45*100</f>
        <v>79.186516768798015</v>
      </c>
      <c r="G45" s="69">
        <f>E45/C45*100</f>
        <v>92.375812082909817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53">
        <f>B49</f>
        <v>9651.4600000000009</v>
      </c>
      <c r="C48" s="71">
        <f>C49</f>
        <v>3893.8799999999997</v>
      </c>
      <c r="D48" s="71">
        <f t="shared" ref="D48:E48" si="21">D49</f>
        <v>3893.8799999999997</v>
      </c>
      <c r="E48" s="71">
        <f t="shared" si="21"/>
        <v>4549.49</v>
      </c>
      <c r="F48" s="54">
        <f t="shared" ref="F48:F77" si="22">IFERROR(E48/B48*100,0)</f>
        <v>47.137842357529323</v>
      </c>
      <c r="G48" s="54">
        <f t="shared" ref="G48:G77" si="23">IFERROR(E48/C48*100,0)</f>
        <v>116.83693385517788</v>
      </c>
      <c r="H48" s="72">
        <f>H49</f>
        <v>429.94</v>
      </c>
      <c r="I48" s="72">
        <f t="shared" ref="I48:AE48" si="24">I49</f>
        <v>429.94</v>
      </c>
      <c r="J48" s="72">
        <f t="shared" si="24"/>
        <v>2307.6999999999998</v>
      </c>
      <c r="K48" s="72">
        <f t="shared" si="24"/>
        <v>1447.59</v>
      </c>
      <c r="L48" s="72">
        <f t="shared" si="24"/>
        <v>622.24</v>
      </c>
      <c r="M48" s="72">
        <f t="shared" si="24"/>
        <v>1436.28</v>
      </c>
      <c r="N48" s="72">
        <f t="shared" si="24"/>
        <v>661.24</v>
      </c>
      <c r="O48" s="72">
        <f t="shared" si="24"/>
        <v>615.24</v>
      </c>
      <c r="P48" s="72">
        <f t="shared" si="24"/>
        <v>666.44</v>
      </c>
      <c r="Q48" s="72">
        <f t="shared" si="24"/>
        <v>620.43999999999994</v>
      </c>
      <c r="R48" s="72">
        <f t="shared" si="24"/>
        <v>499.23999999999995</v>
      </c>
      <c r="S48" s="72">
        <f t="shared" si="24"/>
        <v>0</v>
      </c>
      <c r="T48" s="72">
        <f t="shared" si="24"/>
        <v>1361.1399999999999</v>
      </c>
      <c r="U48" s="72">
        <f t="shared" si="24"/>
        <v>0</v>
      </c>
      <c r="V48" s="72">
        <f t="shared" si="24"/>
        <v>601.04</v>
      </c>
      <c r="W48" s="72">
        <f t="shared" si="24"/>
        <v>0</v>
      </c>
      <c r="X48" s="72">
        <f t="shared" si="24"/>
        <v>595.54</v>
      </c>
      <c r="Y48" s="72">
        <f t="shared" si="24"/>
        <v>0</v>
      </c>
      <c r="Z48" s="72">
        <f t="shared" si="24"/>
        <v>442.84</v>
      </c>
      <c r="AA48" s="72">
        <f t="shared" si="24"/>
        <v>0</v>
      </c>
      <c r="AB48" s="72">
        <f t="shared" si="24"/>
        <v>519.83999999999992</v>
      </c>
      <c r="AC48" s="72">
        <f t="shared" si="24"/>
        <v>0</v>
      </c>
      <c r="AD48" s="72">
        <f t="shared" si="24"/>
        <v>944.26</v>
      </c>
      <c r="AE48" s="72">
        <f t="shared" si="24"/>
        <v>0</v>
      </c>
      <c r="AF48" s="55"/>
    </row>
    <row r="49" spans="1:62" ht="18.75" x14ac:dyDescent="0.3">
      <c r="A49" s="76" t="s">
        <v>29</v>
      </c>
      <c r="B49" s="77">
        <f>B52+B51</f>
        <v>9651.4600000000009</v>
      </c>
      <c r="C49" s="78">
        <f>C52</f>
        <v>3893.8799999999997</v>
      </c>
      <c r="D49" s="78">
        <f t="shared" ref="D49" si="25">D52</f>
        <v>3893.8799999999997</v>
      </c>
      <c r="E49" s="78">
        <f>E52+E51</f>
        <v>4549.49</v>
      </c>
      <c r="F49" s="57">
        <f t="shared" si="22"/>
        <v>47.137842357529323</v>
      </c>
      <c r="G49" s="57">
        <f t="shared" si="23"/>
        <v>116.83693385517788</v>
      </c>
      <c r="H49" s="79">
        <f>H52+H51</f>
        <v>429.94</v>
      </c>
      <c r="I49" s="79">
        <f t="shared" ref="I49:AE49" si="26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26"/>
        <v>1436.28</v>
      </c>
      <c r="N49" s="79">
        <f>N52</f>
        <v>661.24</v>
      </c>
      <c r="O49" s="79">
        <f t="shared" si="26"/>
        <v>615.24</v>
      </c>
      <c r="P49" s="79">
        <f t="shared" si="26"/>
        <v>666.44</v>
      </c>
      <c r="Q49" s="79">
        <f t="shared" si="26"/>
        <v>620.43999999999994</v>
      </c>
      <c r="R49" s="79">
        <f t="shared" si="26"/>
        <v>499.23999999999995</v>
      </c>
      <c r="S49" s="79">
        <f t="shared" si="26"/>
        <v>0</v>
      </c>
      <c r="T49" s="79">
        <f t="shared" si="26"/>
        <v>1361.1399999999999</v>
      </c>
      <c r="U49" s="79">
        <f t="shared" si="26"/>
        <v>0</v>
      </c>
      <c r="V49" s="79">
        <f t="shared" si="26"/>
        <v>601.04</v>
      </c>
      <c r="W49" s="79">
        <f t="shared" si="26"/>
        <v>0</v>
      </c>
      <c r="X49" s="79">
        <f t="shared" si="26"/>
        <v>595.54</v>
      </c>
      <c r="Y49" s="79">
        <f t="shared" si="26"/>
        <v>0</v>
      </c>
      <c r="Z49" s="79">
        <f t="shared" si="26"/>
        <v>442.84</v>
      </c>
      <c r="AA49" s="79">
        <f t="shared" si="26"/>
        <v>0</v>
      </c>
      <c r="AB49" s="79">
        <f t="shared" si="26"/>
        <v>519.83999999999992</v>
      </c>
      <c r="AC49" s="79">
        <f t="shared" si="26"/>
        <v>0</v>
      </c>
      <c r="AD49" s="79">
        <f t="shared" si="26"/>
        <v>944.26</v>
      </c>
      <c r="AE49" s="79">
        <f t="shared" si="26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22"/>
        <v>0</v>
      </c>
      <c r="G50" s="57">
        <f t="shared" si="2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22"/>
        <v>0</v>
      </c>
      <c r="G51" s="57">
        <f t="shared" si="23"/>
        <v>0</v>
      </c>
      <c r="H51" s="59">
        <f>H44</f>
        <v>0</v>
      </c>
      <c r="I51" s="59">
        <f t="shared" ref="I51:S51" si="27">I44</f>
        <v>0</v>
      </c>
      <c r="J51" s="59">
        <f>J44</f>
        <v>0</v>
      </c>
      <c r="K51" s="59">
        <f t="shared" si="27"/>
        <v>0</v>
      </c>
      <c r="L51" s="59">
        <f>L44</f>
        <v>0</v>
      </c>
      <c r="M51" s="59">
        <f t="shared" si="27"/>
        <v>0</v>
      </c>
      <c r="N51" s="59">
        <f>N44</f>
        <v>0</v>
      </c>
      <c r="O51" s="59">
        <f t="shared" si="27"/>
        <v>0</v>
      </c>
      <c r="P51" s="59">
        <f>P44</f>
        <v>0</v>
      </c>
      <c r="Q51" s="59">
        <f t="shared" si="27"/>
        <v>0</v>
      </c>
      <c r="R51" s="59">
        <f>R44</f>
        <v>0</v>
      </c>
      <c r="S51" s="59">
        <f t="shared" si="27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9651.4600000000009</v>
      </c>
      <c r="C52" s="82">
        <f>C17+C24+C31+C38+C45</f>
        <v>3893.8799999999997</v>
      </c>
      <c r="D52" s="82">
        <f>D17+D24+D31+D38+D45</f>
        <v>3893.8799999999997</v>
      </c>
      <c r="E52" s="83">
        <f>E45+E24+E31+E38+E17</f>
        <v>4549.49</v>
      </c>
      <c r="F52" s="57">
        <f t="shared" si="22"/>
        <v>47.137842357529323</v>
      </c>
      <c r="G52" s="57">
        <f t="shared" si="23"/>
        <v>116.83693385517788</v>
      </c>
      <c r="H52" s="82">
        <f t="shared" ref="H52:AE52" si="28">H17+H24+H31+H38+H45</f>
        <v>429.94</v>
      </c>
      <c r="I52" s="82">
        <f t="shared" si="28"/>
        <v>429.94</v>
      </c>
      <c r="J52" s="82">
        <f t="shared" si="28"/>
        <v>2307.6999999999998</v>
      </c>
      <c r="K52" s="82">
        <f t="shared" si="28"/>
        <v>1447.59</v>
      </c>
      <c r="L52" s="82">
        <f t="shared" si="28"/>
        <v>622.24</v>
      </c>
      <c r="M52" s="82">
        <f t="shared" si="28"/>
        <v>1436.28</v>
      </c>
      <c r="N52" s="82">
        <f t="shared" si="28"/>
        <v>661.24</v>
      </c>
      <c r="O52" s="82">
        <f t="shared" si="28"/>
        <v>615.24</v>
      </c>
      <c r="P52" s="82">
        <f t="shared" si="28"/>
        <v>666.44</v>
      </c>
      <c r="Q52" s="82">
        <f t="shared" si="28"/>
        <v>620.43999999999994</v>
      </c>
      <c r="R52" s="82">
        <f t="shared" si="28"/>
        <v>499.23999999999995</v>
      </c>
      <c r="S52" s="82">
        <f t="shared" si="28"/>
        <v>0</v>
      </c>
      <c r="T52" s="82">
        <f t="shared" si="28"/>
        <v>1361.1399999999999</v>
      </c>
      <c r="U52" s="82">
        <f t="shared" si="28"/>
        <v>0</v>
      </c>
      <c r="V52" s="82">
        <f t="shared" si="28"/>
        <v>601.04</v>
      </c>
      <c r="W52" s="82">
        <f t="shared" si="28"/>
        <v>0</v>
      </c>
      <c r="X52" s="82">
        <f t="shared" si="28"/>
        <v>595.54</v>
      </c>
      <c r="Y52" s="82">
        <f t="shared" si="28"/>
        <v>0</v>
      </c>
      <c r="Z52" s="82">
        <f t="shared" si="28"/>
        <v>442.84</v>
      </c>
      <c r="AA52" s="82">
        <f t="shared" si="28"/>
        <v>0</v>
      </c>
      <c r="AB52" s="82">
        <f t="shared" si="28"/>
        <v>519.83999999999992</v>
      </c>
      <c r="AC52" s="82">
        <f t="shared" si="28"/>
        <v>0</v>
      </c>
      <c r="AD52" s="82">
        <f t="shared" si="28"/>
        <v>944.26</v>
      </c>
      <c r="AE52" s="82">
        <f t="shared" si="28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22"/>
        <v>0</v>
      </c>
      <c r="G53" s="57">
        <f t="shared" si="2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22"/>
        <v>0</v>
      </c>
      <c r="G54" s="57">
        <f t="shared" si="2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299</v>
      </c>
      <c r="C57" s="71">
        <f>C58</f>
        <v>0</v>
      </c>
      <c r="D57" s="71">
        <f t="shared" ref="D57:E57" si="29">D58</f>
        <v>0</v>
      </c>
      <c r="E57" s="71">
        <f t="shared" si="29"/>
        <v>0</v>
      </c>
      <c r="F57" s="54">
        <f t="shared" si="22"/>
        <v>0</v>
      </c>
      <c r="G57" s="54">
        <f t="shared" si="23"/>
        <v>0</v>
      </c>
      <c r="H57" s="72">
        <f>H58</f>
        <v>0</v>
      </c>
      <c r="I57" s="72">
        <f>I58</f>
        <v>0</v>
      </c>
      <c r="J57" s="72">
        <f t="shared" ref="J57:AE57" si="30">J58</f>
        <v>0</v>
      </c>
      <c r="K57" s="72">
        <f t="shared" si="30"/>
        <v>0</v>
      </c>
      <c r="L57" s="72">
        <f t="shared" si="30"/>
        <v>0</v>
      </c>
      <c r="M57" s="72">
        <f t="shared" si="30"/>
        <v>0</v>
      </c>
      <c r="N57" s="72">
        <f t="shared" si="30"/>
        <v>0</v>
      </c>
      <c r="O57" s="72">
        <f t="shared" si="30"/>
        <v>0</v>
      </c>
      <c r="P57" s="72">
        <f t="shared" si="30"/>
        <v>0</v>
      </c>
      <c r="Q57" s="72">
        <f t="shared" si="30"/>
        <v>0</v>
      </c>
      <c r="R57" s="72">
        <f t="shared" si="30"/>
        <v>0</v>
      </c>
      <c r="S57" s="72">
        <f t="shared" si="30"/>
        <v>0</v>
      </c>
      <c r="T57" s="72">
        <f t="shared" si="30"/>
        <v>36.700000000000003</v>
      </c>
      <c r="U57" s="72">
        <f t="shared" si="30"/>
        <v>0</v>
      </c>
      <c r="V57" s="72">
        <f t="shared" si="30"/>
        <v>136.69999999999999</v>
      </c>
      <c r="W57" s="72">
        <f t="shared" si="30"/>
        <v>0</v>
      </c>
      <c r="X57" s="72">
        <f t="shared" si="30"/>
        <v>36.700000000000003</v>
      </c>
      <c r="Y57" s="72">
        <f t="shared" si="30"/>
        <v>0</v>
      </c>
      <c r="Z57" s="72">
        <f t="shared" si="30"/>
        <v>19.3</v>
      </c>
      <c r="AA57" s="72">
        <f t="shared" si="30"/>
        <v>0</v>
      </c>
      <c r="AB57" s="72">
        <f t="shared" si="30"/>
        <v>19.3</v>
      </c>
      <c r="AC57" s="72">
        <f t="shared" si="30"/>
        <v>0</v>
      </c>
      <c r="AD57" s="72">
        <f t="shared" si="30"/>
        <v>50.3</v>
      </c>
      <c r="AE57" s="72">
        <f t="shared" si="30"/>
        <v>0</v>
      </c>
      <c r="AF57" s="34"/>
    </row>
    <row r="58" spans="1:62" ht="18.75" x14ac:dyDescent="0.3">
      <c r="A58" s="56" t="s">
        <v>29</v>
      </c>
      <c r="B58" s="71">
        <f>B61</f>
        <v>299</v>
      </c>
      <c r="C58" s="71">
        <f>C61</f>
        <v>0</v>
      </c>
      <c r="D58" s="71">
        <f t="shared" ref="D58:E58" si="31">D61</f>
        <v>0</v>
      </c>
      <c r="E58" s="71">
        <f t="shared" si="31"/>
        <v>0</v>
      </c>
      <c r="F58" s="57">
        <f t="shared" si="22"/>
        <v>0</v>
      </c>
      <c r="G58" s="57">
        <f t="shared" si="23"/>
        <v>0</v>
      </c>
      <c r="H58" s="72">
        <f>H61</f>
        <v>0</v>
      </c>
      <c r="I58" s="72">
        <f t="shared" ref="I58:AE58" si="32">I61</f>
        <v>0</v>
      </c>
      <c r="J58" s="72">
        <f t="shared" si="32"/>
        <v>0</v>
      </c>
      <c r="K58" s="72">
        <f t="shared" si="32"/>
        <v>0</v>
      </c>
      <c r="L58" s="72">
        <f t="shared" si="32"/>
        <v>0</v>
      </c>
      <c r="M58" s="72">
        <f t="shared" si="32"/>
        <v>0</v>
      </c>
      <c r="N58" s="72">
        <f t="shared" si="32"/>
        <v>0</v>
      </c>
      <c r="O58" s="72">
        <f t="shared" si="32"/>
        <v>0</v>
      </c>
      <c r="P58" s="72">
        <f t="shared" si="32"/>
        <v>0</v>
      </c>
      <c r="Q58" s="72">
        <f t="shared" si="32"/>
        <v>0</v>
      </c>
      <c r="R58" s="72">
        <f>R61</f>
        <v>0</v>
      </c>
      <c r="S58" s="72">
        <f t="shared" si="32"/>
        <v>0</v>
      </c>
      <c r="T58" s="72">
        <f t="shared" si="32"/>
        <v>36.700000000000003</v>
      </c>
      <c r="U58" s="72">
        <f t="shared" si="32"/>
        <v>0</v>
      </c>
      <c r="V58" s="72">
        <f t="shared" si="32"/>
        <v>136.69999999999999</v>
      </c>
      <c r="W58" s="72">
        <f t="shared" si="32"/>
        <v>0</v>
      </c>
      <c r="X58" s="72">
        <f t="shared" si="32"/>
        <v>36.700000000000003</v>
      </c>
      <c r="Y58" s="72">
        <f t="shared" si="32"/>
        <v>0</v>
      </c>
      <c r="Z58" s="72">
        <f t="shared" si="32"/>
        <v>19.3</v>
      </c>
      <c r="AA58" s="72">
        <f t="shared" si="32"/>
        <v>0</v>
      </c>
      <c r="AB58" s="72">
        <f t="shared" si="32"/>
        <v>19.3</v>
      </c>
      <c r="AC58" s="72">
        <f t="shared" si="32"/>
        <v>0</v>
      </c>
      <c r="AD58" s="72">
        <f t="shared" si="32"/>
        <v>50.3</v>
      </c>
      <c r="AE58" s="72">
        <f t="shared" si="32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22"/>
        <v>0</v>
      </c>
      <c r="G59" s="57">
        <f t="shared" si="2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22"/>
        <v>0</v>
      </c>
      <c r="G60" s="57">
        <f t="shared" si="2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299</v>
      </c>
      <c r="C61" s="69">
        <f>H61+J61</f>
        <v>0</v>
      </c>
      <c r="D61" s="69"/>
      <c r="E61" s="69">
        <f>I61+K61+M61+O61+Q61+S61+U61+W61+Y61+AA61+AC61+AE61</f>
        <v>0</v>
      </c>
      <c r="F61" s="57">
        <f t="shared" si="22"/>
        <v>0</v>
      </c>
      <c r="G61" s="57">
        <f t="shared" si="23"/>
        <v>0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136.69999999999999</v>
      </c>
      <c r="W61" s="70"/>
      <c r="X61" s="70">
        <v>36.700000000000003</v>
      </c>
      <c r="Y61" s="70"/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22"/>
        <v>0</v>
      </c>
      <c r="G62" s="57">
        <f t="shared" si="2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22"/>
        <v>0</v>
      </c>
      <c r="G63" s="57">
        <f t="shared" si="2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 t="shared" ref="D64:E64" si="33">D65</f>
        <v>0</v>
      </c>
      <c r="E64" s="65">
        <f t="shared" si="33"/>
        <v>0</v>
      </c>
      <c r="F64" s="54">
        <f t="shared" si="22"/>
        <v>0</v>
      </c>
      <c r="G64" s="54">
        <f t="shared" si="2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6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 t="shared" ref="D65:E65" si="34">D68</f>
        <v>0</v>
      </c>
      <c r="E65" s="59">
        <f t="shared" si="34"/>
        <v>0</v>
      </c>
      <c r="F65" s="57">
        <f t="shared" si="22"/>
        <v>0</v>
      </c>
      <c r="G65" s="57">
        <f t="shared" si="2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62" ht="18.75" x14ac:dyDescent="0.3">
      <c r="A66" s="58" t="s">
        <v>30</v>
      </c>
      <c r="B66" s="59">
        <v>0</v>
      </c>
      <c r="C66" s="59"/>
      <c r="D66" s="59"/>
      <c r="E66" s="59"/>
      <c r="F66" s="57">
        <f t="shared" si="22"/>
        <v>0</v>
      </c>
      <c r="G66" s="57">
        <f t="shared" si="2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62" ht="37.5" x14ac:dyDescent="0.3">
      <c r="A67" s="60" t="s">
        <v>31</v>
      </c>
      <c r="B67" s="59">
        <v>0</v>
      </c>
      <c r="C67" s="59"/>
      <c r="D67" s="59"/>
      <c r="E67" s="59"/>
      <c r="F67" s="57">
        <f t="shared" si="22"/>
        <v>0</v>
      </c>
      <c r="G67" s="57">
        <f t="shared" si="2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6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22"/>
        <v>0</v>
      </c>
      <c r="G68" s="57">
        <f t="shared" si="2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62" ht="37.5" x14ac:dyDescent="0.3">
      <c r="A69" s="58" t="s">
        <v>33</v>
      </c>
      <c r="B69" s="59">
        <v>0</v>
      </c>
      <c r="C69" s="59"/>
      <c r="D69" s="59"/>
      <c r="E69" s="59"/>
      <c r="F69" s="57">
        <f t="shared" si="22"/>
        <v>0</v>
      </c>
      <c r="G69" s="57">
        <f t="shared" si="2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62" ht="18.75" x14ac:dyDescent="0.3">
      <c r="A70" s="58" t="s">
        <v>34</v>
      </c>
      <c r="B70" s="59">
        <v>0</v>
      </c>
      <c r="C70" s="59"/>
      <c r="D70" s="59"/>
      <c r="E70" s="59"/>
      <c r="F70" s="57">
        <f t="shared" si="22"/>
        <v>0</v>
      </c>
      <c r="G70" s="57">
        <f t="shared" si="2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62" s="85" customFormat="1" ht="18.75" x14ac:dyDescent="0.25">
      <c r="A71" s="84" t="s">
        <v>43</v>
      </c>
      <c r="B71" s="71">
        <f>B72</f>
        <v>401.9</v>
      </c>
      <c r="C71" s="71">
        <f t="shared" ref="C71:E71" si="35">C72</f>
        <v>0</v>
      </c>
      <c r="D71" s="71">
        <f t="shared" si="35"/>
        <v>0</v>
      </c>
      <c r="E71" s="71">
        <f t="shared" si="35"/>
        <v>0</v>
      </c>
      <c r="F71" s="54">
        <f t="shared" si="22"/>
        <v>0</v>
      </c>
      <c r="G71" s="54">
        <f t="shared" si="23"/>
        <v>0</v>
      </c>
      <c r="H71" s="71">
        <f>H72</f>
        <v>0</v>
      </c>
      <c r="I71" s="71">
        <f>I72</f>
        <v>0</v>
      </c>
      <c r="J71" s="71">
        <f t="shared" ref="J71:AE71" si="36">J72</f>
        <v>0</v>
      </c>
      <c r="K71" s="71">
        <f t="shared" si="36"/>
        <v>0</v>
      </c>
      <c r="L71" s="71">
        <f t="shared" si="36"/>
        <v>0</v>
      </c>
      <c r="M71" s="71">
        <f t="shared" si="36"/>
        <v>0</v>
      </c>
      <c r="N71" s="71">
        <f t="shared" si="36"/>
        <v>0</v>
      </c>
      <c r="O71" s="71">
        <f t="shared" si="36"/>
        <v>0</v>
      </c>
      <c r="P71" s="71">
        <f t="shared" si="36"/>
        <v>0</v>
      </c>
      <c r="Q71" s="71">
        <f t="shared" si="36"/>
        <v>0</v>
      </c>
      <c r="R71" s="71">
        <f t="shared" si="36"/>
        <v>0</v>
      </c>
      <c r="S71" s="71">
        <f t="shared" si="36"/>
        <v>0</v>
      </c>
      <c r="T71" s="71">
        <f t="shared" si="36"/>
        <v>36.700000000000003</v>
      </c>
      <c r="U71" s="71">
        <f t="shared" si="36"/>
        <v>0</v>
      </c>
      <c r="V71" s="71">
        <f t="shared" si="36"/>
        <v>136.69999999999999</v>
      </c>
      <c r="W71" s="71">
        <f t="shared" si="36"/>
        <v>0</v>
      </c>
      <c r="X71" s="71">
        <f t="shared" si="36"/>
        <v>36.700000000000003</v>
      </c>
      <c r="Y71" s="71">
        <f t="shared" si="36"/>
        <v>0</v>
      </c>
      <c r="Z71" s="71">
        <f t="shared" si="36"/>
        <v>19.3</v>
      </c>
      <c r="AA71" s="71">
        <f t="shared" si="36"/>
        <v>0</v>
      </c>
      <c r="AB71" s="71">
        <f t="shared" si="36"/>
        <v>19.3</v>
      </c>
      <c r="AC71" s="71">
        <f t="shared" si="36"/>
        <v>0</v>
      </c>
      <c r="AD71" s="71">
        <f t="shared" si="36"/>
        <v>153.19999999999999</v>
      </c>
      <c r="AE71" s="71">
        <f t="shared" si="36"/>
        <v>0</v>
      </c>
      <c r="AF71" s="34"/>
    </row>
    <row r="72" spans="1:62" s="85" customFormat="1" ht="18.75" x14ac:dyDescent="0.3">
      <c r="A72" s="76" t="s">
        <v>29</v>
      </c>
      <c r="B72" s="71">
        <f>B75</f>
        <v>401.9</v>
      </c>
      <c r="C72" s="71">
        <f>C75</f>
        <v>0</v>
      </c>
      <c r="D72" s="71">
        <f t="shared" ref="D72:E72" si="37">D75</f>
        <v>0</v>
      </c>
      <c r="E72" s="71">
        <f t="shared" si="37"/>
        <v>0</v>
      </c>
      <c r="F72" s="54">
        <f t="shared" si="22"/>
        <v>0</v>
      </c>
      <c r="G72" s="54">
        <f t="shared" si="23"/>
        <v>0</v>
      </c>
      <c r="H72" s="72">
        <f>H75</f>
        <v>0</v>
      </c>
      <c r="I72" s="72">
        <f>I75</f>
        <v>0</v>
      </c>
      <c r="J72" s="71">
        <f>J75</f>
        <v>0</v>
      </c>
      <c r="K72" s="72">
        <f t="shared" ref="K72:AE72" si="38">K75</f>
        <v>0</v>
      </c>
      <c r="L72" s="71">
        <f>L75</f>
        <v>0</v>
      </c>
      <c r="M72" s="72">
        <f t="shared" si="38"/>
        <v>0</v>
      </c>
      <c r="N72" s="71">
        <f>N75</f>
        <v>0</v>
      </c>
      <c r="O72" s="72">
        <f t="shared" si="38"/>
        <v>0</v>
      </c>
      <c r="P72" s="71">
        <f>P75</f>
        <v>0</v>
      </c>
      <c r="Q72" s="72">
        <f t="shared" si="38"/>
        <v>0</v>
      </c>
      <c r="R72" s="71">
        <f>R75</f>
        <v>0</v>
      </c>
      <c r="S72" s="72">
        <f t="shared" si="38"/>
        <v>0</v>
      </c>
      <c r="T72" s="71">
        <f>T75</f>
        <v>36.700000000000003</v>
      </c>
      <c r="U72" s="72">
        <f t="shared" si="38"/>
        <v>0</v>
      </c>
      <c r="V72" s="71">
        <f>V75</f>
        <v>136.69999999999999</v>
      </c>
      <c r="W72" s="72">
        <f t="shared" si="38"/>
        <v>0</v>
      </c>
      <c r="X72" s="71">
        <f>X75</f>
        <v>36.700000000000003</v>
      </c>
      <c r="Y72" s="72">
        <f t="shared" si="38"/>
        <v>0</v>
      </c>
      <c r="Z72" s="71">
        <f>Z75</f>
        <v>19.3</v>
      </c>
      <c r="AA72" s="72">
        <f t="shared" si="38"/>
        <v>0</v>
      </c>
      <c r="AB72" s="71">
        <f>AB75</f>
        <v>19.3</v>
      </c>
      <c r="AC72" s="72">
        <f t="shared" si="38"/>
        <v>0</v>
      </c>
      <c r="AD72" s="71">
        <f>AD75</f>
        <v>153.19999999999999</v>
      </c>
      <c r="AE72" s="72">
        <f t="shared" si="38"/>
        <v>0</v>
      </c>
      <c r="AF72" s="55"/>
    </row>
    <row r="73" spans="1:62" s="85" customFormat="1" ht="18.75" x14ac:dyDescent="0.3">
      <c r="A73" s="80" t="s">
        <v>30</v>
      </c>
      <c r="B73" s="59">
        <f>B59+B66</f>
        <v>0</v>
      </c>
      <c r="C73" s="59">
        <f>C59+C66</f>
        <v>0</v>
      </c>
      <c r="D73" s="59">
        <f>D59+D66</f>
        <v>0</v>
      </c>
      <c r="E73" s="59">
        <f>E59+E66</f>
        <v>0</v>
      </c>
      <c r="F73" s="57">
        <f t="shared" si="22"/>
        <v>0</v>
      </c>
      <c r="G73" s="57">
        <f t="shared" si="23"/>
        <v>0</v>
      </c>
      <c r="H73" s="59">
        <v>0</v>
      </c>
      <c r="I73" s="59"/>
      <c r="J73" s="59">
        <f>J59+J66</f>
        <v>0</v>
      </c>
      <c r="K73" s="59"/>
      <c r="L73" s="59">
        <f>L59+L66</f>
        <v>0</v>
      </c>
      <c r="M73" s="59"/>
      <c r="N73" s="59">
        <f>N59+N66</f>
        <v>0</v>
      </c>
      <c r="O73" s="59"/>
      <c r="P73" s="59">
        <f>P59+P66</f>
        <v>0</v>
      </c>
      <c r="Q73" s="59"/>
      <c r="R73" s="59">
        <f>R59+R66</f>
        <v>0</v>
      </c>
      <c r="S73" s="59"/>
      <c r="T73" s="59">
        <f>T59+T66</f>
        <v>0</v>
      </c>
      <c r="U73" s="59"/>
      <c r="V73" s="59">
        <f>V59+V66</f>
        <v>0</v>
      </c>
      <c r="W73" s="59"/>
      <c r="X73" s="59">
        <f>X59+X66</f>
        <v>0</v>
      </c>
      <c r="Y73" s="59"/>
      <c r="Z73" s="59">
        <f>Z59+Z66</f>
        <v>0</v>
      </c>
      <c r="AA73" s="59"/>
      <c r="AB73" s="59">
        <f>AB59+AB66</f>
        <v>0</v>
      </c>
      <c r="AC73" s="59"/>
      <c r="AD73" s="59">
        <f>AD59+AD66</f>
        <v>0</v>
      </c>
      <c r="AE73" s="59"/>
      <c r="AF73" s="34"/>
    </row>
    <row r="74" spans="1:62" s="85" customFormat="1" ht="37.5" x14ac:dyDescent="0.3">
      <c r="A74" s="81" t="s">
        <v>31</v>
      </c>
      <c r="B74" s="59">
        <f t="shared" ref="B74:E77" si="39">B60+B67</f>
        <v>0</v>
      </c>
      <c r="C74" s="59">
        <f t="shared" si="39"/>
        <v>0</v>
      </c>
      <c r="D74" s="59">
        <f t="shared" si="39"/>
        <v>0</v>
      </c>
      <c r="E74" s="59">
        <f t="shared" si="39"/>
        <v>0</v>
      </c>
      <c r="F74" s="86">
        <f t="shared" si="22"/>
        <v>0</v>
      </c>
      <c r="G74" s="86">
        <f t="shared" si="23"/>
        <v>0</v>
      </c>
      <c r="H74" s="59">
        <v>0</v>
      </c>
      <c r="I74" s="59"/>
      <c r="J74" s="59">
        <f t="shared" ref="J74:L74" si="40">J60+J67</f>
        <v>0</v>
      </c>
      <c r="K74" s="59"/>
      <c r="L74" s="59">
        <f t="shared" si="40"/>
        <v>0</v>
      </c>
      <c r="M74" s="59"/>
      <c r="N74" s="59">
        <f t="shared" ref="N74" si="41">N60+N67</f>
        <v>0</v>
      </c>
      <c r="O74" s="59"/>
      <c r="P74" s="59">
        <f t="shared" ref="P74" si="42">P60+P67</f>
        <v>0</v>
      </c>
      <c r="Q74" s="59"/>
      <c r="R74" s="59">
        <f t="shared" ref="R74" si="43">R60+R67</f>
        <v>0</v>
      </c>
      <c r="S74" s="59"/>
      <c r="T74" s="59">
        <f t="shared" ref="T74" si="44">T60+T67</f>
        <v>0</v>
      </c>
      <c r="U74" s="59"/>
      <c r="V74" s="59">
        <f t="shared" ref="V74" si="45">V60+V67</f>
        <v>0</v>
      </c>
      <c r="W74" s="59"/>
      <c r="X74" s="59">
        <f t="shared" ref="X74" si="46">X60+X67</f>
        <v>0</v>
      </c>
      <c r="Y74" s="59"/>
      <c r="Z74" s="59">
        <f t="shared" ref="Z74" si="47">Z60+Z67</f>
        <v>0</v>
      </c>
      <c r="AA74" s="59"/>
      <c r="AB74" s="59">
        <f t="shared" ref="AB74" si="48">AB60+AB67</f>
        <v>0</v>
      </c>
      <c r="AC74" s="59"/>
      <c r="AD74" s="59">
        <f t="shared" ref="AD74" si="49">AD60+AD67</f>
        <v>0</v>
      </c>
      <c r="AE74" s="59"/>
      <c r="AF74" s="34"/>
    </row>
    <row r="75" spans="1:62" s="85" customFormat="1" ht="18.75" x14ac:dyDescent="0.3">
      <c r="A75" s="80" t="s">
        <v>32</v>
      </c>
      <c r="B75" s="59">
        <f>B61+B68</f>
        <v>401.9</v>
      </c>
      <c r="C75" s="59">
        <f>C61+C68</f>
        <v>0</v>
      </c>
      <c r="D75" s="59">
        <f t="shared" si="39"/>
        <v>0</v>
      </c>
      <c r="E75" s="59">
        <f t="shared" si="39"/>
        <v>0</v>
      </c>
      <c r="F75" s="57">
        <f t="shared" si="22"/>
        <v>0</v>
      </c>
      <c r="G75" s="57">
        <f t="shared" si="23"/>
        <v>0</v>
      </c>
      <c r="H75" s="63">
        <f t="shared" ref="H75" si="50">H68+H61</f>
        <v>0</v>
      </c>
      <c r="I75" s="59">
        <f t="shared" ref="I75:AE77" si="51">I61+I68</f>
        <v>0</v>
      </c>
      <c r="J75" s="59">
        <f t="shared" si="51"/>
        <v>0</v>
      </c>
      <c r="K75" s="59">
        <f t="shared" si="51"/>
        <v>0</v>
      </c>
      <c r="L75" s="59">
        <f t="shared" si="51"/>
        <v>0</v>
      </c>
      <c r="M75" s="59">
        <f t="shared" si="51"/>
        <v>0</v>
      </c>
      <c r="N75" s="59">
        <f t="shared" si="51"/>
        <v>0</v>
      </c>
      <c r="O75" s="59">
        <f t="shared" si="51"/>
        <v>0</v>
      </c>
      <c r="P75" s="59">
        <f t="shared" si="51"/>
        <v>0</v>
      </c>
      <c r="Q75" s="59">
        <f t="shared" si="51"/>
        <v>0</v>
      </c>
      <c r="R75" s="59">
        <f t="shared" si="51"/>
        <v>0</v>
      </c>
      <c r="S75" s="59">
        <f t="shared" si="51"/>
        <v>0</v>
      </c>
      <c r="T75" s="59">
        <f t="shared" si="51"/>
        <v>36.700000000000003</v>
      </c>
      <c r="U75" s="59">
        <f t="shared" si="51"/>
        <v>0</v>
      </c>
      <c r="V75" s="59">
        <f t="shared" si="51"/>
        <v>136.69999999999999</v>
      </c>
      <c r="W75" s="59">
        <f t="shared" si="51"/>
        <v>0</v>
      </c>
      <c r="X75" s="59">
        <f t="shared" si="51"/>
        <v>36.700000000000003</v>
      </c>
      <c r="Y75" s="59">
        <f t="shared" si="51"/>
        <v>0</v>
      </c>
      <c r="Z75" s="59">
        <f t="shared" si="51"/>
        <v>19.3</v>
      </c>
      <c r="AA75" s="59">
        <f t="shared" si="51"/>
        <v>0</v>
      </c>
      <c r="AB75" s="59">
        <f t="shared" si="51"/>
        <v>19.3</v>
      </c>
      <c r="AC75" s="59">
        <f t="shared" si="51"/>
        <v>0</v>
      </c>
      <c r="AD75" s="59">
        <f t="shared" si="51"/>
        <v>153.19999999999999</v>
      </c>
      <c r="AE75" s="59">
        <f t="shared" si="51"/>
        <v>0</v>
      </c>
      <c r="AF75" s="34"/>
    </row>
    <row r="76" spans="1:62" s="85" customFormat="1" ht="37.5" x14ac:dyDescent="0.3">
      <c r="A76" s="80" t="s">
        <v>33</v>
      </c>
      <c r="B76" s="59">
        <f t="shared" si="39"/>
        <v>0</v>
      </c>
      <c r="C76" s="59">
        <f t="shared" si="39"/>
        <v>0</v>
      </c>
      <c r="D76" s="59">
        <f t="shared" si="39"/>
        <v>0</v>
      </c>
      <c r="E76" s="59">
        <f t="shared" si="39"/>
        <v>0</v>
      </c>
      <c r="F76" s="86">
        <f t="shared" si="22"/>
        <v>0</v>
      </c>
      <c r="G76" s="86">
        <f t="shared" si="23"/>
        <v>0</v>
      </c>
      <c r="H76" s="59">
        <v>0</v>
      </c>
      <c r="I76" s="59"/>
      <c r="J76" s="59">
        <f t="shared" si="51"/>
        <v>0</v>
      </c>
      <c r="K76" s="59"/>
      <c r="L76" s="59">
        <f t="shared" si="51"/>
        <v>0</v>
      </c>
      <c r="M76" s="59"/>
      <c r="N76" s="59">
        <f t="shared" si="51"/>
        <v>0</v>
      </c>
      <c r="O76" s="59"/>
      <c r="P76" s="59">
        <f t="shared" si="51"/>
        <v>0</v>
      </c>
      <c r="Q76" s="59"/>
      <c r="R76" s="59">
        <f t="shared" si="51"/>
        <v>0</v>
      </c>
      <c r="S76" s="59"/>
      <c r="T76" s="59">
        <f t="shared" si="51"/>
        <v>0</v>
      </c>
      <c r="U76" s="59"/>
      <c r="V76" s="59">
        <f t="shared" si="51"/>
        <v>0</v>
      </c>
      <c r="W76" s="59"/>
      <c r="X76" s="59">
        <f t="shared" si="51"/>
        <v>0</v>
      </c>
      <c r="Y76" s="59"/>
      <c r="Z76" s="59">
        <f t="shared" si="51"/>
        <v>0</v>
      </c>
      <c r="AA76" s="59"/>
      <c r="AB76" s="59">
        <f t="shared" si="51"/>
        <v>0</v>
      </c>
      <c r="AC76" s="59"/>
      <c r="AD76" s="59">
        <f t="shared" si="51"/>
        <v>0</v>
      </c>
      <c r="AE76" s="59"/>
      <c r="AF76" s="34"/>
    </row>
    <row r="77" spans="1:62" s="85" customFormat="1" ht="18.75" x14ac:dyDescent="0.3">
      <c r="A77" s="80" t="s">
        <v>34</v>
      </c>
      <c r="B77" s="59">
        <f t="shared" si="39"/>
        <v>0</v>
      </c>
      <c r="C77" s="59">
        <f t="shared" si="39"/>
        <v>0</v>
      </c>
      <c r="D77" s="59">
        <f t="shared" si="39"/>
        <v>0</v>
      </c>
      <c r="E77" s="59">
        <f t="shared" si="39"/>
        <v>0</v>
      </c>
      <c r="F77" s="57">
        <f t="shared" si="22"/>
        <v>0</v>
      </c>
      <c r="G77" s="57">
        <f t="shared" si="23"/>
        <v>0</v>
      </c>
      <c r="H77" s="59">
        <v>0</v>
      </c>
      <c r="I77" s="59"/>
      <c r="J77" s="59">
        <f t="shared" si="51"/>
        <v>0</v>
      </c>
      <c r="K77" s="59"/>
      <c r="L77" s="59">
        <f t="shared" si="51"/>
        <v>0</v>
      </c>
      <c r="M77" s="59"/>
      <c r="N77" s="59">
        <f t="shared" si="51"/>
        <v>0</v>
      </c>
      <c r="O77" s="59"/>
      <c r="P77" s="59">
        <f t="shared" si="51"/>
        <v>0</v>
      </c>
      <c r="Q77" s="59"/>
      <c r="R77" s="59">
        <f t="shared" si="51"/>
        <v>0</v>
      </c>
      <c r="S77" s="59"/>
      <c r="T77" s="59">
        <f t="shared" si="51"/>
        <v>0</v>
      </c>
      <c r="U77" s="59"/>
      <c r="V77" s="59">
        <f t="shared" si="51"/>
        <v>0</v>
      </c>
      <c r="W77" s="59"/>
      <c r="X77" s="59">
        <f t="shared" si="51"/>
        <v>0</v>
      </c>
      <c r="Y77" s="59"/>
      <c r="Z77" s="59">
        <f t="shared" si="51"/>
        <v>0</v>
      </c>
      <c r="AA77" s="59"/>
      <c r="AB77" s="59">
        <f t="shared" si="51"/>
        <v>0</v>
      </c>
      <c r="AC77" s="59"/>
      <c r="AD77" s="59">
        <f t="shared" si="51"/>
        <v>0</v>
      </c>
      <c r="AE77" s="59"/>
      <c r="AF77" s="34"/>
    </row>
    <row r="78" spans="1:62" s="44" customFormat="1" ht="20.25" x14ac:dyDescent="0.25">
      <c r="A78" s="35" t="s">
        <v>26</v>
      </c>
      <c r="B78" s="36"/>
      <c r="C78" s="37"/>
      <c r="D78" s="37"/>
      <c r="E78" s="36"/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  <c r="AF78" s="41"/>
      <c r="AG78" s="42"/>
      <c r="AH78" s="42"/>
      <c r="AI78" s="42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s="44" customFormat="1" ht="20.25" x14ac:dyDescent="0.25">
      <c r="A79" s="45" t="s">
        <v>44</v>
      </c>
      <c r="B79" s="46"/>
      <c r="C79" s="47"/>
      <c r="D79" s="47"/>
      <c r="E79" s="46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1"/>
      <c r="AG79" s="42"/>
      <c r="AH79" s="42"/>
      <c r="AI79" s="42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150" x14ac:dyDescent="0.25">
      <c r="A80" s="52" t="s">
        <v>45</v>
      </c>
      <c r="B80" s="53">
        <f>B81</f>
        <v>7510.7999999999993</v>
      </c>
      <c r="C80" s="53">
        <f t="shared" ref="C80:E80" si="52">C81</f>
        <v>3663.4</v>
      </c>
      <c r="D80" s="53">
        <f t="shared" si="52"/>
        <v>3663.4</v>
      </c>
      <c r="E80" s="53">
        <f t="shared" si="52"/>
        <v>3048.64</v>
      </c>
      <c r="F80" s="53">
        <f>E80/B80*100</f>
        <v>40.590083612930719</v>
      </c>
      <c r="G80" s="53">
        <f>E80/C80*100</f>
        <v>83.218867718512854</v>
      </c>
      <c r="H80" s="53">
        <v>743.5</v>
      </c>
      <c r="I80" s="53">
        <f>I81</f>
        <v>722.41</v>
      </c>
      <c r="J80" s="53">
        <v>698.06</v>
      </c>
      <c r="K80" s="53">
        <f>K81</f>
        <v>597.51</v>
      </c>
      <c r="L80" s="53">
        <v>404.16</v>
      </c>
      <c r="M80" s="53">
        <f>M81</f>
        <v>405.69</v>
      </c>
      <c r="N80" s="53">
        <v>986.22</v>
      </c>
      <c r="O80" s="53">
        <f>O81</f>
        <v>839.62</v>
      </c>
      <c r="P80" s="53">
        <f t="shared" ref="P80:V80" si="53">P81</f>
        <v>569</v>
      </c>
      <c r="Q80" s="53">
        <f>Q81</f>
        <v>483.41</v>
      </c>
      <c r="R80" s="53">
        <f t="shared" si="53"/>
        <v>358</v>
      </c>
      <c r="S80" s="53">
        <f>S81</f>
        <v>0</v>
      </c>
      <c r="T80" s="53">
        <f t="shared" si="53"/>
        <v>1058</v>
      </c>
      <c r="U80" s="53">
        <f>U81</f>
        <v>0</v>
      </c>
      <c r="V80" s="53">
        <f t="shared" si="53"/>
        <v>569</v>
      </c>
      <c r="W80" s="53">
        <f>W81</f>
        <v>0</v>
      </c>
      <c r="X80" s="53">
        <v>334.09</v>
      </c>
      <c r="Y80" s="53"/>
      <c r="Z80" s="53">
        <v>874.72</v>
      </c>
      <c r="AA80" s="53"/>
      <c r="AB80" s="53">
        <v>497.36</v>
      </c>
      <c r="AC80" s="53"/>
      <c r="AD80" s="53">
        <v>732.45</v>
      </c>
      <c r="AE80" s="53"/>
      <c r="AF80" s="55"/>
    </row>
    <row r="81" spans="1:32" ht="18.75" x14ac:dyDescent="0.25">
      <c r="A81" s="87" t="s">
        <v>29</v>
      </c>
      <c r="B81" s="53">
        <f>B84</f>
        <v>7510.7999999999993</v>
      </c>
      <c r="C81" s="53">
        <f>C84</f>
        <v>3663.4</v>
      </c>
      <c r="D81" s="53">
        <f t="shared" ref="D81:E81" si="54">D84</f>
        <v>3663.4</v>
      </c>
      <c r="E81" s="53">
        <f t="shared" si="54"/>
        <v>3048.64</v>
      </c>
      <c r="F81" s="53">
        <f>E81/B81*100</f>
        <v>40.590083612930719</v>
      </c>
      <c r="G81" s="53">
        <f>E81/C81*100</f>
        <v>83.218867718512854</v>
      </c>
      <c r="H81" s="53">
        <f t="shared" ref="H81:AD81" si="55">H84</f>
        <v>1076.5</v>
      </c>
      <c r="I81" s="53">
        <f>I84</f>
        <v>722.41</v>
      </c>
      <c r="J81" s="53">
        <f t="shared" si="55"/>
        <v>592.20000000000005</v>
      </c>
      <c r="K81" s="53">
        <f>K84</f>
        <v>597.51</v>
      </c>
      <c r="L81" s="53">
        <f t="shared" si="55"/>
        <v>358</v>
      </c>
      <c r="M81" s="53">
        <f>M84</f>
        <v>405.69</v>
      </c>
      <c r="N81" s="53">
        <f t="shared" si="55"/>
        <v>1067.7</v>
      </c>
      <c r="O81" s="53">
        <f>O84</f>
        <v>839.62</v>
      </c>
      <c r="P81" s="53">
        <f t="shared" si="55"/>
        <v>569</v>
      </c>
      <c r="Q81" s="53">
        <f>Q84</f>
        <v>483.41</v>
      </c>
      <c r="R81" s="53">
        <f t="shared" si="55"/>
        <v>358</v>
      </c>
      <c r="S81" s="53">
        <f>S84</f>
        <v>0</v>
      </c>
      <c r="T81" s="53">
        <f t="shared" si="55"/>
        <v>1058</v>
      </c>
      <c r="U81" s="53">
        <f>U84</f>
        <v>0</v>
      </c>
      <c r="V81" s="53">
        <f t="shared" si="55"/>
        <v>569</v>
      </c>
      <c r="W81" s="53">
        <f>W84</f>
        <v>0</v>
      </c>
      <c r="X81" s="53">
        <f t="shared" si="55"/>
        <v>358</v>
      </c>
      <c r="Y81" s="53"/>
      <c r="Z81" s="53">
        <f t="shared" si="55"/>
        <v>496</v>
      </c>
      <c r="AA81" s="53"/>
      <c r="AB81" s="53">
        <f t="shared" si="55"/>
        <v>400</v>
      </c>
      <c r="AC81" s="53"/>
      <c r="AD81" s="53">
        <f t="shared" si="55"/>
        <v>608.4</v>
      </c>
      <c r="AE81" s="53"/>
      <c r="AF81" s="55"/>
    </row>
    <row r="82" spans="1:32" ht="18.75" x14ac:dyDescent="0.3">
      <c r="A82" s="88" t="s">
        <v>30</v>
      </c>
      <c r="B82" s="59">
        <v>0</v>
      </c>
      <c r="C82" s="59"/>
      <c r="D82" s="59"/>
      <c r="E82" s="59"/>
      <c r="F82" s="57">
        <f>IFERROR(E82/B82*100,0)</f>
        <v>0</v>
      </c>
      <c r="G82" s="57">
        <f>IFERROR(E82/C82*100,0)</f>
        <v>0</v>
      </c>
      <c r="H82" s="59">
        <v>0</v>
      </c>
      <c r="I82" s="59"/>
      <c r="J82" s="59">
        <v>0</v>
      </c>
      <c r="K82" s="59"/>
      <c r="L82" s="59">
        <v>0</v>
      </c>
      <c r="M82" s="59"/>
      <c r="N82" s="59">
        <v>0</v>
      </c>
      <c r="O82" s="59"/>
      <c r="P82" s="59">
        <v>0</v>
      </c>
      <c r="Q82" s="59"/>
      <c r="R82" s="59">
        <v>0</v>
      </c>
      <c r="S82" s="59"/>
      <c r="T82" s="59">
        <v>0</v>
      </c>
      <c r="U82" s="59"/>
      <c r="V82" s="59">
        <v>0</v>
      </c>
      <c r="W82" s="59"/>
      <c r="X82" s="59">
        <v>0</v>
      </c>
      <c r="Y82" s="59"/>
      <c r="Z82" s="59">
        <v>0</v>
      </c>
      <c r="AA82" s="59"/>
      <c r="AB82" s="59">
        <v>0</v>
      </c>
      <c r="AC82" s="59"/>
      <c r="AD82" s="59">
        <v>0</v>
      </c>
      <c r="AE82" s="59"/>
      <c r="AF82" s="55"/>
    </row>
    <row r="83" spans="1:32" ht="37.5" x14ac:dyDescent="0.25">
      <c r="A83" s="52" t="s">
        <v>31</v>
      </c>
      <c r="B83" s="59">
        <v>0</v>
      </c>
      <c r="C83" s="59"/>
      <c r="D83" s="59"/>
      <c r="E83" s="59"/>
      <c r="F83" s="86">
        <f>IFERROR(E83/B83*100,0)</f>
        <v>0</v>
      </c>
      <c r="G83" s="86">
        <f>IFERROR(E83/C83*100,0)</f>
        <v>0</v>
      </c>
      <c r="H83" s="59">
        <v>0</v>
      </c>
      <c r="I83" s="59"/>
      <c r="J83" s="59">
        <v>0</v>
      </c>
      <c r="K83" s="59"/>
      <c r="L83" s="59">
        <v>0</v>
      </c>
      <c r="M83" s="59"/>
      <c r="N83" s="59">
        <v>0</v>
      </c>
      <c r="O83" s="59"/>
      <c r="P83" s="59">
        <v>0</v>
      </c>
      <c r="Q83" s="59"/>
      <c r="R83" s="59">
        <v>0</v>
      </c>
      <c r="S83" s="59"/>
      <c r="T83" s="59">
        <v>0</v>
      </c>
      <c r="U83" s="59"/>
      <c r="V83" s="59">
        <v>0</v>
      </c>
      <c r="W83" s="59"/>
      <c r="X83" s="59">
        <v>0</v>
      </c>
      <c r="Y83" s="59"/>
      <c r="Z83" s="59">
        <v>0</v>
      </c>
      <c r="AA83" s="59"/>
      <c r="AB83" s="59">
        <v>0</v>
      </c>
      <c r="AC83" s="59"/>
      <c r="AD83" s="59">
        <v>0</v>
      </c>
      <c r="AE83" s="59"/>
      <c r="AF83" s="55"/>
    </row>
    <row r="84" spans="1:32" ht="18.75" x14ac:dyDescent="0.3">
      <c r="A84" s="88" t="s">
        <v>32</v>
      </c>
      <c r="B84" s="62">
        <f>H84+J84+L84+N84+P84+R84+T84+V84+X84+Z84+AB84+AD84</f>
        <v>7510.7999999999993</v>
      </c>
      <c r="C84" s="62">
        <f>H84+J84+L84+N84+P84</f>
        <v>3663.4</v>
      </c>
      <c r="D84" s="62">
        <f>H84+J84+L84+N84+P84</f>
        <v>3663.4</v>
      </c>
      <c r="E84" s="62">
        <f>I84+K84+M84+O84+Q84+S84+U84+W84+Y84+AA84+AC84+AE84</f>
        <v>3048.64</v>
      </c>
      <c r="F84" s="57">
        <f>IFERROR(E84/B84*100,0)</f>
        <v>40.590083612930719</v>
      </c>
      <c r="G84" s="57">
        <f>IFERROR(E84/C84*100,0)</f>
        <v>83.218867718512854</v>
      </c>
      <c r="H84" s="70">
        <v>1076.5</v>
      </c>
      <c r="I84" s="70">
        <v>722.41</v>
      </c>
      <c r="J84" s="70">
        <v>592.20000000000005</v>
      </c>
      <c r="K84" s="70">
        <v>597.51</v>
      </c>
      <c r="L84" s="70">
        <v>358</v>
      </c>
      <c r="M84" s="70">
        <v>405.69</v>
      </c>
      <c r="N84" s="70">
        <v>1067.7</v>
      </c>
      <c r="O84" s="70">
        <v>839.62</v>
      </c>
      <c r="P84" s="70">
        <v>569</v>
      </c>
      <c r="Q84" s="70">
        <v>483.41</v>
      </c>
      <c r="R84" s="70">
        <v>358</v>
      </c>
      <c r="S84" s="70">
        <v>0</v>
      </c>
      <c r="T84" s="70">
        <v>1058</v>
      </c>
      <c r="U84" s="70">
        <v>0</v>
      </c>
      <c r="V84" s="70">
        <v>569</v>
      </c>
      <c r="W84" s="70">
        <v>0</v>
      </c>
      <c r="X84" s="70">
        <v>358</v>
      </c>
      <c r="Y84" s="70">
        <v>0</v>
      </c>
      <c r="Z84" s="70">
        <v>496</v>
      </c>
      <c r="AA84" s="70">
        <v>0</v>
      </c>
      <c r="AB84" s="70">
        <v>400</v>
      </c>
      <c r="AC84" s="70">
        <v>0</v>
      </c>
      <c r="AD84" s="70">
        <v>608.4</v>
      </c>
      <c r="AE84" s="70">
        <v>0</v>
      </c>
      <c r="AF84" s="34"/>
    </row>
    <row r="85" spans="1:32" ht="37.5" x14ac:dyDescent="0.3">
      <c r="A85" s="88" t="s">
        <v>33</v>
      </c>
      <c r="B85" s="59">
        <v>0</v>
      </c>
      <c r="C85" s="59"/>
      <c r="D85" s="59"/>
      <c r="E85" s="59"/>
      <c r="F85" s="57">
        <f>IFERROR(E85/B85*100,0)</f>
        <v>0</v>
      </c>
      <c r="G85" s="57">
        <f>IFERROR(E85/C85*100,0)</f>
        <v>0</v>
      </c>
      <c r="H85" s="59">
        <v>0</v>
      </c>
      <c r="I85" s="59"/>
      <c r="J85" s="59">
        <v>0</v>
      </c>
      <c r="K85" s="59"/>
      <c r="L85" s="59">
        <v>0</v>
      </c>
      <c r="M85" s="59"/>
      <c r="N85" s="59">
        <v>0</v>
      </c>
      <c r="O85" s="59"/>
      <c r="P85" s="59">
        <v>0</v>
      </c>
      <c r="Q85" s="59"/>
      <c r="R85" s="59">
        <v>0</v>
      </c>
      <c r="S85" s="59"/>
      <c r="T85" s="59">
        <v>0</v>
      </c>
      <c r="U85" s="59"/>
      <c r="V85" s="59">
        <v>0</v>
      </c>
      <c r="W85" s="59"/>
      <c r="X85" s="59">
        <v>0</v>
      </c>
      <c r="Y85" s="59"/>
      <c r="Z85" s="59">
        <v>0</v>
      </c>
      <c r="AA85" s="59"/>
      <c r="AB85" s="59">
        <v>0</v>
      </c>
      <c r="AC85" s="59"/>
      <c r="AD85" s="59">
        <v>0</v>
      </c>
      <c r="AE85" s="59"/>
      <c r="AF85" s="34"/>
    </row>
    <row r="86" spans="1:32" ht="18.75" x14ac:dyDescent="0.3">
      <c r="A86" s="88" t="s">
        <v>34</v>
      </c>
      <c r="B86" s="59">
        <v>0</v>
      </c>
      <c r="C86" s="59"/>
      <c r="D86" s="59"/>
      <c r="E86" s="59"/>
      <c r="F86" s="57">
        <f>IFERROR(E86/B86*100,0)</f>
        <v>0</v>
      </c>
      <c r="G86" s="57">
        <f>IFERROR(E86/C86*100,0)</f>
        <v>0</v>
      </c>
      <c r="H86" s="59">
        <v>0</v>
      </c>
      <c r="I86" s="59"/>
      <c r="J86" s="59">
        <v>0</v>
      </c>
      <c r="K86" s="59"/>
      <c r="L86" s="59">
        <v>0</v>
      </c>
      <c r="M86" s="59"/>
      <c r="N86" s="59">
        <v>0</v>
      </c>
      <c r="O86" s="59"/>
      <c r="P86" s="59">
        <v>0</v>
      </c>
      <c r="Q86" s="59"/>
      <c r="R86" s="59">
        <v>0</v>
      </c>
      <c r="S86" s="59"/>
      <c r="T86" s="59">
        <v>0</v>
      </c>
      <c r="U86" s="59"/>
      <c r="V86" s="59">
        <v>0</v>
      </c>
      <c r="W86" s="59"/>
      <c r="X86" s="59">
        <v>0</v>
      </c>
      <c r="Y86" s="59"/>
      <c r="Z86" s="59">
        <v>0</v>
      </c>
      <c r="AA86" s="59"/>
      <c r="AB86" s="59">
        <v>0</v>
      </c>
      <c r="AC86" s="59"/>
      <c r="AD86" s="59">
        <v>0</v>
      </c>
      <c r="AE86" s="59"/>
      <c r="AF86" s="34"/>
    </row>
    <row r="87" spans="1:32" ht="112.5" x14ac:dyDescent="0.3">
      <c r="A87" s="64" t="s">
        <v>46</v>
      </c>
      <c r="B87" s="53">
        <f t="shared" ref="B87:E87" si="56">B88</f>
        <v>30259.200000000001</v>
      </c>
      <c r="C87" s="53">
        <f t="shared" si="56"/>
        <v>12592.34</v>
      </c>
      <c r="D87" s="53">
        <f t="shared" si="56"/>
        <v>12592.34</v>
      </c>
      <c r="E87" s="53">
        <f t="shared" si="56"/>
        <v>10844.39</v>
      </c>
      <c r="F87" s="71">
        <f>E87/B87*100</f>
        <v>35.83832355118443</v>
      </c>
      <c r="G87" s="71">
        <f>E87/C87*100</f>
        <v>86.118942150545479</v>
      </c>
      <c r="H87" s="72">
        <f>H88</f>
        <v>2285.54</v>
      </c>
      <c r="I87" s="72">
        <f t="shared" ref="I87:AE87" si="57">I88</f>
        <v>1120.32</v>
      </c>
      <c r="J87" s="72">
        <f t="shared" si="57"/>
        <v>2546.9499999999998</v>
      </c>
      <c r="K87" s="72">
        <f t="shared" si="57"/>
        <v>2350.5700000000002</v>
      </c>
      <c r="L87" s="72">
        <v>2361.3000000000002</v>
      </c>
      <c r="M87" s="72">
        <f>M88</f>
        <v>2308.7800000000002</v>
      </c>
      <c r="N87" s="72">
        <f t="shared" si="57"/>
        <v>2877.99</v>
      </c>
      <c r="O87" s="72">
        <v>2526.75</v>
      </c>
      <c r="P87" s="72">
        <v>2476.65</v>
      </c>
      <c r="Q87" s="72">
        <f t="shared" si="57"/>
        <v>2599.6799999999998</v>
      </c>
      <c r="R87" s="72">
        <f t="shared" si="57"/>
        <v>2695.67</v>
      </c>
      <c r="S87" s="72">
        <f t="shared" si="57"/>
        <v>0</v>
      </c>
      <c r="T87" s="72">
        <f t="shared" si="57"/>
        <v>2858.71</v>
      </c>
      <c r="U87" s="72">
        <f t="shared" si="57"/>
        <v>0</v>
      </c>
      <c r="V87" s="72">
        <f t="shared" si="57"/>
        <v>2450.9699999999998</v>
      </c>
      <c r="W87" s="72">
        <f t="shared" si="57"/>
        <v>0</v>
      </c>
      <c r="X87" s="72">
        <f t="shared" si="57"/>
        <v>2294.96</v>
      </c>
      <c r="Y87" s="72">
        <f t="shared" si="57"/>
        <v>0</v>
      </c>
      <c r="Z87" s="72">
        <f t="shared" si="57"/>
        <v>2334.73</v>
      </c>
      <c r="AA87" s="72">
        <f t="shared" si="57"/>
        <v>0</v>
      </c>
      <c r="AB87" s="72">
        <f t="shared" si="57"/>
        <v>2288.71</v>
      </c>
      <c r="AC87" s="72">
        <f t="shared" si="57"/>
        <v>0</v>
      </c>
      <c r="AD87" s="72">
        <f t="shared" si="57"/>
        <v>2743.11</v>
      </c>
      <c r="AE87" s="72">
        <f t="shared" si="57"/>
        <v>0</v>
      </c>
      <c r="AF87" s="34"/>
    </row>
    <row r="88" spans="1:32" ht="18.75" x14ac:dyDescent="0.25">
      <c r="A88" s="89" t="s">
        <v>29</v>
      </c>
      <c r="B88" s="53">
        <f>B91</f>
        <v>30259.200000000001</v>
      </c>
      <c r="C88" s="53">
        <f>C91</f>
        <v>12592.34</v>
      </c>
      <c r="D88" s="53">
        <f t="shared" ref="D88" si="58">D91</f>
        <v>12592.34</v>
      </c>
      <c r="E88" s="53">
        <f>E91</f>
        <v>10844.39</v>
      </c>
      <c r="F88" s="53">
        <f>E88/B88*100</f>
        <v>35.83832355118443</v>
      </c>
      <c r="G88" s="53">
        <f>E88/C88*100</f>
        <v>86.118942150545479</v>
      </c>
      <c r="H88" s="73">
        <f>H91</f>
        <v>2285.54</v>
      </c>
      <c r="I88" s="73">
        <f>I91</f>
        <v>1120.32</v>
      </c>
      <c r="J88" s="73">
        <f t="shared" ref="J88:AE88" si="59">J91</f>
        <v>2546.9499999999998</v>
      </c>
      <c r="K88" s="73">
        <f t="shared" si="59"/>
        <v>2350.5700000000002</v>
      </c>
      <c r="L88" s="73">
        <f t="shared" si="59"/>
        <v>2509.87</v>
      </c>
      <c r="M88" s="73">
        <f>M91</f>
        <v>2308.7800000000002</v>
      </c>
      <c r="N88" s="73">
        <v>2877.99</v>
      </c>
      <c r="O88" s="73">
        <f>O91</f>
        <v>2465.04</v>
      </c>
      <c r="P88" s="73">
        <f t="shared" si="59"/>
        <v>2639.57</v>
      </c>
      <c r="Q88" s="73">
        <f t="shared" si="59"/>
        <v>2599.6799999999998</v>
      </c>
      <c r="R88" s="73">
        <f t="shared" si="59"/>
        <v>2695.67</v>
      </c>
      <c r="S88" s="73">
        <f t="shared" si="59"/>
        <v>0</v>
      </c>
      <c r="T88" s="73">
        <f t="shared" si="59"/>
        <v>2858.71</v>
      </c>
      <c r="U88" s="73">
        <f t="shared" si="59"/>
        <v>0</v>
      </c>
      <c r="V88" s="73">
        <f t="shared" si="59"/>
        <v>2450.9699999999998</v>
      </c>
      <c r="W88" s="73">
        <f t="shared" si="59"/>
        <v>0</v>
      </c>
      <c r="X88" s="73">
        <f t="shared" si="59"/>
        <v>2294.96</v>
      </c>
      <c r="Y88" s="73">
        <f t="shared" si="59"/>
        <v>0</v>
      </c>
      <c r="Z88" s="73">
        <f t="shared" si="59"/>
        <v>2334.73</v>
      </c>
      <c r="AA88" s="73">
        <f t="shared" si="59"/>
        <v>0</v>
      </c>
      <c r="AB88" s="73">
        <f t="shared" si="59"/>
        <v>2288.71</v>
      </c>
      <c r="AC88" s="73">
        <f t="shared" si="59"/>
        <v>0</v>
      </c>
      <c r="AD88" s="73">
        <f t="shared" si="59"/>
        <v>2743.11</v>
      </c>
      <c r="AE88" s="73">
        <f t="shared" si="59"/>
        <v>0</v>
      </c>
      <c r="AF88" s="55"/>
    </row>
    <row r="89" spans="1:32" ht="18.75" x14ac:dyDescent="0.3">
      <c r="A89" s="52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34"/>
    </row>
    <row r="90" spans="1:32" ht="37.5" x14ac:dyDescent="0.3">
      <c r="A90" s="52" t="s">
        <v>31</v>
      </c>
      <c r="B90" s="59">
        <v>0</v>
      </c>
      <c r="C90" s="59"/>
      <c r="D90" s="59"/>
      <c r="E90" s="59"/>
      <c r="F90" s="57">
        <f>IFERROR(E90/B90*100,0)</f>
        <v>0</v>
      </c>
      <c r="G90" s="57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34"/>
    </row>
    <row r="91" spans="1:32" ht="18.75" x14ac:dyDescent="0.3">
      <c r="A91" s="52" t="s">
        <v>32</v>
      </c>
      <c r="B91" s="62">
        <f>H91+J91+L91+N91+P91+R91+T91+V91+X91+Z91+AB91+AD91</f>
        <v>30259.200000000001</v>
      </c>
      <c r="C91" s="62">
        <f>H91+J91+L91+N91+P91</f>
        <v>12592.34</v>
      </c>
      <c r="D91" s="62">
        <f>H91+J91+L91+N91+P91</f>
        <v>12592.34</v>
      </c>
      <c r="E91" s="62">
        <f>I91+K91+M91+O91+Q91+S91+U91+W91+Y91+AA91+AC91+AE91</f>
        <v>10844.39</v>
      </c>
      <c r="F91" s="57">
        <f>IFERROR(E91/B91*100,0)</f>
        <v>35.83832355118443</v>
      </c>
      <c r="G91" s="57">
        <f>IFERROR(E91/C91*100,0)</f>
        <v>86.118942150545479</v>
      </c>
      <c r="H91" s="63">
        <v>2285.54</v>
      </c>
      <c r="I91" s="63">
        <v>1120.32</v>
      </c>
      <c r="J91" s="63">
        <v>2546.9499999999998</v>
      </c>
      <c r="K91" s="63">
        <v>2350.5700000000002</v>
      </c>
      <c r="L91" s="63">
        <v>2509.87</v>
      </c>
      <c r="M91" s="63">
        <v>2308.7800000000002</v>
      </c>
      <c r="N91" s="63">
        <v>2610.41</v>
      </c>
      <c r="O91" s="63">
        <v>2465.04</v>
      </c>
      <c r="P91" s="63">
        <v>2639.57</v>
      </c>
      <c r="Q91" s="63">
        <v>2599.6799999999998</v>
      </c>
      <c r="R91" s="63">
        <v>2695.67</v>
      </c>
      <c r="S91" s="63">
        <v>0</v>
      </c>
      <c r="T91" s="63">
        <v>2858.71</v>
      </c>
      <c r="U91" s="63">
        <v>0</v>
      </c>
      <c r="V91" s="63">
        <v>2450.9699999999998</v>
      </c>
      <c r="W91" s="63"/>
      <c r="X91" s="63">
        <v>2294.96</v>
      </c>
      <c r="Y91" s="63"/>
      <c r="Z91" s="63">
        <v>2334.73</v>
      </c>
      <c r="AA91" s="63"/>
      <c r="AB91" s="63">
        <v>2288.71</v>
      </c>
      <c r="AC91" s="63"/>
      <c r="AD91" s="63">
        <v>2743.11</v>
      </c>
      <c r="AE91" s="63"/>
      <c r="AF91" s="34"/>
    </row>
    <row r="92" spans="1:32" ht="37.5" x14ac:dyDescent="0.25">
      <c r="A92" s="52" t="s">
        <v>33</v>
      </c>
      <c r="B92" s="59">
        <v>0</v>
      </c>
      <c r="C92" s="59"/>
      <c r="D92" s="59"/>
      <c r="E92" s="59"/>
      <c r="F92" s="86">
        <f>IFERROR(E92/B92*100,0)</f>
        <v>0</v>
      </c>
      <c r="G92" s="86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32" ht="18.75" x14ac:dyDescent="0.3">
      <c r="A93" s="52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32" ht="18.75" x14ac:dyDescent="0.25">
      <c r="A94" s="90" t="s">
        <v>47</v>
      </c>
      <c r="B94" s="53">
        <f>B95</f>
        <v>37770</v>
      </c>
      <c r="C94" s="53">
        <f t="shared" ref="C94:E94" si="60">C95</f>
        <v>16255.74</v>
      </c>
      <c r="D94" s="53">
        <f t="shared" si="60"/>
        <v>16255.74</v>
      </c>
      <c r="E94" s="53">
        <f t="shared" si="60"/>
        <v>13893.029999999999</v>
      </c>
      <c r="F94" s="53">
        <f>E94/B94*100</f>
        <v>36.783240667196182</v>
      </c>
      <c r="G94" s="53">
        <f>E94/C94*100</f>
        <v>85.465380228768424</v>
      </c>
      <c r="H94" s="73">
        <f t="shared" ref="H94:AD94" si="61">H95</f>
        <v>3362.04</v>
      </c>
      <c r="I94" s="73">
        <f>I95</f>
        <v>1842.73</v>
      </c>
      <c r="J94" s="73">
        <f>J95</f>
        <v>3139.1499999999996</v>
      </c>
      <c r="K94" s="73">
        <f>K95</f>
        <v>2948.08</v>
      </c>
      <c r="L94" s="73">
        <f t="shared" si="61"/>
        <v>2867.87</v>
      </c>
      <c r="M94" s="73">
        <f>M95</f>
        <v>2714.4700000000003</v>
      </c>
      <c r="N94" s="73">
        <f t="shared" si="61"/>
        <v>3678.1099999999997</v>
      </c>
      <c r="O94" s="73">
        <f>O95</f>
        <v>3304.66</v>
      </c>
      <c r="P94" s="73">
        <f>P95</f>
        <v>3208.57</v>
      </c>
      <c r="Q94" s="73">
        <f>Q95</f>
        <v>3083.0899999999997</v>
      </c>
      <c r="R94" s="73">
        <f t="shared" si="61"/>
        <v>3053.67</v>
      </c>
      <c r="S94" s="73">
        <f>S95</f>
        <v>0</v>
      </c>
      <c r="T94" s="73">
        <f t="shared" si="61"/>
        <v>3916.71</v>
      </c>
      <c r="U94" s="73">
        <f>U95</f>
        <v>0</v>
      </c>
      <c r="V94" s="73">
        <f>V95</f>
        <v>3019.97</v>
      </c>
      <c r="W94" s="73">
        <f>W95</f>
        <v>0</v>
      </c>
      <c r="X94" s="73">
        <f t="shared" si="61"/>
        <v>2652.96</v>
      </c>
      <c r="Y94" s="73"/>
      <c r="Z94" s="73">
        <f>Z95</f>
        <v>2830.73</v>
      </c>
      <c r="AA94" s="73"/>
      <c r="AB94" s="73">
        <f t="shared" si="61"/>
        <v>2688.71</v>
      </c>
      <c r="AC94" s="73"/>
      <c r="AD94" s="73">
        <f t="shared" si="61"/>
        <v>3351.51</v>
      </c>
      <c r="AE94" s="73"/>
      <c r="AF94" s="34"/>
    </row>
    <row r="95" spans="1:32" ht="18.75" x14ac:dyDescent="0.25">
      <c r="A95" s="90" t="s">
        <v>29</v>
      </c>
      <c r="B95" s="53">
        <f>B98</f>
        <v>37770</v>
      </c>
      <c r="C95" s="53">
        <f>C98</f>
        <v>16255.74</v>
      </c>
      <c r="D95" s="53">
        <f t="shared" ref="D95:AD95" si="62">D98</f>
        <v>16255.74</v>
      </c>
      <c r="E95" s="53">
        <f>E98</f>
        <v>13893.029999999999</v>
      </c>
      <c r="F95" s="53">
        <f t="shared" ref="F95" si="63">E95/B95*100</f>
        <v>36.783240667196182</v>
      </c>
      <c r="G95" s="53">
        <f t="shared" ref="G95" si="64">E95/C95*100</f>
        <v>85.465380228768424</v>
      </c>
      <c r="H95" s="73">
        <f>H98</f>
        <v>3362.04</v>
      </c>
      <c r="I95" s="73">
        <f>I98</f>
        <v>1842.73</v>
      </c>
      <c r="J95" s="73">
        <f t="shared" si="62"/>
        <v>3139.1499999999996</v>
      </c>
      <c r="K95" s="73">
        <f>K98</f>
        <v>2948.08</v>
      </c>
      <c r="L95" s="73">
        <f t="shared" si="62"/>
        <v>2867.87</v>
      </c>
      <c r="M95" s="73">
        <f>M98</f>
        <v>2714.4700000000003</v>
      </c>
      <c r="N95" s="73">
        <f t="shared" si="62"/>
        <v>3678.1099999999997</v>
      </c>
      <c r="O95" s="73">
        <f>O98</f>
        <v>3304.66</v>
      </c>
      <c r="P95" s="73">
        <f t="shared" si="62"/>
        <v>3208.57</v>
      </c>
      <c r="Q95" s="73">
        <f>Q98</f>
        <v>3083.0899999999997</v>
      </c>
      <c r="R95" s="73">
        <f t="shared" si="62"/>
        <v>3053.67</v>
      </c>
      <c r="S95" s="73">
        <f>S98</f>
        <v>0</v>
      </c>
      <c r="T95" s="73">
        <f t="shared" si="62"/>
        <v>3916.71</v>
      </c>
      <c r="U95" s="73">
        <f>U98</f>
        <v>0</v>
      </c>
      <c r="V95" s="73">
        <f t="shared" si="62"/>
        <v>3019.97</v>
      </c>
      <c r="W95" s="73">
        <f>W98</f>
        <v>0</v>
      </c>
      <c r="X95" s="73">
        <f t="shared" si="62"/>
        <v>2652.96</v>
      </c>
      <c r="Y95" s="73">
        <f>Y98</f>
        <v>0</v>
      </c>
      <c r="Z95" s="73">
        <f t="shared" si="62"/>
        <v>2830.73</v>
      </c>
      <c r="AA95" s="73">
        <f>AA98</f>
        <v>0</v>
      </c>
      <c r="AB95" s="73">
        <f t="shared" si="62"/>
        <v>2688.71</v>
      </c>
      <c r="AC95" s="73">
        <f>AC98</f>
        <v>0</v>
      </c>
      <c r="AD95" s="73">
        <f t="shared" si="62"/>
        <v>3351.51</v>
      </c>
      <c r="AE95" s="73">
        <f>AE98</f>
        <v>0</v>
      </c>
      <c r="AF95" s="55"/>
    </row>
    <row r="96" spans="1:32" ht="18.75" x14ac:dyDescent="0.3">
      <c r="A96" s="91" t="s">
        <v>30</v>
      </c>
      <c r="B96" s="59">
        <f>B82+B89</f>
        <v>0</v>
      </c>
      <c r="C96" s="59">
        <f>C82+C89</f>
        <v>0</v>
      </c>
      <c r="D96" s="59">
        <f>D82+D89</f>
        <v>0</v>
      </c>
      <c r="E96" s="59">
        <f>E82+E89</f>
        <v>0</v>
      </c>
      <c r="F96" s="57">
        <f t="shared" ref="F96:F112" si="65">IFERROR(E96/B96*100,0)</f>
        <v>0</v>
      </c>
      <c r="G96" s="57">
        <f t="shared" ref="G96:G112" si="66">IFERROR(E96/C96*100,0)</f>
        <v>0</v>
      </c>
      <c r="H96" s="59">
        <f>H82+H89</f>
        <v>0</v>
      </c>
      <c r="I96" s="59"/>
      <c r="J96" s="59">
        <f>J82+J89</f>
        <v>0</v>
      </c>
      <c r="K96" s="59"/>
      <c r="L96" s="59">
        <f>L82+L89</f>
        <v>0</v>
      </c>
      <c r="M96" s="59"/>
      <c r="N96" s="59">
        <f>N82+N89</f>
        <v>0</v>
      </c>
      <c r="O96" s="59"/>
      <c r="P96" s="59">
        <f>P82+P89</f>
        <v>0</v>
      </c>
      <c r="Q96" s="59"/>
      <c r="R96" s="59">
        <f>R82+R89</f>
        <v>0</v>
      </c>
      <c r="S96" s="59"/>
      <c r="T96" s="59">
        <f>T82+T89</f>
        <v>0</v>
      </c>
      <c r="U96" s="59"/>
      <c r="V96" s="59">
        <f>V82+V89</f>
        <v>0</v>
      </c>
      <c r="W96" s="59"/>
      <c r="X96" s="59">
        <f>X82+X89</f>
        <v>0</v>
      </c>
      <c r="Y96" s="59"/>
      <c r="Z96" s="59">
        <f>Z82+Z89</f>
        <v>0</v>
      </c>
      <c r="AA96" s="59"/>
      <c r="AB96" s="59">
        <f>AB82+AB89</f>
        <v>0</v>
      </c>
      <c r="AC96" s="59"/>
      <c r="AD96" s="59">
        <f>AD82+AD89</f>
        <v>0</v>
      </c>
      <c r="AE96" s="59"/>
      <c r="AF96" s="34"/>
    </row>
    <row r="97" spans="1:32" ht="37.5" x14ac:dyDescent="0.25">
      <c r="A97" s="91" t="s">
        <v>31</v>
      </c>
      <c r="B97" s="59">
        <f t="shared" ref="B97:E100" si="67">B83+B90</f>
        <v>0</v>
      </c>
      <c r="C97" s="59">
        <f t="shared" si="67"/>
        <v>0</v>
      </c>
      <c r="D97" s="59">
        <f t="shared" si="67"/>
        <v>0</v>
      </c>
      <c r="E97" s="59">
        <f t="shared" si="67"/>
        <v>0</v>
      </c>
      <c r="F97" s="86">
        <f t="shared" si="65"/>
        <v>0</v>
      </c>
      <c r="G97" s="86">
        <f t="shared" si="66"/>
        <v>0</v>
      </c>
      <c r="H97" s="59">
        <f t="shared" ref="H97:H100" si="68">H83+H90</f>
        <v>0</v>
      </c>
      <c r="I97" s="59"/>
      <c r="J97" s="59">
        <f t="shared" ref="J97:J100" si="69">J83+J90</f>
        <v>0</v>
      </c>
      <c r="K97" s="59"/>
      <c r="L97" s="59">
        <f t="shared" ref="L97:L100" si="70">L83+L90</f>
        <v>0</v>
      </c>
      <c r="M97" s="59"/>
      <c r="N97" s="59">
        <f t="shared" ref="N97:N100" si="71">N83+N90</f>
        <v>0</v>
      </c>
      <c r="O97" s="59"/>
      <c r="P97" s="59">
        <f t="shared" ref="P97:P100" si="72">P83+P90</f>
        <v>0</v>
      </c>
      <c r="Q97" s="59"/>
      <c r="R97" s="59">
        <f t="shared" ref="R97:R100" si="73">R83+R90</f>
        <v>0</v>
      </c>
      <c r="S97" s="59"/>
      <c r="T97" s="59">
        <f t="shared" ref="T97:T100" si="74">T83+T90</f>
        <v>0</v>
      </c>
      <c r="U97" s="59"/>
      <c r="V97" s="59">
        <f t="shared" ref="V97:V100" si="75">V83+V90</f>
        <v>0</v>
      </c>
      <c r="W97" s="59"/>
      <c r="X97" s="59">
        <f t="shared" ref="X97:X100" si="76">X83+X90</f>
        <v>0</v>
      </c>
      <c r="Y97" s="59"/>
      <c r="Z97" s="59">
        <f t="shared" ref="Z97:Z100" si="77">Z83+Z90</f>
        <v>0</v>
      </c>
      <c r="AA97" s="59"/>
      <c r="AB97" s="59">
        <f t="shared" ref="AB97:AB100" si="78">AB83+AB90</f>
        <v>0</v>
      </c>
      <c r="AC97" s="59"/>
      <c r="AD97" s="59">
        <f t="shared" ref="AD97:AD100" si="79">AD83+AD90</f>
        <v>0</v>
      </c>
      <c r="AE97" s="59"/>
      <c r="AF97" s="34"/>
    </row>
    <row r="98" spans="1:32" ht="18.75" x14ac:dyDescent="0.25">
      <c r="A98" s="91" t="s">
        <v>32</v>
      </c>
      <c r="B98" s="59">
        <f>B84+B91</f>
        <v>37770</v>
      </c>
      <c r="C98" s="59">
        <f>C84+C91</f>
        <v>16255.74</v>
      </c>
      <c r="D98" s="59">
        <f>D84+D91</f>
        <v>16255.74</v>
      </c>
      <c r="E98" s="59">
        <f t="shared" si="67"/>
        <v>13893.029999999999</v>
      </c>
      <c r="F98" s="86">
        <f t="shared" si="65"/>
        <v>36.783240667196182</v>
      </c>
      <c r="G98" s="86">
        <f t="shared" si="66"/>
        <v>85.465380228768424</v>
      </c>
      <c r="H98" s="59">
        <f t="shared" si="68"/>
        <v>3362.04</v>
      </c>
      <c r="I98" s="59">
        <f>I84+I91</f>
        <v>1842.73</v>
      </c>
      <c r="J98" s="59">
        <f t="shared" si="69"/>
        <v>3139.1499999999996</v>
      </c>
      <c r="K98" s="59">
        <f>K84+K91</f>
        <v>2948.08</v>
      </c>
      <c r="L98" s="59">
        <f t="shared" si="70"/>
        <v>2867.87</v>
      </c>
      <c r="M98" s="59">
        <f>M84+M91</f>
        <v>2714.4700000000003</v>
      </c>
      <c r="N98" s="59">
        <f t="shared" si="71"/>
        <v>3678.1099999999997</v>
      </c>
      <c r="O98" s="59">
        <f>O84+O91</f>
        <v>3304.66</v>
      </c>
      <c r="P98" s="59">
        <f t="shared" si="72"/>
        <v>3208.57</v>
      </c>
      <c r="Q98" s="59">
        <f>Q84+Q91</f>
        <v>3083.0899999999997</v>
      </c>
      <c r="R98" s="59">
        <f t="shared" si="73"/>
        <v>3053.67</v>
      </c>
      <c r="S98" s="59">
        <f>S84+S91</f>
        <v>0</v>
      </c>
      <c r="T98" s="59">
        <f t="shared" si="74"/>
        <v>3916.71</v>
      </c>
      <c r="U98" s="59">
        <f>U84+U91</f>
        <v>0</v>
      </c>
      <c r="V98" s="59">
        <f t="shared" si="75"/>
        <v>3019.97</v>
      </c>
      <c r="W98" s="59">
        <f>W84+W91</f>
        <v>0</v>
      </c>
      <c r="X98" s="59">
        <f t="shared" si="76"/>
        <v>2652.96</v>
      </c>
      <c r="Y98" s="59">
        <f>Y84+Y91</f>
        <v>0</v>
      </c>
      <c r="Z98" s="59">
        <f t="shared" si="77"/>
        <v>2830.73</v>
      </c>
      <c r="AA98" s="59">
        <f>AA84+AA91</f>
        <v>0</v>
      </c>
      <c r="AB98" s="59">
        <f t="shared" si="78"/>
        <v>2688.71</v>
      </c>
      <c r="AC98" s="59">
        <f>AC84+AC91</f>
        <v>0</v>
      </c>
      <c r="AD98" s="59">
        <f t="shared" si="79"/>
        <v>3351.51</v>
      </c>
      <c r="AE98" s="59">
        <f>AE84+AE91</f>
        <v>0</v>
      </c>
      <c r="AF98" s="34"/>
    </row>
    <row r="99" spans="1:32" ht="37.5" x14ac:dyDescent="0.25">
      <c r="A99" s="91" t="s">
        <v>33</v>
      </c>
      <c r="B99" s="59">
        <f t="shared" si="67"/>
        <v>0</v>
      </c>
      <c r="C99" s="59">
        <f t="shared" si="67"/>
        <v>0</v>
      </c>
      <c r="D99" s="59">
        <f t="shared" si="67"/>
        <v>0</v>
      </c>
      <c r="E99" s="59">
        <f t="shared" si="67"/>
        <v>0</v>
      </c>
      <c r="F99" s="86">
        <f t="shared" si="65"/>
        <v>0</v>
      </c>
      <c r="G99" s="86">
        <f t="shared" si="66"/>
        <v>0</v>
      </c>
      <c r="H99" s="59">
        <f t="shared" si="68"/>
        <v>0</v>
      </c>
      <c r="I99" s="59"/>
      <c r="J99" s="59">
        <f t="shared" si="69"/>
        <v>0</v>
      </c>
      <c r="K99" s="59"/>
      <c r="L99" s="59">
        <f t="shared" si="70"/>
        <v>0</v>
      </c>
      <c r="M99" s="59"/>
      <c r="N99" s="59">
        <f t="shared" si="71"/>
        <v>0</v>
      </c>
      <c r="O99" s="59"/>
      <c r="P99" s="59">
        <f t="shared" si="72"/>
        <v>0</v>
      </c>
      <c r="Q99" s="59"/>
      <c r="R99" s="59">
        <f t="shared" si="73"/>
        <v>0</v>
      </c>
      <c r="S99" s="59"/>
      <c r="T99" s="59">
        <f t="shared" si="74"/>
        <v>0</v>
      </c>
      <c r="U99" s="59"/>
      <c r="V99" s="59">
        <f t="shared" si="75"/>
        <v>0</v>
      </c>
      <c r="W99" s="59"/>
      <c r="X99" s="59">
        <f t="shared" si="76"/>
        <v>0</v>
      </c>
      <c r="Y99" s="59"/>
      <c r="Z99" s="59">
        <f t="shared" si="77"/>
        <v>0</v>
      </c>
      <c r="AA99" s="59"/>
      <c r="AB99" s="59">
        <f t="shared" si="78"/>
        <v>0</v>
      </c>
      <c r="AC99" s="59"/>
      <c r="AD99" s="59">
        <f t="shared" si="79"/>
        <v>0</v>
      </c>
      <c r="AE99" s="59"/>
      <c r="AF99" s="34"/>
    </row>
    <row r="100" spans="1:32" ht="18.75" x14ac:dyDescent="0.25">
      <c r="A100" s="91" t="s">
        <v>34</v>
      </c>
      <c r="B100" s="59">
        <f t="shared" si="67"/>
        <v>0</v>
      </c>
      <c r="C100" s="59">
        <f t="shared" si="67"/>
        <v>0</v>
      </c>
      <c r="D100" s="59">
        <f t="shared" si="67"/>
        <v>0</v>
      </c>
      <c r="E100" s="59">
        <f t="shared" si="67"/>
        <v>0</v>
      </c>
      <c r="F100" s="86">
        <f t="shared" si="65"/>
        <v>0</v>
      </c>
      <c r="G100" s="86">
        <f t="shared" si="66"/>
        <v>0</v>
      </c>
      <c r="H100" s="59">
        <f t="shared" si="68"/>
        <v>0</v>
      </c>
      <c r="I100" s="59"/>
      <c r="J100" s="59">
        <f t="shared" si="69"/>
        <v>0</v>
      </c>
      <c r="K100" s="59"/>
      <c r="L100" s="59">
        <f t="shared" si="70"/>
        <v>0</v>
      </c>
      <c r="M100" s="59"/>
      <c r="N100" s="59">
        <f t="shared" si="71"/>
        <v>0</v>
      </c>
      <c r="O100" s="59"/>
      <c r="P100" s="59">
        <f t="shared" si="72"/>
        <v>0</v>
      </c>
      <c r="Q100" s="59"/>
      <c r="R100" s="59">
        <f t="shared" si="73"/>
        <v>0</v>
      </c>
      <c r="S100" s="59"/>
      <c r="T100" s="59">
        <f t="shared" si="74"/>
        <v>0</v>
      </c>
      <c r="U100" s="59"/>
      <c r="V100" s="59">
        <f t="shared" si="75"/>
        <v>0</v>
      </c>
      <c r="W100" s="59"/>
      <c r="X100" s="59">
        <f t="shared" si="76"/>
        <v>0</v>
      </c>
      <c r="Y100" s="59"/>
      <c r="Z100" s="59">
        <f t="shared" si="77"/>
        <v>0</v>
      </c>
      <c r="AA100" s="59"/>
      <c r="AB100" s="59">
        <f t="shared" si="78"/>
        <v>0</v>
      </c>
      <c r="AC100" s="59"/>
      <c r="AD100" s="59">
        <f t="shared" si="79"/>
        <v>0</v>
      </c>
      <c r="AE100" s="59"/>
      <c r="AF100" s="34"/>
    </row>
    <row r="101" spans="1:32" ht="37.5" x14ac:dyDescent="0.25">
      <c r="A101" s="92" t="s">
        <v>48</v>
      </c>
      <c r="B101" s="93">
        <f>B104+B103</f>
        <v>47823.360000000001</v>
      </c>
      <c r="C101" s="93">
        <f>C104+C103</f>
        <v>20149.62</v>
      </c>
      <c r="D101" s="93">
        <f>D104+D103</f>
        <v>20149.62</v>
      </c>
      <c r="E101" s="93">
        <f>E104+E103</f>
        <v>18442.519999999997</v>
      </c>
      <c r="F101" s="94">
        <f t="shared" si="65"/>
        <v>38.563831566832604</v>
      </c>
      <c r="G101" s="94">
        <f t="shared" si="66"/>
        <v>91.527879930241852</v>
      </c>
      <c r="H101" s="93">
        <f>H104+H103</f>
        <v>3791.98</v>
      </c>
      <c r="I101" s="93">
        <f>I104+I103</f>
        <v>2272.67</v>
      </c>
      <c r="J101" s="93">
        <f>J104+J103</f>
        <v>5446.8499999999995</v>
      </c>
      <c r="K101" s="93">
        <f>K104+K103</f>
        <v>4395.67</v>
      </c>
      <c r="L101" s="93">
        <f>L104+L103</f>
        <v>3490.1099999999997</v>
      </c>
      <c r="M101" s="95">
        <f t="shared" ref="M101:AE101" si="80">M104</f>
        <v>4150.75</v>
      </c>
      <c r="N101" s="93">
        <f>N104+N103</f>
        <v>4339.3499999999995</v>
      </c>
      <c r="O101" s="95">
        <f t="shared" si="80"/>
        <v>3919.8999999999996</v>
      </c>
      <c r="P101" s="93">
        <f>P104+P103</f>
        <v>3875.01</v>
      </c>
      <c r="Q101" s="95">
        <f>Q104</f>
        <v>3703.5299999999997</v>
      </c>
      <c r="R101" s="93">
        <f>R104+R103</f>
        <v>3552.91</v>
      </c>
      <c r="S101" s="95">
        <f t="shared" si="80"/>
        <v>0</v>
      </c>
      <c r="T101" s="93">
        <f>T104+T103</f>
        <v>5314.5499999999993</v>
      </c>
      <c r="U101" s="95">
        <f t="shared" si="80"/>
        <v>0</v>
      </c>
      <c r="V101" s="93">
        <f>V104+V103</f>
        <v>3757.7099999999996</v>
      </c>
      <c r="W101" s="95">
        <f t="shared" si="80"/>
        <v>0</v>
      </c>
      <c r="X101" s="93">
        <f>X104+X103</f>
        <v>3285.2</v>
      </c>
      <c r="Y101" s="95">
        <f t="shared" si="80"/>
        <v>0</v>
      </c>
      <c r="Z101" s="93">
        <f>Z104+Z103</f>
        <v>3292.8700000000003</v>
      </c>
      <c r="AA101" s="95">
        <f t="shared" si="80"/>
        <v>0</v>
      </c>
      <c r="AB101" s="93">
        <f>AB104+AB103</f>
        <v>3227.8500000000004</v>
      </c>
      <c r="AC101" s="95">
        <f t="shared" si="80"/>
        <v>0</v>
      </c>
      <c r="AD101" s="93">
        <f>AD104+AD103</f>
        <v>4448.97</v>
      </c>
      <c r="AE101" s="95">
        <f t="shared" si="80"/>
        <v>0</v>
      </c>
      <c r="AF101" s="96"/>
    </row>
    <row r="102" spans="1:32" ht="18.75" x14ac:dyDescent="0.25">
      <c r="A102" s="52" t="s">
        <v>30</v>
      </c>
      <c r="B102" s="59">
        <v>0</v>
      </c>
      <c r="C102" s="59">
        <v>0</v>
      </c>
      <c r="D102" s="59">
        <v>0</v>
      </c>
      <c r="E102" s="59">
        <v>0</v>
      </c>
      <c r="F102" s="86">
        <f t="shared" si="65"/>
        <v>0</v>
      </c>
      <c r="G102" s="86">
        <f t="shared" si="66"/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/>
      <c r="N102" s="59">
        <v>0</v>
      </c>
      <c r="O102" s="59"/>
      <c r="P102" s="59">
        <v>0</v>
      </c>
      <c r="Q102" s="59"/>
      <c r="R102" s="59">
        <v>0</v>
      </c>
      <c r="S102" s="59"/>
      <c r="T102" s="59">
        <v>0</v>
      </c>
      <c r="U102" s="59"/>
      <c r="V102" s="59">
        <v>0</v>
      </c>
      <c r="W102" s="59"/>
      <c r="X102" s="59">
        <v>0</v>
      </c>
      <c r="Y102" s="59"/>
      <c r="Z102" s="59">
        <v>0</v>
      </c>
      <c r="AA102" s="59"/>
      <c r="AB102" s="59">
        <v>0</v>
      </c>
      <c r="AC102" s="59"/>
      <c r="AD102" s="59">
        <v>0</v>
      </c>
      <c r="AE102" s="59"/>
      <c r="AF102" s="34"/>
    </row>
    <row r="103" spans="1:32" ht="37.5" x14ac:dyDescent="0.25">
      <c r="A103" s="52" t="s">
        <v>31</v>
      </c>
      <c r="B103" s="59">
        <f t="shared" ref="B103:E104" si="81">B97+B74+B51</f>
        <v>0</v>
      </c>
      <c r="C103" s="59">
        <f t="shared" si="81"/>
        <v>0</v>
      </c>
      <c r="D103" s="59">
        <f t="shared" si="81"/>
        <v>0</v>
      </c>
      <c r="E103" s="59">
        <f t="shared" si="81"/>
        <v>0</v>
      </c>
      <c r="F103" s="86">
        <f t="shared" si="65"/>
        <v>0</v>
      </c>
      <c r="G103" s="86">
        <f t="shared" si="66"/>
        <v>0</v>
      </c>
      <c r="H103" s="59">
        <f t="shared" ref="H103:L104" si="82">H97+H74+H51</f>
        <v>0</v>
      </c>
      <c r="I103" s="59">
        <f t="shared" si="82"/>
        <v>0</v>
      </c>
      <c r="J103" s="59">
        <f t="shared" si="82"/>
        <v>0</v>
      </c>
      <c r="K103" s="59">
        <f t="shared" si="82"/>
        <v>0</v>
      </c>
      <c r="L103" s="59">
        <f t="shared" si="82"/>
        <v>0</v>
      </c>
      <c r="M103" s="59"/>
      <c r="N103" s="59">
        <f>N97+N74+N51</f>
        <v>0</v>
      </c>
      <c r="O103" s="59"/>
      <c r="P103" s="59">
        <f>P97+P74+P51</f>
        <v>0</v>
      </c>
      <c r="Q103" s="59"/>
      <c r="R103" s="59">
        <f>R97+R74+R51</f>
        <v>0</v>
      </c>
      <c r="S103" s="59"/>
      <c r="T103" s="59">
        <f>T97+T74+T51</f>
        <v>0</v>
      </c>
      <c r="U103" s="59"/>
      <c r="V103" s="59">
        <f>V97+V74+V51</f>
        <v>0</v>
      </c>
      <c r="W103" s="59"/>
      <c r="X103" s="59">
        <f>X97+X74+X51</f>
        <v>0</v>
      </c>
      <c r="Y103" s="59"/>
      <c r="Z103" s="59">
        <f>Z97+Z74+Z51</f>
        <v>0</v>
      </c>
      <c r="AA103" s="59"/>
      <c r="AB103" s="59">
        <f>AB97+AB74+AB51</f>
        <v>0</v>
      </c>
      <c r="AC103" s="59"/>
      <c r="AD103" s="59">
        <f>AD97+AD74+AD51</f>
        <v>0</v>
      </c>
      <c r="AE103" s="59"/>
      <c r="AF103" s="34"/>
    </row>
    <row r="104" spans="1:32" ht="18.75" x14ac:dyDescent="0.25">
      <c r="A104" s="52" t="s">
        <v>32</v>
      </c>
      <c r="B104" s="62">
        <f>B98+B75+B52</f>
        <v>47823.360000000001</v>
      </c>
      <c r="C104" s="62">
        <f>C98+C75+C52</f>
        <v>20149.62</v>
      </c>
      <c r="D104" s="62">
        <f>D98+D75+D52</f>
        <v>20149.62</v>
      </c>
      <c r="E104" s="62">
        <f t="shared" si="81"/>
        <v>18442.519999999997</v>
      </c>
      <c r="F104" s="86">
        <f t="shared" si="65"/>
        <v>38.563831566832604</v>
      </c>
      <c r="G104" s="86">
        <f t="shared" si="66"/>
        <v>91.527879930241852</v>
      </c>
      <c r="H104" s="62">
        <f t="shared" si="82"/>
        <v>3791.98</v>
      </c>
      <c r="I104" s="62">
        <f t="shared" si="82"/>
        <v>2272.67</v>
      </c>
      <c r="J104" s="62">
        <f t="shared" si="82"/>
        <v>5446.8499999999995</v>
      </c>
      <c r="K104" s="62">
        <f t="shared" si="82"/>
        <v>4395.67</v>
      </c>
      <c r="L104" s="62">
        <f t="shared" si="82"/>
        <v>3490.1099999999997</v>
      </c>
      <c r="M104" s="62">
        <f>M98+M75+M52</f>
        <v>4150.75</v>
      </c>
      <c r="N104" s="62">
        <f>N98+N75+N52</f>
        <v>4339.3499999999995</v>
      </c>
      <c r="O104" s="62">
        <f>O98+O75+O52</f>
        <v>3919.8999999999996</v>
      </c>
      <c r="P104" s="62">
        <f>P98+P75+P52</f>
        <v>3875.01</v>
      </c>
      <c r="Q104" s="62">
        <f>Q98+Q75+Q52</f>
        <v>3703.5299999999997</v>
      </c>
      <c r="R104" s="62">
        <f>R98+R75+R52</f>
        <v>3552.91</v>
      </c>
      <c r="S104" s="62">
        <f>S98+S75+S52</f>
        <v>0</v>
      </c>
      <c r="T104" s="62">
        <f>T98+T75+T52</f>
        <v>5314.5499999999993</v>
      </c>
      <c r="U104" s="62">
        <f>U98+U75+U52</f>
        <v>0</v>
      </c>
      <c r="V104" s="62">
        <f>V98+V75+V52</f>
        <v>3757.7099999999996</v>
      </c>
      <c r="W104" s="62">
        <f>W98+W75+W52</f>
        <v>0</v>
      </c>
      <c r="X104" s="62">
        <f>X98+X75+X52</f>
        <v>3285.2</v>
      </c>
      <c r="Y104" s="62">
        <f>Y98+Y75+Y52</f>
        <v>0</v>
      </c>
      <c r="Z104" s="62">
        <f>Z98+Z75+Z52</f>
        <v>3292.8700000000003</v>
      </c>
      <c r="AA104" s="62">
        <f>AA98+AA75+AA52</f>
        <v>0</v>
      </c>
      <c r="AB104" s="62">
        <f>AB98+AB75+AB52</f>
        <v>3227.8500000000004</v>
      </c>
      <c r="AC104" s="62">
        <f>AC98+AC75+AC52</f>
        <v>0</v>
      </c>
      <c r="AD104" s="62">
        <f>AD98+AD75+AD52</f>
        <v>4448.97</v>
      </c>
      <c r="AE104" s="62">
        <f>AE98+AE75+AE52</f>
        <v>0</v>
      </c>
      <c r="AF104" s="34"/>
    </row>
    <row r="105" spans="1:32" ht="37.5" x14ac:dyDescent="0.25">
      <c r="A105" s="52" t="s">
        <v>33</v>
      </c>
      <c r="B105" s="59">
        <v>0</v>
      </c>
      <c r="C105" s="59">
        <v>0</v>
      </c>
      <c r="D105" s="59">
        <v>0</v>
      </c>
      <c r="E105" s="59">
        <v>0</v>
      </c>
      <c r="F105" s="86">
        <f t="shared" si="65"/>
        <v>0</v>
      </c>
      <c r="G105" s="86">
        <f t="shared" si="66"/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/>
      <c r="N105" s="59">
        <v>0</v>
      </c>
      <c r="O105" s="59"/>
      <c r="P105" s="59">
        <v>0</v>
      </c>
      <c r="Q105" s="59"/>
      <c r="R105" s="59">
        <v>0</v>
      </c>
      <c r="S105" s="59"/>
      <c r="T105" s="59">
        <v>0</v>
      </c>
      <c r="U105" s="59"/>
      <c r="V105" s="59">
        <v>0</v>
      </c>
      <c r="W105" s="59"/>
      <c r="X105" s="59">
        <v>0</v>
      </c>
      <c r="Y105" s="59"/>
      <c r="Z105" s="59">
        <v>0</v>
      </c>
      <c r="AA105" s="59"/>
      <c r="AB105" s="59">
        <v>0</v>
      </c>
      <c r="AC105" s="59"/>
      <c r="AD105" s="59">
        <v>0</v>
      </c>
      <c r="AE105" s="59"/>
      <c r="AF105" s="34"/>
    </row>
    <row r="106" spans="1:32" ht="18.75" x14ac:dyDescent="0.25">
      <c r="A106" s="52" t="s">
        <v>34</v>
      </c>
      <c r="B106" s="59">
        <v>0</v>
      </c>
      <c r="C106" s="59">
        <v>0</v>
      </c>
      <c r="D106" s="59">
        <v>0</v>
      </c>
      <c r="E106" s="59">
        <v>0</v>
      </c>
      <c r="F106" s="86">
        <f t="shared" si="65"/>
        <v>0</v>
      </c>
      <c r="G106" s="86">
        <f t="shared" si="66"/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/>
      <c r="N106" s="59">
        <v>0</v>
      </c>
      <c r="O106" s="59"/>
      <c r="P106" s="59">
        <v>0</v>
      </c>
      <c r="Q106" s="59"/>
      <c r="R106" s="59">
        <v>0</v>
      </c>
      <c r="S106" s="59"/>
      <c r="T106" s="59">
        <v>0</v>
      </c>
      <c r="U106" s="59"/>
      <c r="V106" s="59">
        <v>0</v>
      </c>
      <c r="W106" s="59"/>
      <c r="X106" s="59">
        <v>0</v>
      </c>
      <c r="Y106" s="59"/>
      <c r="Z106" s="59">
        <v>0</v>
      </c>
      <c r="AA106" s="59"/>
      <c r="AB106" s="59">
        <v>0</v>
      </c>
      <c r="AC106" s="59"/>
      <c r="AD106" s="59">
        <v>0</v>
      </c>
      <c r="AE106" s="59"/>
      <c r="AF106" s="34"/>
    </row>
    <row r="107" spans="1:32" s="85" customFormat="1" ht="37.5" x14ac:dyDescent="0.25">
      <c r="A107" s="97" t="s">
        <v>49</v>
      </c>
      <c r="B107" s="53">
        <f>B110+B109</f>
        <v>47823.360000000001</v>
      </c>
      <c r="C107" s="53">
        <f t="shared" ref="C107:D107" si="83">C110</f>
        <v>20149.62</v>
      </c>
      <c r="D107" s="53">
        <f t="shared" si="83"/>
        <v>20149.62</v>
      </c>
      <c r="E107" s="53">
        <f>E110+E109</f>
        <v>18442.519999999997</v>
      </c>
      <c r="F107" s="54">
        <f t="shared" si="65"/>
        <v>38.563831566832604</v>
      </c>
      <c r="G107" s="54">
        <f t="shared" si="66"/>
        <v>91.527879930241852</v>
      </c>
      <c r="H107" s="73">
        <f>H110</f>
        <v>3791.98</v>
      </c>
      <c r="I107" s="73">
        <f t="shared" ref="I107:AE107" si="84">I110</f>
        <v>2272.67</v>
      </c>
      <c r="J107" s="73">
        <f t="shared" si="84"/>
        <v>5446.8499999999995</v>
      </c>
      <c r="K107" s="73">
        <f t="shared" si="84"/>
        <v>4395.67</v>
      </c>
      <c r="L107" s="73">
        <f t="shared" si="84"/>
        <v>3490.1099999999997</v>
      </c>
      <c r="M107" s="73">
        <f t="shared" si="84"/>
        <v>4150.75</v>
      </c>
      <c r="N107" s="73">
        <f t="shared" si="84"/>
        <v>4339.3499999999995</v>
      </c>
      <c r="O107" s="73">
        <f t="shared" si="84"/>
        <v>3919.8999999999996</v>
      </c>
      <c r="P107" s="73">
        <f t="shared" si="84"/>
        <v>3875.01</v>
      </c>
      <c r="Q107" s="73">
        <f t="shared" si="84"/>
        <v>3703.5299999999997</v>
      </c>
      <c r="R107" s="73">
        <f t="shared" si="84"/>
        <v>3552.91</v>
      </c>
      <c r="S107" s="73">
        <f t="shared" si="84"/>
        <v>0</v>
      </c>
      <c r="T107" s="73">
        <f t="shared" si="84"/>
        <v>5314.55</v>
      </c>
      <c r="U107" s="73">
        <f t="shared" si="84"/>
        <v>0</v>
      </c>
      <c r="V107" s="73">
        <f t="shared" si="84"/>
        <v>3757.71</v>
      </c>
      <c r="W107" s="73">
        <f t="shared" si="84"/>
        <v>0</v>
      </c>
      <c r="X107" s="73">
        <f t="shared" si="84"/>
        <v>3285.2</v>
      </c>
      <c r="Y107" s="73">
        <f t="shared" si="84"/>
        <v>0</v>
      </c>
      <c r="Z107" s="73">
        <f t="shared" si="84"/>
        <v>3292.87</v>
      </c>
      <c r="AA107" s="73">
        <f t="shared" si="84"/>
        <v>0</v>
      </c>
      <c r="AB107" s="73">
        <f t="shared" si="84"/>
        <v>3227.85</v>
      </c>
      <c r="AC107" s="73">
        <f t="shared" si="84"/>
        <v>0</v>
      </c>
      <c r="AD107" s="73">
        <f t="shared" si="84"/>
        <v>4448.97</v>
      </c>
      <c r="AE107" s="73">
        <f t="shared" si="84"/>
        <v>0</v>
      </c>
      <c r="AF107" s="55"/>
    </row>
    <row r="108" spans="1:32" s="85" customFormat="1" ht="18.75" x14ac:dyDescent="0.25">
      <c r="A108" s="98" t="s">
        <v>30</v>
      </c>
      <c r="B108" s="59">
        <f t="shared" ref="B108:E112" si="85">SUM(B50,B73,B96)</f>
        <v>0</v>
      </c>
      <c r="C108" s="59">
        <f t="shared" si="85"/>
        <v>0</v>
      </c>
      <c r="D108" s="59">
        <f t="shared" si="85"/>
        <v>0</v>
      </c>
      <c r="E108" s="59">
        <f t="shared" si="85"/>
        <v>0</v>
      </c>
      <c r="F108" s="86">
        <f t="shared" si="65"/>
        <v>0</v>
      </c>
      <c r="G108" s="86">
        <f t="shared" si="66"/>
        <v>0</v>
      </c>
      <c r="H108" s="59">
        <f t="shared" ref="H108:AE112" si="86">SUM(H50,H73,H96)</f>
        <v>0</v>
      </c>
      <c r="I108" s="59">
        <f t="shared" si="86"/>
        <v>0</v>
      </c>
      <c r="J108" s="59">
        <f t="shared" si="86"/>
        <v>0</v>
      </c>
      <c r="K108" s="59">
        <f t="shared" si="86"/>
        <v>0</v>
      </c>
      <c r="L108" s="59">
        <f t="shared" si="86"/>
        <v>0</v>
      </c>
      <c r="M108" s="59">
        <f t="shared" si="86"/>
        <v>0</v>
      </c>
      <c r="N108" s="59">
        <f t="shared" si="86"/>
        <v>0</v>
      </c>
      <c r="O108" s="59">
        <f t="shared" si="86"/>
        <v>0</v>
      </c>
      <c r="P108" s="59">
        <f t="shared" si="86"/>
        <v>0</v>
      </c>
      <c r="Q108" s="59">
        <f t="shared" si="86"/>
        <v>0</v>
      </c>
      <c r="R108" s="59">
        <f t="shared" si="86"/>
        <v>0</v>
      </c>
      <c r="S108" s="59">
        <f t="shared" si="86"/>
        <v>0</v>
      </c>
      <c r="T108" s="59">
        <f t="shared" si="86"/>
        <v>0</v>
      </c>
      <c r="U108" s="59">
        <f t="shared" si="86"/>
        <v>0</v>
      </c>
      <c r="V108" s="59">
        <f t="shared" si="86"/>
        <v>0</v>
      </c>
      <c r="W108" s="59">
        <f t="shared" si="86"/>
        <v>0</v>
      </c>
      <c r="X108" s="59">
        <f t="shared" si="86"/>
        <v>0</v>
      </c>
      <c r="Y108" s="59">
        <f t="shared" si="86"/>
        <v>0</v>
      </c>
      <c r="Z108" s="59">
        <f t="shared" si="86"/>
        <v>0</v>
      </c>
      <c r="AA108" s="59">
        <f t="shared" si="86"/>
        <v>0</v>
      </c>
      <c r="AB108" s="59">
        <f t="shared" si="86"/>
        <v>0</v>
      </c>
      <c r="AC108" s="59">
        <f t="shared" si="86"/>
        <v>0</v>
      </c>
      <c r="AD108" s="59">
        <f t="shared" si="86"/>
        <v>0</v>
      </c>
      <c r="AE108" s="59">
        <f t="shared" si="86"/>
        <v>0</v>
      </c>
      <c r="AF108" s="34"/>
    </row>
    <row r="109" spans="1:32" s="85" customFormat="1" ht="37.5" x14ac:dyDescent="0.25">
      <c r="A109" s="98" t="s">
        <v>31</v>
      </c>
      <c r="B109" s="59">
        <f t="shared" si="85"/>
        <v>0</v>
      </c>
      <c r="C109" s="59">
        <f t="shared" si="85"/>
        <v>0</v>
      </c>
      <c r="D109" s="59">
        <f t="shared" si="85"/>
        <v>0</v>
      </c>
      <c r="E109" s="59">
        <f t="shared" si="85"/>
        <v>0</v>
      </c>
      <c r="F109" s="86">
        <f t="shared" si="65"/>
        <v>0</v>
      </c>
      <c r="G109" s="86">
        <f t="shared" si="66"/>
        <v>0</v>
      </c>
      <c r="H109" s="59">
        <f t="shared" si="86"/>
        <v>0</v>
      </c>
      <c r="I109" s="59">
        <f t="shared" si="86"/>
        <v>0</v>
      </c>
      <c r="J109" s="59">
        <f t="shared" si="86"/>
        <v>0</v>
      </c>
      <c r="K109" s="59">
        <f t="shared" si="86"/>
        <v>0</v>
      </c>
      <c r="L109" s="59">
        <f t="shared" si="86"/>
        <v>0</v>
      </c>
      <c r="M109" s="59">
        <f t="shared" si="86"/>
        <v>0</v>
      </c>
      <c r="N109" s="59">
        <f t="shared" si="86"/>
        <v>0</v>
      </c>
      <c r="O109" s="59">
        <f t="shared" si="86"/>
        <v>0</v>
      </c>
      <c r="P109" s="59">
        <f t="shared" si="86"/>
        <v>0</v>
      </c>
      <c r="Q109" s="59">
        <f t="shared" si="86"/>
        <v>0</v>
      </c>
      <c r="R109" s="59">
        <f t="shared" si="86"/>
        <v>0</v>
      </c>
      <c r="S109" s="59">
        <f t="shared" si="86"/>
        <v>0</v>
      </c>
      <c r="T109" s="59">
        <f t="shared" si="86"/>
        <v>0</v>
      </c>
      <c r="U109" s="59">
        <f t="shared" si="86"/>
        <v>0</v>
      </c>
      <c r="V109" s="59">
        <f t="shared" si="86"/>
        <v>0</v>
      </c>
      <c r="W109" s="59">
        <f t="shared" si="86"/>
        <v>0</v>
      </c>
      <c r="X109" s="59">
        <f t="shared" si="86"/>
        <v>0</v>
      </c>
      <c r="Y109" s="59">
        <f t="shared" si="86"/>
        <v>0</v>
      </c>
      <c r="Z109" s="59">
        <f t="shared" si="86"/>
        <v>0</v>
      </c>
      <c r="AA109" s="59">
        <f t="shared" si="86"/>
        <v>0</v>
      </c>
      <c r="AB109" s="59">
        <f t="shared" si="86"/>
        <v>0</v>
      </c>
      <c r="AC109" s="59">
        <f t="shared" si="86"/>
        <v>0</v>
      </c>
      <c r="AD109" s="59">
        <f t="shared" si="86"/>
        <v>0</v>
      </c>
      <c r="AE109" s="59">
        <f t="shared" si="86"/>
        <v>0</v>
      </c>
      <c r="AF109" s="34"/>
    </row>
    <row r="110" spans="1:32" s="85" customFormat="1" ht="18.75" x14ac:dyDescent="0.25">
      <c r="A110" s="98" t="s">
        <v>32</v>
      </c>
      <c r="B110" s="59">
        <f t="shared" si="85"/>
        <v>47823.360000000001</v>
      </c>
      <c r="C110" s="59">
        <f>SUM(C52,C75,C98)</f>
        <v>20149.62</v>
      </c>
      <c r="D110" s="59">
        <f t="shared" si="85"/>
        <v>20149.62</v>
      </c>
      <c r="E110" s="59">
        <f t="shared" si="85"/>
        <v>18442.519999999997</v>
      </c>
      <c r="F110" s="86">
        <f t="shared" si="65"/>
        <v>38.563831566832604</v>
      </c>
      <c r="G110" s="86">
        <f t="shared" si="66"/>
        <v>91.527879930241852</v>
      </c>
      <c r="H110" s="59">
        <f t="shared" si="86"/>
        <v>3791.98</v>
      </c>
      <c r="I110" s="59">
        <f t="shared" si="86"/>
        <v>2272.67</v>
      </c>
      <c r="J110" s="59">
        <f t="shared" si="86"/>
        <v>5446.8499999999995</v>
      </c>
      <c r="K110" s="59">
        <f t="shared" si="86"/>
        <v>4395.67</v>
      </c>
      <c r="L110" s="59">
        <f t="shared" si="86"/>
        <v>3490.1099999999997</v>
      </c>
      <c r="M110" s="59">
        <f t="shared" si="86"/>
        <v>4150.75</v>
      </c>
      <c r="N110" s="59">
        <f t="shared" si="86"/>
        <v>4339.3499999999995</v>
      </c>
      <c r="O110" s="59">
        <f t="shared" si="86"/>
        <v>3919.8999999999996</v>
      </c>
      <c r="P110" s="59">
        <f t="shared" si="86"/>
        <v>3875.01</v>
      </c>
      <c r="Q110" s="59">
        <f t="shared" si="86"/>
        <v>3703.5299999999997</v>
      </c>
      <c r="R110" s="59">
        <f t="shared" si="86"/>
        <v>3552.91</v>
      </c>
      <c r="S110" s="59">
        <f t="shared" si="86"/>
        <v>0</v>
      </c>
      <c r="T110" s="59">
        <f t="shared" si="86"/>
        <v>5314.55</v>
      </c>
      <c r="U110" s="59">
        <f t="shared" si="86"/>
        <v>0</v>
      </c>
      <c r="V110" s="59">
        <f t="shared" si="86"/>
        <v>3757.71</v>
      </c>
      <c r="W110" s="59">
        <f t="shared" si="86"/>
        <v>0</v>
      </c>
      <c r="X110" s="59">
        <f t="shared" si="86"/>
        <v>3285.2</v>
      </c>
      <c r="Y110" s="59">
        <f t="shared" si="86"/>
        <v>0</v>
      </c>
      <c r="Z110" s="59">
        <f t="shared" si="86"/>
        <v>3292.87</v>
      </c>
      <c r="AA110" s="59">
        <f t="shared" si="86"/>
        <v>0</v>
      </c>
      <c r="AB110" s="59">
        <f t="shared" si="86"/>
        <v>3227.85</v>
      </c>
      <c r="AC110" s="59">
        <f t="shared" si="86"/>
        <v>0</v>
      </c>
      <c r="AD110" s="59">
        <f t="shared" si="86"/>
        <v>4448.97</v>
      </c>
      <c r="AE110" s="59">
        <f t="shared" si="86"/>
        <v>0</v>
      </c>
      <c r="AF110" s="34"/>
    </row>
    <row r="111" spans="1:32" s="85" customFormat="1" ht="37.5" x14ac:dyDescent="0.25">
      <c r="A111" s="98" t="s">
        <v>33</v>
      </c>
      <c r="B111" s="59">
        <f t="shared" si="85"/>
        <v>0</v>
      </c>
      <c r="C111" s="59">
        <f t="shared" si="85"/>
        <v>0</v>
      </c>
      <c r="D111" s="59">
        <f t="shared" si="85"/>
        <v>0</v>
      </c>
      <c r="E111" s="59">
        <f t="shared" si="85"/>
        <v>0</v>
      </c>
      <c r="F111" s="86">
        <f t="shared" si="65"/>
        <v>0</v>
      </c>
      <c r="G111" s="86">
        <f t="shared" si="66"/>
        <v>0</v>
      </c>
      <c r="H111" s="59">
        <f t="shared" si="86"/>
        <v>0</v>
      </c>
      <c r="I111" s="59">
        <f t="shared" si="86"/>
        <v>0</v>
      </c>
      <c r="J111" s="59">
        <f t="shared" si="86"/>
        <v>0</v>
      </c>
      <c r="K111" s="59">
        <f t="shared" si="86"/>
        <v>0</v>
      </c>
      <c r="L111" s="59">
        <f t="shared" si="86"/>
        <v>0</v>
      </c>
      <c r="M111" s="59">
        <f t="shared" si="86"/>
        <v>0</v>
      </c>
      <c r="N111" s="59">
        <f t="shared" si="86"/>
        <v>0</v>
      </c>
      <c r="O111" s="59">
        <f t="shared" si="86"/>
        <v>0</v>
      </c>
      <c r="P111" s="59">
        <f t="shared" si="86"/>
        <v>0</v>
      </c>
      <c r="Q111" s="59">
        <f t="shared" si="86"/>
        <v>0</v>
      </c>
      <c r="R111" s="59">
        <f t="shared" si="86"/>
        <v>0</v>
      </c>
      <c r="S111" s="59">
        <f t="shared" si="86"/>
        <v>0</v>
      </c>
      <c r="T111" s="59">
        <f t="shared" si="86"/>
        <v>0</v>
      </c>
      <c r="U111" s="59">
        <f t="shared" si="86"/>
        <v>0</v>
      </c>
      <c r="V111" s="59">
        <f t="shared" si="86"/>
        <v>0</v>
      </c>
      <c r="W111" s="59">
        <f t="shared" si="86"/>
        <v>0</v>
      </c>
      <c r="X111" s="59">
        <f t="shared" si="86"/>
        <v>0</v>
      </c>
      <c r="Y111" s="59">
        <f t="shared" si="86"/>
        <v>0</v>
      </c>
      <c r="Z111" s="59">
        <f t="shared" si="86"/>
        <v>0</v>
      </c>
      <c r="AA111" s="59">
        <f t="shared" si="86"/>
        <v>0</v>
      </c>
      <c r="AB111" s="59">
        <f t="shared" si="86"/>
        <v>0</v>
      </c>
      <c r="AC111" s="59">
        <f t="shared" si="86"/>
        <v>0</v>
      </c>
      <c r="AD111" s="59">
        <f t="shared" si="86"/>
        <v>0</v>
      </c>
      <c r="AE111" s="59">
        <f t="shared" si="86"/>
        <v>0</v>
      </c>
      <c r="AF111" s="34"/>
    </row>
    <row r="112" spans="1:32" s="85" customFormat="1" ht="18.75" x14ac:dyDescent="0.25">
      <c r="A112" s="98" t="s">
        <v>34</v>
      </c>
      <c r="B112" s="59">
        <f t="shared" si="85"/>
        <v>0</v>
      </c>
      <c r="C112" s="59">
        <f t="shared" si="85"/>
        <v>0</v>
      </c>
      <c r="D112" s="59">
        <f t="shared" si="85"/>
        <v>0</v>
      </c>
      <c r="E112" s="59">
        <f t="shared" si="85"/>
        <v>0</v>
      </c>
      <c r="F112" s="86">
        <f t="shared" si="65"/>
        <v>0</v>
      </c>
      <c r="G112" s="86">
        <f t="shared" si="66"/>
        <v>0</v>
      </c>
      <c r="H112" s="59">
        <f t="shared" si="86"/>
        <v>0</v>
      </c>
      <c r="I112" s="59">
        <f t="shared" si="86"/>
        <v>0</v>
      </c>
      <c r="J112" s="59">
        <f t="shared" si="86"/>
        <v>0</v>
      </c>
      <c r="K112" s="59">
        <f t="shared" si="86"/>
        <v>0</v>
      </c>
      <c r="L112" s="59">
        <f t="shared" si="86"/>
        <v>0</v>
      </c>
      <c r="M112" s="59">
        <f t="shared" si="86"/>
        <v>0</v>
      </c>
      <c r="N112" s="59">
        <f t="shared" si="86"/>
        <v>0</v>
      </c>
      <c r="O112" s="59">
        <f t="shared" si="86"/>
        <v>0</v>
      </c>
      <c r="P112" s="59">
        <f t="shared" si="86"/>
        <v>0</v>
      </c>
      <c r="Q112" s="59">
        <f t="shared" si="86"/>
        <v>0</v>
      </c>
      <c r="R112" s="59">
        <f t="shared" si="86"/>
        <v>0</v>
      </c>
      <c r="S112" s="59">
        <f t="shared" si="86"/>
        <v>0</v>
      </c>
      <c r="T112" s="59">
        <f t="shared" si="86"/>
        <v>0</v>
      </c>
      <c r="U112" s="59">
        <f t="shared" si="86"/>
        <v>0</v>
      </c>
      <c r="V112" s="59">
        <f t="shared" si="86"/>
        <v>0</v>
      </c>
      <c r="W112" s="59">
        <f t="shared" si="86"/>
        <v>0</v>
      </c>
      <c r="X112" s="59">
        <f t="shared" si="86"/>
        <v>0</v>
      </c>
      <c r="Y112" s="59">
        <f t="shared" si="86"/>
        <v>0</v>
      </c>
      <c r="Z112" s="59">
        <f t="shared" si="86"/>
        <v>0</v>
      </c>
      <c r="AA112" s="59">
        <f t="shared" si="86"/>
        <v>0</v>
      </c>
      <c r="AB112" s="59">
        <f t="shared" si="86"/>
        <v>0</v>
      </c>
      <c r="AC112" s="59">
        <f t="shared" si="86"/>
        <v>0</v>
      </c>
      <c r="AD112" s="59">
        <f t="shared" si="86"/>
        <v>0</v>
      </c>
      <c r="AE112" s="59">
        <f t="shared" si="86"/>
        <v>0</v>
      </c>
      <c r="AF112" s="34"/>
    </row>
    <row r="113" spans="1:32" ht="18.75" x14ac:dyDescent="0.25">
      <c r="A113" s="99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5"/>
    </row>
    <row r="114" spans="1:32" ht="18.75" x14ac:dyDescent="0.25">
      <c r="A114" s="99"/>
      <c r="B114" s="99"/>
      <c r="C114" s="99"/>
      <c r="D114" s="99"/>
      <c r="E114" s="99"/>
      <c r="F114" s="99"/>
      <c r="G114" s="9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5"/>
    </row>
    <row r="115" spans="1:32" ht="15.75" x14ac:dyDescent="0.25">
      <c r="A115" s="2"/>
      <c r="B115" s="2"/>
      <c r="C115" s="2"/>
      <c r="D115" s="2"/>
      <c r="E115" s="2"/>
      <c r="F115" s="2"/>
      <c r="G115" s="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5"/>
    </row>
    <row r="116" spans="1:32" ht="18.75" x14ac:dyDescent="0.25">
      <c r="A116" s="2"/>
      <c r="B116" s="99"/>
      <c r="C116" s="99"/>
      <c r="D116" s="99"/>
      <c r="E116" s="99"/>
      <c r="F116" s="99"/>
      <c r="G116" s="9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2022-06-27T10:32:56Z</dcterms:created>
  <dcterms:modified xsi:type="dcterms:W3CDTF">2022-06-27T10:34:17Z</dcterms:modified>
</cp:coreProperties>
</file>